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OTISMITA\Desktop\Criteria 3_NBA documents\Final attainments\SEM IV\DAA(CO206)\"/>
    </mc:Choice>
  </mc:AlternateContent>
  <xr:revisionPtr revIDLastSave="0" documentId="8_{3E11D1C5-AEA9-40DE-9A29-645A52C765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ACTION-PAGE" sheetId="5" r:id="rId1"/>
    <sheet name="CO_ATTAINMENT" sheetId="1" r:id="rId2"/>
    <sheet name="PO_ATTAINMENT" sheetId="4" r:id="rId3"/>
  </sheets>
  <externalReferences>
    <externalReference r:id="rId4"/>
  </externalReferences>
  <definedNames>
    <definedName name="_xlnm._FilterDatabase" localSheetId="1" hidden="1">CO_ATTAINMENT!#REF!</definedName>
    <definedName name="_xlnm._FilterDatabase" localSheetId="0" hidden="1">'INTERACTION-PAGE'!#REF!</definedName>
    <definedName name="D">[1]Sheet1!$A$1:$A$10</definedName>
    <definedName name="_xlnm.Print_Area" localSheetId="1">CO_ATTAINMENT!$A$4:$AE$136</definedName>
    <definedName name="_xlnm.Print_Area" localSheetId="0">'INTERACTION-PAGE'!$A$4:$AE$136</definedName>
    <definedName name="_xlnm.Print_Titles" localSheetId="1">CO_ATTAINMENT!$4:$10</definedName>
    <definedName name="_xlnm.Print_Titles" localSheetId="0">'INTERACTION-PAGE'!$4:$10</definedName>
  </definedNames>
  <calcPr calcId="191029"/>
</workbook>
</file>

<file path=xl/calcChain.xml><?xml version="1.0" encoding="utf-8"?>
<calcChain xmlns="http://schemas.openxmlformats.org/spreadsheetml/2006/main">
  <c r="Z10" i="5" l="1"/>
  <c r="AA10" i="5"/>
  <c r="AB10" i="5"/>
  <c r="AC10" i="5"/>
  <c r="AD10" i="5"/>
  <c r="E10" i="1" l="1"/>
  <c r="F10" i="1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9" i="4"/>
  <c r="Y141" i="5"/>
  <c r="O5" i="4"/>
  <c r="I4" i="4"/>
  <c r="C6" i="1"/>
  <c r="C4" i="4" s="1"/>
  <c r="F2" i="4"/>
  <c r="C5" i="4"/>
  <c r="I5" i="1"/>
  <c r="C3" i="4" s="1"/>
  <c r="A4" i="1"/>
  <c r="A1" i="4" s="1"/>
  <c r="G10" i="1"/>
  <c r="H10" i="1"/>
  <c r="I10" i="1"/>
  <c r="AD10" i="1" s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2" i="1"/>
  <c r="E3" i="1"/>
  <c r="E1" i="1"/>
  <c r="N2" i="1"/>
  <c r="N1" i="1"/>
  <c r="C3" i="1"/>
  <c r="C2" i="1"/>
  <c r="C1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X8" i="5"/>
  <c r="S8" i="5"/>
  <c r="N8" i="5"/>
  <c r="I8" i="5"/>
  <c r="Y11" i="5" s="1"/>
  <c r="F3" i="5"/>
  <c r="F2" i="5"/>
  <c r="O4" i="4"/>
  <c r="O3" i="4"/>
  <c r="AB10" i="1" l="1"/>
  <c r="AC10" i="1"/>
  <c r="B14" i="4"/>
  <c r="N35" i="4"/>
  <c r="F35" i="4"/>
  <c r="AA10" i="1"/>
  <c r="AA47" i="1" s="1"/>
  <c r="Z10" i="1"/>
  <c r="Z61" i="1" s="1"/>
  <c r="K14" i="4"/>
  <c r="C14" i="4"/>
  <c r="I14" i="4"/>
  <c r="J14" i="4"/>
  <c r="O35" i="4"/>
  <c r="O14" i="4"/>
  <c r="G35" i="4"/>
  <c r="G14" i="4"/>
  <c r="M35" i="4"/>
  <c r="E35" i="4"/>
  <c r="N14" i="4"/>
  <c r="F14" i="4"/>
  <c r="H14" i="4"/>
  <c r="M14" i="4"/>
  <c r="E14" i="4"/>
  <c r="P14" i="4"/>
  <c r="L14" i="4"/>
  <c r="D14" i="4"/>
  <c r="P35" i="4"/>
  <c r="H35" i="4"/>
  <c r="L35" i="4"/>
  <c r="D35" i="4"/>
  <c r="K35" i="4"/>
  <c r="C35" i="4"/>
  <c r="B35" i="4"/>
  <c r="I35" i="4"/>
  <c r="J35" i="4"/>
  <c r="Z123" i="1"/>
  <c r="Z115" i="1"/>
  <c r="Z107" i="1"/>
  <c r="Z99" i="1"/>
  <c r="Z91" i="1"/>
  <c r="Z69" i="1"/>
  <c r="Z128" i="1"/>
  <c r="Z120" i="1"/>
  <c r="Z112" i="1"/>
  <c r="Z104" i="1"/>
  <c r="AE10" i="5"/>
  <c r="AA126" i="1"/>
  <c r="AA118" i="1"/>
  <c r="Z96" i="1"/>
  <c r="Z88" i="1"/>
  <c r="Z80" i="1"/>
  <c r="Z72" i="1"/>
  <c r="Z64" i="1"/>
  <c r="Z56" i="1"/>
  <c r="Z83" i="1"/>
  <c r="Z75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Z130" i="1"/>
  <c r="Z122" i="1"/>
  <c r="Z114" i="1"/>
  <c r="Z106" i="1"/>
  <c r="Z98" i="1"/>
  <c r="Z90" i="1"/>
  <c r="Z82" i="1"/>
  <c r="Z74" i="1"/>
  <c r="Z42" i="1"/>
  <c r="Z67" i="1"/>
  <c r="AC124" i="1"/>
  <c r="AC116" i="1"/>
  <c r="AC108" i="1"/>
  <c r="AC100" i="1"/>
  <c r="AC92" i="1"/>
  <c r="AC84" i="1"/>
  <c r="AC76" i="1"/>
  <c r="AC68" i="1"/>
  <c r="AC60" i="1"/>
  <c r="AC52" i="1"/>
  <c r="AC44" i="1"/>
  <c r="Z125" i="1"/>
  <c r="Z117" i="1"/>
  <c r="Z109" i="1"/>
  <c r="Z101" i="1"/>
  <c r="Z93" i="1"/>
  <c r="Z85" i="1"/>
  <c r="Z77" i="1"/>
  <c r="AA110" i="1"/>
  <c r="AA102" i="1"/>
  <c r="AA94" i="1"/>
  <c r="AA86" i="1"/>
  <c r="AA78" i="1"/>
  <c r="AA46" i="1"/>
  <c r="Y10" i="5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130" i="1"/>
  <c r="AA129" i="1"/>
  <c r="AC127" i="1"/>
  <c r="Z126" i="1"/>
  <c r="AB124" i="1"/>
  <c r="AD122" i="1"/>
  <c r="AA121" i="1"/>
  <c r="AC119" i="1"/>
  <c r="Z118" i="1"/>
  <c r="AB116" i="1"/>
  <c r="AD114" i="1"/>
  <c r="AA113" i="1"/>
  <c r="AC111" i="1"/>
  <c r="Z110" i="1"/>
  <c r="AB108" i="1"/>
  <c r="AD106" i="1"/>
  <c r="AA105" i="1"/>
  <c r="AC103" i="1"/>
  <c r="Z102" i="1"/>
  <c r="AB100" i="1"/>
  <c r="AD98" i="1"/>
  <c r="AA97" i="1"/>
  <c r="AC95" i="1"/>
  <c r="Z94" i="1"/>
  <c r="AB92" i="1"/>
  <c r="AD90" i="1"/>
  <c r="AA89" i="1"/>
  <c r="AC87" i="1"/>
  <c r="Z86" i="1"/>
  <c r="AB84" i="1"/>
  <c r="AD82" i="1"/>
  <c r="AA81" i="1"/>
  <c r="AC79" i="1"/>
  <c r="Z78" i="1"/>
  <c r="AB76" i="1"/>
  <c r="AD74" i="1"/>
  <c r="AA73" i="1"/>
  <c r="AC71" i="1"/>
  <c r="AB68" i="1"/>
  <c r="AD66" i="1"/>
  <c r="AC63" i="1"/>
  <c r="Z62" i="1"/>
  <c r="AB60" i="1"/>
  <c r="AD58" i="1"/>
  <c r="AC55" i="1"/>
  <c r="AB52" i="1"/>
  <c r="AD50" i="1"/>
  <c r="AA49" i="1"/>
  <c r="AC47" i="1"/>
  <c r="AB44" i="1"/>
  <c r="AD42" i="1"/>
  <c r="AC39" i="1"/>
  <c r="AB36" i="1"/>
  <c r="AB28" i="1"/>
  <c r="AB20" i="1"/>
  <c r="AC130" i="1"/>
  <c r="Z129" i="1"/>
  <c r="AB127" i="1"/>
  <c r="AD125" i="1"/>
  <c r="AA124" i="1"/>
  <c r="AC122" i="1"/>
  <c r="Z121" i="1"/>
  <c r="AB119" i="1"/>
  <c r="AD117" i="1"/>
  <c r="AA116" i="1"/>
  <c r="AC114" i="1"/>
  <c r="Z113" i="1"/>
  <c r="AB111" i="1"/>
  <c r="AD109" i="1"/>
  <c r="AA108" i="1"/>
  <c r="AC106" i="1"/>
  <c r="Z105" i="1"/>
  <c r="AB103" i="1"/>
  <c r="AD101" i="1"/>
  <c r="AA100" i="1"/>
  <c r="AC98" i="1"/>
  <c r="Z97" i="1"/>
  <c r="AB95" i="1"/>
  <c r="AD93" i="1"/>
  <c r="AA92" i="1"/>
  <c r="AC90" i="1"/>
  <c r="Z89" i="1"/>
  <c r="AB87" i="1"/>
  <c r="AD85" i="1"/>
  <c r="AA84" i="1"/>
  <c r="AC82" i="1"/>
  <c r="Z81" i="1"/>
  <c r="AB79" i="1"/>
  <c r="AD77" i="1"/>
  <c r="AA76" i="1"/>
  <c r="AC74" i="1"/>
  <c r="Z73" i="1"/>
  <c r="AB71" i="1"/>
  <c r="AD69" i="1"/>
  <c r="AA68" i="1"/>
  <c r="AC66" i="1"/>
  <c r="AB63" i="1"/>
  <c r="AD61" i="1"/>
  <c r="AC58" i="1"/>
  <c r="Z57" i="1"/>
  <c r="AB55" i="1"/>
  <c r="AD53" i="1"/>
  <c r="AC50" i="1"/>
  <c r="AB47" i="1"/>
  <c r="AD45" i="1"/>
  <c r="AA44" i="1"/>
  <c r="AC42" i="1"/>
  <c r="AB39" i="1"/>
  <c r="AB31" i="1"/>
  <c r="AB23" i="1"/>
  <c r="AB130" i="1"/>
  <c r="AD128" i="1"/>
  <c r="AA127" i="1"/>
  <c r="AC125" i="1"/>
  <c r="Z124" i="1"/>
  <c r="AB122" i="1"/>
  <c r="AD120" i="1"/>
  <c r="AA119" i="1"/>
  <c r="AC117" i="1"/>
  <c r="Z116" i="1"/>
  <c r="AB114" i="1"/>
  <c r="AD112" i="1"/>
  <c r="AA111" i="1"/>
  <c r="AC109" i="1"/>
  <c r="Z108" i="1"/>
  <c r="AB106" i="1"/>
  <c r="AD104" i="1"/>
  <c r="AA103" i="1"/>
  <c r="AC101" i="1"/>
  <c r="Z100" i="1"/>
  <c r="AB98" i="1"/>
  <c r="AD96" i="1"/>
  <c r="AA95" i="1"/>
  <c r="AC93" i="1"/>
  <c r="Z92" i="1"/>
  <c r="AB90" i="1"/>
  <c r="AD88" i="1"/>
  <c r="AA87" i="1"/>
  <c r="AC85" i="1"/>
  <c r="Z84" i="1"/>
  <c r="AB82" i="1"/>
  <c r="AD80" i="1"/>
  <c r="AA79" i="1"/>
  <c r="AC77" i="1"/>
  <c r="Z76" i="1"/>
  <c r="AB74" i="1"/>
  <c r="AD72" i="1"/>
  <c r="AA71" i="1"/>
  <c r="AC69" i="1"/>
  <c r="AB66" i="1"/>
  <c r="AD64" i="1"/>
  <c r="AA63" i="1"/>
  <c r="AC61" i="1"/>
  <c r="AB58" i="1"/>
  <c r="AD56" i="1"/>
  <c r="AC53" i="1"/>
  <c r="AB50" i="1"/>
  <c r="AD48" i="1"/>
  <c r="AC45" i="1"/>
  <c r="AB42" i="1"/>
  <c r="AD40" i="1"/>
  <c r="AA39" i="1"/>
  <c r="AB34" i="1"/>
  <c r="AB26" i="1"/>
  <c r="AB18" i="1"/>
  <c r="AA130" i="1"/>
  <c r="AC128" i="1"/>
  <c r="Z127" i="1"/>
  <c r="AB125" i="1"/>
  <c r="AD123" i="1"/>
  <c r="AA122" i="1"/>
  <c r="AC120" i="1"/>
  <c r="Z119" i="1"/>
  <c r="AB117" i="1"/>
  <c r="AD115" i="1"/>
  <c r="AA114" i="1"/>
  <c r="AC112" i="1"/>
  <c r="Z111" i="1"/>
  <c r="AB109" i="1"/>
  <c r="AD107" i="1"/>
  <c r="AA106" i="1"/>
  <c r="AC104" i="1"/>
  <c r="Z103" i="1"/>
  <c r="AB101" i="1"/>
  <c r="AD99" i="1"/>
  <c r="AA98" i="1"/>
  <c r="AC96" i="1"/>
  <c r="Z95" i="1"/>
  <c r="AB93" i="1"/>
  <c r="AD91" i="1"/>
  <c r="AA90" i="1"/>
  <c r="AC88" i="1"/>
  <c r="Z87" i="1"/>
  <c r="AB85" i="1"/>
  <c r="AD83" i="1"/>
  <c r="AA82" i="1"/>
  <c r="AC80" i="1"/>
  <c r="Z79" i="1"/>
  <c r="AB77" i="1"/>
  <c r="AD75" i="1"/>
  <c r="AA74" i="1"/>
  <c r="AC72" i="1"/>
  <c r="Z71" i="1"/>
  <c r="AB69" i="1"/>
  <c r="AD67" i="1"/>
  <c r="AC64" i="1"/>
  <c r="AB61" i="1"/>
  <c r="AD59" i="1"/>
  <c r="AA58" i="1"/>
  <c r="AC56" i="1"/>
  <c r="AB53" i="1"/>
  <c r="AD51" i="1"/>
  <c r="AC48" i="1"/>
  <c r="AB45" i="1"/>
  <c r="AD43" i="1"/>
  <c r="AC40" i="1"/>
  <c r="AB37" i="1"/>
  <c r="AB29" i="1"/>
  <c r="AB21" i="1"/>
  <c r="AB128" i="1"/>
  <c r="AD126" i="1"/>
  <c r="AA125" i="1"/>
  <c r="AC123" i="1"/>
  <c r="AB120" i="1"/>
  <c r="AD118" i="1"/>
  <c r="AA117" i="1"/>
  <c r="AC115" i="1"/>
  <c r="AB112" i="1"/>
  <c r="AD110" i="1"/>
  <c r="AA109" i="1"/>
  <c r="AC107" i="1"/>
  <c r="AB104" i="1"/>
  <c r="AD102" i="1"/>
  <c r="AA101" i="1"/>
  <c r="AC99" i="1"/>
  <c r="AB96" i="1"/>
  <c r="AD94" i="1"/>
  <c r="AA93" i="1"/>
  <c r="AC91" i="1"/>
  <c r="AB88" i="1"/>
  <c r="AD86" i="1"/>
  <c r="AA85" i="1"/>
  <c r="AC83" i="1"/>
  <c r="AB80" i="1"/>
  <c r="AD78" i="1"/>
  <c r="AA77" i="1"/>
  <c r="AC75" i="1"/>
  <c r="AB72" i="1"/>
  <c r="AD70" i="1"/>
  <c r="AC67" i="1"/>
  <c r="AB64" i="1"/>
  <c r="AD62" i="1"/>
  <c r="AC59" i="1"/>
  <c r="AB56" i="1"/>
  <c r="AD54" i="1"/>
  <c r="AC51" i="1"/>
  <c r="AB48" i="1"/>
  <c r="AD46" i="1"/>
  <c r="AC43" i="1"/>
  <c r="AB40" i="1"/>
  <c r="AB32" i="1"/>
  <c r="AB24" i="1"/>
  <c r="AD129" i="1"/>
  <c r="AA128" i="1"/>
  <c r="AC126" i="1"/>
  <c r="AB123" i="1"/>
  <c r="AD121" i="1"/>
  <c r="AA120" i="1"/>
  <c r="AC118" i="1"/>
  <c r="AB115" i="1"/>
  <c r="AD113" i="1"/>
  <c r="AA112" i="1"/>
  <c r="AC110" i="1"/>
  <c r="AB107" i="1"/>
  <c r="AD105" i="1"/>
  <c r="AA104" i="1"/>
  <c r="AC102" i="1"/>
  <c r="AB99" i="1"/>
  <c r="AD97" i="1"/>
  <c r="AA96" i="1"/>
  <c r="AC94" i="1"/>
  <c r="AB91" i="1"/>
  <c r="AD89" i="1"/>
  <c r="AA88" i="1"/>
  <c r="AC86" i="1"/>
  <c r="AB83" i="1"/>
  <c r="AD81" i="1"/>
  <c r="AA80" i="1"/>
  <c r="AC78" i="1"/>
  <c r="AB75" i="1"/>
  <c r="AD73" i="1"/>
  <c r="AA72" i="1"/>
  <c r="AC70" i="1"/>
  <c r="AB67" i="1"/>
  <c r="AD65" i="1"/>
  <c r="AA64" i="1"/>
  <c r="AC62" i="1"/>
  <c r="AB59" i="1"/>
  <c r="AD57" i="1"/>
  <c r="AC54" i="1"/>
  <c r="AB51" i="1"/>
  <c r="AD49" i="1"/>
  <c r="AA48" i="1"/>
  <c r="AC46" i="1"/>
  <c r="AB43" i="1"/>
  <c r="AD41" i="1"/>
  <c r="AB35" i="1"/>
  <c r="AB27" i="1"/>
  <c r="AB19" i="1"/>
  <c r="AC129" i="1"/>
  <c r="AB126" i="1"/>
  <c r="AD124" i="1"/>
  <c r="AA123" i="1"/>
  <c r="AC121" i="1"/>
  <c r="AB118" i="1"/>
  <c r="AD116" i="1"/>
  <c r="AA115" i="1"/>
  <c r="AC113" i="1"/>
  <c r="AB110" i="1"/>
  <c r="AD108" i="1"/>
  <c r="AA107" i="1"/>
  <c r="AC105" i="1"/>
  <c r="AB102" i="1"/>
  <c r="AD100" i="1"/>
  <c r="AA99" i="1"/>
  <c r="AC97" i="1"/>
  <c r="AB94" i="1"/>
  <c r="AD92" i="1"/>
  <c r="AA91" i="1"/>
  <c r="AC89" i="1"/>
  <c r="AB86" i="1"/>
  <c r="AD84" i="1"/>
  <c r="AA83" i="1"/>
  <c r="AC81" i="1"/>
  <c r="AB78" i="1"/>
  <c r="AD76" i="1"/>
  <c r="AA75" i="1"/>
  <c r="AC73" i="1"/>
  <c r="AB70" i="1"/>
  <c r="AD68" i="1"/>
  <c r="AA67" i="1"/>
  <c r="AC65" i="1"/>
  <c r="AB62" i="1"/>
  <c r="AD60" i="1"/>
  <c r="AC57" i="1"/>
  <c r="AB54" i="1"/>
  <c r="AD52" i="1"/>
  <c r="AA51" i="1"/>
  <c r="AC49" i="1"/>
  <c r="AB46" i="1"/>
  <c r="AD44" i="1"/>
  <c r="AC41" i="1"/>
  <c r="AB38" i="1"/>
  <c r="AB30" i="1"/>
  <c r="AB22" i="1"/>
  <c r="Z58" i="1" l="1"/>
  <c r="AA50" i="1"/>
  <c r="Z63" i="1"/>
  <c r="AA55" i="1"/>
  <c r="Z68" i="1"/>
  <c r="Z49" i="1"/>
  <c r="AA41" i="1"/>
  <c r="Z54" i="1"/>
  <c r="AA62" i="1"/>
  <c r="Z66" i="1"/>
  <c r="Z47" i="1"/>
  <c r="Z52" i="1"/>
  <c r="AA60" i="1"/>
  <c r="AA40" i="1"/>
  <c r="AA56" i="1"/>
  <c r="Z39" i="1"/>
  <c r="Z44" i="1"/>
  <c r="AA70" i="1"/>
  <c r="Z43" i="1"/>
  <c r="Z45" i="1"/>
  <c r="AA69" i="1"/>
  <c r="AA43" i="1"/>
  <c r="AA66" i="1"/>
  <c r="AA52" i="1"/>
  <c r="Z65" i="1"/>
  <c r="AA57" i="1"/>
  <c r="Z70" i="1"/>
  <c r="Z51" i="1"/>
  <c r="Z40" i="1"/>
  <c r="Z53" i="1"/>
  <c r="Z50" i="1"/>
  <c r="AA53" i="1"/>
  <c r="AA65" i="1"/>
  <c r="AA54" i="1"/>
  <c r="AA59" i="1"/>
  <c r="AA45" i="1"/>
  <c r="AA61" i="1"/>
  <c r="AA42" i="1"/>
  <c r="Z55" i="1"/>
  <c r="Z60" i="1"/>
  <c r="Z41" i="1"/>
  <c r="Z46" i="1"/>
  <c r="Z59" i="1"/>
  <c r="Z48" i="1"/>
  <c r="Y133" i="5"/>
  <c r="Y138" i="1" l="1"/>
  <c r="Y138" i="5" s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2" i="1"/>
  <c r="Y132" i="5" s="1"/>
  <c r="Y134" i="5" s="1"/>
  <c r="X8" i="1"/>
  <c r="S8" i="1"/>
  <c r="Y50" i="1" s="1"/>
  <c r="N8" i="1"/>
  <c r="I8" i="1"/>
  <c r="Y46" i="1" s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7" i="1"/>
  <c r="AE128" i="1"/>
  <c r="AE129" i="1"/>
  <c r="AE130" i="1"/>
  <c r="Y69" i="1" l="1"/>
  <c r="Y68" i="1"/>
  <c r="Y59" i="1"/>
  <c r="Y42" i="1"/>
  <c r="Y65" i="1"/>
  <c r="Y57" i="1"/>
  <c r="Y49" i="1"/>
  <c r="Y41" i="1"/>
  <c r="Y61" i="1"/>
  <c r="Y52" i="1"/>
  <c r="Y51" i="1"/>
  <c r="Y66" i="1"/>
  <c r="Y64" i="1"/>
  <c r="Y56" i="1"/>
  <c r="Y48" i="1"/>
  <c r="Y40" i="1"/>
  <c r="Y53" i="1"/>
  <c r="Y60" i="1"/>
  <c r="Y43" i="1"/>
  <c r="Y58" i="1"/>
  <c r="Y63" i="1"/>
  <c r="Y55" i="1"/>
  <c r="Y47" i="1"/>
  <c r="Y39" i="1"/>
  <c r="Y45" i="1"/>
  <c r="Y44" i="1"/>
  <c r="Y67" i="1"/>
  <c r="Y70" i="1"/>
  <c r="Y62" i="1"/>
  <c r="Y54" i="1"/>
  <c r="Y24" i="1"/>
  <c r="Y23" i="1"/>
  <c r="Y38" i="1"/>
  <c r="Y30" i="1"/>
  <c r="Y22" i="1"/>
  <c r="Y37" i="1"/>
  <c r="Y29" i="1"/>
  <c r="Y21" i="1"/>
  <c r="Y36" i="1"/>
  <c r="Y28" i="1"/>
  <c r="Y20" i="1"/>
  <c r="Y35" i="1"/>
  <c r="Y27" i="1"/>
  <c r="Y19" i="1"/>
  <c r="Y34" i="1"/>
  <c r="Y26" i="1"/>
  <c r="Y18" i="1"/>
  <c r="Y33" i="1"/>
  <c r="Y25" i="1"/>
  <c r="Y17" i="1"/>
  <c r="Y31" i="1"/>
  <c r="Y32" i="1"/>
  <c r="Y11" i="1"/>
  <c r="Y14" i="1"/>
  <c r="Y15" i="1"/>
  <c r="Y13" i="1"/>
  <c r="Y12" i="1"/>
  <c r="Y10" i="1"/>
  <c r="Y16" i="1"/>
  <c r="F2" i="1"/>
  <c r="Y133" i="1" l="1"/>
  <c r="Y134" i="1" s="1"/>
  <c r="Y137" i="1"/>
  <c r="Y137" i="5" s="1"/>
  <c r="Y131" i="1"/>
  <c r="Y131" i="5" s="1"/>
  <c r="Y139" i="1"/>
  <c r="AD34" i="1" l="1"/>
  <c r="AD27" i="1"/>
  <c r="AD29" i="1"/>
  <c r="AD24" i="1"/>
  <c r="AD28" i="1"/>
  <c r="AD30" i="1"/>
  <c r="AD23" i="1"/>
  <c r="AD18" i="1"/>
  <c r="AD22" i="1"/>
  <c r="AD37" i="1"/>
  <c r="AD32" i="1"/>
  <c r="AD26" i="1"/>
  <c r="AD19" i="1"/>
  <c r="AD31" i="1"/>
  <c r="AD21" i="1"/>
  <c r="AD20" i="1"/>
  <c r="AD33" i="1"/>
  <c r="AD36" i="1"/>
  <c r="AD38" i="1"/>
  <c r="AD35" i="1"/>
  <c r="AD25" i="1"/>
  <c r="AD17" i="1"/>
  <c r="AC28" i="1"/>
  <c r="AC23" i="1"/>
  <c r="AC20" i="1"/>
  <c r="AC26" i="1"/>
  <c r="AC32" i="1"/>
  <c r="AC31" i="1"/>
  <c r="AC19" i="1"/>
  <c r="AC29" i="1"/>
  <c r="AC27" i="1"/>
  <c r="AC22" i="1"/>
  <c r="AC17" i="1"/>
  <c r="AC33" i="1"/>
  <c r="AC21" i="1"/>
  <c r="AC18" i="1"/>
  <c r="AC38" i="1"/>
  <c r="AC34" i="1"/>
  <c r="AC24" i="1"/>
  <c r="AC36" i="1"/>
  <c r="AC37" i="1"/>
  <c r="AC35" i="1"/>
  <c r="AC30" i="1"/>
  <c r="AC25" i="1"/>
  <c r="AA33" i="1"/>
  <c r="AA17" i="1"/>
  <c r="AA28" i="1"/>
  <c r="AA21" i="1"/>
  <c r="AA38" i="1"/>
  <c r="AA26" i="1"/>
  <c r="AA27" i="1"/>
  <c r="AA36" i="1"/>
  <c r="AA20" i="1"/>
  <c r="AA37" i="1"/>
  <c r="AA30" i="1"/>
  <c r="AA31" i="1"/>
  <c r="AA22" i="1"/>
  <c r="AA25" i="1"/>
  <c r="AA24" i="1"/>
  <c r="AA34" i="1"/>
  <c r="AA18" i="1"/>
  <c r="AA32" i="1"/>
  <c r="AA23" i="1"/>
  <c r="AA35" i="1"/>
  <c r="AA19" i="1"/>
  <c r="AA29" i="1"/>
  <c r="Z12" i="1"/>
  <c r="Z24" i="1"/>
  <c r="Z30" i="1"/>
  <c r="Z38" i="1"/>
  <c r="Z25" i="1"/>
  <c r="Z23" i="1"/>
  <c r="Z32" i="1"/>
  <c r="Z18" i="1"/>
  <c r="Z36" i="1"/>
  <c r="Z33" i="1"/>
  <c r="Z19" i="1"/>
  <c r="Z28" i="1"/>
  <c r="Z22" i="1"/>
  <c r="Z31" i="1"/>
  <c r="Z26" i="1"/>
  <c r="Z37" i="1"/>
  <c r="Z35" i="1"/>
  <c r="Z20" i="1"/>
  <c r="Z17" i="1"/>
  <c r="Z29" i="1"/>
  <c r="Z34" i="1"/>
  <c r="Z27" i="1"/>
  <c r="Z21" i="1"/>
  <c r="Y140" i="1"/>
  <c r="Y140" i="5" s="1"/>
  <c r="Y139" i="5"/>
  <c r="AD16" i="1"/>
  <c r="AD12" i="1"/>
  <c r="AD15" i="1"/>
  <c r="AD11" i="1"/>
  <c r="AD13" i="1"/>
  <c r="AD14" i="1"/>
  <c r="AC12" i="1"/>
  <c r="AC13" i="1"/>
  <c r="AC16" i="1"/>
  <c r="AC14" i="1"/>
  <c r="AC15" i="1"/>
  <c r="AC11" i="1"/>
  <c r="AB13" i="1"/>
  <c r="AB11" i="1"/>
  <c r="AB12" i="1"/>
  <c r="AB16" i="1"/>
  <c r="AB15" i="1"/>
  <c r="AB14" i="1"/>
  <c r="AA12" i="1"/>
  <c r="AA11" i="1"/>
  <c r="AA15" i="1"/>
  <c r="AA13" i="1"/>
  <c r="AA14" i="1"/>
  <c r="AA16" i="1"/>
  <c r="Z16" i="1"/>
  <c r="Z13" i="1"/>
  <c r="Z15" i="1"/>
  <c r="Z14" i="1"/>
  <c r="Z11" i="1"/>
  <c r="AE10" i="1"/>
  <c r="AE23" i="1" l="1"/>
  <c r="AE28" i="1"/>
  <c r="AE37" i="1"/>
  <c r="AE31" i="1"/>
  <c r="AE30" i="1"/>
  <c r="AE21" i="1"/>
  <c r="AE17" i="1"/>
  <c r="AE35" i="1"/>
  <c r="AE26" i="1"/>
  <c r="AE32" i="1"/>
  <c r="AE33" i="1"/>
  <c r="AE18" i="1"/>
  <c r="AE20" i="1"/>
  <c r="AE22" i="1"/>
  <c r="AE25" i="1"/>
  <c r="AE29" i="1"/>
  <c r="AE38" i="1"/>
  <c r="AE24" i="1"/>
  <c r="AE27" i="1"/>
  <c r="AE34" i="1"/>
  <c r="AE36" i="1"/>
  <c r="AE19" i="1"/>
  <c r="AD133" i="1"/>
  <c r="AD133" i="5" s="1"/>
  <c r="AA133" i="1"/>
  <c r="AA133" i="5" s="1"/>
  <c r="AC131" i="1"/>
  <c r="AC131" i="5" s="1"/>
  <c r="AB133" i="1"/>
  <c r="AB133" i="5" s="1"/>
  <c r="AB137" i="1"/>
  <c r="AB137" i="5" s="1"/>
  <c r="AD137" i="1"/>
  <c r="AD137" i="5" s="1"/>
  <c r="Z133" i="1"/>
  <c r="Z133" i="5" s="1"/>
  <c r="AA137" i="1"/>
  <c r="AA137" i="5" s="1"/>
  <c r="AB139" i="1"/>
  <c r="AB139" i="5" s="1"/>
  <c r="AA139" i="1"/>
  <c r="AA139" i="5" s="1"/>
  <c r="AA131" i="1"/>
  <c r="AA131" i="5" s="1"/>
  <c r="AB131" i="1"/>
  <c r="AB131" i="5" s="1"/>
  <c r="AC139" i="1"/>
  <c r="AC139" i="5" s="1"/>
  <c r="AC133" i="1"/>
  <c r="AC133" i="5" s="1"/>
  <c r="AD139" i="1"/>
  <c r="AD139" i="5" s="1"/>
  <c r="AC137" i="1"/>
  <c r="AC137" i="5" s="1"/>
  <c r="AD131" i="1"/>
  <c r="AD131" i="5" s="1"/>
  <c r="Z131" i="1"/>
  <c r="Z131" i="5" s="1"/>
  <c r="Z137" i="1"/>
  <c r="Z137" i="5" s="1"/>
  <c r="Z139" i="1"/>
  <c r="Z139" i="5" s="1"/>
  <c r="AE12" i="1"/>
  <c r="AE11" i="1"/>
  <c r="AE15" i="1"/>
  <c r="AE16" i="1"/>
  <c r="AE14" i="1"/>
  <c r="AE13" i="1"/>
  <c r="AC132" i="1" l="1"/>
  <c r="AC132" i="5" s="1"/>
  <c r="AC138" i="1"/>
  <c r="AC138" i="5" s="1"/>
  <c r="AD138" i="1"/>
  <c r="AD138" i="5" s="1"/>
  <c r="AD132" i="1"/>
  <c r="AA138" i="1"/>
  <c r="AA138" i="5" s="1"/>
  <c r="AA132" i="1"/>
  <c r="AB132" i="1"/>
  <c r="AB138" i="1"/>
  <c r="AB138" i="5" s="1"/>
  <c r="Z138" i="1"/>
  <c r="Z138" i="5" s="1"/>
  <c r="Z132" i="1"/>
  <c r="F3" i="1"/>
  <c r="AC140" i="1" l="1"/>
  <c r="AC140" i="5" s="1"/>
  <c r="AC134" i="1"/>
  <c r="AC134" i="5" s="1"/>
  <c r="AB134" i="1"/>
  <c r="AB134" i="5" s="1"/>
  <c r="AB132" i="5"/>
  <c r="AA134" i="1"/>
  <c r="AA134" i="5" s="1"/>
  <c r="AA132" i="5"/>
  <c r="AD134" i="1"/>
  <c r="AD132" i="5"/>
  <c r="Z134" i="1"/>
  <c r="Z134" i="5" s="1"/>
  <c r="Z132" i="5"/>
  <c r="AD140" i="1"/>
  <c r="AD140" i="5" s="1"/>
  <c r="Z140" i="1"/>
  <c r="Z140" i="5" s="1"/>
  <c r="AA135" i="1" l="1"/>
  <c r="AA136" i="1" s="1"/>
  <c r="Q20" i="4" s="1"/>
  <c r="AC135" i="1"/>
  <c r="AC136" i="1" s="1"/>
  <c r="Q22" i="4" s="1"/>
  <c r="AB135" i="1"/>
  <c r="AB135" i="5" s="1"/>
  <c r="AB136" i="5" s="1"/>
  <c r="AC141" i="1"/>
  <c r="AC142" i="1" s="1"/>
  <c r="R32" i="4" s="1"/>
  <c r="Q32" i="4" s="1"/>
  <c r="AD134" i="5"/>
  <c r="AD135" i="1"/>
  <c r="Z135" i="1"/>
  <c r="Z141" i="1"/>
  <c r="AD141" i="1"/>
  <c r="AA140" i="1"/>
  <c r="AA140" i="5" s="1"/>
  <c r="AB140" i="1"/>
  <c r="AB140" i="5" s="1"/>
  <c r="AA135" i="5" l="1"/>
  <c r="AA136" i="5" s="1"/>
  <c r="AB136" i="1"/>
  <c r="R20" i="4"/>
  <c r="E22" i="4"/>
  <c r="C22" i="4"/>
  <c r="AC135" i="5"/>
  <c r="AC136" i="5" s="1"/>
  <c r="R22" i="4"/>
  <c r="N22" i="4"/>
  <c r="O22" i="4"/>
  <c r="I22" i="4"/>
  <c r="G22" i="4"/>
  <c r="J22" i="4"/>
  <c r="K22" i="4"/>
  <c r="L22" i="4"/>
  <c r="AC141" i="5"/>
  <c r="H22" i="4"/>
  <c r="F22" i="4"/>
  <c r="P22" i="4"/>
  <c r="D22" i="4"/>
  <c r="B22" i="4"/>
  <c r="M22" i="4"/>
  <c r="Z136" i="1"/>
  <c r="Q19" i="4" s="1"/>
  <c r="Z135" i="5"/>
  <c r="Z136" i="5" s="1"/>
  <c r="AD142" i="1"/>
  <c r="R33" i="4" s="1"/>
  <c r="Q33" i="4" s="1"/>
  <c r="AD141" i="5"/>
  <c r="Z142" i="1"/>
  <c r="R29" i="4" s="1"/>
  <c r="Q29" i="4" s="1"/>
  <c r="Z141" i="5"/>
  <c r="AD136" i="1"/>
  <c r="Q23" i="4" s="1"/>
  <c r="AD135" i="5"/>
  <c r="AD136" i="5" s="1"/>
  <c r="AA141" i="1"/>
  <c r="AB141" i="1"/>
  <c r="P20" i="4"/>
  <c r="C20" i="4"/>
  <c r="B20" i="4"/>
  <c r="K20" i="4"/>
  <c r="J20" i="4"/>
  <c r="I20" i="4"/>
  <c r="D20" i="4"/>
  <c r="M20" i="4"/>
  <c r="G20" i="4"/>
  <c r="E20" i="4"/>
  <c r="O20" i="4"/>
  <c r="L20" i="4"/>
  <c r="N20" i="4"/>
  <c r="F20" i="4"/>
  <c r="H20" i="4"/>
  <c r="R21" i="4" l="1"/>
  <c r="Q21" i="4"/>
  <c r="G21" i="4" s="1"/>
  <c r="E30" i="4"/>
  <c r="K31" i="4"/>
  <c r="G31" i="4"/>
  <c r="J29" i="4"/>
  <c r="P32" i="4"/>
  <c r="N30" i="4"/>
  <c r="L30" i="4"/>
  <c r="E29" i="4"/>
  <c r="J32" i="4"/>
  <c r="O29" i="4"/>
  <c r="G32" i="4"/>
  <c r="F29" i="4"/>
  <c r="G29" i="4"/>
  <c r="K30" i="4"/>
  <c r="L32" i="4"/>
  <c r="K29" i="4"/>
  <c r="M32" i="4"/>
  <c r="Z142" i="5"/>
  <c r="AD142" i="5"/>
  <c r="AC142" i="5"/>
  <c r="H29" i="4"/>
  <c r="M30" i="4"/>
  <c r="D30" i="4"/>
  <c r="I31" i="4"/>
  <c r="N32" i="4"/>
  <c r="E32" i="4"/>
  <c r="I29" i="4"/>
  <c r="J31" i="4"/>
  <c r="O32" i="4"/>
  <c r="F32" i="4"/>
  <c r="B32" i="4"/>
  <c r="O30" i="4"/>
  <c r="H32" i="4"/>
  <c r="L29" i="4"/>
  <c r="C29" i="4"/>
  <c r="P30" i="4"/>
  <c r="I32" i="4"/>
  <c r="B29" i="4"/>
  <c r="D29" i="4"/>
  <c r="I30" i="4"/>
  <c r="H30" i="4"/>
  <c r="K32" i="4"/>
  <c r="N29" i="4"/>
  <c r="M29" i="4"/>
  <c r="J30" i="4"/>
  <c r="O31" i="4"/>
  <c r="N31" i="4"/>
  <c r="C32" i="4"/>
  <c r="D32" i="4"/>
  <c r="P29" i="4"/>
  <c r="G30" i="4"/>
  <c r="R23" i="4"/>
  <c r="AB142" i="1"/>
  <c r="R31" i="4" s="1"/>
  <c r="Q31" i="4" s="1"/>
  <c r="B31" i="4" s="1"/>
  <c r="AB141" i="5"/>
  <c r="AA142" i="1"/>
  <c r="R30" i="4" s="1"/>
  <c r="Q30" i="4" s="1"/>
  <c r="B30" i="4" s="1"/>
  <c r="AA141" i="5"/>
  <c r="R19" i="4"/>
  <c r="L31" i="4" l="1"/>
  <c r="P31" i="4"/>
  <c r="E31" i="4"/>
  <c r="H31" i="4"/>
  <c r="F31" i="4"/>
  <c r="C31" i="4"/>
  <c r="D31" i="4"/>
  <c r="M31" i="4"/>
  <c r="F30" i="4"/>
  <c r="E21" i="4"/>
  <c r="B21" i="4"/>
  <c r="H21" i="4"/>
  <c r="J21" i="4"/>
  <c r="D21" i="4"/>
  <c r="P21" i="4"/>
  <c r="M21" i="4"/>
  <c r="C21" i="4"/>
  <c r="I21" i="4"/>
  <c r="N21" i="4"/>
  <c r="F21" i="4"/>
  <c r="K21" i="4"/>
  <c r="L21" i="4"/>
  <c r="O21" i="4"/>
  <c r="AB142" i="5"/>
  <c r="AA142" i="5"/>
  <c r="C30" i="4"/>
  <c r="E19" i="4"/>
  <c r="L19" i="4"/>
  <c r="K19" i="4"/>
  <c r="N19" i="4"/>
  <c r="B19" i="4"/>
  <c r="P19" i="4"/>
  <c r="C19" i="4"/>
  <c r="H19" i="4"/>
  <c r="I19" i="4"/>
  <c r="F19" i="4"/>
  <c r="M19" i="4"/>
  <c r="J19" i="4"/>
  <c r="O19" i="4"/>
  <c r="D19" i="4"/>
  <c r="G19" i="4"/>
  <c r="C23" i="4"/>
  <c r="C33" i="4" s="1"/>
  <c r="O23" i="4"/>
  <c r="O33" i="4" s="1"/>
  <c r="O34" i="4" s="1"/>
  <c r="O36" i="4" s="1"/>
  <c r="R151" i="5" s="1"/>
  <c r="D23" i="4"/>
  <c r="D33" i="4" s="1"/>
  <c r="I23" i="4"/>
  <c r="I33" i="4" s="1"/>
  <c r="I34" i="4" s="1"/>
  <c r="I36" i="4" s="1"/>
  <c r="L151" i="5" s="1"/>
  <c r="L23" i="4"/>
  <c r="L33" i="4" s="1"/>
  <c r="L34" i="4" s="1"/>
  <c r="L36" i="4" s="1"/>
  <c r="O151" i="5" s="1"/>
  <c r="B23" i="4"/>
  <c r="B33" i="4" s="1"/>
  <c r="B34" i="4" s="1"/>
  <c r="N23" i="4"/>
  <c r="N33" i="4" s="1"/>
  <c r="N34" i="4" s="1"/>
  <c r="N36" i="4" s="1"/>
  <c r="Q151" i="5" s="1"/>
  <c r="J23" i="4"/>
  <c r="J33" i="4" s="1"/>
  <c r="J34" i="4" s="1"/>
  <c r="J36" i="4" s="1"/>
  <c r="M151" i="5" s="1"/>
  <c r="E23" i="4"/>
  <c r="E33" i="4" s="1"/>
  <c r="E34" i="4" s="1"/>
  <c r="E36" i="4" s="1"/>
  <c r="H151" i="5" s="1"/>
  <c r="F23" i="4"/>
  <c r="F33" i="4" s="1"/>
  <c r="K23" i="4"/>
  <c r="K33" i="4" s="1"/>
  <c r="K34" i="4" s="1"/>
  <c r="K36" i="4" s="1"/>
  <c r="N151" i="5" s="1"/>
  <c r="G23" i="4"/>
  <c r="G33" i="4" s="1"/>
  <c r="G34" i="4" s="1"/>
  <c r="G36" i="4" s="1"/>
  <c r="J151" i="5" s="1"/>
  <c r="P23" i="4"/>
  <c r="P33" i="4" s="1"/>
  <c r="P34" i="4" s="1"/>
  <c r="P36" i="4" s="1"/>
  <c r="S151" i="5" s="1"/>
  <c r="M23" i="4"/>
  <c r="M33" i="4" s="1"/>
  <c r="M34" i="4" s="1"/>
  <c r="M36" i="4" s="1"/>
  <c r="P151" i="5" s="1"/>
  <c r="H23" i="4"/>
  <c r="H33" i="4" s="1"/>
  <c r="H34" i="4" s="1"/>
  <c r="H36" i="4" s="1"/>
  <c r="K151" i="5" s="1"/>
  <c r="D34" i="4" l="1"/>
  <c r="D36" i="4" s="1"/>
  <c r="G151" i="5" s="1"/>
  <c r="F34" i="4"/>
  <c r="F36" i="4" s="1"/>
  <c r="I151" i="5" s="1"/>
  <c r="C34" i="4"/>
  <c r="C36" i="4" s="1"/>
  <c r="F151" i="5" s="1"/>
  <c r="O24" i="4"/>
  <c r="R150" i="5" s="1"/>
  <c r="J24" i="4"/>
  <c r="M150" i="5" s="1"/>
  <c r="F24" i="4"/>
  <c r="I150" i="5" s="1"/>
  <c r="I24" i="4"/>
  <c r="L150" i="5" s="1"/>
  <c r="E24" i="4"/>
  <c r="H150" i="5" s="1"/>
  <c r="D24" i="4"/>
  <c r="G150" i="5" s="1"/>
  <c r="P24" i="4"/>
  <c r="S150" i="5" s="1"/>
  <c r="H24" i="4"/>
  <c r="K150" i="5" s="1"/>
  <c r="G24" i="4"/>
  <c r="J150" i="5" s="1"/>
  <c r="B24" i="4"/>
  <c r="E150" i="5" s="1"/>
  <c r="N24" i="4"/>
  <c r="Q150" i="5" s="1"/>
  <c r="K24" i="4"/>
  <c r="N150" i="5" s="1"/>
  <c r="M24" i="4"/>
  <c r="P150" i="5" s="1"/>
  <c r="L24" i="4"/>
  <c r="O150" i="5" s="1"/>
  <c r="C24" i="4"/>
  <c r="F150" i="5" s="1"/>
  <c r="B36" i="4"/>
  <c r="E151" i="5" s="1"/>
  <c r="P38" i="4" l="1"/>
  <c r="P26" i="4"/>
</calcChain>
</file>

<file path=xl/sharedStrings.xml><?xml version="1.0" encoding="utf-8"?>
<sst xmlns="http://schemas.openxmlformats.org/spreadsheetml/2006/main" count="523" uniqueCount="217">
  <si>
    <t>Faculty Name:</t>
  </si>
  <si>
    <t>Course:</t>
  </si>
  <si>
    <t>YEAR</t>
  </si>
  <si>
    <t>SESSION</t>
  </si>
  <si>
    <t xml:space="preserve">S. No. </t>
  </si>
  <si>
    <t>Name of Student</t>
  </si>
  <si>
    <t>CO1</t>
  </si>
  <si>
    <t>CO2</t>
  </si>
  <si>
    <t>CO3</t>
  </si>
  <si>
    <t>CO4</t>
  </si>
  <si>
    <t>CO5</t>
  </si>
  <si>
    <r>
      <rPr>
        <b/>
        <sz val="11"/>
        <color indexed="8"/>
        <rFont val="Calibri"/>
        <family val="2"/>
      </rPr>
      <t>Σ</t>
    </r>
    <r>
      <rPr>
        <b/>
        <sz val="11"/>
        <color indexed="8"/>
        <rFont val="Calibri"/>
        <family val="2"/>
      </rPr>
      <t>CO</t>
    </r>
  </si>
  <si>
    <t>%</t>
  </si>
  <si>
    <t>ATTAINMENT TABLE</t>
  </si>
  <si>
    <t>ATTAINMENT CRITERIA</t>
  </si>
  <si>
    <t>PO ATTAINMENT USING CO (DIRECT METHOD)</t>
  </si>
  <si>
    <t>CO 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</si>
  <si>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</si>
  <si>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</si>
  <si>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</si>
  <si>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</si>
  <si>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</si>
  <si>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</si>
  <si>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</si>
  <si>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</si>
  <si>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</si>
  <si>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</si>
  <si>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</si>
  <si>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</si>
  <si>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</si>
  <si>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</si>
  <si>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</si>
  <si>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AVG</t>
  </si>
  <si>
    <t>SEM</t>
  </si>
  <si>
    <t>ABSENTEE+NOT ATTEMPT</t>
  </si>
  <si>
    <t>PRESENT STUDENT OR ATTEMPT</t>
  </si>
  <si>
    <t>CO WISE MAXIMUM MARKS</t>
  </si>
  <si>
    <t>BRANCH</t>
  </si>
  <si>
    <t>SESSION:</t>
  </si>
  <si>
    <t>SEMESTER:</t>
  </si>
  <si>
    <t>WT. AVG</t>
  </si>
  <si>
    <t>Please fill "AB" for Absent and "UR" for Unregistered candidate(s)</t>
  </si>
  <si>
    <t>II</t>
  </si>
  <si>
    <t>III</t>
  </si>
  <si>
    <t>IV</t>
  </si>
  <si>
    <t>Final attainment level CO (by Direct Assessement):</t>
  </si>
  <si>
    <t>TEZPUR UNIVERSITY</t>
  </si>
  <si>
    <t>Maximum Marks</t>
  </si>
  <si>
    <t>TOTAL</t>
  </si>
  <si>
    <t>ABSENTEE RECORD</t>
  </si>
  <si>
    <t>"AB" or "UR"</t>
  </si>
  <si>
    <t xml:space="preserve"> Threshold % for CO attainment</t>
  </si>
  <si>
    <r>
      <t xml:space="preserve">CO Attainment (3 </t>
    </r>
    <r>
      <rPr>
        <b/>
        <sz val="10"/>
        <color theme="1"/>
        <rFont val="Times New Roman"/>
        <family val="1"/>
      </rPr>
      <t>≥</t>
    </r>
    <r>
      <rPr>
        <b/>
        <sz val="10"/>
        <color theme="1"/>
        <rFont val="Calibri"/>
        <family val="2"/>
      </rPr>
      <t xml:space="preserve"> 70%, 2 </t>
    </r>
    <r>
      <rPr>
        <b/>
        <sz val="10"/>
        <color theme="1"/>
        <rFont val="Times New Roman"/>
        <family val="1"/>
      </rPr>
      <t>≥60%, 1 ≥ 50%)</t>
    </r>
  </si>
  <si>
    <t>CO ATTNT(Norm)</t>
  </si>
  <si>
    <t xml:space="preserve"> </t>
  </si>
  <si>
    <t>CO ATTAINMENT in 3.0 POINT Scale</t>
  </si>
  <si>
    <t>CO ATTAINMENT in ABSOLUTE Scale</t>
  </si>
  <si>
    <t xml:space="preserve">PASSING MARKS (%) </t>
  </si>
  <si>
    <t>NO. OF STUDENTS SECURE MARKS &gt; THRESHOLD % FOR CO ATTAINMENT</t>
  </si>
  <si>
    <t>PC. OF STUDENTS SECURE MARKS &gt; THRESHOLD % FOR CO ATTAINMENT</t>
  </si>
  <si>
    <t>NO. OF STUDENTS SECURE MARKS &gt; PASSING MARKS</t>
  </si>
  <si>
    <r>
      <t>CO Attainment (AVERAGE OF PERCENTAGE ATTAINMENTS</t>
    </r>
    <r>
      <rPr>
        <b/>
        <sz val="10"/>
        <color theme="1"/>
        <rFont val="Times New Roman"/>
        <family val="1"/>
      </rPr>
      <t>)</t>
    </r>
  </si>
  <si>
    <t>PC. OF STUDENTS SECURE MARKS &gt; PASSING MARKS</t>
  </si>
  <si>
    <t>Final attainment level CO (IN ABSOLUTE SCALE):</t>
  </si>
  <si>
    <t>SUM</t>
  </si>
  <si>
    <t>WTG</t>
  </si>
  <si>
    <t>OVERALL PO ATTAINMENT IN 3 POINT SCALE</t>
  </si>
  <si>
    <t>OVERALL PO ATTAINMENT IN PERCENTAGE</t>
  </si>
  <si>
    <t>COMPUTATION BY MAPPED CO-PO (3 POINT SCALE)</t>
  </si>
  <si>
    <t>COMPUTATION BY MAPPED CO-PO (PERCENTAGE)</t>
  </si>
  <si>
    <t>Fill the CO-PO Mapping for the course:</t>
  </si>
  <si>
    <t>PO Attainment (3 point Scale)</t>
  </si>
  <si>
    <t>PO Attainment (Absolute Scale)</t>
  </si>
  <si>
    <t>PO ATTAINMENT</t>
  </si>
  <si>
    <t>Please fill "AB" for Absent and "UR" for Unregistered or withdeawn student(s)</t>
  </si>
  <si>
    <t>Programme:</t>
  </si>
  <si>
    <t>B. Tech</t>
  </si>
  <si>
    <t>Computer Sc. and Engineering</t>
  </si>
  <si>
    <t>Course</t>
  </si>
  <si>
    <t>Course Code</t>
  </si>
  <si>
    <t>Assessment of End Sem Exam</t>
  </si>
  <si>
    <t>Assessment of Mid Sem Exam</t>
  </si>
  <si>
    <t>Assessment of TEST -II</t>
  </si>
  <si>
    <t>Assessment of TEST -I</t>
  </si>
  <si>
    <t>Roll No.</t>
  </si>
  <si>
    <t>Course Code:</t>
  </si>
  <si>
    <t>Assessment of End Term Exam</t>
  </si>
  <si>
    <t>Assessment for Mid Term Exam</t>
  </si>
  <si>
    <t xml:space="preserve"> Assessment of Test -II</t>
  </si>
  <si>
    <t>Assessment of Test -I</t>
  </si>
  <si>
    <t>COURSE CODE:</t>
  </si>
  <si>
    <t>Branch:</t>
  </si>
  <si>
    <t>Year:</t>
  </si>
  <si>
    <t>DAA</t>
  </si>
  <si>
    <t>CO206</t>
  </si>
  <si>
    <t>2020-2021</t>
  </si>
  <si>
    <t>DR. ARINDAM KARMAKAR</t>
  </si>
  <si>
    <t>CSB19001</t>
  </si>
  <si>
    <t>Pragya Boral</t>
  </si>
  <si>
    <t>CSB19002</t>
  </si>
  <si>
    <t>Kamal Murarka</t>
  </si>
  <si>
    <t>CSB19003</t>
  </si>
  <si>
    <t>Darshana Baruah</t>
  </si>
  <si>
    <t>CSB19005</t>
  </si>
  <si>
    <t>Dibyaroop Das</t>
  </si>
  <si>
    <t>CSB19007</t>
  </si>
  <si>
    <t>Pranoschal Saikia</t>
  </si>
  <si>
    <t>CSB19009</t>
  </si>
  <si>
    <t>Debanga Saikia</t>
  </si>
  <si>
    <t>CSB19010</t>
  </si>
  <si>
    <t>Santanu Dey</t>
  </si>
  <si>
    <t>CSB19011</t>
  </si>
  <si>
    <t>Tanveer Nowaj Majumder</t>
  </si>
  <si>
    <t>CSB19014</t>
  </si>
  <si>
    <t>Rajdeep Dey</t>
  </si>
  <si>
    <t>CSB19015</t>
  </si>
  <si>
    <t>Moustafa Shahin</t>
  </si>
  <si>
    <t>CSB19016</t>
  </si>
  <si>
    <t>Hirakjyoti Borah</t>
  </si>
  <si>
    <t>CSB19018</t>
  </si>
  <si>
    <t>Surajit Chakraborty</t>
  </si>
  <si>
    <t>CSB19019</t>
  </si>
  <si>
    <t>Abhinav Moudgalya</t>
  </si>
  <si>
    <t>CSB19020</t>
  </si>
  <si>
    <t>Anuraag Kashyap</t>
  </si>
  <si>
    <t>CSB19021</t>
  </si>
  <si>
    <t>Sibam Kumar Jha</t>
  </si>
  <si>
    <t>CSB19022</t>
  </si>
  <si>
    <t>Ashimananda Bhattacharjee</t>
  </si>
  <si>
    <t>CSB19023</t>
  </si>
  <si>
    <t>Simanta Patowary</t>
  </si>
  <si>
    <t>CSB19024</t>
  </si>
  <si>
    <t>Sanjana Jha</t>
  </si>
  <si>
    <t>CSB19025</t>
  </si>
  <si>
    <t>Pallab Kumar Borah</t>
  </si>
  <si>
    <t>CSB19026</t>
  </si>
  <si>
    <t>Vicky Kumar Deka</t>
  </si>
  <si>
    <t>CSB19027</t>
  </si>
  <si>
    <t>Debanga Bharali</t>
  </si>
  <si>
    <t>CSB19028</t>
  </si>
  <si>
    <t>Jintu Deka</t>
  </si>
  <si>
    <t>CSB19029</t>
  </si>
  <si>
    <t>Rupam Sah</t>
  </si>
  <si>
    <t>CSB19030</t>
  </si>
  <si>
    <t>Hrishikesh Gogoi</t>
  </si>
  <si>
    <t>CSB19032</t>
  </si>
  <si>
    <t>Dixit Gogoi</t>
  </si>
  <si>
    <t>CSB19033</t>
  </si>
  <si>
    <t>Gaurabjyoti Buragohain</t>
  </si>
  <si>
    <t>CSB19034</t>
  </si>
  <si>
    <t>Devapranjal Saharia</t>
  </si>
  <si>
    <t>CSB19035</t>
  </si>
  <si>
    <t>Bikash Gogoi</t>
  </si>
  <si>
    <t>CSB19036</t>
  </si>
  <si>
    <t>Prachurya Phukan</t>
  </si>
  <si>
    <t>CSB19037</t>
  </si>
  <si>
    <t>Hritick Roy</t>
  </si>
  <si>
    <t>CSB19038</t>
  </si>
  <si>
    <t>Tipu Das</t>
  </si>
  <si>
    <t>CSB19039</t>
  </si>
  <si>
    <t>Monodeep Basumatary</t>
  </si>
  <si>
    <t>CSB19040</t>
  </si>
  <si>
    <t>Ritam Barua</t>
  </si>
  <si>
    <t>CSB19041</t>
  </si>
  <si>
    <t>Pritindra Das</t>
  </si>
  <si>
    <t>CSB19042</t>
  </si>
  <si>
    <t>Nikhil Das</t>
  </si>
  <si>
    <t>CSB19043</t>
  </si>
  <si>
    <t>Niddeep Jyoti Das</t>
  </si>
  <si>
    <t>CSB19045</t>
  </si>
  <si>
    <t>Biliphang Basumatary</t>
  </si>
  <si>
    <t>CSB19046</t>
  </si>
  <si>
    <t>Abhijit Deka</t>
  </si>
  <si>
    <t>CSB19047</t>
  </si>
  <si>
    <t>Kartik Papney</t>
  </si>
  <si>
    <t>CSB19049</t>
  </si>
  <si>
    <t>Bhaswati Sharma</t>
  </si>
  <si>
    <t>CSB19050</t>
  </si>
  <si>
    <t>Amaan Abdul Whahab</t>
  </si>
  <si>
    <t>CSB19051</t>
  </si>
  <si>
    <t>Faizan Uddin</t>
  </si>
  <si>
    <t>CSB19052</t>
  </si>
  <si>
    <t>Ankit Sharma</t>
  </si>
  <si>
    <t>CSB19053</t>
  </si>
  <si>
    <t>Prince Swargiary</t>
  </si>
  <si>
    <t>CSB19054</t>
  </si>
  <si>
    <t>Roop Basant</t>
  </si>
  <si>
    <t>CSB19055</t>
  </si>
  <si>
    <t>Aavishkar Mishra</t>
  </si>
  <si>
    <t>CSB19056</t>
  </si>
  <si>
    <t>Saif Ahmad</t>
  </si>
  <si>
    <t>CSB19057</t>
  </si>
  <si>
    <t>Prasanjit Dutta</t>
  </si>
  <si>
    <t>CSB19059</t>
  </si>
  <si>
    <t>Ranjit Kalita</t>
  </si>
  <si>
    <t>CSB19062</t>
  </si>
  <si>
    <t>Himanshu Kumar</t>
  </si>
  <si>
    <t>CSB19063</t>
  </si>
  <si>
    <t>Vinayak Pandey</t>
  </si>
  <si>
    <t>CSB19064</t>
  </si>
  <si>
    <t>Deepak Krishnanalajama</t>
  </si>
  <si>
    <t>CSB19065</t>
  </si>
  <si>
    <t>Pranav Kumar</t>
  </si>
  <si>
    <t>CSB19066</t>
  </si>
  <si>
    <t>Shashi Prabhat Ranjan</t>
  </si>
  <si>
    <t>CSB19068</t>
  </si>
  <si>
    <t>Nitish Kumar</t>
  </si>
  <si>
    <t>CSB19069</t>
  </si>
  <si>
    <t>Ratnesh KumarTiwari</t>
  </si>
  <si>
    <t>CSB19070</t>
  </si>
  <si>
    <t>Abhishek Rajpoot</t>
  </si>
  <si>
    <t>CSB19071</t>
  </si>
  <si>
    <t>Ved Prakash Kumar</t>
  </si>
  <si>
    <t>CSB19072</t>
  </si>
  <si>
    <t>Vikrant Pratap Singh</t>
  </si>
  <si>
    <t>CSB19073</t>
  </si>
  <si>
    <t>Ajit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</si>
</sst>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&quot;DEPARTMENT&quot;"/>
    <numFmt numFmtId="165" formatCode="0.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yanmar Text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Myanmar Text"/>
      <family val="2"/>
    </font>
    <font>
      <b/>
      <sz val="16"/>
      <color theme="1"/>
      <name val="Calibri"/>
      <family val="2"/>
      <scheme val="minor"/>
    </font>
    <font>
      <sz val="10"/>
      <color theme="1"/>
      <name val="Myanmar Text"/>
      <family val="2"/>
    </font>
    <font>
      <b/>
      <sz val="10"/>
      <color theme="1"/>
      <name val="Arial Narrow"/>
      <family val="2"/>
    </font>
    <font>
      <b/>
      <sz val="10"/>
      <color theme="1"/>
      <name val="Myanmar Text"/>
      <family val="2"/>
    </font>
    <font>
      <b/>
      <sz val="10"/>
      <color theme="1"/>
      <name val="Times New Roman"/>
      <family val="1"/>
    </font>
    <font>
      <b/>
      <sz val="10"/>
      <color theme="1"/>
      <name val="Candara"/>
      <family val="2"/>
    </font>
    <font>
      <sz val="10"/>
      <color theme="0" tint="-0.34998626667073579"/>
      <name val="Myanmar Text"/>
      <family val="2"/>
    </font>
    <font>
      <b/>
      <sz val="10"/>
      <color theme="1"/>
      <name val="Calibri"/>
      <family val="2"/>
    </font>
    <font>
      <sz val="11"/>
      <color theme="0" tint="-0.14999847407452621"/>
      <name val="Myanmar Text"/>
      <family val="2"/>
    </font>
    <font>
      <b/>
      <sz val="12"/>
      <color theme="0" tint="-0.14999847407452621"/>
      <name val="Myanmar Text"/>
      <family val="2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0"/>
      <color theme="5" tint="-0.499984740745262"/>
      <name val="Candara"/>
      <family val="2"/>
    </font>
    <font>
      <b/>
      <sz val="12"/>
      <color rgb="FFFF0000"/>
      <name val="Myanmar Text"/>
      <family val="2"/>
    </font>
    <font>
      <b/>
      <sz val="16"/>
      <color rgb="FFFF0000"/>
      <name val="Calibri"/>
      <family val="2"/>
      <scheme val="minor"/>
    </font>
    <font>
      <b/>
      <sz val="12"/>
      <color rgb="FFCF321D"/>
      <name val="Myanmar Text"/>
      <family val="2"/>
    </font>
    <font>
      <b/>
      <sz val="12"/>
      <color rgb="FFCF321D"/>
      <name val="Calibri"/>
      <family val="2"/>
      <scheme val="minor"/>
    </font>
    <font>
      <sz val="11"/>
      <color rgb="FFCF321D"/>
      <name val="Calibri"/>
      <family val="2"/>
      <scheme val="minor"/>
    </font>
    <font>
      <b/>
      <sz val="12"/>
      <color theme="4" tint="-0.499984740745262"/>
      <name val="Myanmar Text"/>
      <family val="2"/>
    </font>
    <font>
      <b/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Myanmar Text"/>
      <family val="2"/>
    </font>
    <font>
      <b/>
      <sz val="18"/>
      <color theme="9" tint="-0.499984740745262"/>
      <name val="Calibri"/>
      <family val="2"/>
      <scheme val="minor"/>
    </font>
    <font>
      <b/>
      <sz val="14"/>
      <color theme="9" tint="-0.499984740745262"/>
      <name val="Myanmar Text"/>
      <family val="2"/>
    </font>
    <font>
      <b/>
      <sz val="12"/>
      <color rgb="FFFFC000"/>
      <name val="Myanmar Text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B4B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0" borderId="0"/>
  </cellStyleXfs>
  <cellXfs count="292">
    <xf numFmtId="0" fontId="0" fillId="0" borderId="0" xfId="0"/>
    <xf numFmtId="2" fontId="14" fillId="8" borderId="18" xfId="0" applyNumberFormat="1" applyFont="1" applyFill="1" applyBorder="1" applyAlignment="1">
      <alignment horizontal="center" vertical="center"/>
    </xf>
    <xf numFmtId="3" fontId="9" fillId="0" borderId="12" xfId="1" applyNumberFormat="1" applyFont="1" applyBorder="1" applyAlignment="1">
      <alignment horizontal="center" vertical="center" wrapText="1"/>
    </xf>
    <xf numFmtId="3" fontId="9" fillId="0" borderId="4" xfId="1" applyNumberFormat="1" applyFont="1" applyBorder="1" applyAlignment="1">
      <alignment horizontal="center" vertical="center" wrapText="1"/>
    </xf>
    <xf numFmtId="3" fontId="9" fillId="0" borderId="11" xfId="1" applyNumberFormat="1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23" fillId="0" borderId="0" xfId="0" applyFont="1" applyAlignment="1" applyProtection="1">
      <alignment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horizontal="left" vertical="center" wrapText="1"/>
      <protection locked="0"/>
    </xf>
    <xf numFmtId="4" fontId="11" fillId="0" borderId="12" xfId="1" applyNumberFormat="1" applyFont="1" applyBorder="1" applyAlignment="1" applyProtection="1">
      <alignment horizontal="center" vertical="center" wrapText="1" shrinkToFi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left" vertical="center" wrapText="1"/>
      <protection locked="0"/>
    </xf>
    <xf numFmtId="4" fontId="11" fillId="0" borderId="10" xfId="1" applyNumberFormat="1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3" fontId="21" fillId="0" borderId="0" xfId="0" applyNumberFormat="1" applyFont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7" fillId="9" borderId="18" xfId="0" applyNumberFormat="1" applyFont="1" applyFill="1" applyBorder="1" applyAlignment="1">
      <alignment horizontal="center" vertical="center" wrapText="1"/>
    </xf>
    <xf numFmtId="2" fontId="17" fillId="9" borderId="18" xfId="0" applyNumberFormat="1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6" fillId="8" borderId="18" xfId="0" applyNumberFormat="1" applyFont="1" applyFill="1" applyBorder="1" applyAlignment="1">
      <alignment horizontal="center" vertical="center" wrapText="1"/>
    </xf>
    <xf numFmtId="4" fontId="12" fillId="4" borderId="14" xfId="1" applyNumberFormat="1" applyFont="1" applyFill="1" applyBorder="1" applyAlignment="1">
      <alignment horizontal="center" vertical="center" wrapText="1" shrinkToFit="1"/>
    </xf>
    <xf numFmtId="4" fontId="12" fillId="0" borderId="14" xfId="1" applyNumberFormat="1" applyFont="1" applyBorder="1" applyAlignment="1">
      <alignment horizontal="center" vertical="center" wrapText="1" shrinkToFit="1"/>
    </xf>
    <xf numFmtId="0" fontId="0" fillId="0" borderId="0" xfId="0" applyAlignment="1" applyProtection="1">
      <alignment vertical="center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2" fontId="14" fillId="8" borderId="18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4" fillId="7" borderId="18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14" fillId="5" borderId="18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8" fillId="8" borderId="1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 applyProtection="1">
      <alignment horizontal="center" vertical="center" wrapText="1"/>
      <protection locked="0"/>
    </xf>
    <xf numFmtId="0" fontId="1" fillId="4" borderId="25" xfId="0" applyFont="1" applyFill="1" applyBorder="1" applyAlignment="1">
      <alignment horizontal="center" vertical="center" wrapText="1"/>
    </xf>
    <xf numFmtId="3" fontId="17" fillId="9" borderId="18" xfId="0" applyNumberFormat="1" applyFont="1" applyFill="1" applyBorder="1" applyAlignment="1">
      <alignment horizontal="right" vertical="center" wrapText="1"/>
    </xf>
    <xf numFmtId="2" fontId="17" fillId="9" borderId="18" xfId="0" applyNumberFormat="1" applyFont="1" applyFill="1" applyBorder="1" applyAlignment="1">
      <alignment horizontal="right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5" fillId="12" borderId="18" xfId="0" applyFont="1" applyFill="1" applyBorder="1" applyAlignment="1">
      <alignment horizontal="center" vertical="center" wrapText="1"/>
    </xf>
    <xf numFmtId="3" fontId="17" fillId="6" borderId="0" xfId="0" applyNumberFormat="1" applyFont="1" applyFill="1" applyAlignment="1">
      <alignment horizontal="center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23" xfId="0" applyFont="1" applyBorder="1" applyAlignment="1" applyProtection="1">
      <alignment horizontal="left" vertical="center" wrapText="1"/>
      <protection locked="0"/>
    </xf>
    <xf numFmtId="0" fontId="2" fillId="9" borderId="6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left" vertical="center" wrapText="1"/>
    </xf>
    <xf numFmtId="3" fontId="17" fillId="14" borderId="18" xfId="0" applyNumberFormat="1" applyFont="1" applyFill="1" applyBorder="1" applyAlignment="1">
      <alignment horizontal="right" vertical="center" wrapText="1"/>
    </xf>
    <xf numFmtId="2" fontId="17" fillId="14" borderId="18" xfId="0" applyNumberFormat="1" applyFont="1" applyFill="1" applyBorder="1" applyAlignment="1">
      <alignment horizontal="right" vertical="center" wrapText="1"/>
    </xf>
    <xf numFmtId="3" fontId="17" fillId="13" borderId="18" xfId="0" applyNumberFormat="1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2" fontId="14" fillId="8" borderId="0" xfId="0" applyNumberFormat="1" applyFont="1" applyFill="1" applyAlignment="1">
      <alignment horizontal="center" vertical="center"/>
    </xf>
    <xf numFmtId="0" fontId="3" fillId="2" borderId="0" xfId="0" applyFont="1" applyFill="1" applyAlignment="1" applyProtection="1">
      <alignment vertical="center" wrapText="1"/>
      <protection locked="0"/>
    </xf>
    <xf numFmtId="3" fontId="43" fillId="9" borderId="18" xfId="0" applyNumberFormat="1" applyFont="1" applyFill="1" applyBorder="1" applyAlignment="1">
      <alignment horizontal="right" vertical="center" wrapText="1"/>
    </xf>
    <xf numFmtId="3" fontId="43" fillId="14" borderId="18" xfId="0" applyNumberFormat="1" applyFont="1" applyFill="1" applyBorder="1" applyAlignment="1">
      <alignment horizontal="right" vertical="center" wrapText="1"/>
    </xf>
    <xf numFmtId="2" fontId="43" fillId="14" borderId="18" xfId="0" applyNumberFormat="1" applyFont="1" applyFill="1" applyBorder="1" applyAlignment="1">
      <alignment horizontal="right" vertical="center" wrapText="1"/>
    </xf>
    <xf numFmtId="4" fontId="43" fillId="9" borderId="18" xfId="0" applyNumberFormat="1" applyFont="1" applyFill="1" applyBorder="1" applyAlignment="1">
      <alignment horizontal="right" vertical="center" wrapText="1"/>
    </xf>
    <xf numFmtId="2" fontId="44" fillId="8" borderId="18" xfId="0" applyNumberFormat="1" applyFont="1" applyFill="1" applyBorder="1" applyAlignment="1">
      <alignment horizontal="center" vertical="center" wrapText="1"/>
    </xf>
    <xf numFmtId="2" fontId="44" fillId="8" borderId="35" xfId="0" applyNumberFormat="1" applyFont="1" applyFill="1" applyBorder="1" applyAlignment="1">
      <alignment horizontal="center" vertical="center" wrapText="1"/>
    </xf>
    <xf numFmtId="3" fontId="43" fillId="9" borderId="5" xfId="0" applyNumberFormat="1" applyFont="1" applyFill="1" applyBorder="1" applyAlignment="1">
      <alignment horizontal="right" vertical="center" wrapText="1"/>
    </xf>
    <xf numFmtId="4" fontId="43" fillId="9" borderId="5" xfId="0" applyNumberFormat="1" applyFont="1" applyFill="1" applyBorder="1" applyAlignment="1">
      <alignment horizontal="right" vertical="center" wrapText="1"/>
    </xf>
    <xf numFmtId="2" fontId="5" fillId="8" borderId="18" xfId="0" applyNumberFormat="1" applyFont="1" applyFill="1" applyBorder="1" applyAlignment="1">
      <alignment horizontal="center" vertical="center" wrapText="1"/>
    </xf>
    <xf numFmtId="2" fontId="5" fillId="8" borderId="5" xfId="0" applyNumberFormat="1" applyFont="1" applyFill="1" applyBorder="1" applyAlignment="1">
      <alignment horizontal="center" vertical="center" wrapText="1"/>
    </xf>
    <xf numFmtId="3" fontId="43" fillId="9" borderId="25" xfId="0" applyNumberFormat="1" applyFont="1" applyFill="1" applyBorder="1" applyAlignment="1">
      <alignment horizontal="right" vertical="center" wrapText="1"/>
    </xf>
    <xf numFmtId="4" fontId="43" fillId="9" borderId="25" xfId="0" applyNumberFormat="1" applyFont="1" applyFill="1" applyBorder="1" applyAlignment="1">
      <alignment horizontal="right" vertical="center" wrapText="1"/>
    </xf>
    <xf numFmtId="0" fontId="44" fillId="0" borderId="0" xfId="0" applyFont="1" applyAlignment="1" applyProtection="1">
      <alignment horizontal="center" vertical="center" wrapText="1"/>
      <protection locked="0"/>
    </xf>
    <xf numFmtId="3" fontId="17" fillId="6" borderId="8" xfId="0" applyNumberFormat="1" applyFont="1" applyFill="1" applyBorder="1" applyAlignment="1" applyProtection="1">
      <alignment horizontal="center" vertical="center" wrapText="1"/>
      <protection locked="0"/>
    </xf>
    <xf numFmtId="3" fontId="17" fillId="6" borderId="0" xfId="0" applyNumberFormat="1" applyFont="1" applyFill="1" applyAlignment="1" applyProtection="1">
      <alignment horizontal="center" vertical="center" wrapText="1"/>
      <protection locked="0"/>
    </xf>
    <xf numFmtId="0" fontId="19" fillId="2" borderId="18" xfId="0" applyFont="1" applyFill="1" applyBorder="1" applyAlignment="1" applyProtection="1">
      <alignment horizontal="center" vertical="center" wrapText="1"/>
      <protection locked="0"/>
    </xf>
    <xf numFmtId="3" fontId="1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Font="1" applyFill="1" applyBorder="1" applyAlignment="1" applyProtection="1">
      <alignment horizontal="center" vertical="center" wrapText="1"/>
      <protection locked="0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3" fontId="9" fillId="0" borderId="12" xfId="1" applyNumberFormat="1" applyFont="1" applyBorder="1" applyAlignment="1" applyProtection="1">
      <alignment horizontal="center" vertical="center" wrapText="1"/>
      <protection locked="0"/>
    </xf>
    <xf numFmtId="3" fontId="9" fillId="0" borderId="4" xfId="1" applyNumberFormat="1" applyFont="1" applyBorder="1" applyAlignment="1" applyProtection="1">
      <alignment horizontal="center" vertical="center" wrapText="1"/>
      <protection locked="0"/>
    </xf>
    <xf numFmtId="3" fontId="9" fillId="0" borderId="11" xfId="1" applyNumberFormat="1" applyFont="1" applyBorder="1" applyAlignment="1" applyProtection="1">
      <alignment horizontal="center" vertical="center" wrapText="1"/>
      <protection locked="0"/>
    </xf>
    <xf numFmtId="0" fontId="2" fillId="9" borderId="6" xfId="0" applyFont="1" applyFill="1" applyBorder="1" applyAlignment="1" applyProtection="1">
      <alignment horizontal="left" vertical="center" wrapText="1"/>
      <protection locked="0"/>
    </xf>
    <xf numFmtId="0" fontId="2" fillId="9" borderId="7" xfId="0" applyFont="1" applyFill="1" applyBorder="1" applyAlignment="1" applyProtection="1">
      <alignment horizontal="left" vertical="center" wrapText="1"/>
      <protection locked="0"/>
    </xf>
    <xf numFmtId="0" fontId="13" fillId="8" borderId="18" xfId="0" applyFont="1" applyFill="1" applyBorder="1" applyAlignment="1" applyProtection="1">
      <alignment horizontal="center" vertical="center" wrapText="1"/>
      <protection locked="0"/>
    </xf>
    <xf numFmtId="2" fontId="17" fillId="8" borderId="18" xfId="0" applyNumberFormat="1" applyFont="1" applyFill="1" applyBorder="1" applyAlignment="1" applyProtection="1">
      <alignment horizontal="center" vertical="center" wrapText="1"/>
      <protection locked="0"/>
    </xf>
    <xf numFmtId="0" fontId="2" fillId="9" borderId="24" xfId="0" applyFont="1" applyFill="1" applyBorder="1" applyAlignment="1" applyProtection="1">
      <alignment horizontal="center" textRotation="90" wrapText="1"/>
      <protection locked="0"/>
    </xf>
    <xf numFmtId="0" fontId="27" fillId="10" borderId="24" xfId="0" applyFont="1" applyFill="1" applyBorder="1" applyAlignment="1" applyProtection="1">
      <alignment horizontal="center" vertical="center" wrapText="1"/>
      <protection locked="0"/>
    </xf>
    <xf numFmtId="0" fontId="27" fillId="10" borderId="23" xfId="0" applyFont="1" applyFill="1" applyBorder="1" applyAlignment="1" applyProtection="1">
      <alignment horizontal="center" vertical="center" wrapText="1"/>
      <protection locked="0"/>
    </xf>
    <xf numFmtId="0" fontId="27" fillId="10" borderId="3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right" vertical="center" textRotation="90" wrapText="1"/>
      <protection locked="0"/>
    </xf>
    <xf numFmtId="0" fontId="5" fillId="9" borderId="6" xfId="0" applyFont="1" applyFill="1" applyBorder="1" applyAlignment="1" applyProtection="1">
      <alignment horizontal="right" vertical="center" wrapText="1"/>
      <protection locked="0"/>
    </xf>
    <xf numFmtId="0" fontId="5" fillId="9" borderId="2" xfId="0" applyFont="1" applyFill="1" applyBorder="1" applyAlignment="1" applyProtection="1">
      <alignment horizontal="right" vertical="center" wrapText="1"/>
      <protection locked="0"/>
    </xf>
    <xf numFmtId="3" fontId="17" fillId="9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0" fontId="14" fillId="7" borderId="18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  <protection locked="0"/>
    </xf>
    <xf numFmtId="0" fontId="14" fillId="7" borderId="25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right" vertical="center" wrapText="1"/>
      <protection locked="0"/>
    </xf>
    <xf numFmtId="3" fontId="17" fillId="2" borderId="0" xfId="0" applyNumberFormat="1" applyFont="1" applyFill="1" applyAlignment="1" applyProtection="1">
      <alignment horizontal="right" vertical="center" wrapText="1"/>
      <protection locked="0"/>
    </xf>
    <xf numFmtId="2" fontId="16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2" fontId="46" fillId="19" borderId="25" xfId="0" applyNumberFormat="1" applyFont="1" applyFill="1" applyBorder="1" applyAlignment="1" applyProtection="1">
      <alignment horizontal="center" vertical="center" wrapText="1"/>
      <protection hidden="1"/>
    </xf>
    <xf numFmtId="165" fontId="47" fillId="19" borderId="25" xfId="0" applyNumberFormat="1" applyFont="1" applyFill="1" applyBorder="1" applyAlignment="1" applyProtection="1">
      <alignment horizontal="center" vertical="center" wrapText="1"/>
      <protection hidden="1"/>
    </xf>
    <xf numFmtId="0" fontId="5" fillId="9" borderId="6" xfId="0" applyFont="1" applyFill="1" applyBorder="1" applyAlignment="1" applyProtection="1">
      <alignment horizontal="right" vertical="center" wrapText="1"/>
      <protection locked="0"/>
    </xf>
    <xf numFmtId="0" fontId="0" fillId="0" borderId="6" xfId="0" applyBorder="1" applyAlignment="1" applyProtection="1">
      <alignment horizontal="right" vertical="center" wrapText="1"/>
      <protection locked="0"/>
    </xf>
    <xf numFmtId="0" fontId="0" fillId="0" borderId="7" xfId="0" applyBorder="1" applyAlignment="1" applyProtection="1">
      <alignment horizontal="right" vertical="center" wrapText="1"/>
      <protection locked="0"/>
    </xf>
    <xf numFmtId="0" fontId="35" fillId="9" borderId="1" xfId="0" applyFont="1" applyFill="1" applyBorder="1" applyAlignment="1" applyProtection="1">
      <alignment horizontal="left" wrapText="1"/>
      <protection locked="0"/>
    </xf>
    <xf numFmtId="0" fontId="35" fillId="9" borderId="2" xfId="0" applyFont="1" applyFill="1" applyBorder="1" applyAlignment="1" applyProtection="1">
      <alignment horizontal="left" wrapText="1"/>
      <protection locked="0"/>
    </xf>
    <xf numFmtId="0" fontId="39" fillId="18" borderId="0" xfId="0" applyFont="1" applyFill="1" applyAlignment="1" applyProtection="1">
      <alignment vertical="center" wrapText="1"/>
      <protection locked="0"/>
    </xf>
    <xf numFmtId="0" fontId="40" fillId="18" borderId="0" xfId="0" applyFont="1" applyFill="1" applyAlignment="1" applyProtection="1">
      <alignment vertical="center" wrapText="1"/>
      <protection locked="0"/>
    </xf>
    <xf numFmtId="0" fontId="41" fillId="0" borderId="36" xfId="0" applyFont="1" applyBorder="1" applyAlignment="1" applyProtection="1">
      <alignment vertical="center" wrapText="1"/>
      <protection locked="0"/>
    </xf>
    <xf numFmtId="0" fontId="36" fillId="20" borderId="0" xfId="0" applyFont="1" applyFill="1" applyAlignment="1" applyProtection="1">
      <alignment vertical="center" wrapText="1"/>
      <protection locked="0"/>
    </xf>
    <xf numFmtId="0" fontId="37" fillId="20" borderId="0" xfId="0" applyFont="1" applyFill="1" applyAlignment="1" applyProtection="1">
      <alignment vertical="center" wrapText="1"/>
      <protection locked="0"/>
    </xf>
    <xf numFmtId="0" fontId="38" fillId="20" borderId="36" xfId="0" applyFont="1" applyFill="1" applyBorder="1" applyAlignment="1" applyProtection="1">
      <alignment vertical="center" wrapText="1"/>
      <protection locked="0"/>
    </xf>
    <xf numFmtId="4" fontId="42" fillId="2" borderId="2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3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17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0" xfId="1" applyNumberFormat="1" applyFont="1" applyFill="1" applyAlignment="1" applyProtection="1">
      <alignment horizontal="center" vertical="center" wrapText="1" shrinkToFit="1"/>
      <protection locked="0"/>
    </xf>
    <xf numFmtId="4" fontId="42" fillId="2" borderId="33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24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23" xfId="1" applyNumberFormat="1" applyFont="1" applyFill="1" applyBorder="1" applyAlignment="1" applyProtection="1">
      <alignment horizontal="center" vertical="center" wrapText="1" shrinkToFit="1"/>
      <protection locked="0"/>
    </xf>
    <xf numFmtId="4" fontId="42" fillId="2" borderId="34" xfId="1" applyNumberFormat="1" applyFont="1" applyFill="1" applyBorder="1" applyAlignment="1" applyProtection="1">
      <alignment horizontal="center" vertical="center" wrapText="1" shrinkToFit="1"/>
      <protection locked="0"/>
    </xf>
    <xf numFmtId="2" fontId="16" fillId="8" borderId="17" xfId="0" applyNumberFormat="1" applyFont="1" applyFill="1" applyBorder="1" applyAlignment="1" applyProtection="1">
      <alignment horizontal="center" vertical="center" wrapText="1"/>
      <protection locked="0"/>
    </xf>
    <xf numFmtId="2" fontId="16" fillId="8" borderId="0" xfId="0" applyNumberFormat="1" applyFont="1" applyFill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 wrapText="1"/>
      <protection locked="0"/>
    </xf>
    <xf numFmtId="0" fontId="45" fillId="0" borderId="33" xfId="0" applyFont="1" applyBorder="1" applyAlignment="1" applyProtection="1">
      <alignment horizontal="center" vertical="center" wrapText="1"/>
      <protection locked="0"/>
    </xf>
    <xf numFmtId="0" fontId="45" fillId="0" borderId="23" xfId="0" applyFont="1" applyBorder="1" applyAlignment="1" applyProtection="1">
      <alignment horizontal="center" vertical="center" wrapText="1"/>
      <protection locked="0"/>
    </xf>
    <xf numFmtId="0" fontId="45" fillId="0" borderId="34" xfId="0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7" fillId="10" borderId="1" xfId="0" applyFont="1" applyFill="1" applyBorder="1" applyAlignment="1" applyProtection="1">
      <alignment horizontal="center" vertical="center" wrapText="1"/>
      <protection locked="0"/>
    </xf>
    <xf numFmtId="0" fontId="27" fillId="10" borderId="2" xfId="0" applyFont="1" applyFill="1" applyBorder="1" applyAlignment="1" applyProtection="1">
      <alignment horizontal="center" vertical="center" wrapText="1"/>
      <protection locked="0"/>
    </xf>
    <xf numFmtId="0" fontId="27" fillId="10" borderId="3" xfId="0" applyFont="1" applyFill="1" applyBorder="1" applyAlignment="1" applyProtection="1">
      <alignment horizontal="center" vertical="center" wrapText="1"/>
      <protection locked="0"/>
    </xf>
    <xf numFmtId="0" fontId="27" fillId="10" borderId="17" xfId="0" applyFont="1" applyFill="1" applyBorder="1" applyAlignment="1" applyProtection="1">
      <alignment horizontal="center" vertical="center" wrapText="1"/>
      <protection locked="0"/>
    </xf>
    <xf numFmtId="0" fontId="27" fillId="10" borderId="0" xfId="0" applyFont="1" applyFill="1" applyAlignment="1" applyProtection="1">
      <alignment horizontal="center" vertical="center" wrapText="1"/>
      <protection locked="0"/>
    </xf>
    <xf numFmtId="0" fontId="27" fillId="10" borderId="33" xfId="0" applyFont="1" applyFill="1" applyBorder="1" applyAlignment="1" applyProtection="1">
      <alignment horizontal="center" vertical="center" wrapText="1"/>
      <protection locked="0"/>
    </xf>
    <xf numFmtId="0" fontId="27" fillId="10" borderId="24" xfId="0" applyFont="1" applyFill="1" applyBorder="1" applyAlignment="1" applyProtection="1">
      <alignment horizontal="center" vertical="center" wrapText="1"/>
      <protection locked="0"/>
    </xf>
    <xf numFmtId="0" fontId="27" fillId="10" borderId="23" xfId="0" applyFont="1" applyFill="1" applyBorder="1" applyAlignment="1" applyProtection="1">
      <alignment horizontal="center" vertical="center" wrapText="1"/>
      <protection locked="0"/>
    </xf>
    <xf numFmtId="0" fontId="27" fillId="10" borderId="34" xfId="0" applyFont="1" applyFill="1" applyBorder="1" applyAlignment="1" applyProtection="1">
      <alignment horizontal="center" vertical="center" wrapText="1"/>
      <protection locked="0"/>
    </xf>
    <xf numFmtId="0" fontId="5" fillId="9" borderId="5" xfId="0" applyFont="1" applyFill="1" applyBorder="1" applyAlignment="1" applyProtection="1">
      <alignment horizontal="right" vertical="center" wrapText="1"/>
      <protection locked="0"/>
    </xf>
    <xf numFmtId="0" fontId="5" fillId="9" borderId="7" xfId="0" applyFont="1" applyFill="1" applyBorder="1" applyAlignment="1" applyProtection="1">
      <alignment horizontal="right" vertical="center" wrapText="1"/>
      <protection locked="0"/>
    </xf>
    <xf numFmtId="0" fontId="13" fillId="8" borderId="18" xfId="0" applyFont="1" applyFill="1" applyBorder="1" applyAlignment="1" applyProtection="1">
      <alignment horizontal="left" vertical="center" wrapText="1"/>
      <protection locked="0"/>
    </xf>
    <xf numFmtId="0" fontId="5" fillId="8" borderId="5" xfId="0" applyFont="1" applyFill="1" applyBorder="1" applyAlignment="1" applyProtection="1">
      <alignment horizontal="right" vertical="center" wrapText="1"/>
      <protection locked="0"/>
    </xf>
    <xf numFmtId="0" fontId="5" fillId="8" borderId="6" xfId="0" applyFont="1" applyFill="1" applyBorder="1" applyAlignment="1" applyProtection="1">
      <alignment horizontal="right" vertical="center" wrapText="1"/>
      <protection locked="0"/>
    </xf>
    <xf numFmtId="0" fontId="5" fillId="8" borderId="7" xfId="0" applyFont="1" applyFill="1" applyBorder="1" applyAlignment="1" applyProtection="1">
      <alignment horizontal="right" vertical="center" wrapText="1"/>
      <protection locked="0"/>
    </xf>
    <xf numFmtId="0" fontId="2" fillId="9" borderId="1" xfId="0" applyFont="1" applyFill="1" applyBorder="1" applyAlignment="1" applyProtection="1">
      <alignment horizontal="center" textRotation="90" wrapText="1"/>
      <protection locked="0"/>
    </xf>
    <xf numFmtId="0" fontId="2" fillId="9" borderId="17" xfId="0" applyFont="1" applyFill="1" applyBorder="1" applyAlignment="1" applyProtection="1">
      <alignment horizontal="center" textRotation="90" wrapText="1"/>
      <protection locked="0"/>
    </xf>
    <xf numFmtId="0" fontId="2" fillId="9" borderId="24" xfId="0" applyFont="1" applyFill="1" applyBorder="1" applyAlignment="1" applyProtection="1">
      <alignment horizontal="center" textRotation="90" wrapText="1"/>
      <protection locked="0"/>
    </xf>
    <xf numFmtId="0" fontId="1" fillId="4" borderId="18" xfId="0" applyFont="1" applyFill="1" applyBorder="1" applyAlignment="1" applyProtection="1">
      <alignment horizontal="right" vertical="center" textRotation="90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 applyProtection="1">
      <alignment horizontal="center" vertical="center" textRotation="90" wrapText="1"/>
      <protection locked="0"/>
    </xf>
    <xf numFmtId="0" fontId="5" fillId="2" borderId="9" xfId="0" applyFont="1" applyFill="1" applyBorder="1" applyAlignment="1" applyProtection="1">
      <alignment horizontal="center" vertical="center" textRotation="90" wrapText="1"/>
      <protection locked="0"/>
    </xf>
    <xf numFmtId="0" fontId="1" fillId="2" borderId="22" xfId="0" applyFont="1" applyFill="1" applyBorder="1" applyAlignment="1" applyProtection="1">
      <alignment horizontal="center" vertical="center" textRotation="90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23" xfId="0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1" fillId="2" borderId="27" xfId="0" applyFont="1" applyFill="1" applyBorder="1" applyAlignment="1" applyProtection="1">
      <alignment horizontal="center" vertical="center" wrapText="1"/>
      <protection locked="0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1" fillId="4" borderId="30" xfId="0" applyFont="1" applyFill="1" applyBorder="1" applyAlignment="1" applyProtection="1">
      <alignment horizontal="center" vertical="center" wrapText="1"/>
      <protection locked="0"/>
    </xf>
    <xf numFmtId="0" fontId="1" fillId="4" borderId="31" xfId="0" applyFont="1" applyFill="1" applyBorder="1" applyAlignment="1" applyProtection="1">
      <alignment horizontal="center" vertical="center" wrapTex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32" fillId="17" borderId="18" xfId="0" applyFont="1" applyFill="1" applyBorder="1" applyAlignment="1" applyProtection="1">
      <alignment horizontal="center" vertical="center" wrapText="1"/>
      <protection locked="0"/>
    </xf>
    <xf numFmtId="0" fontId="33" fillId="17" borderId="5" xfId="0" applyFont="1" applyFill="1" applyBorder="1" applyAlignment="1" applyProtection="1">
      <alignment horizontal="left" vertical="center" wrapText="1"/>
      <protection locked="0"/>
    </xf>
    <xf numFmtId="0" fontId="33" fillId="17" borderId="6" xfId="0" applyFont="1" applyFill="1" applyBorder="1" applyAlignment="1" applyProtection="1">
      <alignment horizontal="left" vertical="center" wrapText="1"/>
      <protection locked="0"/>
    </xf>
    <xf numFmtId="0" fontId="33" fillId="17" borderId="7" xfId="0" applyFont="1" applyFill="1" applyBorder="1" applyAlignment="1" applyProtection="1">
      <alignment horizontal="left" vertical="center" wrapText="1"/>
      <protection locked="0"/>
    </xf>
    <xf numFmtId="0" fontId="32" fillId="17" borderId="23" xfId="0" applyFont="1" applyFill="1" applyBorder="1" applyAlignment="1" applyProtection="1">
      <alignment horizontal="left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0" fontId="34" fillId="7" borderId="17" xfId="0" applyFont="1" applyFill="1" applyBorder="1" applyAlignment="1" applyProtection="1">
      <alignment horizontal="left" vertical="center" wrapText="1"/>
      <protection locked="0"/>
    </xf>
    <xf numFmtId="0" fontId="34" fillId="7" borderId="0" xfId="0" applyFont="1" applyFill="1" applyAlignment="1" applyProtection="1">
      <alignment horizontal="left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 wrapText="1"/>
    </xf>
    <xf numFmtId="0" fontId="27" fillId="10" borderId="17" xfId="0" applyFont="1" applyFill="1" applyBorder="1" applyAlignment="1">
      <alignment horizontal="center" vertical="center" wrapText="1"/>
    </xf>
    <xf numFmtId="0" fontId="27" fillId="10" borderId="0" xfId="0" applyFont="1" applyFill="1" applyAlignment="1">
      <alignment horizontal="center" vertical="center" wrapText="1"/>
    </xf>
    <xf numFmtId="0" fontId="27" fillId="10" borderId="33" xfId="0" applyFont="1" applyFill="1" applyBorder="1" applyAlignment="1">
      <alignment horizontal="center" vertical="center" wrapText="1"/>
    </xf>
    <xf numFmtId="0" fontId="27" fillId="10" borderId="24" xfId="0" applyFont="1" applyFill="1" applyBorder="1" applyAlignment="1">
      <alignment horizontal="center" vertical="center" wrapText="1"/>
    </xf>
    <xf numFmtId="0" fontId="27" fillId="10" borderId="23" xfId="0" applyFont="1" applyFill="1" applyBorder="1" applyAlignment="1">
      <alignment horizontal="center" vertical="center" wrapText="1"/>
    </xf>
    <xf numFmtId="0" fontId="27" fillId="10" borderId="34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right" vertical="center" wrapText="1"/>
    </xf>
    <xf numFmtId="0" fontId="5" fillId="9" borderId="6" xfId="0" applyFont="1" applyFill="1" applyBorder="1" applyAlignment="1">
      <alignment horizontal="right" vertical="center" wrapText="1"/>
    </xf>
    <xf numFmtId="0" fontId="5" fillId="9" borderId="7" xfId="0" applyFont="1" applyFill="1" applyBorder="1" applyAlignment="1">
      <alignment horizontal="right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right" vertical="center" wrapText="1"/>
    </xf>
    <xf numFmtId="0" fontId="5" fillId="8" borderId="6" xfId="0" applyFont="1" applyFill="1" applyBorder="1" applyAlignment="1">
      <alignment horizontal="right" vertical="center" wrapText="1"/>
    </xf>
    <xf numFmtId="0" fontId="5" fillId="8" borderId="7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center" textRotation="90" wrapText="1"/>
    </xf>
    <xf numFmtId="0" fontId="2" fillId="9" borderId="17" xfId="0" applyFont="1" applyFill="1" applyBorder="1" applyAlignment="1">
      <alignment horizontal="center" textRotation="90" wrapText="1"/>
    </xf>
    <xf numFmtId="0" fontId="2" fillId="9" borderId="24" xfId="0" applyFont="1" applyFill="1" applyBorder="1" applyAlignment="1">
      <alignment horizontal="center" textRotation="90" wrapText="1"/>
    </xf>
    <xf numFmtId="0" fontId="1" fillId="4" borderId="18" xfId="0" applyFont="1" applyFill="1" applyBorder="1" applyAlignment="1">
      <alignment horizontal="right" vertical="center" textRotation="90" wrapText="1"/>
    </xf>
    <xf numFmtId="0" fontId="32" fillId="17" borderId="23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31" fillId="17" borderId="23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33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/>
    </xf>
    <xf numFmtId="0" fontId="5" fillId="3" borderId="25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9" fillId="5" borderId="23" xfId="0" applyFont="1" applyFill="1" applyBorder="1" applyAlignment="1">
      <alignment horizontal="center" vertical="center"/>
    </xf>
    <xf numFmtId="0" fontId="29" fillId="5" borderId="3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5" fillId="16" borderId="5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28" fillId="16" borderId="0" xfId="0" applyFont="1" applyFill="1" applyAlignment="1">
      <alignment horizontal="center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left" vertical="center" wrapText="1"/>
      <protection locked="0"/>
    </xf>
    <xf numFmtId="0" fontId="15" fillId="2" borderId="20" xfId="0" applyFont="1" applyFill="1" applyBorder="1" applyAlignment="1" applyProtection="1">
      <alignment horizontal="left" vertical="center" wrapText="1"/>
      <protection locked="0"/>
    </xf>
    <xf numFmtId="0" fontId="48" fillId="2" borderId="25" xfId="0" applyFont="1" applyFill="1" applyBorder="1" applyAlignment="1">
      <alignment horizontal="center" vertical="center" wrapText="1"/>
    </xf>
    <xf numFmtId="4" fontId="52" fillId="2" borderId="25" xfId="1" applyNumberFormat="1" applyFont="1" applyFill="1" applyBorder="1" applyAlignment="1" applyProtection="1">
      <alignment horizontal="center" vertical="center" wrapText="1" shrinkToFit="1"/>
      <protection locked="0"/>
    </xf>
    <xf numFmtId="0" fontId="53" fillId="2" borderId="25" xfId="0" applyFont="1" applyFill="1" applyBorder="1" applyAlignment="1" applyProtection="1">
      <alignment horizontal="center" vertical="center" wrapText="1"/>
      <protection locked="0"/>
    </xf>
    <xf numFmtId="0" fontId="54" fillId="2" borderId="25" xfId="0" applyFont="1" applyFill="1" applyBorder="1" applyAlignment="1">
      <alignment horizontal="center" vertical="center" wrapText="1"/>
    </xf>
    <xf numFmtId="4" fontId="55" fillId="2" borderId="25" xfId="1" applyNumberFormat="1" applyFont="1" applyFill="1" applyBorder="1" applyAlignment="1" applyProtection="1">
      <alignment horizontal="center" vertical="center" wrapText="1" shrinkToFit="1"/>
      <protection locked="0"/>
    </xf>
    <xf numFmtId="0" fontId="50" fillId="2" borderId="25" xfId="0" applyFont="1" applyFill="1" applyBorder="1" applyAlignment="1">
      <alignment horizontal="center" vertical="center"/>
    </xf>
    <xf numFmtId="3" fontId="9" fillId="0" borderId="38" xfId="1" applyNumberFormat="1" applyFont="1" applyBorder="1" applyAlignment="1">
      <alignment horizontal="center" vertical="center" wrapText="1"/>
    </xf>
    <xf numFmtId="3" fontId="9" fillId="0" borderId="39" xfId="1" applyNumberFormat="1" applyFont="1" applyBorder="1" applyAlignment="1">
      <alignment horizontal="center" vertical="center" wrapText="1"/>
    </xf>
    <xf numFmtId="4" fontId="12" fillId="4" borderId="40" xfId="1" applyNumberFormat="1" applyFont="1" applyFill="1" applyBorder="1" applyAlignment="1">
      <alignment horizontal="center" vertical="center" wrapText="1" shrinkToFit="1"/>
    </xf>
    <xf numFmtId="0" fontId="7" fillId="2" borderId="35" xfId="0" applyFont="1" applyFill="1" applyBorder="1" applyAlignment="1">
      <alignment horizontal="center" vertical="center" wrapText="1"/>
    </xf>
    <xf numFmtId="0" fontId="10" fillId="0" borderId="41" xfId="0" applyFont="1" applyBorder="1" applyAlignment="1" applyProtection="1">
      <alignment horizontal="center" vertical="center" wrapText="1"/>
      <protection locked="0"/>
    </xf>
    <xf numFmtId="0" fontId="50" fillId="2" borderId="25" xfId="0" applyFont="1" applyFill="1" applyBorder="1" applyAlignment="1">
      <alignment horizontal="center" vertical="center" wrapText="1"/>
    </xf>
    <xf numFmtId="1" fontId="50" fillId="2" borderId="25" xfId="0" applyNumberFormat="1" applyFont="1" applyFill="1" applyBorder="1" applyAlignment="1">
      <alignment horizontal="center" vertical="center"/>
    </xf>
    <xf numFmtId="1" fontId="48" fillId="2" borderId="25" xfId="0" applyNumberFormat="1" applyFont="1" applyFill="1" applyBorder="1" applyAlignment="1">
      <alignment horizontal="center" vertical="center" wrapText="1"/>
    </xf>
    <xf numFmtId="4" fontId="54" fillId="2" borderId="25" xfId="1" applyNumberFormat="1" applyFont="1" applyFill="1" applyBorder="1" applyAlignment="1" applyProtection="1">
      <alignment horizontal="center" vertical="center" wrapText="1" shrinkToFit="1"/>
      <protection locked="0"/>
    </xf>
    <xf numFmtId="0" fontId="56" fillId="2" borderId="25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 applyProtection="1">
      <alignment horizontal="center" vertical="center" wrapText="1"/>
      <protection locked="0"/>
    </xf>
    <xf numFmtId="1" fontId="56" fillId="2" borderId="25" xfId="0" applyNumberFormat="1" applyFont="1" applyFill="1" applyBorder="1" applyAlignment="1">
      <alignment horizontal="center" vertical="center"/>
    </xf>
    <xf numFmtId="0" fontId="51" fillId="2" borderId="25" xfId="0" applyFont="1" applyFill="1" applyBorder="1" applyAlignment="1">
      <alignment horizontal="center" vertical="center" wrapText="1"/>
    </xf>
    <xf numFmtId="0" fontId="57" fillId="2" borderId="25" xfId="0" applyFont="1" applyFill="1" applyBorder="1" applyAlignment="1">
      <alignment horizontal="center" vertical="center" wrapText="1"/>
    </xf>
    <xf numFmtId="1" fontId="57" fillId="2" borderId="25" xfId="0" applyNumberFormat="1" applyFont="1" applyFill="1" applyBorder="1" applyAlignment="1">
      <alignment horizontal="center" vertical="center" wrapText="1"/>
    </xf>
    <xf numFmtId="4" fontId="51" fillId="2" borderId="25" xfId="1" applyNumberFormat="1" applyFont="1" applyFill="1" applyBorder="1" applyAlignment="1" applyProtection="1">
      <alignment horizontal="center" vertical="center" wrapText="1" shrinkToFit="1"/>
      <protection locked="0"/>
    </xf>
    <xf numFmtId="0" fontId="56" fillId="2" borderId="25" xfId="0" applyFont="1" applyFill="1" applyBorder="1" applyAlignment="1">
      <alignment horizontal="center" vertical="center"/>
    </xf>
    <xf numFmtId="3" fontId="9" fillId="0" borderId="38" xfId="1" applyNumberFormat="1" applyFont="1" applyBorder="1" applyAlignment="1" applyProtection="1">
      <alignment horizontal="center" vertical="center" wrapText="1"/>
      <protection locked="0"/>
    </xf>
    <xf numFmtId="3" fontId="9" fillId="0" borderId="39" xfId="1" applyNumberFormat="1" applyFont="1" applyBorder="1" applyAlignment="1" applyProtection="1">
      <alignment horizontal="center" vertical="center" wrapText="1"/>
      <protection locked="0"/>
    </xf>
    <xf numFmtId="4" fontId="42" fillId="2" borderId="0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CF321D"/>
      <color rgb="FFB5EBC7"/>
      <color rgb="FFFE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LLEGE\nba\ATTAINMENT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3EE1A(Direct) (4)"/>
      <sheetName val="G 16-17"/>
      <sheetName val="F 16-17"/>
      <sheetName val="F 15-16"/>
      <sheetName val="G 15-16"/>
      <sheetName val="E 14-15"/>
      <sheetName val="G 14-15"/>
      <sheetName val="VII IT PT2015-16"/>
      <sheetName val="VII CS PRO 2015-16"/>
    </sheetNames>
    <sheetDataSet>
      <sheetData sheetId="0">
        <row r="1">
          <cell r="A1" t="str">
            <v>COMPUTER ENGINEERING</v>
          </cell>
        </row>
        <row r="2">
          <cell r="A2" t="str">
            <v>INFORMATION TECHNOLOGY</v>
          </cell>
        </row>
        <row r="3">
          <cell r="A3" t="str">
            <v>CIVIL ENGINEERING</v>
          </cell>
        </row>
        <row r="4">
          <cell r="A4" t="str">
            <v>MECHANICAL ENGINEERING</v>
          </cell>
        </row>
        <row r="5">
          <cell r="A5" t="str">
            <v>ELECTRONICS &amp; COMMUNICATION ENGINEERING</v>
          </cell>
        </row>
        <row r="6">
          <cell r="A6" t="str">
            <v>ELECTRONICS INSTRUMENTATION &amp; CONTROL</v>
          </cell>
        </row>
        <row r="7">
          <cell r="A7" t="str">
            <v>ELECTRICAL ENGINEERING</v>
          </cell>
        </row>
        <row r="8">
          <cell r="A8" t="str">
            <v>HUMANITIES &amp; SOCIAL SCIENCES</v>
          </cell>
        </row>
        <row r="9">
          <cell r="A9" t="str">
            <v>MBA</v>
          </cell>
        </row>
        <row r="10">
          <cell r="A10" t="str">
            <v>MCA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51"/>
  <sheetViews>
    <sheetView tabSelected="1" zoomScale="80" zoomScaleNormal="80" zoomScaleSheetLayoutView="100" workbookViewId="0">
      <pane xSplit="3" ySplit="10" topLeftCell="D130" activePane="bottomRight" state="frozen"/>
      <selection pane="topRight" activeCell="D1" sqref="D1"/>
      <selection pane="bottomLeft" activeCell="A11" sqref="A11"/>
      <selection pane="bottomRight" activeCell="K15" sqref="K15"/>
    </sheetView>
  </sheetViews>
  <sheetFormatPr defaultColWidth="0" defaultRowHeight="22.5" zeroHeight="1" x14ac:dyDescent="0.35"/>
  <cols>
    <col min="1" max="1" width="3.81640625" style="7" customWidth="1"/>
    <col min="2" max="2" width="9.54296875" style="7" bestFit="1" customWidth="1"/>
    <col min="3" max="3" width="26.26953125" style="7" customWidth="1"/>
    <col min="4" max="4" width="9.1796875" style="7" customWidth="1"/>
    <col min="5" max="5" width="6.453125" style="72" bestFit="1" customWidth="1"/>
    <col min="6" max="7" width="6.1796875" style="72" bestFit="1" customWidth="1"/>
    <col min="8" max="11" width="5.7265625" style="72" customWidth="1"/>
    <col min="12" max="12" width="6.1796875" style="72" bestFit="1" customWidth="1"/>
    <col min="13" max="13" width="5.7265625" style="72" customWidth="1"/>
    <col min="14" max="14" width="7.453125" style="72" customWidth="1"/>
    <col min="15" max="15" width="6.1796875" style="72" customWidth="1"/>
    <col min="16" max="16" width="6.7265625" style="72" customWidth="1"/>
    <col min="17" max="17" width="6.1796875" style="72" customWidth="1"/>
    <col min="18" max="18" width="6.54296875" style="72" customWidth="1"/>
    <col min="19" max="19" width="6.7265625" style="72" bestFit="1" customWidth="1"/>
    <col min="20" max="20" width="6.1796875" style="16" customWidth="1"/>
    <col min="21" max="21" width="5.7265625" style="16" customWidth="1"/>
    <col min="22" max="22" width="6.1796875" style="16" customWidth="1"/>
    <col min="23" max="23" width="6.26953125" style="16" customWidth="1"/>
    <col min="24" max="24" width="5.81640625" style="16" customWidth="1"/>
    <col min="25" max="25" width="7.81640625" style="16" customWidth="1"/>
    <col min="26" max="31" width="5.7265625" style="7" customWidth="1"/>
    <col min="32" max="32" width="7.453125" style="7" customWidth="1"/>
    <col min="33" max="33" width="7.81640625" style="7" hidden="1" customWidth="1"/>
    <col min="34" max="257" width="9.1796875" style="7" hidden="1" customWidth="1"/>
    <col min="258" max="16384" width="0" style="7" hidden="1"/>
  </cols>
  <sheetData>
    <row r="1" spans="1:32" s="6" customFormat="1" ht="15" customHeight="1" thickTop="1" thickBot="1" x14ac:dyDescent="0.4">
      <c r="A1" s="175" t="s">
        <v>14</v>
      </c>
      <c r="B1" s="175"/>
      <c r="C1" s="73">
        <v>70</v>
      </c>
      <c r="D1" s="74"/>
      <c r="E1" s="17">
        <v>3</v>
      </c>
      <c r="F1" s="18"/>
      <c r="G1" s="176" t="s">
        <v>57</v>
      </c>
      <c r="H1" s="177"/>
      <c r="I1" s="177"/>
      <c r="J1" s="177"/>
      <c r="K1" s="177"/>
      <c r="L1" s="177"/>
      <c r="M1" s="178"/>
      <c r="N1" s="75">
        <v>30</v>
      </c>
      <c r="O1" s="183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</row>
    <row r="2" spans="1:32" s="6" customFormat="1" ht="20.149999999999999" customHeight="1" thickTop="1" thickBot="1" x14ac:dyDescent="0.4">
      <c r="A2" s="175"/>
      <c r="B2" s="175"/>
      <c r="C2" s="76">
        <v>60</v>
      </c>
      <c r="D2" s="74"/>
      <c r="E2" s="17">
        <v>2</v>
      </c>
      <c r="F2" s="19">
        <f>C1-C2</f>
        <v>10</v>
      </c>
      <c r="G2" s="176" t="s">
        <v>51</v>
      </c>
      <c r="H2" s="177"/>
      <c r="I2" s="177"/>
      <c r="J2" s="177"/>
      <c r="K2" s="177"/>
      <c r="L2" s="177"/>
      <c r="M2" s="178"/>
      <c r="N2" s="75">
        <v>50</v>
      </c>
      <c r="O2" s="183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</row>
    <row r="3" spans="1:32" s="6" customFormat="1" ht="20" thickTop="1" thickBot="1" x14ac:dyDescent="0.4">
      <c r="A3" s="175"/>
      <c r="B3" s="175"/>
      <c r="C3" s="76">
        <v>50</v>
      </c>
      <c r="D3" s="74"/>
      <c r="E3" s="17">
        <v>1</v>
      </c>
      <c r="F3" s="19">
        <f>C2-C3</f>
        <v>10</v>
      </c>
      <c r="G3" s="179" t="s">
        <v>74</v>
      </c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</row>
    <row r="4" spans="1:32" ht="21.5" thickTop="1" thickBot="1" x14ac:dyDescent="0.4">
      <c r="A4" s="180" t="s">
        <v>46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2"/>
    </row>
    <row r="5" spans="1:32" ht="17.25" customHeight="1" thickTop="1" thickBot="1" x14ac:dyDescent="0.4">
      <c r="A5" s="185" t="s">
        <v>0</v>
      </c>
      <c r="B5" s="186"/>
      <c r="C5" s="254" t="s">
        <v>96</v>
      </c>
      <c r="D5" s="254"/>
      <c r="E5" s="254"/>
      <c r="F5" s="254"/>
      <c r="G5" s="186" t="s">
        <v>37</v>
      </c>
      <c r="H5" s="186"/>
      <c r="I5" s="187" t="s">
        <v>77</v>
      </c>
      <c r="J5" s="187"/>
      <c r="K5" s="187"/>
      <c r="L5" s="187"/>
      <c r="M5" s="187"/>
      <c r="N5" s="186" t="s">
        <v>78</v>
      </c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73" t="s">
        <v>93</v>
      </c>
      <c r="AA5" s="173"/>
      <c r="AB5" s="173"/>
      <c r="AC5" s="173"/>
      <c r="AD5" s="173"/>
      <c r="AE5" s="174"/>
    </row>
    <row r="6" spans="1:32" ht="15.75" customHeight="1" x14ac:dyDescent="0.35">
      <c r="A6" s="172" t="s">
        <v>75</v>
      </c>
      <c r="B6" s="167"/>
      <c r="C6" s="42" t="s">
        <v>76</v>
      </c>
      <c r="D6" s="42"/>
      <c r="E6" s="167" t="s">
        <v>2</v>
      </c>
      <c r="F6" s="167"/>
      <c r="G6" s="166" t="s">
        <v>42</v>
      </c>
      <c r="H6" s="166"/>
      <c r="I6" s="167" t="s">
        <v>33</v>
      </c>
      <c r="J6" s="167"/>
      <c r="K6" s="166">
        <v>4</v>
      </c>
      <c r="L6" s="166"/>
      <c r="M6" s="167" t="s">
        <v>79</v>
      </c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6" t="s">
        <v>94</v>
      </c>
      <c r="AA6" s="166"/>
      <c r="AB6" s="167" t="s">
        <v>3</v>
      </c>
      <c r="AC6" s="167"/>
      <c r="AD6" s="166" t="s">
        <v>95</v>
      </c>
      <c r="AE6" s="168"/>
      <c r="AF6" s="8" t="s">
        <v>42</v>
      </c>
    </row>
    <row r="7" spans="1:32" ht="20.5" x14ac:dyDescent="0.35">
      <c r="A7" s="77"/>
      <c r="B7" s="77"/>
      <c r="C7" s="77"/>
      <c r="D7" s="78"/>
      <c r="E7" s="169" t="s">
        <v>83</v>
      </c>
      <c r="F7" s="170"/>
      <c r="G7" s="170"/>
      <c r="H7" s="170"/>
      <c r="I7" s="171"/>
      <c r="J7" s="169" t="s">
        <v>82</v>
      </c>
      <c r="K7" s="170"/>
      <c r="L7" s="170"/>
      <c r="M7" s="170"/>
      <c r="N7" s="171"/>
      <c r="O7" s="169" t="s">
        <v>81</v>
      </c>
      <c r="P7" s="170"/>
      <c r="Q7" s="170"/>
      <c r="R7" s="170"/>
      <c r="S7" s="171"/>
      <c r="T7" s="169" t="s">
        <v>80</v>
      </c>
      <c r="U7" s="170"/>
      <c r="V7" s="170"/>
      <c r="W7" s="170"/>
      <c r="X7" s="171"/>
      <c r="Y7" s="77"/>
      <c r="Z7" s="169"/>
      <c r="AA7" s="170"/>
      <c r="AB7" s="170"/>
      <c r="AC7" s="170"/>
      <c r="AD7" s="170"/>
      <c r="AE7" s="171"/>
      <c r="AF7" s="8" t="s">
        <v>43</v>
      </c>
    </row>
    <row r="8" spans="1:32" ht="15.75" customHeight="1" thickBot="1" x14ac:dyDescent="0.4">
      <c r="A8" s="157" t="s">
        <v>4</v>
      </c>
      <c r="B8" s="159" t="s">
        <v>84</v>
      </c>
      <c r="C8" s="160" t="s">
        <v>5</v>
      </c>
      <c r="D8" s="162" t="s">
        <v>49</v>
      </c>
      <c r="E8" s="154" t="s">
        <v>47</v>
      </c>
      <c r="F8" s="155"/>
      <c r="G8" s="155"/>
      <c r="H8" s="156"/>
      <c r="I8" s="47">
        <f>SUM(E10:I10)</f>
        <v>25</v>
      </c>
      <c r="J8" s="154" t="s">
        <v>47</v>
      </c>
      <c r="K8" s="155"/>
      <c r="L8" s="155"/>
      <c r="M8" s="156"/>
      <c r="N8" s="47">
        <f>SUM(J10:N10)</f>
        <v>25</v>
      </c>
      <c r="O8" s="154" t="s">
        <v>47</v>
      </c>
      <c r="P8" s="155"/>
      <c r="Q8" s="155"/>
      <c r="R8" s="156"/>
      <c r="S8" s="47">
        <f>SUM(O10:S10)</f>
        <v>0</v>
      </c>
      <c r="T8" s="154" t="s">
        <v>47</v>
      </c>
      <c r="U8" s="155"/>
      <c r="V8" s="155"/>
      <c r="W8" s="156"/>
      <c r="X8" s="47">
        <f>SUM(T10:X10)</f>
        <v>40</v>
      </c>
      <c r="Y8" s="79" t="s">
        <v>48</v>
      </c>
      <c r="Z8" s="79" t="s">
        <v>6</v>
      </c>
      <c r="AA8" s="79" t="s">
        <v>7</v>
      </c>
      <c r="AB8" s="79" t="s">
        <v>8</v>
      </c>
      <c r="AC8" s="79" t="s">
        <v>9</v>
      </c>
      <c r="AD8" s="79" t="s">
        <v>10</v>
      </c>
      <c r="AE8" s="79" t="s">
        <v>11</v>
      </c>
      <c r="AF8" s="8" t="s">
        <v>44</v>
      </c>
    </row>
    <row r="9" spans="1:32" ht="14.25" customHeight="1" thickTop="1" thickBot="1" x14ac:dyDescent="0.4">
      <c r="A9" s="157"/>
      <c r="B9" s="159"/>
      <c r="C9" s="161"/>
      <c r="D9" s="163"/>
      <c r="E9" s="79" t="s">
        <v>6</v>
      </c>
      <c r="F9" s="79" t="s">
        <v>7</v>
      </c>
      <c r="G9" s="79" t="s">
        <v>8</v>
      </c>
      <c r="H9" s="79" t="s">
        <v>9</v>
      </c>
      <c r="I9" s="79" t="s">
        <v>10</v>
      </c>
      <c r="J9" s="79" t="s">
        <v>6</v>
      </c>
      <c r="K9" s="79" t="s">
        <v>7</v>
      </c>
      <c r="L9" s="79" t="s">
        <v>8</v>
      </c>
      <c r="M9" s="79" t="s">
        <v>9</v>
      </c>
      <c r="N9" s="79" t="s">
        <v>10</v>
      </c>
      <c r="O9" s="79" t="s">
        <v>6</v>
      </c>
      <c r="P9" s="79" t="s">
        <v>7</v>
      </c>
      <c r="Q9" s="79" t="s">
        <v>8</v>
      </c>
      <c r="R9" s="79" t="s">
        <v>9</v>
      </c>
      <c r="S9" s="79" t="s">
        <v>10</v>
      </c>
      <c r="T9" s="79" t="s">
        <v>6</v>
      </c>
      <c r="U9" s="79" t="s">
        <v>7</v>
      </c>
      <c r="V9" s="79" t="s">
        <v>8</v>
      </c>
      <c r="W9" s="79" t="s">
        <v>9</v>
      </c>
      <c r="X9" s="80" t="s">
        <v>10</v>
      </c>
      <c r="Y9" s="81" t="s">
        <v>12</v>
      </c>
      <c r="Z9" s="81" t="s">
        <v>12</v>
      </c>
      <c r="AA9" s="81" t="s">
        <v>12</v>
      </c>
      <c r="AB9" s="81" t="s">
        <v>12</v>
      </c>
      <c r="AC9" s="81" t="s">
        <v>12</v>
      </c>
      <c r="AD9" s="81" t="s">
        <v>12</v>
      </c>
      <c r="AE9" s="80" t="s">
        <v>12</v>
      </c>
    </row>
    <row r="10" spans="1:32" ht="23.15" customHeight="1" thickTop="1" thickBot="1" x14ac:dyDescent="0.4">
      <c r="A10" s="158"/>
      <c r="B10" s="159"/>
      <c r="C10" s="283" t="s">
        <v>36</v>
      </c>
      <c r="D10" s="283" t="s">
        <v>50</v>
      </c>
      <c r="E10" s="283">
        <v>9</v>
      </c>
      <c r="F10" s="283">
        <v>16</v>
      </c>
      <c r="G10" s="283">
        <v>0</v>
      </c>
      <c r="H10" s="283">
        <v>0</v>
      </c>
      <c r="I10" s="283">
        <v>0</v>
      </c>
      <c r="J10" s="283">
        <v>0</v>
      </c>
      <c r="K10" s="283">
        <v>4</v>
      </c>
      <c r="L10" s="283">
        <v>12</v>
      </c>
      <c r="M10" s="283">
        <v>9</v>
      </c>
      <c r="N10" s="283">
        <v>0</v>
      </c>
      <c r="O10" s="283">
        <v>0</v>
      </c>
      <c r="P10" s="283">
        <v>0</v>
      </c>
      <c r="Q10" s="283">
        <v>0</v>
      </c>
      <c r="R10" s="283">
        <v>0</v>
      </c>
      <c r="S10" s="283">
        <v>0</v>
      </c>
      <c r="T10" s="283">
        <v>5</v>
      </c>
      <c r="U10" s="283">
        <v>5</v>
      </c>
      <c r="V10" s="283">
        <v>25</v>
      </c>
      <c r="W10" s="283">
        <v>5</v>
      </c>
      <c r="X10" s="9">
        <v>0</v>
      </c>
      <c r="Y10" s="48">
        <f>100 * SUM(E10:X10) / SUM(I$8, N$8, S$8, X$8)</f>
        <v>100</v>
      </c>
      <c r="Z10" s="5">
        <f>IF((E10+J10+O10+T10)&gt;0,100,"")</f>
        <v>100</v>
      </c>
      <c r="AA10" s="5">
        <f t="shared" ref="AA10:AD10" si="0">IF((F10+K10+P10+U10)&gt;0,100,"")</f>
        <v>100</v>
      </c>
      <c r="AB10" s="5">
        <f t="shared" si="0"/>
        <v>100</v>
      </c>
      <c r="AC10" s="5">
        <f t="shared" si="0"/>
        <v>100</v>
      </c>
      <c r="AD10" s="5" t="str">
        <f t="shared" si="0"/>
        <v/>
      </c>
      <c r="AE10" s="20">
        <f>IFERROR(AVERAGE(Z10:AD10),"")</f>
        <v>100</v>
      </c>
    </row>
    <row r="11" spans="1:32" ht="15" customHeight="1" thickTop="1" x14ac:dyDescent="0.35">
      <c r="A11" s="280">
        <v>1</v>
      </c>
      <c r="B11" s="268" t="s">
        <v>97</v>
      </c>
      <c r="C11" s="268" t="s">
        <v>98</v>
      </c>
      <c r="D11" s="259"/>
      <c r="E11" s="269">
        <v>6</v>
      </c>
      <c r="F11" s="269">
        <v>12</v>
      </c>
      <c r="G11" s="268"/>
      <c r="H11" s="260"/>
      <c r="I11" s="268"/>
      <c r="J11" s="257"/>
      <c r="K11" s="269">
        <v>3.36</v>
      </c>
      <c r="L11" s="269">
        <v>10.08</v>
      </c>
      <c r="M11" s="269">
        <v>7.56</v>
      </c>
      <c r="N11" s="257"/>
      <c r="O11" s="257"/>
      <c r="P11" s="257"/>
      <c r="Q11" s="257"/>
      <c r="R11" s="257"/>
      <c r="S11" s="257"/>
      <c r="T11" s="270">
        <v>3.25</v>
      </c>
      <c r="U11" s="270">
        <v>3.25</v>
      </c>
      <c r="V11" s="270">
        <v>16.25</v>
      </c>
      <c r="W11" s="270">
        <v>3.25</v>
      </c>
      <c r="X11" s="257"/>
      <c r="Y11" s="119">
        <f>IF(OR( $B17="", $B17="AB", $B17="UR", $C17="", $C17="AB", $C17="UR", $D17="AB", $D17="UR"),"",(IF(OR(I$8&gt;0,N$8&gt;0,S$8&gt;0,X$8&gt;0),(100*SUM(E17:X17)/(I$8+N$8+S$8+X$8))," ")))</f>
        <v>45.555555555555557</v>
      </c>
      <c r="Z11" s="119"/>
      <c r="AA11" s="119"/>
      <c r="AB11" s="119"/>
      <c r="AC11" s="119"/>
      <c r="AD11" s="119"/>
      <c r="AE11" s="120"/>
    </row>
    <row r="12" spans="1:32" ht="15" customHeight="1" x14ac:dyDescent="0.35">
      <c r="A12" s="281">
        <v>2</v>
      </c>
      <c r="B12" s="268" t="s">
        <v>99</v>
      </c>
      <c r="C12" s="268" t="s">
        <v>100</v>
      </c>
      <c r="D12" s="259"/>
      <c r="E12" s="269">
        <v>3</v>
      </c>
      <c r="F12" s="269">
        <v>6</v>
      </c>
      <c r="G12" s="268"/>
      <c r="H12" s="260"/>
      <c r="I12" s="268"/>
      <c r="J12" s="257"/>
      <c r="K12" s="269">
        <v>3.36</v>
      </c>
      <c r="L12" s="269">
        <v>10.08</v>
      </c>
      <c r="M12" s="269">
        <v>7.56</v>
      </c>
      <c r="N12" s="257"/>
      <c r="O12" s="257"/>
      <c r="P12" s="257"/>
      <c r="Q12" s="257"/>
      <c r="R12" s="257"/>
      <c r="S12" s="257"/>
      <c r="T12" s="270">
        <v>2.875</v>
      </c>
      <c r="U12" s="270">
        <v>2.875</v>
      </c>
      <c r="V12" s="270">
        <v>14.375</v>
      </c>
      <c r="W12" s="270">
        <v>2.875</v>
      </c>
      <c r="X12" s="257"/>
      <c r="Y12" s="282"/>
      <c r="Z12" s="122"/>
      <c r="AA12" s="122"/>
      <c r="AB12" s="122"/>
      <c r="AC12" s="122"/>
      <c r="AD12" s="122"/>
      <c r="AE12" s="123"/>
    </row>
    <row r="13" spans="1:32" ht="15" customHeight="1" x14ac:dyDescent="0.35">
      <c r="A13" s="280">
        <v>3</v>
      </c>
      <c r="B13" s="268" t="s">
        <v>101</v>
      </c>
      <c r="C13" s="268" t="s">
        <v>102</v>
      </c>
      <c r="D13" s="259"/>
      <c r="E13" s="269">
        <v>6</v>
      </c>
      <c r="F13" s="269">
        <v>11</v>
      </c>
      <c r="G13" s="268"/>
      <c r="H13" s="260"/>
      <c r="I13" s="268"/>
      <c r="J13" s="257"/>
      <c r="K13" s="269">
        <v>4</v>
      </c>
      <c r="L13" s="269">
        <v>12</v>
      </c>
      <c r="M13" s="269">
        <v>9</v>
      </c>
      <c r="N13" s="257"/>
      <c r="O13" s="257"/>
      <c r="P13" s="257"/>
      <c r="Q13" s="257"/>
      <c r="R13" s="257"/>
      <c r="S13" s="257"/>
      <c r="T13" s="270">
        <v>5</v>
      </c>
      <c r="U13" s="270">
        <v>5</v>
      </c>
      <c r="V13" s="270">
        <v>25</v>
      </c>
      <c r="W13" s="270">
        <v>5</v>
      </c>
      <c r="X13" s="257"/>
      <c r="Y13" s="282"/>
      <c r="Z13" s="122"/>
      <c r="AA13" s="122"/>
      <c r="AB13" s="122"/>
      <c r="AC13" s="122"/>
      <c r="AD13" s="122"/>
      <c r="AE13" s="123"/>
    </row>
    <row r="14" spans="1:32" ht="15" customHeight="1" x14ac:dyDescent="0.35">
      <c r="A14" s="281">
        <v>4</v>
      </c>
      <c r="B14" s="268" t="s">
        <v>103</v>
      </c>
      <c r="C14" s="268" t="s">
        <v>104</v>
      </c>
      <c r="D14" s="259"/>
      <c r="E14" s="269">
        <v>8</v>
      </c>
      <c r="F14" s="269">
        <v>15</v>
      </c>
      <c r="G14" s="268"/>
      <c r="H14" s="260"/>
      <c r="I14" s="268"/>
      <c r="J14" s="257"/>
      <c r="K14" s="269">
        <v>3.2</v>
      </c>
      <c r="L14" s="269">
        <v>9.6</v>
      </c>
      <c r="M14" s="269">
        <v>7.1999999999999993</v>
      </c>
      <c r="N14" s="257"/>
      <c r="O14" s="257"/>
      <c r="P14" s="257"/>
      <c r="Q14" s="257"/>
      <c r="R14" s="257"/>
      <c r="S14" s="257"/>
      <c r="T14" s="270">
        <v>3.625</v>
      </c>
      <c r="U14" s="270">
        <v>3.625</v>
      </c>
      <c r="V14" s="270">
        <v>18.125</v>
      </c>
      <c r="W14" s="270">
        <v>3.625</v>
      </c>
      <c r="X14" s="257"/>
      <c r="Y14" s="282"/>
      <c r="Z14" s="122"/>
      <c r="AA14" s="122"/>
      <c r="AB14" s="122"/>
      <c r="AC14" s="122"/>
      <c r="AD14" s="122"/>
      <c r="AE14" s="123"/>
    </row>
    <row r="15" spans="1:32" ht="15" customHeight="1" x14ac:dyDescent="0.35">
      <c r="A15" s="280">
        <v>5</v>
      </c>
      <c r="B15" s="268" t="s">
        <v>105</v>
      </c>
      <c r="C15" s="268" t="s">
        <v>106</v>
      </c>
      <c r="D15" s="259"/>
      <c r="E15" s="269">
        <v>7</v>
      </c>
      <c r="F15" s="269">
        <v>15</v>
      </c>
      <c r="G15" s="268"/>
      <c r="H15" s="260"/>
      <c r="I15" s="268"/>
      <c r="J15" s="257"/>
      <c r="K15" s="269">
        <v>3.2</v>
      </c>
      <c r="L15" s="269">
        <v>9.6</v>
      </c>
      <c r="M15" s="269">
        <v>7.1999999999999993</v>
      </c>
      <c r="N15" s="257"/>
      <c r="O15" s="257"/>
      <c r="P15" s="257"/>
      <c r="Q15" s="257"/>
      <c r="R15" s="257"/>
      <c r="S15" s="257"/>
      <c r="T15" s="270">
        <v>3.875</v>
      </c>
      <c r="U15" s="270">
        <v>3.875</v>
      </c>
      <c r="V15" s="270">
        <v>19.375</v>
      </c>
      <c r="W15" s="270">
        <v>3.875</v>
      </c>
      <c r="X15" s="257"/>
      <c r="Y15" s="282"/>
      <c r="Z15" s="122"/>
      <c r="AA15" s="122"/>
      <c r="AB15" s="122"/>
      <c r="AC15" s="122"/>
      <c r="AD15" s="122"/>
      <c r="AE15" s="123"/>
    </row>
    <row r="16" spans="1:32" ht="15" customHeight="1" x14ac:dyDescent="0.35">
      <c r="A16" s="281">
        <v>6</v>
      </c>
      <c r="B16" s="268" t="s">
        <v>107</v>
      </c>
      <c r="C16" s="268" t="s">
        <v>108</v>
      </c>
      <c r="D16" s="259"/>
      <c r="E16" s="269">
        <v>5</v>
      </c>
      <c r="F16" s="269">
        <v>10</v>
      </c>
      <c r="G16" s="268"/>
      <c r="H16" s="260"/>
      <c r="I16" s="268"/>
      <c r="J16" s="257"/>
      <c r="K16" s="269">
        <v>2.88</v>
      </c>
      <c r="L16" s="269">
        <v>8.64</v>
      </c>
      <c r="M16" s="269">
        <v>6.4799999999999995</v>
      </c>
      <c r="N16" s="257"/>
      <c r="O16" s="257"/>
      <c r="P16" s="257"/>
      <c r="Q16" s="257"/>
      <c r="R16" s="257"/>
      <c r="S16" s="257"/>
      <c r="T16" s="270">
        <v>2.25</v>
      </c>
      <c r="U16" s="270">
        <v>2.25</v>
      </c>
      <c r="V16" s="270">
        <v>11.25</v>
      </c>
      <c r="W16" s="270">
        <v>2.25</v>
      </c>
      <c r="X16" s="257"/>
      <c r="Y16" s="282"/>
      <c r="Z16" s="122"/>
      <c r="AA16" s="122"/>
      <c r="AB16" s="122"/>
      <c r="AC16" s="122"/>
      <c r="AD16" s="122"/>
      <c r="AE16" s="123"/>
    </row>
    <row r="17" spans="1:31" ht="15" customHeight="1" x14ac:dyDescent="0.35">
      <c r="A17" s="280">
        <v>7</v>
      </c>
      <c r="B17" s="268" t="s">
        <v>109</v>
      </c>
      <c r="C17" s="268" t="s">
        <v>110</v>
      </c>
      <c r="D17" s="259"/>
      <c r="E17" s="269">
        <v>3</v>
      </c>
      <c r="F17" s="269">
        <v>7</v>
      </c>
      <c r="G17" s="268"/>
      <c r="H17" s="260"/>
      <c r="I17" s="268"/>
      <c r="J17" s="257"/>
      <c r="K17" s="269">
        <v>1.6</v>
      </c>
      <c r="L17" s="269">
        <v>4.8</v>
      </c>
      <c r="M17" s="269">
        <v>3.5999999999999996</v>
      </c>
      <c r="N17" s="257"/>
      <c r="O17" s="257"/>
      <c r="P17" s="257"/>
      <c r="Q17" s="257"/>
      <c r="R17" s="257"/>
      <c r="S17" s="257"/>
      <c r="T17" s="270">
        <v>2.625</v>
      </c>
      <c r="U17" s="270">
        <v>2.625</v>
      </c>
      <c r="V17" s="270">
        <v>13.125</v>
      </c>
      <c r="W17" s="270">
        <v>2.625</v>
      </c>
      <c r="X17" s="257"/>
      <c r="Y17" s="282"/>
      <c r="Z17" s="122"/>
      <c r="AA17" s="122"/>
      <c r="AB17" s="122"/>
      <c r="AC17" s="122"/>
      <c r="AD17" s="122"/>
      <c r="AE17" s="123"/>
    </row>
    <row r="18" spans="1:31" ht="15" customHeight="1" x14ac:dyDescent="0.35">
      <c r="A18" s="281">
        <v>8</v>
      </c>
      <c r="B18" s="268" t="s">
        <v>111</v>
      </c>
      <c r="C18" s="268" t="s">
        <v>112</v>
      </c>
      <c r="D18" s="259"/>
      <c r="E18" s="269">
        <v>5</v>
      </c>
      <c r="F18" s="269">
        <v>10</v>
      </c>
      <c r="G18" s="268"/>
      <c r="H18" s="260"/>
      <c r="I18" s="268"/>
      <c r="J18" s="257"/>
      <c r="K18" s="269">
        <v>2.4</v>
      </c>
      <c r="L18" s="269">
        <v>7.1999999999999993</v>
      </c>
      <c r="M18" s="269">
        <v>5.3999999999999995</v>
      </c>
      <c r="N18" s="257"/>
      <c r="O18" s="257"/>
      <c r="P18" s="257"/>
      <c r="Q18" s="257"/>
      <c r="R18" s="257"/>
      <c r="S18" s="257"/>
      <c r="T18" s="270">
        <v>2.5</v>
      </c>
      <c r="U18" s="270">
        <v>2.5</v>
      </c>
      <c r="V18" s="270">
        <v>12.5</v>
      </c>
      <c r="W18" s="270">
        <v>2.5</v>
      </c>
      <c r="X18" s="257"/>
      <c r="Y18" s="282"/>
      <c r="Z18" s="122"/>
      <c r="AA18" s="122"/>
      <c r="AB18" s="122"/>
      <c r="AC18" s="122"/>
      <c r="AD18" s="122"/>
      <c r="AE18" s="123"/>
    </row>
    <row r="19" spans="1:31" ht="15" customHeight="1" x14ac:dyDescent="0.35">
      <c r="A19" s="280">
        <v>9</v>
      </c>
      <c r="B19" s="268" t="s">
        <v>113</v>
      </c>
      <c r="C19" s="268" t="s">
        <v>114</v>
      </c>
      <c r="D19" s="259"/>
      <c r="E19" s="269">
        <v>3</v>
      </c>
      <c r="F19" s="269">
        <v>8</v>
      </c>
      <c r="G19" s="268"/>
      <c r="H19" s="260"/>
      <c r="I19" s="268"/>
      <c r="J19" s="257"/>
      <c r="K19" s="269">
        <v>3.2</v>
      </c>
      <c r="L19" s="269">
        <v>9.6</v>
      </c>
      <c r="M19" s="269">
        <v>7.1999999999999993</v>
      </c>
      <c r="N19" s="257"/>
      <c r="O19" s="257"/>
      <c r="P19" s="257"/>
      <c r="Q19" s="257"/>
      <c r="R19" s="257"/>
      <c r="S19" s="257"/>
      <c r="T19" s="270">
        <v>3.5</v>
      </c>
      <c r="U19" s="270">
        <v>3.5</v>
      </c>
      <c r="V19" s="270">
        <v>17.5</v>
      </c>
      <c r="W19" s="270">
        <v>3.5</v>
      </c>
      <c r="X19" s="257"/>
      <c r="Y19" s="282"/>
      <c r="Z19" s="122"/>
      <c r="AA19" s="122"/>
      <c r="AB19" s="122"/>
      <c r="AC19" s="122"/>
      <c r="AD19" s="122"/>
      <c r="AE19" s="123"/>
    </row>
    <row r="20" spans="1:31" ht="15" customHeight="1" x14ac:dyDescent="0.35">
      <c r="A20" s="281">
        <v>10</v>
      </c>
      <c r="B20" s="268" t="s">
        <v>115</v>
      </c>
      <c r="C20" s="268" t="s">
        <v>116</v>
      </c>
      <c r="D20" s="259"/>
      <c r="E20" s="269">
        <v>5</v>
      </c>
      <c r="F20" s="269">
        <v>11</v>
      </c>
      <c r="G20" s="268"/>
      <c r="H20" s="260"/>
      <c r="I20" s="268"/>
      <c r="J20" s="257"/>
      <c r="K20" s="269">
        <v>3.52</v>
      </c>
      <c r="L20" s="269">
        <v>10.559999999999999</v>
      </c>
      <c r="M20" s="269">
        <v>7.92</v>
      </c>
      <c r="N20" s="257"/>
      <c r="O20" s="257"/>
      <c r="P20" s="257"/>
      <c r="Q20" s="257"/>
      <c r="R20" s="257"/>
      <c r="S20" s="257"/>
      <c r="T20" s="270">
        <v>2.125</v>
      </c>
      <c r="U20" s="270">
        <v>2.125</v>
      </c>
      <c r="V20" s="270">
        <v>10.625</v>
      </c>
      <c r="W20" s="270">
        <v>2.125</v>
      </c>
      <c r="X20" s="257"/>
      <c r="Y20" s="282"/>
      <c r="Z20" s="122"/>
      <c r="AA20" s="122"/>
      <c r="AB20" s="122"/>
      <c r="AC20" s="122"/>
      <c r="AD20" s="122"/>
      <c r="AE20" s="123"/>
    </row>
    <row r="21" spans="1:31" ht="15" customHeight="1" x14ac:dyDescent="0.35">
      <c r="A21" s="280">
        <v>11</v>
      </c>
      <c r="B21" s="268" t="s">
        <v>117</v>
      </c>
      <c r="C21" s="268" t="s">
        <v>118</v>
      </c>
      <c r="D21" s="259"/>
      <c r="E21" s="269">
        <v>5</v>
      </c>
      <c r="F21" s="269">
        <v>9</v>
      </c>
      <c r="G21" s="268"/>
      <c r="H21" s="260"/>
      <c r="I21" s="268"/>
      <c r="J21" s="257"/>
      <c r="K21" s="269">
        <v>3.52</v>
      </c>
      <c r="L21" s="269">
        <v>10.559999999999999</v>
      </c>
      <c r="M21" s="269">
        <v>7.92</v>
      </c>
      <c r="N21" s="257"/>
      <c r="O21" s="257"/>
      <c r="P21" s="257"/>
      <c r="Q21" s="257"/>
      <c r="R21" s="257"/>
      <c r="S21" s="257"/>
      <c r="T21" s="270">
        <v>4.125</v>
      </c>
      <c r="U21" s="270">
        <v>4.125</v>
      </c>
      <c r="V21" s="270">
        <v>20.625</v>
      </c>
      <c r="W21" s="270">
        <v>4.125</v>
      </c>
      <c r="X21" s="257"/>
      <c r="Y21" s="282"/>
      <c r="Z21" s="122"/>
      <c r="AA21" s="122"/>
      <c r="AB21" s="122"/>
      <c r="AC21" s="122"/>
      <c r="AD21" s="122"/>
      <c r="AE21" s="123"/>
    </row>
    <row r="22" spans="1:31" ht="15" customHeight="1" x14ac:dyDescent="0.35">
      <c r="A22" s="281">
        <v>12</v>
      </c>
      <c r="B22" s="268" t="s">
        <v>119</v>
      </c>
      <c r="C22" s="268" t="s">
        <v>120</v>
      </c>
      <c r="D22" s="259"/>
      <c r="E22" s="269">
        <v>4</v>
      </c>
      <c r="F22" s="269">
        <v>6</v>
      </c>
      <c r="G22" s="268"/>
      <c r="H22" s="260"/>
      <c r="I22" s="268"/>
      <c r="J22" s="257"/>
      <c r="K22" s="269">
        <v>3.52</v>
      </c>
      <c r="L22" s="269">
        <v>10.559999999999999</v>
      </c>
      <c r="M22" s="269">
        <v>7.92</v>
      </c>
      <c r="N22" s="257"/>
      <c r="O22" s="257"/>
      <c r="P22" s="257"/>
      <c r="Q22" s="257"/>
      <c r="R22" s="257"/>
      <c r="S22" s="257"/>
      <c r="T22" s="270">
        <v>2.625</v>
      </c>
      <c r="U22" s="270">
        <v>2.625</v>
      </c>
      <c r="V22" s="270">
        <v>13.125</v>
      </c>
      <c r="W22" s="270">
        <v>2.625</v>
      </c>
      <c r="X22" s="257"/>
      <c r="Y22" s="282"/>
      <c r="Z22" s="122"/>
      <c r="AA22" s="122"/>
      <c r="AB22" s="122"/>
      <c r="AC22" s="122"/>
      <c r="AD22" s="122"/>
      <c r="AE22" s="123"/>
    </row>
    <row r="23" spans="1:31" ht="15" customHeight="1" x14ac:dyDescent="0.35">
      <c r="A23" s="280">
        <v>13</v>
      </c>
      <c r="B23" s="268" t="s">
        <v>121</v>
      </c>
      <c r="C23" s="268" t="s">
        <v>122</v>
      </c>
      <c r="D23" s="259"/>
      <c r="E23" s="269">
        <v>3</v>
      </c>
      <c r="F23" s="269">
        <v>5</v>
      </c>
      <c r="G23" s="268"/>
      <c r="H23" s="260"/>
      <c r="I23" s="268"/>
      <c r="J23" s="257"/>
      <c r="K23" s="269">
        <v>0.8</v>
      </c>
      <c r="L23" s="269">
        <v>2.4</v>
      </c>
      <c r="M23" s="269">
        <v>1.7999999999999998</v>
      </c>
      <c r="N23" s="257"/>
      <c r="O23" s="257"/>
      <c r="P23" s="257"/>
      <c r="Q23" s="257"/>
      <c r="R23" s="257"/>
      <c r="S23" s="257"/>
      <c r="T23" s="270">
        <v>1.5</v>
      </c>
      <c r="U23" s="270">
        <v>1.5</v>
      </c>
      <c r="V23" s="270">
        <v>7.5</v>
      </c>
      <c r="W23" s="270">
        <v>1.5</v>
      </c>
      <c r="X23" s="257"/>
      <c r="Y23" s="282"/>
      <c r="Z23" s="122"/>
      <c r="AA23" s="122"/>
      <c r="AB23" s="122"/>
      <c r="AC23" s="122"/>
      <c r="AD23" s="122"/>
      <c r="AE23" s="123"/>
    </row>
    <row r="24" spans="1:31" ht="15" customHeight="1" x14ac:dyDescent="0.35">
      <c r="A24" s="281">
        <v>14</v>
      </c>
      <c r="B24" s="268" t="s">
        <v>123</v>
      </c>
      <c r="C24" s="268" t="s">
        <v>124</v>
      </c>
      <c r="D24" s="259"/>
      <c r="E24" s="269">
        <v>6.12</v>
      </c>
      <c r="F24" s="269">
        <v>10.88</v>
      </c>
      <c r="G24" s="268"/>
      <c r="H24" s="260"/>
      <c r="I24" s="268"/>
      <c r="J24" s="257"/>
      <c r="K24" s="269">
        <v>3.36</v>
      </c>
      <c r="L24" s="269">
        <v>10.08</v>
      </c>
      <c r="M24" s="269">
        <v>7.56</v>
      </c>
      <c r="N24" s="257"/>
      <c r="O24" s="257"/>
      <c r="P24" s="257"/>
      <c r="Q24" s="257"/>
      <c r="R24" s="257"/>
      <c r="S24" s="257"/>
      <c r="T24" s="270">
        <v>3.75</v>
      </c>
      <c r="U24" s="270">
        <v>3.75</v>
      </c>
      <c r="V24" s="270">
        <v>18.75</v>
      </c>
      <c r="W24" s="270">
        <v>3.75</v>
      </c>
      <c r="X24" s="257"/>
      <c r="Y24" s="282"/>
      <c r="Z24" s="122"/>
      <c r="AA24" s="122"/>
      <c r="AB24" s="122"/>
      <c r="AC24" s="122"/>
      <c r="AD24" s="122"/>
      <c r="AE24" s="123"/>
    </row>
    <row r="25" spans="1:31" ht="15" customHeight="1" x14ac:dyDescent="0.35">
      <c r="A25" s="280">
        <v>15</v>
      </c>
      <c r="B25" s="268" t="s">
        <v>125</v>
      </c>
      <c r="C25" s="268" t="s">
        <v>126</v>
      </c>
      <c r="D25" s="259"/>
      <c r="E25" s="269">
        <v>6.12</v>
      </c>
      <c r="F25" s="269">
        <v>10.88</v>
      </c>
      <c r="G25" s="268"/>
      <c r="H25" s="260"/>
      <c r="I25" s="268"/>
      <c r="J25" s="257"/>
      <c r="K25" s="269">
        <v>3.2</v>
      </c>
      <c r="L25" s="269">
        <v>9.6</v>
      </c>
      <c r="M25" s="269">
        <v>7.1999999999999993</v>
      </c>
      <c r="N25" s="257"/>
      <c r="O25" s="257"/>
      <c r="P25" s="257"/>
      <c r="Q25" s="257"/>
      <c r="R25" s="257"/>
      <c r="S25" s="257"/>
      <c r="T25" s="270">
        <v>3.5</v>
      </c>
      <c r="U25" s="270">
        <v>3.5</v>
      </c>
      <c r="V25" s="270">
        <v>17.5</v>
      </c>
      <c r="W25" s="270">
        <v>3.5</v>
      </c>
      <c r="X25" s="257"/>
      <c r="Y25" s="282"/>
      <c r="Z25" s="122"/>
      <c r="AA25" s="122"/>
      <c r="AB25" s="122"/>
      <c r="AC25" s="122"/>
      <c r="AD25" s="122"/>
      <c r="AE25" s="123"/>
    </row>
    <row r="26" spans="1:31" ht="15" customHeight="1" x14ac:dyDescent="0.35">
      <c r="A26" s="281">
        <v>16</v>
      </c>
      <c r="B26" s="268" t="s">
        <v>127</v>
      </c>
      <c r="C26" s="268" t="s">
        <v>128</v>
      </c>
      <c r="D26" s="259"/>
      <c r="E26" s="269">
        <v>7.92</v>
      </c>
      <c r="F26" s="269">
        <v>14.08</v>
      </c>
      <c r="G26" s="268"/>
      <c r="H26" s="260"/>
      <c r="I26" s="268"/>
      <c r="J26" s="257"/>
      <c r="K26" s="269">
        <v>3.68</v>
      </c>
      <c r="L26" s="269">
        <v>11.04</v>
      </c>
      <c r="M26" s="269">
        <v>8.2799999999999994</v>
      </c>
      <c r="N26" s="257"/>
      <c r="O26" s="257"/>
      <c r="P26" s="257"/>
      <c r="Q26" s="257"/>
      <c r="R26" s="257"/>
      <c r="S26" s="257"/>
      <c r="T26" s="270">
        <v>2.875</v>
      </c>
      <c r="U26" s="270">
        <v>2.875</v>
      </c>
      <c r="V26" s="270">
        <v>14.375</v>
      </c>
      <c r="W26" s="270">
        <v>2.875</v>
      </c>
      <c r="X26" s="257"/>
      <c r="Y26" s="282"/>
      <c r="Z26" s="122"/>
      <c r="AA26" s="122"/>
      <c r="AB26" s="122"/>
      <c r="AC26" s="122"/>
      <c r="AD26" s="122"/>
      <c r="AE26" s="123"/>
    </row>
    <row r="27" spans="1:31" ht="15" customHeight="1" x14ac:dyDescent="0.35">
      <c r="A27" s="280">
        <v>17</v>
      </c>
      <c r="B27" s="268" t="s">
        <v>129</v>
      </c>
      <c r="C27" s="268" t="s">
        <v>130</v>
      </c>
      <c r="D27" s="259"/>
      <c r="E27" s="269">
        <v>6.12</v>
      </c>
      <c r="F27" s="269">
        <v>10.88</v>
      </c>
      <c r="G27" s="268"/>
      <c r="H27" s="260"/>
      <c r="I27" s="268"/>
      <c r="J27" s="257"/>
      <c r="K27" s="269">
        <v>3.2</v>
      </c>
      <c r="L27" s="269">
        <v>9.6</v>
      </c>
      <c r="M27" s="269">
        <v>7.1999999999999993</v>
      </c>
      <c r="N27" s="257"/>
      <c r="O27" s="257"/>
      <c r="P27" s="257"/>
      <c r="Q27" s="257"/>
      <c r="R27" s="257"/>
      <c r="S27" s="257"/>
      <c r="T27" s="270">
        <v>2.5</v>
      </c>
      <c r="U27" s="270">
        <v>2.5</v>
      </c>
      <c r="V27" s="270">
        <v>12.5</v>
      </c>
      <c r="W27" s="270">
        <v>2.5</v>
      </c>
      <c r="X27" s="257"/>
      <c r="Y27" s="282"/>
      <c r="Z27" s="122"/>
      <c r="AA27" s="122"/>
      <c r="AB27" s="122"/>
      <c r="AC27" s="122"/>
      <c r="AD27" s="122"/>
      <c r="AE27" s="123"/>
    </row>
    <row r="28" spans="1:31" ht="15" customHeight="1" x14ac:dyDescent="0.35">
      <c r="A28" s="281">
        <v>18</v>
      </c>
      <c r="B28" s="268" t="s">
        <v>131</v>
      </c>
      <c r="C28" s="268" t="s">
        <v>132</v>
      </c>
      <c r="D28" s="259"/>
      <c r="E28" s="269">
        <v>8.2799999999999994</v>
      </c>
      <c r="F28" s="269">
        <v>14.72</v>
      </c>
      <c r="G28" s="268"/>
      <c r="H28" s="260"/>
      <c r="I28" s="268"/>
      <c r="J28" s="257"/>
      <c r="K28" s="269">
        <v>3.2</v>
      </c>
      <c r="L28" s="269">
        <v>9.6</v>
      </c>
      <c r="M28" s="269">
        <v>7.1999999999999993</v>
      </c>
      <c r="N28" s="257"/>
      <c r="O28" s="257"/>
      <c r="P28" s="257"/>
      <c r="Q28" s="257"/>
      <c r="R28" s="257"/>
      <c r="S28" s="257"/>
      <c r="T28" s="270">
        <v>1.5</v>
      </c>
      <c r="U28" s="270">
        <v>1.5</v>
      </c>
      <c r="V28" s="270">
        <v>7.5</v>
      </c>
      <c r="W28" s="270">
        <v>1.5</v>
      </c>
      <c r="X28" s="257"/>
      <c r="Y28" s="282"/>
      <c r="Z28" s="122"/>
      <c r="AA28" s="122"/>
      <c r="AB28" s="122"/>
      <c r="AC28" s="122"/>
      <c r="AD28" s="122"/>
      <c r="AE28" s="123"/>
    </row>
    <row r="29" spans="1:31" ht="15" customHeight="1" x14ac:dyDescent="0.35">
      <c r="A29" s="280">
        <v>19</v>
      </c>
      <c r="B29" s="268" t="s">
        <v>133</v>
      </c>
      <c r="C29" s="268" t="s">
        <v>134</v>
      </c>
      <c r="D29" s="259"/>
      <c r="E29" s="269">
        <v>5.04</v>
      </c>
      <c r="F29" s="269">
        <v>8.9600000000000009</v>
      </c>
      <c r="G29" s="268"/>
      <c r="H29" s="260"/>
      <c r="I29" s="268"/>
      <c r="J29" s="257"/>
      <c r="K29" s="269">
        <v>2.4</v>
      </c>
      <c r="L29" s="269">
        <v>7.1999999999999993</v>
      </c>
      <c r="M29" s="269">
        <v>5.3999999999999995</v>
      </c>
      <c r="N29" s="257"/>
      <c r="O29" s="257"/>
      <c r="P29" s="257"/>
      <c r="Q29" s="257"/>
      <c r="R29" s="257"/>
      <c r="S29" s="257"/>
      <c r="T29" s="270">
        <v>1.75</v>
      </c>
      <c r="U29" s="270">
        <v>1.75</v>
      </c>
      <c r="V29" s="270">
        <v>8.75</v>
      </c>
      <c r="W29" s="270">
        <v>1.75</v>
      </c>
      <c r="X29" s="257"/>
      <c r="Y29" s="282"/>
      <c r="Z29" s="122"/>
      <c r="AA29" s="122"/>
      <c r="AB29" s="122"/>
      <c r="AC29" s="122"/>
      <c r="AD29" s="122"/>
      <c r="AE29" s="123"/>
    </row>
    <row r="30" spans="1:31" ht="15" customHeight="1" x14ac:dyDescent="0.35">
      <c r="A30" s="281">
        <v>20</v>
      </c>
      <c r="B30" s="268" t="s">
        <v>135</v>
      </c>
      <c r="C30" s="268" t="s">
        <v>136</v>
      </c>
      <c r="D30" s="259"/>
      <c r="E30" s="269">
        <v>6.12</v>
      </c>
      <c r="F30" s="269">
        <v>10.88</v>
      </c>
      <c r="G30" s="268"/>
      <c r="H30" s="260"/>
      <c r="I30" s="268"/>
      <c r="J30" s="257"/>
      <c r="K30" s="269">
        <v>3.68</v>
      </c>
      <c r="L30" s="269">
        <v>11.04</v>
      </c>
      <c r="M30" s="269">
        <v>8.2799999999999994</v>
      </c>
      <c r="N30" s="257"/>
      <c r="O30" s="257"/>
      <c r="P30" s="257"/>
      <c r="Q30" s="257"/>
      <c r="R30" s="257"/>
      <c r="S30" s="257"/>
      <c r="T30" s="270">
        <v>5</v>
      </c>
      <c r="U30" s="270">
        <v>5</v>
      </c>
      <c r="V30" s="270">
        <v>25</v>
      </c>
      <c r="W30" s="270">
        <v>5</v>
      </c>
      <c r="X30" s="257"/>
      <c r="Y30" s="282"/>
      <c r="Z30" s="122"/>
      <c r="AA30" s="122"/>
      <c r="AB30" s="122"/>
      <c r="AC30" s="122"/>
      <c r="AD30" s="122"/>
      <c r="AE30" s="123"/>
    </row>
    <row r="31" spans="1:31" ht="15" customHeight="1" x14ac:dyDescent="0.35">
      <c r="A31" s="280">
        <v>21</v>
      </c>
      <c r="B31" s="268" t="s">
        <v>137</v>
      </c>
      <c r="C31" s="268" t="s">
        <v>138</v>
      </c>
      <c r="D31" s="259"/>
      <c r="E31" s="269">
        <v>3.96</v>
      </c>
      <c r="F31" s="269">
        <v>7.04</v>
      </c>
      <c r="G31" s="268"/>
      <c r="H31" s="260"/>
      <c r="I31" s="268"/>
      <c r="J31" s="257"/>
      <c r="K31" s="269">
        <v>2.72</v>
      </c>
      <c r="L31" s="269">
        <v>8.16</v>
      </c>
      <c r="M31" s="269">
        <v>6.12</v>
      </c>
      <c r="N31" s="257"/>
      <c r="O31" s="257"/>
      <c r="P31" s="257"/>
      <c r="Q31" s="257"/>
      <c r="R31" s="257"/>
      <c r="S31" s="257"/>
      <c r="T31" s="270">
        <v>1.75</v>
      </c>
      <c r="U31" s="270">
        <v>1.75</v>
      </c>
      <c r="V31" s="270">
        <v>8.75</v>
      </c>
      <c r="W31" s="270">
        <v>1.75</v>
      </c>
      <c r="X31" s="257"/>
      <c r="Y31" s="282"/>
      <c r="Z31" s="122"/>
      <c r="AA31" s="122"/>
      <c r="AB31" s="122"/>
      <c r="AC31" s="122"/>
      <c r="AD31" s="122"/>
      <c r="AE31" s="123"/>
    </row>
    <row r="32" spans="1:31" ht="15" customHeight="1" x14ac:dyDescent="0.35">
      <c r="A32" s="281">
        <v>22</v>
      </c>
      <c r="B32" s="268" t="s">
        <v>139</v>
      </c>
      <c r="C32" s="268" t="s">
        <v>140</v>
      </c>
      <c r="D32" s="259"/>
      <c r="E32" s="269">
        <v>4.32</v>
      </c>
      <c r="F32" s="269">
        <v>7.68</v>
      </c>
      <c r="G32" s="268"/>
      <c r="H32" s="260"/>
      <c r="I32" s="268"/>
      <c r="J32" s="257"/>
      <c r="K32" s="269">
        <v>0.8</v>
      </c>
      <c r="L32" s="269">
        <v>2.4</v>
      </c>
      <c r="M32" s="269">
        <v>1.7999999999999998</v>
      </c>
      <c r="N32" s="257"/>
      <c r="O32" s="257"/>
      <c r="P32" s="257"/>
      <c r="Q32" s="257"/>
      <c r="R32" s="257"/>
      <c r="S32" s="257"/>
      <c r="T32" s="270">
        <v>2.5</v>
      </c>
      <c r="U32" s="270">
        <v>2.5</v>
      </c>
      <c r="V32" s="270">
        <v>12.5</v>
      </c>
      <c r="W32" s="270">
        <v>2.5</v>
      </c>
      <c r="X32" s="257"/>
      <c r="Y32" s="282"/>
      <c r="Z32" s="122"/>
      <c r="AA32" s="122"/>
      <c r="AB32" s="122"/>
      <c r="AC32" s="122"/>
      <c r="AD32" s="122"/>
      <c r="AE32" s="123"/>
    </row>
    <row r="33" spans="1:31" ht="15" customHeight="1" x14ac:dyDescent="0.35">
      <c r="A33" s="280">
        <v>23</v>
      </c>
      <c r="B33" s="268" t="s">
        <v>141</v>
      </c>
      <c r="C33" s="268" t="s">
        <v>142</v>
      </c>
      <c r="D33" s="259"/>
      <c r="E33" s="269">
        <v>7.56</v>
      </c>
      <c r="F33" s="269">
        <v>13.44</v>
      </c>
      <c r="G33" s="268"/>
      <c r="H33" s="260"/>
      <c r="I33" s="268"/>
      <c r="J33" s="257"/>
      <c r="K33" s="269">
        <v>3.68</v>
      </c>
      <c r="L33" s="269">
        <v>11.04</v>
      </c>
      <c r="M33" s="269">
        <v>8.2799999999999994</v>
      </c>
      <c r="N33" s="257"/>
      <c r="O33" s="257"/>
      <c r="P33" s="257"/>
      <c r="Q33" s="257"/>
      <c r="R33" s="257"/>
      <c r="S33" s="257"/>
      <c r="T33" s="270">
        <v>3.625</v>
      </c>
      <c r="U33" s="270">
        <v>3.625</v>
      </c>
      <c r="V33" s="270">
        <v>18.125</v>
      </c>
      <c r="W33" s="270">
        <v>3.625</v>
      </c>
      <c r="X33" s="257"/>
      <c r="Y33" s="282"/>
      <c r="Z33" s="122"/>
      <c r="AA33" s="122"/>
      <c r="AB33" s="122"/>
      <c r="AC33" s="122"/>
      <c r="AD33" s="122"/>
      <c r="AE33" s="123"/>
    </row>
    <row r="34" spans="1:31" ht="15" customHeight="1" x14ac:dyDescent="0.35">
      <c r="A34" s="281">
        <v>24</v>
      </c>
      <c r="B34" s="268" t="s">
        <v>143</v>
      </c>
      <c r="C34" s="268" t="s">
        <v>144</v>
      </c>
      <c r="D34" s="259"/>
      <c r="E34" s="269">
        <v>4.68</v>
      </c>
      <c r="F34" s="269">
        <v>8.32</v>
      </c>
      <c r="G34" s="268"/>
      <c r="H34" s="260"/>
      <c r="I34" s="268"/>
      <c r="J34" s="257"/>
      <c r="K34" s="269">
        <v>3.2</v>
      </c>
      <c r="L34" s="269">
        <v>9.6</v>
      </c>
      <c r="M34" s="269">
        <v>7.1999999999999993</v>
      </c>
      <c r="N34" s="257"/>
      <c r="O34" s="257"/>
      <c r="P34" s="257"/>
      <c r="Q34" s="257"/>
      <c r="R34" s="257"/>
      <c r="S34" s="257"/>
      <c r="T34" s="270">
        <v>1.625</v>
      </c>
      <c r="U34" s="270">
        <v>1.625</v>
      </c>
      <c r="V34" s="270">
        <v>8.125</v>
      </c>
      <c r="W34" s="270">
        <v>1.625</v>
      </c>
      <c r="X34" s="257"/>
      <c r="Y34" s="282"/>
      <c r="Z34" s="122"/>
      <c r="AA34" s="122"/>
      <c r="AB34" s="122"/>
      <c r="AC34" s="122"/>
      <c r="AD34" s="122"/>
      <c r="AE34" s="123"/>
    </row>
    <row r="35" spans="1:31" ht="15" customHeight="1" x14ac:dyDescent="0.35">
      <c r="A35" s="280">
        <v>25</v>
      </c>
      <c r="B35" s="268" t="s">
        <v>145</v>
      </c>
      <c r="C35" s="268" t="s">
        <v>146</v>
      </c>
      <c r="D35" s="259"/>
      <c r="E35" s="269">
        <v>4.68</v>
      </c>
      <c r="F35" s="269">
        <v>8.32</v>
      </c>
      <c r="G35" s="268"/>
      <c r="H35" s="260"/>
      <c r="I35" s="268"/>
      <c r="J35" s="257"/>
      <c r="K35" s="269">
        <v>3.68</v>
      </c>
      <c r="L35" s="269">
        <v>11.04</v>
      </c>
      <c r="M35" s="269">
        <v>8.2799999999999994</v>
      </c>
      <c r="N35" s="257"/>
      <c r="O35" s="257"/>
      <c r="P35" s="257"/>
      <c r="Q35" s="257"/>
      <c r="R35" s="257"/>
      <c r="S35" s="257"/>
      <c r="T35" s="270">
        <v>2.625</v>
      </c>
      <c r="U35" s="270">
        <v>2.625</v>
      </c>
      <c r="V35" s="270">
        <v>13.125</v>
      </c>
      <c r="W35" s="270">
        <v>2.625</v>
      </c>
      <c r="X35" s="257"/>
      <c r="Y35" s="282"/>
      <c r="Z35" s="122"/>
      <c r="AA35" s="122"/>
      <c r="AB35" s="122"/>
      <c r="AC35" s="122"/>
      <c r="AD35" s="122"/>
      <c r="AE35" s="123"/>
    </row>
    <row r="36" spans="1:31" ht="15" customHeight="1" x14ac:dyDescent="0.35">
      <c r="A36" s="281">
        <v>26</v>
      </c>
      <c r="B36" s="268" t="s">
        <v>147</v>
      </c>
      <c r="C36" s="268" t="s">
        <v>148</v>
      </c>
      <c r="D36" s="259"/>
      <c r="E36" s="269">
        <v>3.2399999999999998</v>
      </c>
      <c r="F36" s="269">
        <v>5.76</v>
      </c>
      <c r="G36" s="268"/>
      <c r="H36" s="260"/>
      <c r="I36" s="268"/>
      <c r="J36" s="257"/>
      <c r="K36" s="269">
        <v>2.88</v>
      </c>
      <c r="L36" s="269">
        <v>8.64</v>
      </c>
      <c r="M36" s="269">
        <v>6.4799999999999995</v>
      </c>
      <c r="N36" s="257"/>
      <c r="O36" s="257"/>
      <c r="P36" s="257"/>
      <c r="Q36" s="257"/>
      <c r="R36" s="257"/>
      <c r="S36" s="257"/>
      <c r="T36" s="270">
        <v>2</v>
      </c>
      <c r="U36" s="270">
        <v>2</v>
      </c>
      <c r="V36" s="270">
        <v>10</v>
      </c>
      <c r="W36" s="270">
        <v>2</v>
      </c>
      <c r="X36" s="257"/>
      <c r="Y36" s="282"/>
      <c r="Z36" s="122"/>
      <c r="AA36" s="122"/>
      <c r="AB36" s="122"/>
      <c r="AC36" s="122"/>
      <c r="AD36" s="122"/>
      <c r="AE36" s="123"/>
    </row>
    <row r="37" spans="1:31" ht="15" customHeight="1" x14ac:dyDescent="0.35">
      <c r="A37" s="280">
        <v>27</v>
      </c>
      <c r="B37" s="268" t="s">
        <v>149</v>
      </c>
      <c r="C37" s="268" t="s">
        <v>150</v>
      </c>
      <c r="D37" s="259"/>
      <c r="E37" s="269">
        <v>4.68</v>
      </c>
      <c r="F37" s="269">
        <v>8.32</v>
      </c>
      <c r="G37" s="268"/>
      <c r="H37" s="260"/>
      <c r="I37" s="268"/>
      <c r="J37" s="257"/>
      <c r="K37" s="269">
        <v>3.84</v>
      </c>
      <c r="L37" s="269">
        <v>11.52</v>
      </c>
      <c r="M37" s="269">
        <v>8.64</v>
      </c>
      <c r="N37" s="257"/>
      <c r="O37" s="257"/>
      <c r="P37" s="257"/>
      <c r="Q37" s="257"/>
      <c r="R37" s="257"/>
      <c r="S37" s="257"/>
      <c r="T37" s="270">
        <v>4.25</v>
      </c>
      <c r="U37" s="270">
        <v>4.25</v>
      </c>
      <c r="V37" s="270">
        <v>21.25</v>
      </c>
      <c r="W37" s="270">
        <v>4.25</v>
      </c>
      <c r="X37" s="257"/>
      <c r="Y37" s="282"/>
      <c r="Z37" s="122"/>
      <c r="AA37" s="122"/>
      <c r="AB37" s="122"/>
      <c r="AC37" s="122"/>
      <c r="AD37" s="122"/>
      <c r="AE37" s="123"/>
    </row>
    <row r="38" spans="1:31" ht="15" customHeight="1" x14ac:dyDescent="0.35">
      <c r="A38" s="281">
        <v>28</v>
      </c>
      <c r="B38" s="268" t="s">
        <v>151</v>
      </c>
      <c r="C38" s="268" t="s">
        <v>152</v>
      </c>
      <c r="D38" s="259"/>
      <c r="E38" s="269">
        <v>1.44</v>
      </c>
      <c r="F38" s="269">
        <v>2.56</v>
      </c>
      <c r="G38" s="268"/>
      <c r="H38" s="260"/>
      <c r="I38" s="268"/>
      <c r="J38" s="257"/>
      <c r="K38" s="269">
        <v>2.4</v>
      </c>
      <c r="L38" s="269">
        <v>7.1999999999999993</v>
      </c>
      <c r="M38" s="269">
        <v>5.3999999999999995</v>
      </c>
      <c r="N38" s="257"/>
      <c r="O38" s="257"/>
      <c r="P38" s="257"/>
      <c r="Q38" s="257"/>
      <c r="R38" s="257"/>
      <c r="S38" s="257"/>
      <c r="T38" s="270">
        <v>1.375</v>
      </c>
      <c r="U38" s="270">
        <v>1.375</v>
      </c>
      <c r="V38" s="270">
        <v>6.875</v>
      </c>
      <c r="W38" s="270">
        <v>1.375</v>
      </c>
      <c r="X38" s="257"/>
      <c r="Y38" s="282"/>
      <c r="Z38" s="122"/>
      <c r="AA38" s="122"/>
      <c r="AB38" s="122"/>
      <c r="AC38" s="122"/>
      <c r="AD38" s="122"/>
      <c r="AE38" s="123"/>
    </row>
    <row r="39" spans="1:31" ht="15" customHeight="1" x14ac:dyDescent="0.35">
      <c r="A39" s="280">
        <v>29</v>
      </c>
      <c r="B39" s="268" t="s">
        <v>153</v>
      </c>
      <c r="C39" s="268" t="s">
        <v>154</v>
      </c>
      <c r="D39" s="259"/>
      <c r="E39" s="269">
        <v>1.08</v>
      </c>
      <c r="F39" s="269">
        <v>1.92</v>
      </c>
      <c r="G39" s="268"/>
      <c r="H39" s="271"/>
      <c r="I39" s="268"/>
      <c r="J39" s="261"/>
      <c r="K39" s="269">
        <v>2.08</v>
      </c>
      <c r="L39" s="269">
        <v>6.24</v>
      </c>
      <c r="M39" s="269">
        <v>4.68</v>
      </c>
      <c r="N39" s="257"/>
      <c r="O39" s="261"/>
      <c r="P39" s="261"/>
      <c r="Q39" s="261"/>
      <c r="R39" s="261"/>
      <c r="S39" s="261"/>
      <c r="T39" s="270">
        <v>1.5</v>
      </c>
      <c r="U39" s="270">
        <v>1.5</v>
      </c>
      <c r="V39" s="270">
        <v>7.5</v>
      </c>
      <c r="W39" s="270">
        <v>1.5</v>
      </c>
      <c r="X39" s="257"/>
      <c r="Y39" s="282"/>
      <c r="Z39" s="122"/>
      <c r="AA39" s="122"/>
      <c r="AB39" s="122"/>
      <c r="AC39" s="122"/>
      <c r="AD39" s="122"/>
      <c r="AE39" s="123"/>
    </row>
    <row r="40" spans="1:31" ht="15" customHeight="1" x14ac:dyDescent="0.35">
      <c r="A40" s="281">
        <v>30</v>
      </c>
      <c r="B40" s="268" t="s">
        <v>155</v>
      </c>
      <c r="C40" s="268" t="s">
        <v>156</v>
      </c>
      <c r="D40" s="259"/>
      <c r="E40" s="269">
        <v>4.32</v>
      </c>
      <c r="F40" s="269">
        <v>7.68</v>
      </c>
      <c r="G40" s="268"/>
      <c r="H40" s="271"/>
      <c r="I40" s="268"/>
      <c r="J40" s="261"/>
      <c r="K40" s="269">
        <v>2.88</v>
      </c>
      <c r="L40" s="269">
        <v>8.64</v>
      </c>
      <c r="M40" s="269">
        <v>6.4799999999999995</v>
      </c>
      <c r="N40" s="257"/>
      <c r="O40" s="261"/>
      <c r="P40" s="261"/>
      <c r="Q40" s="261"/>
      <c r="R40" s="261"/>
      <c r="S40" s="261"/>
      <c r="T40" s="270">
        <v>2.75</v>
      </c>
      <c r="U40" s="270">
        <v>2.75</v>
      </c>
      <c r="V40" s="270">
        <v>13.75</v>
      </c>
      <c r="W40" s="270">
        <v>2.75</v>
      </c>
      <c r="X40" s="257"/>
      <c r="Y40" s="282"/>
      <c r="Z40" s="122"/>
      <c r="AA40" s="122"/>
      <c r="AB40" s="122"/>
      <c r="AC40" s="122"/>
      <c r="AD40" s="122"/>
      <c r="AE40" s="123"/>
    </row>
    <row r="41" spans="1:31" ht="15" customHeight="1" x14ac:dyDescent="0.35">
      <c r="A41" s="280">
        <v>31</v>
      </c>
      <c r="B41" s="268" t="s">
        <v>157</v>
      </c>
      <c r="C41" s="268" t="s">
        <v>158</v>
      </c>
      <c r="D41" s="259"/>
      <c r="E41" s="269">
        <v>6.4799999999999995</v>
      </c>
      <c r="F41" s="269">
        <v>11.52</v>
      </c>
      <c r="G41" s="268"/>
      <c r="H41" s="271"/>
      <c r="I41" s="268"/>
      <c r="J41" s="261"/>
      <c r="K41" s="269">
        <v>3.2</v>
      </c>
      <c r="L41" s="269">
        <v>9.6</v>
      </c>
      <c r="M41" s="269">
        <v>7.1999999999999993</v>
      </c>
      <c r="N41" s="257"/>
      <c r="O41" s="261"/>
      <c r="P41" s="261"/>
      <c r="Q41" s="261"/>
      <c r="R41" s="261"/>
      <c r="S41" s="261"/>
      <c r="T41" s="270">
        <v>2.75</v>
      </c>
      <c r="U41" s="270">
        <v>2.75</v>
      </c>
      <c r="V41" s="270">
        <v>13.75</v>
      </c>
      <c r="W41" s="270">
        <v>2.75</v>
      </c>
      <c r="X41" s="257"/>
      <c r="Y41" s="282"/>
      <c r="Z41" s="122"/>
      <c r="AA41" s="122"/>
      <c r="AB41" s="122"/>
      <c r="AC41" s="122"/>
      <c r="AD41" s="122"/>
      <c r="AE41" s="123"/>
    </row>
    <row r="42" spans="1:31" ht="15" customHeight="1" x14ac:dyDescent="0.35">
      <c r="A42" s="281">
        <v>32</v>
      </c>
      <c r="B42" s="268" t="s">
        <v>159</v>
      </c>
      <c r="C42" s="268" t="s">
        <v>160</v>
      </c>
      <c r="D42" s="259"/>
      <c r="E42" s="269">
        <v>1.7999999999999998</v>
      </c>
      <c r="F42" s="269">
        <v>3.2</v>
      </c>
      <c r="G42" s="268"/>
      <c r="H42" s="271"/>
      <c r="I42" s="268"/>
      <c r="J42" s="261"/>
      <c r="K42" s="269">
        <v>3.36</v>
      </c>
      <c r="L42" s="269">
        <v>10.08</v>
      </c>
      <c r="M42" s="269">
        <v>7.56</v>
      </c>
      <c r="N42" s="257"/>
      <c r="O42" s="261"/>
      <c r="P42" s="261"/>
      <c r="Q42" s="261"/>
      <c r="R42" s="261"/>
      <c r="S42" s="261"/>
      <c r="T42" s="270">
        <v>1.625</v>
      </c>
      <c r="U42" s="270">
        <v>1.625</v>
      </c>
      <c r="V42" s="270">
        <v>8.125</v>
      </c>
      <c r="W42" s="270">
        <v>1.625</v>
      </c>
      <c r="X42" s="257"/>
      <c r="Y42" s="282"/>
      <c r="Z42" s="122"/>
      <c r="AA42" s="122"/>
      <c r="AB42" s="122"/>
      <c r="AC42" s="122"/>
      <c r="AD42" s="122"/>
      <c r="AE42" s="123"/>
    </row>
    <row r="43" spans="1:31" ht="15" customHeight="1" x14ac:dyDescent="0.35">
      <c r="A43" s="280">
        <v>33</v>
      </c>
      <c r="B43" s="268" t="s">
        <v>161</v>
      </c>
      <c r="C43" s="268" t="s">
        <v>162</v>
      </c>
      <c r="D43" s="259"/>
      <c r="E43" s="269">
        <v>6.4799999999999995</v>
      </c>
      <c r="F43" s="269">
        <v>11.52</v>
      </c>
      <c r="G43" s="268"/>
      <c r="H43" s="261"/>
      <c r="I43" s="268"/>
      <c r="J43" s="261"/>
      <c r="K43" s="269">
        <v>2.4</v>
      </c>
      <c r="L43" s="269">
        <v>7.1999999999999993</v>
      </c>
      <c r="M43" s="269">
        <v>5.3999999999999995</v>
      </c>
      <c r="N43" s="257"/>
      <c r="O43" s="261"/>
      <c r="P43" s="261"/>
      <c r="Q43" s="261"/>
      <c r="R43" s="261"/>
      <c r="S43" s="261"/>
      <c r="T43" s="270">
        <v>1.875</v>
      </c>
      <c r="U43" s="270">
        <v>1.875</v>
      </c>
      <c r="V43" s="270">
        <v>9.375</v>
      </c>
      <c r="W43" s="270">
        <v>1.875</v>
      </c>
      <c r="X43" s="257"/>
      <c r="Y43" s="282"/>
      <c r="Z43" s="122"/>
      <c r="AA43" s="122"/>
      <c r="AB43" s="122"/>
      <c r="AC43" s="122"/>
      <c r="AD43" s="122"/>
      <c r="AE43" s="123"/>
    </row>
    <row r="44" spans="1:31" ht="15" customHeight="1" x14ac:dyDescent="0.35">
      <c r="A44" s="281">
        <v>34</v>
      </c>
      <c r="B44" s="268" t="s">
        <v>163</v>
      </c>
      <c r="C44" s="268" t="s">
        <v>164</v>
      </c>
      <c r="D44" s="259"/>
      <c r="E44" s="269">
        <v>2.88</v>
      </c>
      <c r="F44" s="269">
        <v>5.12</v>
      </c>
      <c r="G44" s="268"/>
      <c r="H44" s="261"/>
      <c r="I44" s="268"/>
      <c r="J44" s="261"/>
      <c r="K44" s="269">
        <v>3.2</v>
      </c>
      <c r="L44" s="269">
        <v>9.6</v>
      </c>
      <c r="M44" s="269">
        <v>7.1999999999999993</v>
      </c>
      <c r="N44" s="257"/>
      <c r="O44" s="261"/>
      <c r="P44" s="261"/>
      <c r="Q44" s="261"/>
      <c r="R44" s="261"/>
      <c r="S44" s="261"/>
      <c r="T44" s="270">
        <v>2.25</v>
      </c>
      <c r="U44" s="270">
        <v>2.25</v>
      </c>
      <c r="V44" s="270">
        <v>11.25</v>
      </c>
      <c r="W44" s="270">
        <v>2.25</v>
      </c>
      <c r="X44" s="257"/>
      <c r="Y44" s="282"/>
      <c r="Z44" s="122"/>
      <c r="AA44" s="122"/>
      <c r="AB44" s="122"/>
      <c r="AC44" s="122"/>
      <c r="AD44" s="122"/>
      <c r="AE44" s="123"/>
    </row>
    <row r="45" spans="1:31" ht="15" customHeight="1" x14ac:dyDescent="0.35">
      <c r="A45" s="280">
        <v>35</v>
      </c>
      <c r="B45" s="268" t="s">
        <v>165</v>
      </c>
      <c r="C45" s="268" t="s">
        <v>166</v>
      </c>
      <c r="D45" s="259"/>
      <c r="E45" s="269">
        <v>6.12</v>
      </c>
      <c r="F45" s="269">
        <v>10.88</v>
      </c>
      <c r="G45" s="268"/>
      <c r="H45" s="261"/>
      <c r="I45" s="268"/>
      <c r="J45" s="261"/>
      <c r="K45" s="269">
        <v>4</v>
      </c>
      <c r="L45" s="269">
        <v>12</v>
      </c>
      <c r="M45" s="269">
        <v>9</v>
      </c>
      <c r="N45" s="257"/>
      <c r="O45" s="261"/>
      <c r="P45" s="261"/>
      <c r="Q45" s="261"/>
      <c r="R45" s="261"/>
      <c r="S45" s="261"/>
      <c r="T45" s="270">
        <v>2.75</v>
      </c>
      <c r="U45" s="270">
        <v>2.75</v>
      </c>
      <c r="V45" s="270">
        <v>13.75</v>
      </c>
      <c r="W45" s="270">
        <v>2.75</v>
      </c>
      <c r="X45" s="257"/>
      <c r="Y45" s="282"/>
      <c r="Z45" s="122"/>
      <c r="AA45" s="122"/>
      <c r="AB45" s="122"/>
      <c r="AC45" s="122"/>
      <c r="AD45" s="122"/>
      <c r="AE45" s="123"/>
    </row>
    <row r="46" spans="1:31" ht="15" customHeight="1" x14ac:dyDescent="0.35">
      <c r="A46" s="281">
        <v>36</v>
      </c>
      <c r="B46" s="268" t="s">
        <v>167</v>
      </c>
      <c r="C46" s="268" t="s">
        <v>168</v>
      </c>
      <c r="D46" s="259"/>
      <c r="E46" s="269">
        <v>5.04</v>
      </c>
      <c r="F46" s="269">
        <v>8.9600000000000009</v>
      </c>
      <c r="G46" s="268"/>
      <c r="H46" s="261"/>
      <c r="I46" s="268"/>
      <c r="J46" s="261"/>
      <c r="K46" s="269">
        <v>2.88</v>
      </c>
      <c r="L46" s="269">
        <v>8.64</v>
      </c>
      <c r="M46" s="269">
        <v>6.4799999999999995</v>
      </c>
      <c r="N46" s="257"/>
      <c r="O46" s="261"/>
      <c r="P46" s="261"/>
      <c r="Q46" s="261"/>
      <c r="R46" s="261"/>
      <c r="S46" s="261"/>
      <c r="T46" s="270">
        <v>2.125</v>
      </c>
      <c r="U46" s="270">
        <v>2.125</v>
      </c>
      <c r="V46" s="270">
        <v>10.625</v>
      </c>
      <c r="W46" s="270">
        <v>2.125</v>
      </c>
      <c r="X46" s="257"/>
      <c r="Y46" s="282"/>
      <c r="Z46" s="122"/>
      <c r="AA46" s="122"/>
      <c r="AB46" s="122"/>
      <c r="AC46" s="122"/>
      <c r="AD46" s="122"/>
      <c r="AE46" s="123"/>
    </row>
    <row r="47" spans="1:31" ht="15" customHeight="1" x14ac:dyDescent="0.35">
      <c r="A47" s="280">
        <v>37</v>
      </c>
      <c r="B47" s="268" t="s">
        <v>169</v>
      </c>
      <c r="C47" s="268" t="s">
        <v>170</v>
      </c>
      <c r="D47" s="259"/>
      <c r="E47" s="269">
        <v>1.08</v>
      </c>
      <c r="F47" s="269">
        <v>1.92</v>
      </c>
      <c r="G47" s="268"/>
      <c r="H47" s="261"/>
      <c r="I47" s="268"/>
      <c r="J47" s="261"/>
      <c r="K47" s="269">
        <v>2.4</v>
      </c>
      <c r="L47" s="269">
        <v>7.1999999999999993</v>
      </c>
      <c r="M47" s="269">
        <v>5.3999999999999995</v>
      </c>
      <c r="N47" s="257"/>
      <c r="O47" s="261"/>
      <c r="P47" s="261"/>
      <c r="Q47" s="261"/>
      <c r="R47" s="261"/>
      <c r="S47" s="261"/>
      <c r="T47" s="270">
        <v>1.75</v>
      </c>
      <c r="U47" s="270">
        <v>1.75</v>
      </c>
      <c r="V47" s="270">
        <v>8.75</v>
      </c>
      <c r="W47" s="270">
        <v>1.75</v>
      </c>
      <c r="X47" s="257"/>
      <c r="Y47" s="282"/>
      <c r="Z47" s="122"/>
      <c r="AA47" s="122"/>
      <c r="AB47" s="122"/>
      <c r="AC47" s="122"/>
      <c r="AD47" s="122"/>
      <c r="AE47" s="123"/>
    </row>
    <row r="48" spans="1:31" ht="15" customHeight="1" x14ac:dyDescent="0.35">
      <c r="A48" s="281">
        <v>38</v>
      </c>
      <c r="B48" s="268" t="s">
        <v>171</v>
      </c>
      <c r="C48" s="268" t="s">
        <v>172</v>
      </c>
      <c r="D48" s="259"/>
      <c r="E48" s="269">
        <v>2.88</v>
      </c>
      <c r="F48" s="269">
        <v>5.12</v>
      </c>
      <c r="G48" s="268"/>
      <c r="H48" s="261"/>
      <c r="I48" s="268"/>
      <c r="J48" s="261"/>
      <c r="K48" s="269">
        <v>3.2</v>
      </c>
      <c r="L48" s="269">
        <v>9.6</v>
      </c>
      <c r="M48" s="269">
        <v>7.1999999999999993</v>
      </c>
      <c r="N48" s="257"/>
      <c r="O48" s="261"/>
      <c r="P48" s="261"/>
      <c r="Q48" s="261"/>
      <c r="R48" s="261"/>
      <c r="S48" s="261"/>
      <c r="T48" s="270">
        <v>2</v>
      </c>
      <c r="U48" s="270">
        <v>2</v>
      </c>
      <c r="V48" s="270">
        <v>10</v>
      </c>
      <c r="W48" s="270">
        <v>2</v>
      </c>
      <c r="X48" s="257"/>
      <c r="Y48" s="282"/>
      <c r="Z48" s="122"/>
      <c r="AA48" s="122"/>
      <c r="AB48" s="122"/>
      <c r="AC48" s="122"/>
      <c r="AD48" s="122"/>
      <c r="AE48" s="123"/>
    </row>
    <row r="49" spans="1:31" ht="15" customHeight="1" x14ac:dyDescent="0.35">
      <c r="A49" s="280">
        <v>39</v>
      </c>
      <c r="B49" s="268" t="s">
        <v>173</v>
      </c>
      <c r="C49" s="268" t="s">
        <v>174</v>
      </c>
      <c r="D49" s="259"/>
      <c r="E49" s="269">
        <v>8.2799999999999994</v>
      </c>
      <c r="F49" s="269">
        <v>14.72</v>
      </c>
      <c r="G49" s="268"/>
      <c r="H49" s="261"/>
      <c r="I49" s="268"/>
      <c r="J49" s="261"/>
      <c r="K49" s="269">
        <v>4</v>
      </c>
      <c r="L49" s="269">
        <v>12</v>
      </c>
      <c r="M49" s="269">
        <v>9</v>
      </c>
      <c r="N49" s="257"/>
      <c r="O49" s="261"/>
      <c r="P49" s="261"/>
      <c r="Q49" s="261"/>
      <c r="R49" s="261"/>
      <c r="S49" s="261"/>
      <c r="T49" s="270">
        <v>4.625</v>
      </c>
      <c r="U49" s="270">
        <v>4.625</v>
      </c>
      <c r="V49" s="270">
        <v>23.125</v>
      </c>
      <c r="W49" s="270">
        <v>4.625</v>
      </c>
      <c r="X49" s="257"/>
      <c r="Y49" s="282"/>
      <c r="Z49" s="122"/>
      <c r="AA49" s="122"/>
      <c r="AB49" s="122"/>
      <c r="AC49" s="122"/>
      <c r="AD49" s="122"/>
      <c r="AE49" s="123"/>
    </row>
    <row r="50" spans="1:31" ht="15" customHeight="1" x14ac:dyDescent="0.35">
      <c r="A50" s="281">
        <v>40</v>
      </c>
      <c r="B50" s="268" t="s">
        <v>175</v>
      </c>
      <c r="C50" s="268" t="s">
        <v>176</v>
      </c>
      <c r="D50" s="259"/>
      <c r="E50" s="269">
        <v>8.64</v>
      </c>
      <c r="F50" s="269">
        <v>15.36</v>
      </c>
      <c r="G50" s="268"/>
      <c r="H50" s="261"/>
      <c r="I50" s="268"/>
      <c r="J50" s="261"/>
      <c r="K50" s="269">
        <v>3.36</v>
      </c>
      <c r="L50" s="269">
        <v>10.08</v>
      </c>
      <c r="M50" s="269">
        <v>7.56</v>
      </c>
      <c r="N50" s="257"/>
      <c r="O50" s="261"/>
      <c r="P50" s="261"/>
      <c r="Q50" s="261"/>
      <c r="R50" s="261"/>
      <c r="S50" s="261"/>
      <c r="T50" s="270">
        <v>3.375</v>
      </c>
      <c r="U50" s="270">
        <v>3.375</v>
      </c>
      <c r="V50" s="270">
        <v>16.875</v>
      </c>
      <c r="W50" s="270">
        <v>3.375</v>
      </c>
      <c r="X50" s="257"/>
      <c r="Y50" s="282"/>
      <c r="Z50" s="122"/>
      <c r="AA50" s="122"/>
      <c r="AB50" s="122"/>
      <c r="AC50" s="122"/>
      <c r="AD50" s="122"/>
      <c r="AE50" s="123"/>
    </row>
    <row r="51" spans="1:31" ht="15" customHeight="1" x14ac:dyDescent="0.35">
      <c r="A51" s="280">
        <v>41</v>
      </c>
      <c r="B51" s="268" t="s">
        <v>177</v>
      </c>
      <c r="C51" s="268" t="s">
        <v>178</v>
      </c>
      <c r="D51" s="259"/>
      <c r="E51" s="269">
        <v>6.4799999999999995</v>
      </c>
      <c r="F51" s="269">
        <v>11.52</v>
      </c>
      <c r="G51" s="268"/>
      <c r="H51" s="261"/>
      <c r="I51" s="268"/>
      <c r="J51" s="261"/>
      <c r="K51" s="269">
        <v>3.68</v>
      </c>
      <c r="L51" s="269">
        <v>11.04</v>
      </c>
      <c r="M51" s="269">
        <v>8.2799999999999994</v>
      </c>
      <c r="N51" s="257"/>
      <c r="O51" s="261"/>
      <c r="P51" s="261"/>
      <c r="Q51" s="261"/>
      <c r="R51" s="261"/>
      <c r="S51" s="261"/>
      <c r="T51" s="270">
        <v>1.25</v>
      </c>
      <c r="U51" s="270">
        <v>1.25</v>
      </c>
      <c r="V51" s="270">
        <v>6.25</v>
      </c>
      <c r="W51" s="270">
        <v>1.25</v>
      </c>
      <c r="X51" s="257"/>
      <c r="Y51" s="282"/>
      <c r="Z51" s="122"/>
      <c r="AA51" s="122"/>
      <c r="AB51" s="122"/>
      <c r="AC51" s="122"/>
      <c r="AD51" s="122"/>
      <c r="AE51" s="123"/>
    </row>
    <row r="52" spans="1:31" ht="15" customHeight="1" x14ac:dyDescent="0.35">
      <c r="A52" s="281">
        <v>42</v>
      </c>
      <c r="B52" s="268" t="s">
        <v>179</v>
      </c>
      <c r="C52" s="268" t="s">
        <v>180</v>
      </c>
      <c r="D52" s="259"/>
      <c r="E52" s="269">
        <v>2.16</v>
      </c>
      <c r="F52" s="269">
        <v>3.84</v>
      </c>
      <c r="G52" s="268"/>
      <c r="H52" s="261"/>
      <c r="I52" s="268"/>
      <c r="J52" s="261"/>
      <c r="K52" s="269">
        <v>3.2</v>
      </c>
      <c r="L52" s="269">
        <v>9.6</v>
      </c>
      <c r="M52" s="269">
        <v>7.1999999999999993</v>
      </c>
      <c r="N52" s="257"/>
      <c r="O52" s="261"/>
      <c r="P52" s="261"/>
      <c r="Q52" s="261"/>
      <c r="R52" s="261"/>
      <c r="S52" s="261"/>
      <c r="T52" s="270">
        <v>1.625</v>
      </c>
      <c r="U52" s="270">
        <v>1.625</v>
      </c>
      <c r="V52" s="270">
        <v>8.125</v>
      </c>
      <c r="W52" s="270">
        <v>1.625</v>
      </c>
      <c r="X52" s="257"/>
      <c r="Y52" s="282"/>
      <c r="Z52" s="122"/>
      <c r="AA52" s="122"/>
      <c r="AB52" s="122"/>
      <c r="AC52" s="122"/>
      <c r="AD52" s="122"/>
      <c r="AE52" s="123"/>
    </row>
    <row r="53" spans="1:31" ht="15" customHeight="1" x14ac:dyDescent="0.35">
      <c r="A53" s="280">
        <v>43</v>
      </c>
      <c r="B53" s="268" t="s">
        <v>181</v>
      </c>
      <c r="C53" s="268" t="s">
        <v>182</v>
      </c>
      <c r="D53" s="259"/>
      <c r="E53" s="269">
        <v>8.2799999999999994</v>
      </c>
      <c r="F53" s="269">
        <v>14.72</v>
      </c>
      <c r="G53" s="268"/>
      <c r="H53" s="261"/>
      <c r="I53" s="268"/>
      <c r="J53" s="261"/>
      <c r="K53" s="269">
        <v>3.68</v>
      </c>
      <c r="L53" s="269">
        <v>11.04</v>
      </c>
      <c r="M53" s="269">
        <v>8.2799999999999994</v>
      </c>
      <c r="N53" s="257"/>
      <c r="O53" s="261"/>
      <c r="P53" s="261"/>
      <c r="Q53" s="261"/>
      <c r="R53" s="261"/>
      <c r="S53" s="261"/>
      <c r="T53" s="270">
        <v>3.875</v>
      </c>
      <c r="U53" s="270">
        <v>3.875</v>
      </c>
      <c r="V53" s="270">
        <v>19.375</v>
      </c>
      <c r="W53" s="270">
        <v>3.875</v>
      </c>
      <c r="X53" s="257"/>
      <c r="Y53" s="282"/>
      <c r="Z53" s="122"/>
      <c r="AA53" s="122"/>
      <c r="AB53" s="122"/>
      <c r="AC53" s="122"/>
      <c r="AD53" s="122"/>
      <c r="AE53" s="123"/>
    </row>
    <row r="54" spans="1:31" ht="15" customHeight="1" x14ac:dyDescent="0.35">
      <c r="A54" s="281">
        <v>44</v>
      </c>
      <c r="B54" s="268" t="s">
        <v>183</v>
      </c>
      <c r="C54" s="268" t="s">
        <v>184</v>
      </c>
      <c r="D54" s="259"/>
      <c r="E54" s="269">
        <v>6.12</v>
      </c>
      <c r="F54" s="269">
        <v>10.88</v>
      </c>
      <c r="G54" s="268"/>
      <c r="H54" s="261"/>
      <c r="I54" s="268"/>
      <c r="J54" s="261"/>
      <c r="K54" s="269">
        <v>3.52</v>
      </c>
      <c r="L54" s="269">
        <v>10.559999999999999</v>
      </c>
      <c r="M54" s="269">
        <v>7.92</v>
      </c>
      <c r="N54" s="257"/>
      <c r="O54" s="261"/>
      <c r="P54" s="261"/>
      <c r="Q54" s="261"/>
      <c r="R54" s="261"/>
      <c r="S54" s="261"/>
      <c r="T54" s="270">
        <v>1.375</v>
      </c>
      <c r="U54" s="270">
        <v>1.375</v>
      </c>
      <c r="V54" s="270">
        <v>6.875</v>
      </c>
      <c r="W54" s="270">
        <v>1.375</v>
      </c>
      <c r="X54" s="257"/>
      <c r="Y54" s="282"/>
      <c r="Z54" s="122"/>
      <c r="AA54" s="122"/>
      <c r="AB54" s="122"/>
      <c r="AC54" s="122"/>
      <c r="AD54" s="122"/>
      <c r="AE54" s="123"/>
    </row>
    <row r="55" spans="1:31" ht="15" customHeight="1" x14ac:dyDescent="0.35">
      <c r="A55" s="280">
        <v>45</v>
      </c>
      <c r="B55" s="268" t="s">
        <v>185</v>
      </c>
      <c r="C55" s="268" t="s">
        <v>186</v>
      </c>
      <c r="D55" s="259"/>
      <c r="E55" s="269">
        <v>6.84</v>
      </c>
      <c r="F55" s="269">
        <v>12.16</v>
      </c>
      <c r="G55" s="268"/>
      <c r="H55" s="261"/>
      <c r="I55" s="268"/>
      <c r="J55" s="261"/>
      <c r="K55" s="269">
        <v>3.52</v>
      </c>
      <c r="L55" s="269">
        <v>10.559999999999999</v>
      </c>
      <c r="M55" s="269">
        <v>7.92</v>
      </c>
      <c r="N55" s="257"/>
      <c r="O55" s="261"/>
      <c r="P55" s="261"/>
      <c r="Q55" s="261"/>
      <c r="R55" s="261"/>
      <c r="S55" s="261"/>
      <c r="T55" s="270">
        <v>4.75</v>
      </c>
      <c r="U55" s="270">
        <v>4.75</v>
      </c>
      <c r="V55" s="270">
        <v>23.75</v>
      </c>
      <c r="W55" s="270">
        <v>4.75</v>
      </c>
      <c r="X55" s="257"/>
      <c r="Y55" s="282"/>
      <c r="Z55" s="122"/>
      <c r="AA55" s="122"/>
      <c r="AB55" s="122"/>
      <c r="AC55" s="122"/>
      <c r="AD55" s="122"/>
      <c r="AE55" s="123"/>
    </row>
    <row r="56" spans="1:31" ht="15" customHeight="1" x14ac:dyDescent="0.35">
      <c r="A56" s="281">
        <v>46</v>
      </c>
      <c r="B56" s="268" t="s">
        <v>187</v>
      </c>
      <c r="C56" s="268" t="s">
        <v>188</v>
      </c>
      <c r="D56" s="259"/>
      <c r="E56" s="269">
        <v>6.84</v>
      </c>
      <c r="F56" s="269">
        <v>12.16</v>
      </c>
      <c r="G56" s="268"/>
      <c r="H56" s="261"/>
      <c r="I56" s="268"/>
      <c r="J56" s="261"/>
      <c r="K56" s="269">
        <v>3.68</v>
      </c>
      <c r="L56" s="269">
        <v>11.04</v>
      </c>
      <c r="M56" s="269">
        <v>8.2799999999999994</v>
      </c>
      <c r="N56" s="257"/>
      <c r="O56" s="261"/>
      <c r="P56" s="261"/>
      <c r="Q56" s="261"/>
      <c r="R56" s="261"/>
      <c r="S56" s="261"/>
      <c r="T56" s="270">
        <v>4.125</v>
      </c>
      <c r="U56" s="270">
        <v>4.125</v>
      </c>
      <c r="V56" s="270">
        <v>20.625</v>
      </c>
      <c r="W56" s="270">
        <v>4.125</v>
      </c>
      <c r="X56" s="257"/>
      <c r="Y56" s="282"/>
      <c r="Z56" s="122"/>
      <c r="AA56" s="122"/>
      <c r="AB56" s="122"/>
      <c r="AC56" s="122"/>
      <c r="AD56" s="122"/>
      <c r="AE56" s="123"/>
    </row>
    <row r="57" spans="1:31" ht="15" customHeight="1" x14ac:dyDescent="0.35">
      <c r="A57" s="280">
        <v>47</v>
      </c>
      <c r="B57" s="268" t="s">
        <v>189</v>
      </c>
      <c r="C57" s="268" t="s">
        <v>190</v>
      </c>
      <c r="D57" s="259"/>
      <c r="E57" s="269">
        <v>4.32</v>
      </c>
      <c r="F57" s="269">
        <v>7.68</v>
      </c>
      <c r="G57" s="268"/>
      <c r="H57" s="261"/>
      <c r="I57" s="268"/>
      <c r="J57" s="261"/>
      <c r="K57" s="269">
        <v>1.1200000000000001</v>
      </c>
      <c r="L57" s="269">
        <v>3.36</v>
      </c>
      <c r="M57" s="269">
        <v>2.52</v>
      </c>
      <c r="N57" s="257"/>
      <c r="O57" s="261"/>
      <c r="P57" s="261"/>
      <c r="Q57" s="261"/>
      <c r="R57" s="261"/>
      <c r="S57" s="261"/>
      <c r="T57" s="270">
        <v>2.625</v>
      </c>
      <c r="U57" s="270">
        <v>2.625</v>
      </c>
      <c r="V57" s="270">
        <v>13.125</v>
      </c>
      <c r="W57" s="270">
        <v>2.625</v>
      </c>
      <c r="X57" s="257"/>
      <c r="Y57" s="282"/>
      <c r="Z57" s="122"/>
      <c r="AA57" s="122"/>
      <c r="AB57" s="122"/>
      <c r="AC57" s="122"/>
      <c r="AD57" s="122"/>
      <c r="AE57" s="123"/>
    </row>
    <row r="58" spans="1:31" ht="15" customHeight="1" x14ac:dyDescent="0.35">
      <c r="A58" s="281">
        <v>48</v>
      </c>
      <c r="B58" s="268" t="s">
        <v>191</v>
      </c>
      <c r="C58" s="268" t="s">
        <v>192</v>
      </c>
      <c r="D58" s="259"/>
      <c r="E58" s="269">
        <v>7.1999999999999993</v>
      </c>
      <c r="F58" s="269">
        <v>12.8</v>
      </c>
      <c r="G58" s="268"/>
      <c r="H58" s="261"/>
      <c r="I58" s="268"/>
      <c r="J58" s="261"/>
      <c r="K58" s="269">
        <v>3.68</v>
      </c>
      <c r="L58" s="269">
        <v>11.04</v>
      </c>
      <c r="M58" s="269">
        <v>8.2799999999999994</v>
      </c>
      <c r="N58" s="257"/>
      <c r="O58" s="261"/>
      <c r="P58" s="261"/>
      <c r="Q58" s="261"/>
      <c r="R58" s="261"/>
      <c r="S58" s="261"/>
      <c r="T58" s="270">
        <v>3.375</v>
      </c>
      <c r="U58" s="270">
        <v>3.375</v>
      </c>
      <c r="V58" s="270">
        <v>16.875</v>
      </c>
      <c r="W58" s="270">
        <v>3.375</v>
      </c>
      <c r="X58" s="257"/>
      <c r="Y58" s="282"/>
      <c r="Z58" s="122"/>
      <c r="AA58" s="122"/>
      <c r="AB58" s="122"/>
      <c r="AC58" s="122"/>
      <c r="AD58" s="122"/>
      <c r="AE58" s="123"/>
    </row>
    <row r="59" spans="1:31" ht="15" customHeight="1" x14ac:dyDescent="0.35">
      <c r="A59" s="280">
        <v>49</v>
      </c>
      <c r="B59" s="268" t="s">
        <v>193</v>
      </c>
      <c r="C59" s="268" t="s">
        <v>194</v>
      </c>
      <c r="D59" s="259"/>
      <c r="E59" s="269">
        <v>4.68</v>
      </c>
      <c r="F59" s="269">
        <v>8.32</v>
      </c>
      <c r="G59" s="268"/>
      <c r="H59" s="261"/>
      <c r="I59" s="268"/>
      <c r="J59" s="261"/>
      <c r="K59" s="269">
        <v>2.56</v>
      </c>
      <c r="L59" s="269">
        <v>7.68</v>
      </c>
      <c r="M59" s="269">
        <v>5.76</v>
      </c>
      <c r="N59" s="257"/>
      <c r="O59" s="261"/>
      <c r="P59" s="261"/>
      <c r="Q59" s="261"/>
      <c r="R59" s="261"/>
      <c r="S59" s="261"/>
      <c r="T59" s="270">
        <v>1.5</v>
      </c>
      <c r="U59" s="270">
        <v>1.5</v>
      </c>
      <c r="V59" s="270">
        <v>7.5</v>
      </c>
      <c r="W59" s="270">
        <v>1.5</v>
      </c>
      <c r="X59" s="257"/>
      <c r="Y59" s="282"/>
      <c r="Z59" s="122"/>
      <c r="AA59" s="122"/>
      <c r="AB59" s="122"/>
      <c r="AC59" s="122"/>
      <c r="AD59" s="122"/>
      <c r="AE59" s="123"/>
    </row>
    <row r="60" spans="1:31" ht="15" customHeight="1" x14ac:dyDescent="0.35">
      <c r="A60" s="281">
        <v>50</v>
      </c>
      <c r="B60" s="268" t="s">
        <v>195</v>
      </c>
      <c r="C60" s="268" t="s">
        <v>196</v>
      </c>
      <c r="D60" s="259"/>
      <c r="E60" s="269">
        <v>3.5999999999999996</v>
      </c>
      <c r="F60" s="269">
        <v>6.4</v>
      </c>
      <c r="G60" s="268"/>
      <c r="H60" s="261"/>
      <c r="I60" s="268"/>
      <c r="J60" s="261"/>
      <c r="K60" s="269">
        <v>3.2</v>
      </c>
      <c r="L60" s="269">
        <v>9.6</v>
      </c>
      <c r="M60" s="269">
        <v>7.1999999999999993</v>
      </c>
      <c r="N60" s="257"/>
      <c r="O60" s="261"/>
      <c r="P60" s="261"/>
      <c r="Q60" s="261"/>
      <c r="R60" s="261"/>
      <c r="S60" s="261"/>
      <c r="T60" s="270">
        <v>2.875</v>
      </c>
      <c r="U60" s="270">
        <v>2.875</v>
      </c>
      <c r="V60" s="270">
        <v>14.375</v>
      </c>
      <c r="W60" s="270">
        <v>2.875</v>
      </c>
      <c r="X60" s="257"/>
      <c r="Y60" s="282"/>
      <c r="Z60" s="122"/>
      <c r="AA60" s="122"/>
      <c r="AB60" s="122"/>
      <c r="AC60" s="122"/>
      <c r="AD60" s="122"/>
      <c r="AE60" s="123"/>
    </row>
    <row r="61" spans="1:31" ht="15" customHeight="1" x14ac:dyDescent="0.35">
      <c r="A61" s="280">
        <v>51</v>
      </c>
      <c r="B61" s="268" t="s">
        <v>197</v>
      </c>
      <c r="C61" s="268" t="s">
        <v>198</v>
      </c>
      <c r="D61" s="259"/>
      <c r="E61" s="269">
        <v>9.7199999999999989</v>
      </c>
      <c r="F61" s="269">
        <v>17.28</v>
      </c>
      <c r="G61" s="268"/>
      <c r="H61" s="261"/>
      <c r="I61" s="268"/>
      <c r="J61" s="261"/>
      <c r="K61" s="269">
        <v>3.84</v>
      </c>
      <c r="L61" s="269">
        <v>11.52</v>
      </c>
      <c r="M61" s="269">
        <v>8.64</v>
      </c>
      <c r="N61" s="257"/>
      <c r="O61" s="261"/>
      <c r="P61" s="261"/>
      <c r="Q61" s="261"/>
      <c r="R61" s="261"/>
      <c r="S61" s="261"/>
      <c r="T61" s="270">
        <v>3.75</v>
      </c>
      <c r="U61" s="270">
        <v>3.75</v>
      </c>
      <c r="V61" s="270">
        <v>18.75</v>
      </c>
      <c r="W61" s="270">
        <v>3.75</v>
      </c>
      <c r="X61" s="257"/>
      <c r="Y61" s="282"/>
      <c r="Z61" s="122"/>
      <c r="AA61" s="122"/>
      <c r="AB61" s="122"/>
      <c r="AC61" s="122"/>
      <c r="AD61" s="122"/>
      <c r="AE61" s="123"/>
    </row>
    <row r="62" spans="1:31" ht="15" customHeight="1" x14ac:dyDescent="0.35">
      <c r="A62" s="281">
        <v>52</v>
      </c>
      <c r="B62" s="268" t="s">
        <v>199</v>
      </c>
      <c r="C62" s="268" t="s">
        <v>200</v>
      </c>
      <c r="D62" s="259"/>
      <c r="E62" s="269">
        <v>0.72</v>
      </c>
      <c r="F62" s="269">
        <v>1.28</v>
      </c>
      <c r="G62" s="268"/>
      <c r="H62" s="261"/>
      <c r="I62" s="268"/>
      <c r="J62" s="261"/>
      <c r="K62" s="269">
        <v>0.8</v>
      </c>
      <c r="L62" s="269">
        <v>2.4</v>
      </c>
      <c r="M62" s="269">
        <v>1.7999999999999998</v>
      </c>
      <c r="N62" s="257"/>
      <c r="O62" s="261"/>
      <c r="P62" s="261"/>
      <c r="Q62" s="261"/>
      <c r="R62" s="261"/>
      <c r="S62" s="261"/>
      <c r="T62" s="270">
        <v>1</v>
      </c>
      <c r="U62" s="270">
        <v>1</v>
      </c>
      <c r="V62" s="270">
        <v>5</v>
      </c>
      <c r="W62" s="270">
        <v>1</v>
      </c>
      <c r="X62" s="257"/>
      <c r="Y62" s="282"/>
      <c r="Z62" s="122"/>
      <c r="AA62" s="122"/>
      <c r="AB62" s="122"/>
      <c r="AC62" s="122"/>
      <c r="AD62" s="122"/>
      <c r="AE62" s="123"/>
    </row>
    <row r="63" spans="1:31" ht="15" customHeight="1" x14ac:dyDescent="0.35">
      <c r="A63" s="280">
        <v>53</v>
      </c>
      <c r="B63" s="268" t="s">
        <v>201</v>
      </c>
      <c r="C63" s="268" t="s">
        <v>202</v>
      </c>
      <c r="D63" s="259"/>
      <c r="E63" s="269">
        <v>4.68</v>
      </c>
      <c r="F63" s="269">
        <v>8.32</v>
      </c>
      <c r="G63" s="268"/>
      <c r="H63" s="261"/>
      <c r="I63" s="268"/>
      <c r="J63" s="261"/>
      <c r="K63" s="269">
        <v>3.2</v>
      </c>
      <c r="L63" s="269">
        <v>9.6</v>
      </c>
      <c r="M63" s="269">
        <v>7.1999999999999993</v>
      </c>
      <c r="N63" s="257"/>
      <c r="O63" s="261"/>
      <c r="P63" s="261"/>
      <c r="Q63" s="261"/>
      <c r="R63" s="261"/>
      <c r="S63" s="261"/>
      <c r="T63" s="270">
        <v>2.5</v>
      </c>
      <c r="U63" s="270">
        <v>2.5</v>
      </c>
      <c r="V63" s="270">
        <v>12.5</v>
      </c>
      <c r="W63" s="270">
        <v>2.5</v>
      </c>
      <c r="X63" s="257"/>
      <c r="Y63" s="282"/>
      <c r="Z63" s="122"/>
      <c r="AA63" s="122"/>
      <c r="AB63" s="122"/>
      <c r="AC63" s="122"/>
      <c r="AD63" s="122"/>
      <c r="AE63" s="123"/>
    </row>
    <row r="64" spans="1:31" ht="15" customHeight="1" x14ac:dyDescent="0.35">
      <c r="A64" s="281">
        <v>54</v>
      </c>
      <c r="B64" s="268" t="s">
        <v>203</v>
      </c>
      <c r="C64" s="268" t="s">
        <v>204</v>
      </c>
      <c r="D64" s="259"/>
      <c r="E64" s="269">
        <v>5.3999999999999995</v>
      </c>
      <c r="F64" s="269">
        <v>9.6</v>
      </c>
      <c r="G64" s="268"/>
      <c r="H64" s="261"/>
      <c r="I64" s="268"/>
      <c r="J64" s="261"/>
      <c r="K64" s="269">
        <v>1.6</v>
      </c>
      <c r="L64" s="269">
        <v>4.8</v>
      </c>
      <c r="M64" s="269">
        <v>3.5999999999999996</v>
      </c>
      <c r="N64" s="257"/>
      <c r="O64" s="261"/>
      <c r="P64" s="261"/>
      <c r="Q64" s="261"/>
      <c r="R64" s="261"/>
      <c r="S64" s="261"/>
      <c r="T64" s="270">
        <v>1.5</v>
      </c>
      <c r="U64" s="270">
        <v>1.5</v>
      </c>
      <c r="V64" s="270">
        <v>7.5</v>
      </c>
      <c r="W64" s="270">
        <v>1.5</v>
      </c>
      <c r="X64" s="257"/>
      <c r="Y64" s="282"/>
      <c r="Z64" s="122"/>
      <c r="AA64" s="122"/>
      <c r="AB64" s="122"/>
      <c r="AC64" s="122"/>
      <c r="AD64" s="122"/>
      <c r="AE64" s="123"/>
    </row>
    <row r="65" spans="1:31" ht="15" customHeight="1" x14ac:dyDescent="0.35">
      <c r="A65" s="280">
        <v>55</v>
      </c>
      <c r="B65" s="268" t="s">
        <v>205</v>
      </c>
      <c r="C65" s="268" t="s">
        <v>206</v>
      </c>
      <c r="D65" s="259"/>
      <c r="E65" s="269">
        <v>7.1999999999999993</v>
      </c>
      <c r="F65" s="269">
        <v>12.8</v>
      </c>
      <c r="G65" s="268"/>
      <c r="H65" s="261"/>
      <c r="I65" s="268"/>
      <c r="J65" s="261"/>
      <c r="K65" s="269">
        <v>3.2</v>
      </c>
      <c r="L65" s="269">
        <v>9.6</v>
      </c>
      <c r="M65" s="269">
        <v>7.1999999999999993</v>
      </c>
      <c r="N65" s="257"/>
      <c r="O65" s="261"/>
      <c r="P65" s="261"/>
      <c r="Q65" s="261"/>
      <c r="R65" s="261"/>
      <c r="S65" s="261"/>
      <c r="T65" s="270">
        <v>3</v>
      </c>
      <c r="U65" s="270">
        <v>3</v>
      </c>
      <c r="V65" s="270">
        <v>15</v>
      </c>
      <c r="W65" s="270">
        <v>3</v>
      </c>
      <c r="X65" s="257"/>
      <c r="Y65" s="282"/>
      <c r="Z65" s="122"/>
      <c r="AA65" s="122"/>
      <c r="AB65" s="122"/>
      <c r="AC65" s="122"/>
      <c r="AD65" s="122"/>
      <c r="AE65" s="123"/>
    </row>
    <row r="66" spans="1:31" ht="15" customHeight="1" x14ac:dyDescent="0.35">
      <c r="A66" s="281">
        <v>56</v>
      </c>
      <c r="B66" s="268" t="s">
        <v>207</v>
      </c>
      <c r="C66" s="268" t="s">
        <v>208</v>
      </c>
      <c r="D66" s="259"/>
      <c r="E66" s="269">
        <v>5.76</v>
      </c>
      <c r="F66" s="269">
        <v>10.24</v>
      </c>
      <c r="G66" s="268"/>
      <c r="H66" s="261"/>
      <c r="I66" s="268"/>
      <c r="J66" s="261"/>
      <c r="K66" s="269">
        <v>2.4</v>
      </c>
      <c r="L66" s="269">
        <v>7.1999999999999993</v>
      </c>
      <c r="M66" s="269">
        <v>5.3999999999999995</v>
      </c>
      <c r="N66" s="257"/>
      <c r="O66" s="261"/>
      <c r="P66" s="261"/>
      <c r="Q66" s="261"/>
      <c r="R66" s="261"/>
      <c r="S66" s="261"/>
      <c r="T66" s="270">
        <v>2.25</v>
      </c>
      <c r="U66" s="270">
        <v>2.25</v>
      </c>
      <c r="V66" s="270">
        <v>11.25</v>
      </c>
      <c r="W66" s="270">
        <v>2.25</v>
      </c>
      <c r="X66" s="257"/>
      <c r="Y66" s="282"/>
      <c r="Z66" s="122"/>
      <c r="AA66" s="122"/>
      <c r="AB66" s="122"/>
      <c r="AC66" s="122"/>
      <c r="AD66" s="122"/>
      <c r="AE66" s="123"/>
    </row>
    <row r="67" spans="1:31" ht="15" customHeight="1" x14ac:dyDescent="0.35">
      <c r="A67" s="280">
        <v>57</v>
      </c>
      <c r="B67" s="268" t="s">
        <v>209</v>
      </c>
      <c r="C67" s="268" t="s">
        <v>210</v>
      </c>
      <c r="D67" s="259"/>
      <c r="E67" s="269">
        <v>6.4799999999999995</v>
      </c>
      <c r="F67" s="269">
        <v>11.52</v>
      </c>
      <c r="G67" s="268"/>
      <c r="H67" s="261"/>
      <c r="I67" s="268"/>
      <c r="J67" s="261"/>
      <c r="K67" s="269">
        <v>2.4</v>
      </c>
      <c r="L67" s="269">
        <v>7.1999999999999993</v>
      </c>
      <c r="M67" s="269">
        <v>5.3999999999999995</v>
      </c>
      <c r="N67" s="257"/>
      <c r="O67" s="261"/>
      <c r="P67" s="261"/>
      <c r="Q67" s="261"/>
      <c r="R67" s="261"/>
      <c r="S67" s="261"/>
      <c r="T67" s="270">
        <v>2.625</v>
      </c>
      <c r="U67" s="270">
        <v>2.625</v>
      </c>
      <c r="V67" s="270">
        <v>13.125</v>
      </c>
      <c r="W67" s="270">
        <v>2.625</v>
      </c>
      <c r="X67" s="257"/>
      <c r="Y67" s="282"/>
      <c r="Z67" s="122"/>
      <c r="AA67" s="122"/>
      <c r="AB67" s="122"/>
      <c r="AC67" s="122"/>
      <c r="AD67" s="122"/>
      <c r="AE67" s="123"/>
    </row>
    <row r="68" spans="1:31" ht="15" customHeight="1" x14ac:dyDescent="0.35">
      <c r="A68" s="281">
        <v>58</v>
      </c>
      <c r="B68" s="268" t="s">
        <v>211</v>
      </c>
      <c r="C68" s="268" t="s">
        <v>212</v>
      </c>
      <c r="D68" s="259"/>
      <c r="E68" s="269">
        <v>3.2399999999999998</v>
      </c>
      <c r="F68" s="269">
        <v>5.76</v>
      </c>
      <c r="G68" s="268"/>
      <c r="H68" s="261"/>
      <c r="I68" s="268"/>
      <c r="J68" s="261"/>
      <c r="K68" s="269">
        <v>2.88</v>
      </c>
      <c r="L68" s="269">
        <v>8.64</v>
      </c>
      <c r="M68" s="269">
        <v>6.4799999999999995</v>
      </c>
      <c r="N68" s="257"/>
      <c r="O68" s="261"/>
      <c r="P68" s="261"/>
      <c r="Q68" s="261"/>
      <c r="R68" s="261"/>
      <c r="S68" s="261"/>
      <c r="T68" s="270">
        <v>1.5</v>
      </c>
      <c r="U68" s="270">
        <v>1.5</v>
      </c>
      <c r="V68" s="270">
        <v>7.5</v>
      </c>
      <c r="W68" s="270">
        <v>1.5</v>
      </c>
      <c r="X68" s="257"/>
      <c r="Y68" s="282"/>
      <c r="Z68" s="122"/>
      <c r="AA68" s="122"/>
      <c r="AB68" s="122"/>
      <c r="AC68" s="122"/>
      <c r="AD68" s="122"/>
      <c r="AE68" s="123"/>
    </row>
    <row r="69" spans="1:31" ht="15" customHeight="1" x14ac:dyDescent="0.35">
      <c r="A69" s="280">
        <v>59</v>
      </c>
      <c r="B69" s="268" t="s">
        <v>213</v>
      </c>
      <c r="C69" s="268" t="s">
        <v>214</v>
      </c>
      <c r="D69" s="259"/>
      <c r="E69" s="269">
        <v>7.92</v>
      </c>
      <c r="F69" s="269">
        <v>14.08</v>
      </c>
      <c r="G69" s="268"/>
      <c r="H69" s="261"/>
      <c r="I69" s="268"/>
      <c r="J69" s="261"/>
      <c r="K69" s="269">
        <v>3.84</v>
      </c>
      <c r="L69" s="269">
        <v>11.52</v>
      </c>
      <c r="M69" s="269">
        <v>8.64</v>
      </c>
      <c r="N69" s="257"/>
      <c r="O69" s="261"/>
      <c r="P69" s="261"/>
      <c r="Q69" s="261"/>
      <c r="R69" s="261"/>
      <c r="S69" s="261"/>
      <c r="T69" s="270">
        <v>4.25</v>
      </c>
      <c r="U69" s="270">
        <v>4.25</v>
      </c>
      <c r="V69" s="270">
        <v>21.25</v>
      </c>
      <c r="W69" s="270">
        <v>4.25</v>
      </c>
      <c r="X69" s="257"/>
      <c r="Y69" s="282"/>
      <c r="Z69" s="122"/>
      <c r="AA69" s="122"/>
      <c r="AB69" s="122"/>
      <c r="AC69" s="122"/>
      <c r="AD69" s="122"/>
      <c r="AE69" s="123"/>
    </row>
    <row r="70" spans="1:31" ht="15" customHeight="1" x14ac:dyDescent="0.35">
      <c r="A70" s="281">
        <v>60</v>
      </c>
      <c r="B70" s="268" t="s">
        <v>215</v>
      </c>
      <c r="C70" s="268" t="s">
        <v>216</v>
      </c>
      <c r="D70" s="259"/>
      <c r="E70" s="269">
        <v>5.04</v>
      </c>
      <c r="F70" s="269">
        <v>8.9600000000000009</v>
      </c>
      <c r="G70" s="268"/>
      <c r="H70" s="261"/>
      <c r="I70" s="268"/>
      <c r="J70" s="261"/>
      <c r="K70" s="269">
        <v>3.52</v>
      </c>
      <c r="L70" s="269">
        <v>10.559999999999999</v>
      </c>
      <c r="M70" s="269">
        <v>7.92</v>
      </c>
      <c r="N70" s="257"/>
      <c r="O70" s="261"/>
      <c r="P70" s="261"/>
      <c r="Q70" s="261"/>
      <c r="R70" s="261"/>
      <c r="S70" s="261"/>
      <c r="T70" s="270">
        <v>3.125</v>
      </c>
      <c r="U70" s="270">
        <v>3.125</v>
      </c>
      <c r="V70" s="270">
        <v>15.625</v>
      </c>
      <c r="W70" s="270">
        <v>3.125</v>
      </c>
      <c r="X70" s="257"/>
      <c r="Y70" s="282"/>
      <c r="Z70" s="122"/>
      <c r="AA70" s="122"/>
      <c r="AB70" s="122"/>
      <c r="AC70" s="122"/>
      <c r="AD70" s="122"/>
      <c r="AE70" s="123"/>
    </row>
    <row r="71" spans="1:31" ht="15" customHeight="1" x14ac:dyDescent="0.35">
      <c r="A71" s="280">
        <v>61</v>
      </c>
      <c r="B71" s="262"/>
      <c r="C71" s="262"/>
      <c r="D71" s="259"/>
      <c r="E71" s="261"/>
      <c r="F71" s="261"/>
      <c r="G71" s="261"/>
      <c r="H71" s="261"/>
      <c r="I71" s="257"/>
      <c r="J71" s="262"/>
      <c r="K71" s="262"/>
      <c r="L71" s="262"/>
      <c r="M71" s="262"/>
      <c r="N71" s="257"/>
      <c r="O71" s="257"/>
      <c r="P71" s="257"/>
      <c r="Q71" s="257"/>
      <c r="R71" s="257"/>
      <c r="S71" s="257"/>
      <c r="T71" s="262"/>
      <c r="U71" s="262"/>
      <c r="V71" s="262"/>
      <c r="W71" s="262"/>
      <c r="X71" s="257"/>
      <c r="Y71" s="282"/>
      <c r="Z71" s="122"/>
      <c r="AA71" s="122"/>
      <c r="AB71" s="122"/>
      <c r="AC71" s="122"/>
      <c r="AD71" s="122"/>
      <c r="AE71" s="123"/>
    </row>
    <row r="72" spans="1:31" ht="15" customHeight="1" x14ac:dyDescent="0.35">
      <c r="A72" s="281">
        <v>62</v>
      </c>
      <c r="B72" s="262"/>
      <c r="C72" s="262"/>
      <c r="D72" s="259"/>
      <c r="E72" s="261"/>
      <c r="F72" s="261"/>
      <c r="G72" s="261"/>
      <c r="H72" s="261"/>
      <c r="I72" s="257"/>
      <c r="J72" s="262"/>
      <c r="K72" s="262"/>
      <c r="L72" s="262"/>
      <c r="M72" s="262"/>
      <c r="N72" s="257"/>
      <c r="O72" s="257"/>
      <c r="P72" s="257"/>
      <c r="Q72" s="257"/>
      <c r="R72" s="257"/>
      <c r="S72" s="257"/>
      <c r="T72" s="262"/>
      <c r="U72" s="262"/>
      <c r="V72" s="262"/>
      <c r="W72" s="262"/>
      <c r="X72" s="257"/>
      <c r="Y72" s="282"/>
      <c r="Z72" s="122"/>
      <c r="AA72" s="122"/>
      <c r="AB72" s="122"/>
      <c r="AC72" s="122"/>
      <c r="AD72" s="122"/>
      <c r="AE72" s="123"/>
    </row>
    <row r="73" spans="1:31" ht="15" customHeight="1" x14ac:dyDescent="0.35">
      <c r="A73" s="280">
        <v>63</v>
      </c>
      <c r="B73" s="262"/>
      <c r="C73" s="262"/>
      <c r="D73" s="259"/>
      <c r="E73" s="261"/>
      <c r="F73" s="261"/>
      <c r="G73" s="261"/>
      <c r="H73" s="261"/>
      <c r="I73" s="257"/>
      <c r="J73" s="262"/>
      <c r="K73" s="262"/>
      <c r="L73" s="262"/>
      <c r="M73" s="262"/>
      <c r="N73" s="257"/>
      <c r="O73" s="257"/>
      <c r="P73" s="257"/>
      <c r="Q73" s="257"/>
      <c r="R73" s="257"/>
      <c r="S73" s="257"/>
      <c r="T73" s="262"/>
      <c r="U73" s="262"/>
      <c r="V73" s="262"/>
      <c r="W73" s="262"/>
      <c r="X73" s="257"/>
      <c r="Y73" s="282"/>
      <c r="Z73" s="122"/>
      <c r="AA73" s="122"/>
      <c r="AB73" s="122"/>
      <c r="AC73" s="122"/>
      <c r="AD73" s="122"/>
      <c r="AE73" s="123"/>
    </row>
    <row r="74" spans="1:31" ht="15" customHeight="1" x14ac:dyDescent="0.35">
      <c r="A74" s="281">
        <v>64</v>
      </c>
      <c r="B74" s="262"/>
      <c r="C74" s="262"/>
      <c r="D74" s="259"/>
      <c r="E74" s="261"/>
      <c r="F74" s="261"/>
      <c r="G74" s="261"/>
      <c r="H74" s="261"/>
      <c r="I74" s="257"/>
      <c r="J74" s="262"/>
      <c r="K74" s="262"/>
      <c r="L74" s="262"/>
      <c r="M74" s="262"/>
      <c r="N74" s="257"/>
      <c r="O74" s="257"/>
      <c r="P74" s="257"/>
      <c r="Q74" s="257"/>
      <c r="R74" s="257"/>
      <c r="S74" s="257"/>
      <c r="T74" s="262"/>
      <c r="U74" s="262"/>
      <c r="V74" s="262"/>
      <c r="W74" s="262"/>
      <c r="X74" s="257"/>
      <c r="Y74" s="282"/>
      <c r="Z74" s="122"/>
      <c r="AA74" s="122"/>
      <c r="AB74" s="122"/>
      <c r="AC74" s="122"/>
      <c r="AD74" s="122"/>
      <c r="AE74" s="123"/>
    </row>
    <row r="75" spans="1:31" ht="15" customHeight="1" x14ac:dyDescent="0.35">
      <c r="A75" s="280">
        <v>65</v>
      </c>
      <c r="B75" s="262"/>
      <c r="C75" s="262"/>
      <c r="D75" s="259"/>
      <c r="E75" s="261"/>
      <c r="F75" s="261"/>
      <c r="G75" s="261"/>
      <c r="H75" s="261"/>
      <c r="I75" s="257"/>
      <c r="J75" s="262"/>
      <c r="K75" s="262"/>
      <c r="L75" s="262"/>
      <c r="M75" s="262"/>
      <c r="N75" s="257"/>
      <c r="O75" s="257"/>
      <c r="P75" s="257"/>
      <c r="Q75" s="257"/>
      <c r="R75" s="257"/>
      <c r="S75" s="257"/>
      <c r="T75" s="262"/>
      <c r="U75" s="262"/>
      <c r="V75" s="262"/>
      <c r="W75" s="262"/>
      <c r="X75" s="257"/>
      <c r="Y75" s="282"/>
      <c r="Z75" s="122"/>
      <c r="AA75" s="122"/>
      <c r="AB75" s="122"/>
      <c r="AC75" s="122"/>
      <c r="AD75" s="122"/>
      <c r="AE75" s="123"/>
    </row>
    <row r="76" spans="1:31" ht="15" customHeight="1" x14ac:dyDescent="0.35">
      <c r="A76" s="281">
        <v>66</v>
      </c>
      <c r="B76" s="262"/>
      <c r="C76" s="262"/>
      <c r="D76" s="259"/>
      <c r="E76" s="261"/>
      <c r="F76" s="261"/>
      <c r="G76" s="261"/>
      <c r="H76" s="261"/>
      <c r="I76" s="257"/>
      <c r="J76" s="262"/>
      <c r="K76" s="262"/>
      <c r="L76" s="262"/>
      <c r="M76" s="262"/>
      <c r="N76" s="257"/>
      <c r="O76" s="257"/>
      <c r="P76" s="257"/>
      <c r="Q76" s="257"/>
      <c r="R76" s="257"/>
      <c r="S76" s="257"/>
      <c r="T76" s="262"/>
      <c r="U76" s="262"/>
      <c r="V76" s="262"/>
      <c r="W76" s="262"/>
      <c r="X76" s="257"/>
      <c r="Y76" s="282"/>
      <c r="Z76" s="122"/>
      <c r="AA76" s="122"/>
      <c r="AB76" s="122"/>
      <c r="AC76" s="122"/>
      <c r="AD76" s="122"/>
      <c r="AE76" s="123"/>
    </row>
    <row r="77" spans="1:31" ht="15" customHeight="1" x14ac:dyDescent="0.35">
      <c r="A77" s="280">
        <v>67</v>
      </c>
      <c r="B77" s="259"/>
      <c r="C77" s="259"/>
      <c r="D77" s="259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82"/>
      <c r="Z77" s="122"/>
      <c r="AA77" s="122"/>
      <c r="AB77" s="122"/>
      <c r="AC77" s="122"/>
      <c r="AD77" s="122"/>
      <c r="AE77" s="123"/>
    </row>
    <row r="78" spans="1:31" ht="15" customHeight="1" x14ac:dyDescent="0.35">
      <c r="A78" s="281">
        <v>68</v>
      </c>
      <c r="B78" s="259"/>
      <c r="C78" s="259"/>
      <c r="D78" s="259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82"/>
      <c r="Z78" s="122"/>
      <c r="AA78" s="122"/>
      <c r="AB78" s="122"/>
      <c r="AC78" s="122"/>
      <c r="AD78" s="122"/>
      <c r="AE78" s="123"/>
    </row>
    <row r="79" spans="1:31" ht="15" customHeight="1" x14ac:dyDescent="0.35">
      <c r="A79" s="280">
        <v>69</v>
      </c>
      <c r="B79" s="259"/>
      <c r="C79" s="259"/>
      <c r="D79" s="259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82"/>
      <c r="Z79" s="122"/>
      <c r="AA79" s="122"/>
      <c r="AB79" s="122"/>
      <c r="AC79" s="122"/>
      <c r="AD79" s="122"/>
      <c r="AE79" s="123"/>
    </row>
    <row r="80" spans="1:31" ht="15" customHeight="1" x14ac:dyDescent="0.35">
      <c r="A80" s="281">
        <v>70</v>
      </c>
      <c r="B80" s="259"/>
      <c r="C80" s="259"/>
      <c r="D80" s="259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82"/>
      <c r="Z80" s="122"/>
      <c r="AA80" s="122"/>
      <c r="AB80" s="122"/>
      <c r="AC80" s="122"/>
      <c r="AD80" s="122"/>
      <c r="AE80" s="123"/>
    </row>
    <row r="81" spans="1:31" ht="15" customHeight="1" x14ac:dyDescent="0.35">
      <c r="A81" s="280">
        <v>71</v>
      </c>
      <c r="B81" s="259"/>
      <c r="C81" s="259"/>
      <c r="D81" s="259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82"/>
      <c r="Z81" s="122"/>
      <c r="AA81" s="122"/>
      <c r="AB81" s="122"/>
      <c r="AC81" s="122"/>
      <c r="AD81" s="122"/>
      <c r="AE81" s="123"/>
    </row>
    <row r="82" spans="1:31" ht="15" customHeight="1" x14ac:dyDescent="0.35">
      <c r="A82" s="281">
        <v>72</v>
      </c>
      <c r="B82" s="259"/>
      <c r="C82" s="259"/>
      <c r="D82" s="259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82"/>
      <c r="Z82" s="122"/>
      <c r="AA82" s="122"/>
      <c r="AB82" s="122"/>
      <c r="AC82" s="122"/>
      <c r="AD82" s="122"/>
      <c r="AE82" s="123"/>
    </row>
    <row r="83" spans="1:31" ht="15" customHeight="1" x14ac:dyDescent="0.35">
      <c r="A83" s="280">
        <v>73</v>
      </c>
      <c r="B83" s="259"/>
      <c r="C83" s="259"/>
      <c r="D83" s="259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82"/>
      <c r="Z83" s="122"/>
      <c r="AA83" s="122"/>
      <c r="AB83" s="122"/>
      <c r="AC83" s="122"/>
      <c r="AD83" s="122"/>
      <c r="AE83" s="123"/>
    </row>
    <row r="84" spans="1:31" ht="15" customHeight="1" x14ac:dyDescent="0.35">
      <c r="A84" s="281">
        <v>74</v>
      </c>
      <c r="B84" s="259"/>
      <c r="C84" s="259"/>
      <c r="D84" s="259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82"/>
      <c r="Z84" s="122"/>
      <c r="AA84" s="122"/>
      <c r="AB84" s="122"/>
      <c r="AC84" s="122"/>
      <c r="AD84" s="122"/>
      <c r="AE84" s="123"/>
    </row>
    <row r="85" spans="1:31" ht="15" customHeight="1" x14ac:dyDescent="0.35">
      <c r="A85" s="280">
        <v>75</v>
      </c>
      <c r="B85" s="259"/>
      <c r="C85" s="259"/>
      <c r="D85" s="259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82"/>
      <c r="Z85" s="122"/>
      <c r="AA85" s="122"/>
      <c r="AB85" s="122"/>
      <c r="AC85" s="122"/>
      <c r="AD85" s="122"/>
      <c r="AE85" s="123"/>
    </row>
    <row r="86" spans="1:31" ht="15" customHeight="1" x14ac:dyDescent="0.35">
      <c r="A86" s="281">
        <v>76</v>
      </c>
      <c r="B86" s="259"/>
      <c r="C86" s="259"/>
      <c r="D86" s="259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82"/>
      <c r="Z86" s="122"/>
      <c r="AA86" s="122"/>
      <c r="AB86" s="122"/>
      <c r="AC86" s="122"/>
      <c r="AD86" s="122"/>
      <c r="AE86" s="123"/>
    </row>
    <row r="87" spans="1:31" ht="15" customHeight="1" x14ac:dyDescent="0.35">
      <c r="A87" s="82">
        <v>77</v>
      </c>
      <c r="B87" s="10"/>
      <c r="C87" s="11"/>
      <c r="D87" s="5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1"/>
      <c r="Z87" s="122"/>
      <c r="AA87" s="122"/>
      <c r="AB87" s="122"/>
      <c r="AC87" s="122"/>
      <c r="AD87" s="122"/>
      <c r="AE87" s="123"/>
    </row>
    <row r="88" spans="1:31" ht="15" customHeight="1" x14ac:dyDescent="0.35">
      <c r="A88" s="83">
        <v>78</v>
      </c>
      <c r="B88" s="10"/>
      <c r="C88" s="11"/>
      <c r="D88" s="5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1"/>
      <c r="Z88" s="122"/>
      <c r="AA88" s="122"/>
      <c r="AB88" s="122"/>
      <c r="AC88" s="122"/>
      <c r="AD88" s="122"/>
      <c r="AE88" s="123"/>
    </row>
    <row r="89" spans="1:31" ht="15" customHeight="1" x14ac:dyDescent="0.35">
      <c r="A89" s="82">
        <v>79</v>
      </c>
      <c r="B89" s="10"/>
      <c r="C89" s="11"/>
      <c r="D89" s="5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1"/>
      <c r="Z89" s="122"/>
      <c r="AA89" s="122"/>
      <c r="AB89" s="122"/>
      <c r="AC89" s="122"/>
      <c r="AD89" s="122"/>
      <c r="AE89" s="123"/>
    </row>
    <row r="90" spans="1:31" ht="15" customHeight="1" x14ac:dyDescent="0.35">
      <c r="A90" s="83">
        <v>80</v>
      </c>
      <c r="B90" s="10"/>
      <c r="C90" s="11"/>
      <c r="D90" s="5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1"/>
      <c r="Z90" s="122"/>
      <c r="AA90" s="122"/>
      <c r="AB90" s="122"/>
      <c r="AC90" s="122"/>
      <c r="AD90" s="122"/>
      <c r="AE90" s="123"/>
    </row>
    <row r="91" spans="1:31" ht="15" customHeight="1" x14ac:dyDescent="0.35">
      <c r="A91" s="82">
        <v>81</v>
      </c>
      <c r="B91" s="10"/>
      <c r="C91" s="11"/>
      <c r="D91" s="5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1"/>
      <c r="Z91" s="122"/>
      <c r="AA91" s="122"/>
      <c r="AB91" s="122"/>
      <c r="AC91" s="122"/>
      <c r="AD91" s="122"/>
      <c r="AE91" s="123"/>
    </row>
    <row r="92" spans="1:31" ht="15" customHeight="1" x14ac:dyDescent="0.35">
      <c r="A92" s="83">
        <v>82</v>
      </c>
      <c r="B92" s="10"/>
      <c r="C92" s="11"/>
      <c r="D92" s="5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1"/>
      <c r="Z92" s="122"/>
      <c r="AA92" s="122"/>
      <c r="AB92" s="122"/>
      <c r="AC92" s="122"/>
      <c r="AD92" s="122"/>
      <c r="AE92" s="123"/>
    </row>
    <row r="93" spans="1:31" ht="15" customHeight="1" x14ac:dyDescent="0.35">
      <c r="A93" s="82">
        <v>83</v>
      </c>
      <c r="B93" s="10"/>
      <c r="C93" s="11"/>
      <c r="D93" s="5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1"/>
      <c r="Z93" s="122"/>
      <c r="AA93" s="122"/>
      <c r="AB93" s="122"/>
      <c r="AC93" s="122"/>
      <c r="AD93" s="122"/>
      <c r="AE93" s="123"/>
    </row>
    <row r="94" spans="1:31" ht="15" customHeight="1" x14ac:dyDescent="0.35">
      <c r="A94" s="83">
        <v>84</v>
      </c>
      <c r="B94" s="10"/>
      <c r="C94" s="11"/>
      <c r="D94" s="5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1"/>
      <c r="Z94" s="122"/>
      <c r="AA94" s="122"/>
      <c r="AB94" s="122"/>
      <c r="AC94" s="122"/>
      <c r="AD94" s="122"/>
      <c r="AE94" s="123"/>
    </row>
    <row r="95" spans="1:31" ht="15" customHeight="1" x14ac:dyDescent="0.35">
      <c r="A95" s="82">
        <v>85</v>
      </c>
      <c r="B95" s="10"/>
      <c r="C95" s="11"/>
      <c r="D95" s="5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1"/>
      <c r="Z95" s="122"/>
      <c r="AA95" s="122"/>
      <c r="AB95" s="122"/>
      <c r="AC95" s="122"/>
      <c r="AD95" s="122"/>
      <c r="AE95" s="123"/>
    </row>
    <row r="96" spans="1:31" ht="15" customHeight="1" x14ac:dyDescent="0.35">
      <c r="A96" s="83">
        <v>86</v>
      </c>
      <c r="B96" s="10"/>
      <c r="C96" s="11"/>
      <c r="D96" s="5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1"/>
      <c r="Z96" s="122"/>
      <c r="AA96" s="122"/>
      <c r="AB96" s="122"/>
      <c r="AC96" s="122"/>
      <c r="AD96" s="122"/>
      <c r="AE96" s="123"/>
    </row>
    <row r="97" spans="1:31" ht="15" customHeight="1" x14ac:dyDescent="0.35">
      <c r="A97" s="82">
        <v>87</v>
      </c>
      <c r="B97" s="10"/>
      <c r="C97" s="11"/>
      <c r="D97" s="5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1"/>
      <c r="Z97" s="122"/>
      <c r="AA97" s="122"/>
      <c r="AB97" s="122"/>
      <c r="AC97" s="122"/>
      <c r="AD97" s="122"/>
      <c r="AE97" s="123"/>
    </row>
    <row r="98" spans="1:31" ht="15" customHeight="1" x14ac:dyDescent="0.35">
      <c r="A98" s="83">
        <v>88</v>
      </c>
      <c r="B98" s="10"/>
      <c r="C98" s="11"/>
      <c r="D98" s="5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1"/>
      <c r="Z98" s="122"/>
      <c r="AA98" s="122"/>
      <c r="AB98" s="122"/>
      <c r="AC98" s="122"/>
      <c r="AD98" s="122"/>
      <c r="AE98" s="123"/>
    </row>
    <row r="99" spans="1:31" ht="15" customHeight="1" x14ac:dyDescent="0.35">
      <c r="A99" s="82">
        <v>89</v>
      </c>
      <c r="B99" s="10"/>
      <c r="C99" s="11"/>
      <c r="D99" s="5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1"/>
      <c r="Z99" s="122"/>
      <c r="AA99" s="122"/>
      <c r="AB99" s="122"/>
      <c r="AC99" s="122"/>
      <c r="AD99" s="122"/>
      <c r="AE99" s="123"/>
    </row>
    <row r="100" spans="1:31" ht="15" customHeight="1" x14ac:dyDescent="0.35">
      <c r="A100" s="83">
        <v>90</v>
      </c>
      <c r="B100" s="10"/>
      <c r="C100" s="11"/>
      <c r="D100" s="5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1"/>
      <c r="Z100" s="122"/>
      <c r="AA100" s="122"/>
      <c r="AB100" s="122"/>
      <c r="AC100" s="122"/>
      <c r="AD100" s="122"/>
      <c r="AE100" s="123"/>
    </row>
    <row r="101" spans="1:31" ht="15" customHeight="1" x14ac:dyDescent="0.35">
      <c r="A101" s="82">
        <v>91</v>
      </c>
      <c r="B101" s="10"/>
      <c r="C101" s="11"/>
      <c r="D101" s="5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1"/>
      <c r="Z101" s="122"/>
      <c r="AA101" s="122"/>
      <c r="AB101" s="122"/>
      <c r="AC101" s="122"/>
      <c r="AD101" s="122"/>
      <c r="AE101" s="123"/>
    </row>
    <row r="102" spans="1:31" ht="15" customHeight="1" x14ac:dyDescent="0.35">
      <c r="A102" s="83">
        <v>92</v>
      </c>
      <c r="B102" s="10"/>
      <c r="C102" s="11"/>
      <c r="D102" s="5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1"/>
      <c r="Z102" s="122"/>
      <c r="AA102" s="122"/>
      <c r="AB102" s="122"/>
      <c r="AC102" s="122"/>
      <c r="AD102" s="122"/>
      <c r="AE102" s="123"/>
    </row>
    <row r="103" spans="1:31" ht="15" customHeight="1" x14ac:dyDescent="0.35">
      <c r="A103" s="82">
        <v>93</v>
      </c>
      <c r="B103" s="10"/>
      <c r="C103" s="11"/>
      <c r="D103" s="5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1"/>
      <c r="Z103" s="122"/>
      <c r="AA103" s="122"/>
      <c r="AB103" s="122"/>
      <c r="AC103" s="122"/>
      <c r="AD103" s="122"/>
      <c r="AE103" s="123"/>
    </row>
    <row r="104" spans="1:31" ht="15" customHeight="1" x14ac:dyDescent="0.35">
      <c r="A104" s="83">
        <v>94</v>
      </c>
      <c r="B104" s="10"/>
      <c r="C104" s="11"/>
      <c r="D104" s="5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1"/>
      <c r="Z104" s="122"/>
      <c r="AA104" s="122"/>
      <c r="AB104" s="122"/>
      <c r="AC104" s="122"/>
      <c r="AD104" s="122"/>
      <c r="AE104" s="123"/>
    </row>
    <row r="105" spans="1:31" ht="15" customHeight="1" x14ac:dyDescent="0.35">
      <c r="A105" s="82">
        <v>95</v>
      </c>
      <c r="B105" s="10"/>
      <c r="C105" s="11"/>
      <c r="D105" s="5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1"/>
      <c r="Z105" s="122"/>
      <c r="AA105" s="122"/>
      <c r="AB105" s="122"/>
      <c r="AC105" s="122"/>
      <c r="AD105" s="122"/>
      <c r="AE105" s="123"/>
    </row>
    <row r="106" spans="1:31" ht="15" customHeight="1" x14ac:dyDescent="0.35">
      <c r="A106" s="83">
        <v>96</v>
      </c>
      <c r="B106" s="10"/>
      <c r="C106" s="11"/>
      <c r="D106" s="5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1"/>
      <c r="Z106" s="122"/>
      <c r="AA106" s="122"/>
      <c r="AB106" s="122"/>
      <c r="AC106" s="122"/>
      <c r="AD106" s="122"/>
      <c r="AE106" s="123"/>
    </row>
    <row r="107" spans="1:31" ht="15" customHeight="1" x14ac:dyDescent="0.35">
      <c r="A107" s="82">
        <v>97</v>
      </c>
      <c r="B107" s="10"/>
      <c r="C107" s="11"/>
      <c r="D107" s="5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1"/>
      <c r="Z107" s="122"/>
      <c r="AA107" s="122"/>
      <c r="AB107" s="122"/>
      <c r="AC107" s="122"/>
      <c r="AD107" s="122"/>
      <c r="AE107" s="123"/>
    </row>
    <row r="108" spans="1:31" ht="15" customHeight="1" x14ac:dyDescent="0.35">
      <c r="A108" s="83">
        <v>98</v>
      </c>
      <c r="B108" s="10"/>
      <c r="C108" s="11"/>
      <c r="D108" s="5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1"/>
      <c r="Z108" s="122"/>
      <c r="AA108" s="122"/>
      <c r="AB108" s="122"/>
      <c r="AC108" s="122"/>
      <c r="AD108" s="122"/>
      <c r="AE108" s="123"/>
    </row>
    <row r="109" spans="1:31" ht="15" customHeight="1" x14ac:dyDescent="0.35">
      <c r="A109" s="82">
        <v>99</v>
      </c>
      <c r="B109" s="10"/>
      <c r="C109" s="11"/>
      <c r="D109" s="5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1"/>
      <c r="Z109" s="122"/>
      <c r="AA109" s="122"/>
      <c r="AB109" s="122"/>
      <c r="AC109" s="122"/>
      <c r="AD109" s="122"/>
      <c r="AE109" s="123"/>
    </row>
    <row r="110" spans="1:31" ht="15" customHeight="1" x14ac:dyDescent="0.35">
      <c r="A110" s="83">
        <v>100</v>
      </c>
      <c r="B110" s="10"/>
      <c r="C110" s="11"/>
      <c r="D110" s="5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1"/>
      <c r="Z110" s="122"/>
      <c r="AA110" s="122"/>
      <c r="AB110" s="122"/>
      <c r="AC110" s="122"/>
      <c r="AD110" s="122"/>
      <c r="AE110" s="123"/>
    </row>
    <row r="111" spans="1:31" ht="15" customHeight="1" x14ac:dyDescent="0.35">
      <c r="A111" s="82">
        <v>101</v>
      </c>
      <c r="B111" s="10"/>
      <c r="C111" s="11"/>
      <c r="D111" s="5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1"/>
      <c r="Z111" s="122"/>
      <c r="AA111" s="122"/>
      <c r="AB111" s="122"/>
      <c r="AC111" s="122"/>
      <c r="AD111" s="122"/>
      <c r="AE111" s="123"/>
    </row>
    <row r="112" spans="1:31" ht="15" customHeight="1" x14ac:dyDescent="0.35">
      <c r="A112" s="83">
        <v>102</v>
      </c>
      <c r="B112" s="10"/>
      <c r="C112" s="11"/>
      <c r="D112" s="5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1"/>
      <c r="Z112" s="122"/>
      <c r="AA112" s="122"/>
      <c r="AB112" s="122"/>
      <c r="AC112" s="122"/>
      <c r="AD112" s="122"/>
      <c r="AE112" s="123"/>
    </row>
    <row r="113" spans="1:31" ht="15" customHeight="1" x14ac:dyDescent="0.35">
      <c r="A113" s="82">
        <v>103</v>
      </c>
      <c r="B113" s="10"/>
      <c r="C113" s="11"/>
      <c r="D113" s="5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1"/>
      <c r="Z113" s="122"/>
      <c r="AA113" s="122"/>
      <c r="AB113" s="122"/>
      <c r="AC113" s="122"/>
      <c r="AD113" s="122"/>
      <c r="AE113" s="123"/>
    </row>
    <row r="114" spans="1:31" ht="15" customHeight="1" x14ac:dyDescent="0.35">
      <c r="A114" s="83">
        <v>104</v>
      </c>
      <c r="B114" s="10"/>
      <c r="C114" s="11"/>
      <c r="D114" s="5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1"/>
      <c r="Z114" s="122"/>
      <c r="AA114" s="122"/>
      <c r="AB114" s="122"/>
      <c r="AC114" s="122"/>
      <c r="AD114" s="122"/>
      <c r="AE114" s="123"/>
    </row>
    <row r="115" spans="1:31" ht="15" customHeight="1" x14ac:dyDescent="0.35">
      <c r="A115" s="82">
        <v>105</v>
      </c>
      <c r="B115" s="10"/>
      <c r="C115" s="11"/>
      <c r="D115" s="5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1"/>
      <c r="Z115" s="122"/>
      <c r="AA115" s="122"/>
      <c r="AB115" s="122"/>
      <c r="AC115" s="122"/>
      <c r="AD115" s="122"/>
      <c r="AE115" s="123"/>
    </row>
    <row r="116" spans="1:31" ht="15" customHeight="1" x14ac:dyDescent="0.35">
      <c r="A116" s="83">
        <v>106</v>
      </c>
      <c r="B116" s="10"/>
      <c r="C116" s="11"/>
      <c r="D116" s="5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1"/>
      <c r="Z116" s="122"/>
      <c r="AA116" s="122"/>
      <c r="AB116" s="122"/>
      <c r="AC116" s="122"/>
      <c r="AD116" s="122"/>
      <c r="AE116" s="123"/>
    </row>
    <row r="117" spans="1:31" ht="15" customHeight="1" x14ac:dyDescent="0.35">
      <c r="A117" s="82">
        <v>107</v>
      </c>
      <c r="B117" s="10"/>
      <c r="C117" s="11"/>
      <c r="D117" s="5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1"/>
      <c r="Z117" s="122"/>
      <c r="AA117" s="122"/>
      <c r="AB117" s="122"/>
      <c r="AC117" s="122"/>
      <c r="AD117" s="122"/>
      <c r="AE117" s="123"/>
    </row>
    <row r="118" spans="1:31" ht="15" customHeight="1" x14ac:dyDescent="0.35">
      <c r="A118" s="83">
        <v>108</v>
      </c>
      <c r="B118" s="10"/>
      <c r="C118" s="11"/>
      <c r="D118" s="5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1"/>
      <c r="Z118" s="122"/>
      <c r="AA118" s="122"/>
      <c r="AB118" s="122"/>
      <c r="AC118" s="122"/>
      <c r="AD118" s="122"/>
      <c r="AE118" s="123"/>
    </row>
    <row r="119" spans="1:31" ht="15" customHeight="1" x14ac:dyDescent="0.35">
      <c r="A119" s="82">
        <v>109</v>
      </c>
      <c r="B119" s="10"/>
      <c r="C119" s="11"/>
      <c r="D119" s="5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1"/>
      <c r="Z119" s="122"/>
      <c r="AA119" s="122"/>
      <c r="AB119" s="122"/>
      <c r="AC119" s="122"/>
      <c r="AD119" s="122"/>
      <c r="AE119" s="123"/>
    </row>
    <row r="120" spans="1:31" ht="15" customHeight="1" x14ac:dyDescent="0.35">
      <c r="A120" s="83">
        <v>110</v>
      </c>
      <c r="B120" s="10"/>
      <c r="C120" s="11"/>
      <c r="D120" s="5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1"/>
      <c r="Z120" s="122"/>
      <c r="AA120" s="122"/>
      <c r="AB120" s="122"/>
      <c r="AC120" s="122"/>
      <c r="AD120" s="122"/>
      <c r="AE120" s="123"/>
    </row>
    <row r="121" spans="1:31" ht="15" customHeight="1" x14ac:dyDescent="0.35">
      <c r="A121" s="82">
        <v>111</v>
      </c>
      <c r="B121" s="10"/>
      <c r="C121" s="11"/>
      <c r="D121" s="5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1"/>
      <c r="Z121" s="122"/>
      <c r="AA121" s="122"/>
      <c r="AB121" s="122"/>
      <c r="AC121" s="122"/>
      <c r="AD121" s="122"/>
      <c r="AE121" s="123"/>
    </row>
    <row r="122" spans="1:31" ht="15" customHeight="1" x14ac:dyDescent="0.35">
      <c r="A122" s="83">
        <v>112</v>
      </c>
      <c r="B122" s="10"/>
      <c r="C122" s="11"/>
      <c r="D122" s="5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1"/>
      <c r="Z122" s="122"/>
      <c r="AA122" s="122"/>
      <c r="AB122" s="122"/>
      <c r="AC122" s="122"/>
      <c r="AD122" s="122"/>
      <c r="AE122" s="123"/>
    </row>
    <row r="123" spans="1:31" ht="15" customHeight="1" x14ac:dyDescent="0.35">
      <c r="A123" s="82">
        <v>113</v>
      </c>
      <c r="B123" s="10"/>
      <c r="C123" s="11"/>
      <c r="D123" s="5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1"/>
      <c r="Z123" s="122"/>
      <c r="AA123" s="122"/>
      <c r="AB123" s="122"/>
      <c r="AC123" s="122"/>
      <c r="AD123" s="122"/>
      <c r="AE123" s="123"/>
    </row>
    <row r="124" spans="1:31" ht="15" customHeight="1" x14ac:dyDescent="0.35">
      <c r="A124" s="83">
        <v>114</v>
      </c>
      <c r="B124" s="10"/>
      <c r="C124" s="11"/>
      <c r="D124" s="5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1"/>
      <c r="Z124" s="122"/>
      <c r="AA124" s="122"/>
      <c r="AB124" s="122"/>
      <c r="AC124" s="122"/>
      <c r="AD124" s="122"/>
      <c r="AE124" s="123"/>
    </row>
    <row r="125" spans="1:31" ht="15" customHeight="1" x14ac:dyDescent="0.35">
      <c r="A125" s="82">
        <v>115</v>
      </c>
      <c r="B125" s="10"/>
      <c r="C125" s="11"/>
      <c r="D125" s="5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1"/>
      <c r="Z125" s="122"/>
      <c r="AA125" s="122"/>
      <c r="AB125" s="122"/>
      <c r="AC125" s="122"/>
      <c r="AD125" s="122"/>
      <c r="AE125" s="123"/>
    </row>
    <row r="126" spans="1:31" ht="15" customHeight="1" x14ac:dyDescent="0.35">
      <c r="A126" s="83">
        <v>116</v>
      </c>
      <c r="B126" s="10"/>
      <c r="C126" s="11"/>
      <c r="D126" s="5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1"/>
      <c r="Z126" s="122"/>
      <c r="AA126" s="122"/>
      <c r="AB126" s="122"/>
      <c r="AC126" s="122"/>
      <c r="AD126" s="122"/>
      <c r="AE126" s="123"/>
    </row>
    <row r="127" spans="1:31" ht="15" customHeight="1" x14ac:dyDescent="0.35">
      <c r="A127" s="82">
        <v>117</v>
      </c>
      <c r="B127" s="10"/>
      <c r="C127" s="11"/>
      <c r="D127" s="5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1"/>
      <c r="Z127" s="122"/>
      <c r="AA127" s="122"/>
      <c r="AB127" s="122"/>
      <c r="AC127" s="122"/>
      <c r="AD127" s="122"/>
      <c r="AE127" s="123"/>
    </row>
    <row r="128" spans="1:31" ht="15" customHeight="1" x14ac:dyDescent="0.35">
      <c r="A128" s="83">
        <v>118</v>
      </c>
      <c r="B128" s="10"/>
      <c r="C128" s="11"/>
      <c r="D128" s="5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1"/>
      <c r="Z128" s="122"/>
      <c r="AA128" s="122"/>
      <c r="AB128" s="122"/>
      <c r="AC128" s="122"/>
      <c r="AD128" s="122"/>
      <c r="AE128" s="123"/>
    </row>
    <row r="129" spans="1:31" ht="15" customHeight="1" x14ac:dyDescent="0.35">
      <c r="A129" s="82">
        <v>119</v>
      </c>
      <c r="B129" s="10"/>
      <c r="C129" s="11"/>
      <c r="D129" s="5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1"/>
      <c r="Z129" s="122"/>
      <c r="AA129" s="122"/>
      <c r="AB129" s="122"/>
      <c r="AC129" s="122"/>
      <c r="AD129" s="122"/>
      <c r="AE129" s="123"/>
    </row>
    <row r="130" spans="1:31" ht="15" customHeight="1" thickBot="1" x14ac:dyDescent="0.4">
      <c r="A130" s="84">
        <v>120</v>
      </c>
      <c r="B130" s="13"/>
      <c r="C130" s="14"/>
      <c r="D130" s="51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24"/>
      <c r="Z130" s="125"/>
      <c r="AA130" s="125"/>
      <c r="AB130" s="125"/>
      <c r="AC130" s="125"/>
      <c r="AD130" s="125"/>
      <c r="AE130" s="126"/>
    </row>
    <row r="131" spans="1:31" ht="16.5" customHeight="1" thickTop="1" thickBot="1" x14ac:dyDescent="0.4">
      <c r="A131" s="150" t="s">
        <v>54</v>
      </c>
      <c r="B131" s="85"/>
      <c r="C131" s="85"/>
      <c r="D131" s="85"/>
      <c r="E131" s="85"/>
      <c r="F131" s="85"/>
      <c r="G131" s="85"/>
      <c r="H131" s="85"/>
      <c r="I131" s="86"/>
      <c r="J131" s="153" t="s">
        <v>13</v>
      </c>
      <c r="K131" s="144" t="s">
        <v>34</v>
      </c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45"/>
      <c r="Y131" s="60">
        <f>IF(CO_ATTAINMENT!Y131="","", CO_ATTAINMENT!Y131)</f>
        <v>0</v>
      </c>
      <c r="Z131" s="60">
        <f>IF(CO_ATTAINMENT!Z131="","", CO_ATTAINMENT!Z131)</f>
        <v>0</v>
      </c>
      <c r="AA131" s="60">
        <f>IF(CO_ATTAINMENT!AA131="","", CO_ATTAINMENT!AA131)</f>
        <v>0</v>
      </c>
      <c r="AB131" s="60">
        <f>IF(CO_ATTAINMENT!AB131="","", CO_ATTAINMENT!AB131)</f>
        <v>0</v>
      </c>
      <c r="AC131" s="60">
        <f>IF(CO_ATTAINMENT!AC131="","", CO_ATTAINMENT!AC131)</f>
        <v>0</v>
      </c>
      <c r="AD131" s="60" t="str">
        <f>IF(CO_ATTAINMENT!AD131="","", CO_ATTAINMENT!AD131)</f>
        <v/>
      </c>
      <c r="AE131" s="164"/>
    </row>
    <row r="132" spans="1:31" ht="21.5" thickTop="1" thickBot="1" x14ac:dyDescent="0.4">
      <c r="A132" s="151"/>
      <c r="B132" s="135" t="s">
        <v>55</v>
      </c>
      <c r="C132" s="136"/>
      <c r="D132" s="136"/>
      <c r="E132" s="136"/>
      <c r="F132" s="136"/>
      <c r="G132" s="136"/>
      <c r="H132" s="136"/>
      <c r="I132" s="137"/>
      <c r="J132" s="153"/>
      <c r="K132" s="144" t="s">
        <v>35</v>
      </c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45"/>
      <c r="Y132" s="60">
        <f>IF(CO_ATTAINMENT!Y132="","", CO_ATTAINMENT!Y132)</f>
        <v>60</v>
      </c>
      <c r="Z132" s="60">
        <f>IF(CO_ATTAINMENT!Z132="","", CO_ATTAINMENT!Z132)</f>
        <v>60</v>
      </c>
      <c r="AA132" s="60">
        <f>IF(CO_ATTAINMENT!AA132="","", CO_ATTAINMENT!AA132)</f>
        <v>60</v>
      </c>
      <c r="AB132" s="60">
        <f>IF(CO_ATTAINMENT!AB132="","", CO_ATTAINMENT!AB132)</f>
        <v>60</v>
      </c>
      <c r="AC132" s="60">
        <f>IF(CO_ATTAINMENT!AC132="","", CO_ATTAINMENT!AC132)</f>
        <v>60</v>
      </c>
      <c r="AD132" s="60" t="str">
        <f>IF(CO_ATTAINMENT!AD132="","", CO_ATTAINMENT!AD132)</f>
        <v/>
      </c>
      <c r="AE132" s="165"/>
    </row>
    <row r="133" spans="1:31" ht="21.5" thickTop="1" thickBot="1" x14ac:dyDescent="0.4">
      <c r="A133" s="151"/>
      <c r="B133" s="138"/>
      <c r="C133" s="139"/>
      <c r="D133" s="139"/>
      <c r="E133" s="139"/>
      <c r="F133" s="139"/>
      <c r="G133" s="139"/>
      <c r="H133" s="139"/>
      <c r="I133" s="140"/>
      <c r="J133" s="153"/>
      <c r="K133" s="144" t="s">
        <v>58</v>
      </c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45"/>
      <c r="Y133" s="61">
        <f>IF(Y$10="","",COUNTIF(Y$11:Y$130,"&gt;="&amp;$N$1))</f>
        <v>1</v>
      </c>
      <c r="Z133" s="60">
        <f>IF(CO_ATTAINMENT!Z133="","", CO_ATTAINMENT!Z133)</f>
        <v>37</v>
      </c>
      <c r="AA133" s="60">
        <f>IF(CO_ATTAINMENT!AA133="","", CO_ATTAINMENT!AA133)</f>
        <v>41</v>
      </c>
      <c r="AB133" s="60">
        <f>IF(CO_ATTAINMENT!AB133="","", CO_ATTAINMENT!AB133)</f>
        <v>39</v>
      </c>
      <c r="AC133" s="60">
        <f>IF(CO_ATTAINMENT!AC133="","", CO_ATTAINMENT!AC133)</f>
        <v>52</v>
      </c>
      <c r="AD133" s="60" t="str">
        <f>IF(CO_ATTAINMENT!AD133="","", CO_ATTAINMENT!AD133)</f>
        <v/>
      </c>
      <c r="AE133" s="165"/>
    </row>
    <row r="134" spans="1:31" ht="21.5" thickTop="1" thickBot="1" x14ac:dyDescent="0.4">
      <c r="A134" s="151"/>
      <c r="B134" s="138"/>
      <c r="C134" s="139"/>
      <c r="D134" s="139"/>
      <c r="E134" s="139"/>
      <c r="F134" s="139"/>
      <c r="G134" s="139"/>
      <c r="H134" s="139"/>
      <c r="I134" s="140"/>
      <c r="J134" s="153"/>
      <c r="K134" s="144" t="s">
        <v>59</v>
      </c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45"/>
      <c r="Y134" s="62">
        <f>IFERROR((Y133/Y132)*100,"")</f>
        <v>1.6666666666666667</v>
      </c>
      <c r="Z134" s="63">
        <f>IF(CO_ATTAINMENT!Z134="","", CO_ATTAINMENT!Z134)</f>
        <v>61.666666666666671</v>
      </c>
      <c r="AA134" s="63">
        <f>IF(CO_ATTAINMENT!AA134="","", CO_ATTAINMENT!AA134)</f>
        <v>68.333333333333329</v>
      </c>
      <c r="AB134" s="63">
        <f>IF(CO_ATTAINMENT!AB134="","", CO_ATTAINMENT!AB134)</f>
        <v>65</v>
      </c>
      <c r="AC134" s="63">
        <f>IF(CO_ATTAINMENT!AC134="","", CO_ATTAINMENT!AC134)</f>
        <v>86.666666666666671</v>
      </c>
      <c r="AD134" s="63" t="str">
        <f>IF(CO_ATTAINMENT!AD134="","", CO_ATTAINMENT!AD134)</f>
        <v/>
      </c>
      <c r="AE134" s="165"/>
    </row>
    <row r="135" spans="1:31" ht="32.15" customHeight="1" thickTop="1" thickBot="1" x14ac:dyDescent="0.4">
      <c r="A135" s="152"/>
      <c r="B135" s="141"/>
      <c r="C135" s="142"/>
      <c r="D135" s="142"/>
      <c r="E135" s="142"/>
      <c r="F135" s="142"/>
      <c r="G135" s="142"/>
      <c r="H135" s="142"/>
      <c r="I135" s="143"/>
      <c r="J135" s="153"/>
      <c r="K135" s="144" t="s">
        <v>52</v>
      </c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45"/>
      <c r="Y135" s="62"/>
      <c r="Z135" s="63">
        <f>IF(CO_ATTAINMENT!Z135="","", CO_ATTAINMENT!Z135)</f>
        <v>2.166666666666667</v>
      </c>
      <c r="AA135" s="63">
        <f>IF(CO_ATTAINMENT!AA135="","", CO_ATTAINMENT!AA135)</f>
        <v>2.833333333333333</v>
      </c>
      <c r="AB135" s="63">
        <f>IF(CO_ATTAINMENT!AB135="","", CO_ATTAINMENT!AB135)</f>
        <v>2.5</v>
      </c>
      <c r="AC135" s="63">
        <f>IF(CO_ATTAINMENT!AC135="","", CO_ATTAINMENT!AC135)</f>
        <v>3</v>
      </c>
      <c r="AD135" s="63" t="str">
        <f>IF(CO_ATTAINMENT!AD135="","", CO_ATTAINMENT!AD135)</f>
        <v/>
      </c>
      <c r="AE135" s="165"/>
    </row>
    <row r="136" spans="1:31" ht="23.5" thickTop="1" thickBot="1" x14ac:dyDescent="0.4">
      <c r="A136" s="87"/>
      <c r="B136" s="146"/>
      <c r="C136" s="146"/>
      <c r="D136" s="146"/>
      <c r="E136" s="146"/>
      <c r="F136" s="146"/>
      <c r="G136" s="146"/>
      <c r="H136" s="146"/>
      <c r="I136" s="88"/>
      <c r="J136" s="147" t="s">
        <v>45</v>
      </c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9"/>
      <c r="Z136" s="64">
        <f>IFERROR(Z135,"")</f>
        <v>2.166666666666667</v>
      </c>
      <c r="AA136" s="64">
        <f>IFERROR(AA135,"")</f>
        <v>2.833333333333333</v>
      </c>
      <c r="AB136" s="65">
        <f t="shared" ref="AB136:AD136" si="1">IFERROR(AB135,"")</f>
        <v>2.5</v>
      </c>
      <c r="AC136" s="65">
        <f t="shared" si="1"/>
        <v>3</v>
      </c>
      <c r="AD136" s="65" t="str">
        <f t="shared" si="1"/>
        <v/>
      </c>
      <c r="AE136" s="165"/>
    </row>
    <row r="137" spans="1:31" ht="16.5" customHeight="1" thickTop="1" thickBot="1" x14ac:dyDescent="0.4">
      <c r="A137" s="150" t="s">
        <v>54</v>
      </c>
      <c r="B137" s="85"/>
      <c r="C137" s="85"/>
      <c r="D137" s="85"/>
      <c r="E137" s="85"/>
      <c r="F137" s="85"/>
      <c r="G137" s="85"/>
      <c r="H137" s="85"/>
      <c r="I137" s="86"/>
      <c r="J137" s="153" t="s">
        <v>13</v>
      </c>
      <c r="K137" s="144" t="s">
        <v>34</v>
      </c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45"/>
      <c r="Y137" s="60">
        <f>IF(CO_ATTAINMENT!Y137="","", CO_ATTAINMENT!Y137)</f>
        <v>0</v>
      </c>
      <c r="Z137" s="60">
        <f>IF(CO_ATTAINMENT!Z137="","", CO_ATTAINMENT!Z137)</f>
        <v>0</v>
      </c>
      <c r="AA137" s="66">
        <f>IF(CO_ATTAINMENT!AA137="","", CO_ATTAINMENT!AA137)</f>
        <v>0</v>
      </c>
      <c r="AB137" s="70">
        <f>IF(CO_ATTAINMENT!AB137="","", CO_ATTAINMENT!AB137)</f>
        <v>0</v>
      </c>
      <c r="AC137" s="70">
        <f>IF(CO_ATTAINMENT!AC137="","", CO_ATTAINMENT!AC137)</f>
        <v>0</v>
      </c>
      <c r="AD137" s="70" t="str">
        <f>IF(CO_ATTAINMENT!AD137="","", CO_ATTAINMENT!AD137)</f>
        <v/>
      </c>
      <c r="AE137" s="133"/>
    </row>
    <row r="138" spans="1:31" ht="21.5" thickTop="1" thickBot="1" x14ac:dyDescent="0.4">
      <c r="A138" s="151"/>
      <c r="B138" s="135" t="s">
        <v>56</v>
      </c>
      <c r="C138" s="136"/>
      <c r="D138" s="136"/>
      <c r="E138" s="136"/>
      <c r="F138" s="136"/>
      <c r="G138" s="136"/>
      <c r="H138" s="136"/>
      <c r="I138" s="137"/>
      <c r="J138" s="153"/>
      <c r="K138" s="144" t="s">
        <v>35</v>
      </c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45"/>
      <c r="Y138" s="60">
        <f>IF(CO_ATTAINMENT!Y138="","", CO_ATTAINMENT!Y138)</f>
        <v>60</v>
      </c>
      <c r="Z138" s="60">
        <f>IF(CO_ATTAINMENT!Z138="","", CO_ATTAINMENT!Z138)</f>
        <v>60</v>
      </c>
      <c r="AA138" s="66">
        <f>IF(CO_ATTAINMENT!AA138="","", CO_ATTAINMENT!AA138)</f>
        <v>60</v>
      </c>
      <c r="AB138" s="70">
        <f>IF(CO_ATTAINMENT!AB138="","", CO_ATTAINMENT!AB138)</f>
        <v>60</v>
      </c>
      <c r="AC138" s="70">
        <f>IF(CO_ATTAINMENT!AC138="","", CO_ATTAINMENT!AC138)</f>
        <v>60</v>
      </c>
      <c r="AD138" s="70" t="str">
        <f>IF(CO_ATTAINMENT!AD138="","", CO_ATTAINMENT!AD138)</f>
        <v/>
      </c>
      <c r="AE138" s="134"/>
    </row>
    <row r="139" spans="1:31" ht="21.5" thickTop="1" thickBot="1" x14ac:dyDescent="0.4">
      <c r="A139" s="151"/>
      <c r="B139" s="138"/>
      <c r="C139" s="139"/>
      <c r="D139" s="139"/>
      <c r="E139" s="139"/>
      <c r="F139" s="139"/>
      <c r="G139" s="139"/>
      <c r="H139" s="139"/>
      <c r="I139" s="140"/>
      <c r="J139" s="153"/>
      <c r="K139" s="144" t="s">
        <v>60</v>
      </c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45"/>
      <c r="Y139" s="60">
        <f>IF(CO_ATTAINMENT!Y139="","", CO_ATTAINMENT!Y139)</f>
        <v>58</v>
      </c>
      <c r="Z139" s="60">
        <f>IF(CO_ATTAINMENT!Z139="","", CO_ATTAINMENT!Z139)</f>
        <v>54</v>
      </c>
      <c r="AA139" s="66">
        <f>IF(CO_ATTAINMENT!AA139="","", CO_ATTAINMENT!AA139)</f>
        <v>55</v>
      </c>
      <c r="AB139" s="70">
        <f>IF(CO_ATTAINMENT!AB139="","", CO_ATTAINMENT!AB139)</f>
        <v>58</v>
      </c>
      <c r="AC139" s="70">
        <f>IF(CO_ATTAINMENT!AC139="","", CO_ATTAINMENT!AC139)</f>
        <v>58</v>
      </c>
      <c r="AD139" s="70" t="str">
        <f>IF(CO_ATTAINMENT!AD139="","", CO_ATTAINMENT!AD139)</f>
        <v/>
      </c>
      <c r="AE139" s="134"/>
    </row>
    <row r="140" spans="1:31" ht="21.5" thickTop="1" thickBot="1" x14ac:dyDescent="0.4">
      <c r="A140" s="151"/>
      <c r="B140" s="138"/>
      <c r="C140" s="139"/>
      <c r="D140" s="139"/>
      <c r="E140" s="139"/>
      <c r="F140" s="139"/>
      <c r="G140" s="139"/>
      <c r="H140" s="139"/>
      <c r="I140" s="140"/>
      <c r="J140" s="153"/>
      <c r="K140" s="144" t="s">
        <v>62</v>
      </c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45"/>
      <c r="Y140" s="60">
        <f>IF(CO_ATTAINMENT!Y140="","", CO_ATTAINMENT!Y140)</f>
        <v>96.666666666666671</v>
      </c>
      <c r="Z140" s="60">
        <f>IF(CO_ATTAINMENT!Z140="","", CO_ATTAINMENT!Z140)</f>
        <v>90</v>
      </c>
      <c r="AA140" s="66">
        <f>IF(CO_ATTAINMENT!AA140="","", CO_ATTAINMENT!AA140)</f>
        <v>91.666666666666657</v>
      </c>
      <c r="AB140" s="70">
        <f>IF(CO_ATTAINMENT!AB140="","", CO_ATTAINMENT!AB140)</f>
        <v>96.666666666666671</v>
      </c>
      <c r="AC140" s="70">
        <f>IF(CO_ATTAINMENT!AC140="","", CO_ATTAINMENT!AC140)</f>
        <v>96.666666666666671</v>
      </c>
      <c r="AD140" s="70" t="str">
        <f>IF(CO_ATTAINMENT!AD140="","", CO_ATTAINMENT!AD140)</f>
        <v/>
      </c>
      <c r="AE140" s="134"/>
    </row>
    <row r="141" spans="1:31" ht="32.15" customHeight="1" thickTop="1" thickBot="1" x14ac:dyDescent="0.4">
      <c r="A141" s="152"/>
      <c r="B141" s="141"/>
      <c r="C141" s="142"/>
      <c r="D141" s="142"/>
      <c r="E141" s="142"/>
      <c r="F141" s="142"/>
      <c r="G141" s="142"/>
      <c r="H141" s="142"/>
      <c r="I141" s="143"/>
      <c r="J141" s="153"/>
      <c r="K141" s="144" t="s">
        <v>61</v>
      </c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45"/>
      <c r="Y141" s="60" t="str">
        <f>IF(CO_ATTAINMENT!Y141="","", CO_ATTAINMENT!Y141)</f>
        <v/>
      </c>
      <c r="Z141" s="63">
        <f>IF(CO_ATTAINMENT!Z141="","", CO_ATTAINMENT!Z141)</f>
        <v>56.403571428571396</v>
      </c>
      <c r="AA141" s="67">
        <f>IF(CO_ATTAINMENT!AA141="","", CO_ATTAINMENT!AA141)</f>
        <v>60.64466666666668</v>
      </c>
      <c r="AB141" s="71">
        <f>IF(CO_ATTAINMENT!AB141="","", CO_ATTAINMENT!AB141)</f>
        <v>61.109459459459458</v>
      </c>
      <c r="AC141" s="71">
        <f>IF(CO_ATTAINMENT!AC141="","", CO_ATTAINMENT!AC141)</f>
        <v>67.846428571428561</v>
      </c>
      <c r="AD141" s="71" t="str">
        <f>IF(CO_ATTAINMENT!AD141="","", CO_ATTAINMENT!AD141)</f>
        <v/>
      </c>
      <c r="AE141" s="134"/>
    </row>
    <row r="142" spans="1:31" ht="32.15" customHeight="1" thickTop="1" thickBot="1" x14ac:dyDescent="0.4">
      <c r="A142" s="89"/>
      <c r="B142" s="90"/>
      <c r="C142" s="91"/>
      <c r="D142" s="91"/>
      <c r="E142" s="91"/>
      <c r="F142" s="91"/>
      <c r="G142" s="91"/>
      <c r="H142" s="91"/>
      <c r="I142" s="92"/>
      <c r="J142" s="93"/>
      <c r="K142" s="94"/>
      <c r="L142" s="94"/>
      <c r="M142" s="94"/>
      <c r="N142" s="94"/>
      <c r="O142" s="94"/>
      <c r="P142" s="94"/>
      <c r="Q142" s="108" t="s">
        <v>63</v>
      </c>
      <c r="R142" s="109"/>
      <c r="S142" s="109"/>
      <c r="T142" s="109"/>
      <c r="U142" s="109"/>
      <c r="V142" s="109"/>
      <c r="W142" s="109"/>
      <c r="X142" s="109"/>
      <c r="Y142" s="110"/>
      <c r="Z142" s="68">
        <f>IFERROR(Z141,"")</f>
        <v>56.403571428571396</v>
      </c>
      <c r="AA142" s="69">
        <f t="shared" ref="AA142:AD142" si="2">IFERROR(AA141,"")</f>
        <v>60.64466666666668</v>
      </c>
      <c r="AB142" s="69">
        <f t="shared" si="2"/>
        <v>61.109459459459458</v>
      </c>
      <c r="AC142" s="69">
        <f t="shared" si="2"/>
        <v>67.846428571428561</v>
      </c>
      <c r="AD142" s="69" t="str">
        <f t="shared" si="2"/>
        <v/>
      </c>
      <c r="AE142" s="134"/>
    </row>
    <row r="143" spans="1:31" ht="32.15" customHeight="1" thickTop="1" thickBot="1" x14ac:dyDescent="0.55000000000000004">
      <c r="A143" s="111" t="s">
        <v>70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95"/>
      <c r="U143" s="95"/>
      <c r="V143" s="95"/>
      <c r="W143" s="95"/>
      <c r="X143" s="95"/>
      <c r="Y143" s="96"/>
      <c r="Z143" s="127"/>
      <c r="AA143" s="128"/>
      <c r="AB143" s="128"/>
      <c r="AC143" s="128"/>
      <c r="AD143" s="128"/>
      <c r="AE143" s="134"/>
    </row>
    <row r="144" spans="1:31" ht="32.15" customHeight="1" thickTop="1" thickBot="1" x14ac:dyDescent="0.4">
      <c r="A144" s="97"/>
      <c r="B144" s="129" t="s">
        <v>73</v>
      </c>
      <c r="C144" s="130"/>
      <c r="D144" s="98"/>
      <c r="E144" s="98" t="s">
        <v>17</v>
      </c>
      <c r="F144" s="98" t="s">
        <v>18</v>
      </c>
      <c r="G144" s="98" t="s">
        <v>19</v>
      </c>
      <c r="H144" s="98" t="s">
        <v>20</v>
      </c>
      <c r="I144" s="98" t="s">
        <v>21</v>
      </c>
      <c r="J144" s="98" t="s">
        <v>22</v>
      </c>
      <c r="K144" s="98" t="s">
        <v>23</v>
      </c>
      <c r="L144" s="98" t="s">
        <v>24</v>
      </c>
      <c r="M144" s="98" t="s">
        <v>25</v>
      </c>
      <c r="N144" s="98" t="s">
        <v>26</v>
      </c>
      <c r="O144" s="98" t="s">
        <v>27</v>
      </c>
      <c r="P144" s="98" t="s">
        <v>28</v>
      </c>
      <c r="Q144" s="98" t="s">
        <v>29</v>
      </c>
      <c r="R144" s="99" t="s">
        <v>30</v>
      </c>
      <c r="S144" s="100" t="s">
        <v>31</v>
      </c>
      <c r="T144" s="101"/>
      <c r="U144" s="101"/>
      <c r="V144" s="101"/>
      <c r="W144" s="101"/>
      <c r="X144" s="101"/>
      <c r="Y144" s="102"/>
      <c r="Z144" s="103"/>
      <c r="AA144" s="103"/>
      <c r="AB144" s="103"/>
      <c r="AC144" s="103"/>
      <c r="AD144" s="103"/>
      <c r="AE144" s="134"/>
    </row>
    <row r="145" spans="1:31" ht="32.15" customHeight="1" thickTop="1" thickBot="1" x14ac:dyDescent="0.4">
      <c r="A145" s="97"/>
      <c r="B145" s="129"/>
      <c r="C145" s="130"/>
      <c r="D145" s="98" t="s">
        <v>6</v>
      </c>
      <c r="E145" s="284">
        <v>3</v>
      </c>
      <c r="F145" s="285">
        <v>2</v>
      </c>
      <c r="G145" s="286"/>
      <c r="H145" s="286"/>
      <c r="I145" s="285">
        <v>2</v>
      </c>
      <c r="J145" s="286"/>
      <c r="K145" s="286"/>
      <c r="L145" s="286"/>
      <c r="M145" s="286"/>
      <c r="N145" s="286"/>
      <c r="O145" s="286"/>
      <c r="P145" s="285">
        <v>1</v>
      </c>
      <c r="Q145" s="287"/>
      <c r="R145" s="287"/>
      <c r="S145" s="285">
        <v>1</v>
      </c>
      <c r="T145" s="101"/>
      <c r="U145" s="101"/>
      <c r="V145" s="101"/>
      <c r="W145" s="101"/>
      <c r="X145" s="101"/>
      <c r="Y145" s="102"/>
      <c r="Z145" s="103"/>
      <c r="AA145" s="103"/>
      <c r="AB145" s="103"/>
      <c r="AC145" s="103"/>
      <c r="AD145" s="103"/>
      <c r="AE145" s="134"/>
    </row>
    <row r="146" spans="1:31" ht="32.15" customHeight="1" thickTop="1" thickBot="1" x14ac:dyDescent="0.4">
      <c r="A146" s="97"/>
      <c r="B146" s="129"/>
      <c r="C146" s="130"/>
      <c r="D146" s="98" t="s">
        <v>7</v>
      </c>
      <c r="E146" s="288">
        <v>3</v>
      </c>
      <c r="F146" s="289">
        <v>3</v>
      </c>
      <c r="G146" s="289">
        <v>2</v>
      </c>
      <c r="H146" s="289">
        <v>3</v>
      </c>
      <c r="I146" s="289">
        <v>3</v>
      </c>
      <c r="J146" s="290"/>
      <c r="K146" s="289">
        <v>1</v>
      </c>
      <c r="L146" s="290"/>
      <c r="M146" s="290"/>
      <c r="N146" s="290"/>
      <c r="O146" s="290"/>
      <c r="P146" s="289">
        <v>1</v>
      </c>
      <c r="Q146" s="291"/>
      <c r="R146" s="291"/>
      <c r="S146" s="289">
        <v>1</v>
      </c>
      <c r="T146" s="101"/>
      <c r="U146" s="101"/>
      <c r="V146" s="101"/>
      <c r="W146" s="101"/>
      <c r="X146" s="101"/>
      <c r="Y146" s="102"/>
      <c r="Z146" s="103"/>
      <c r="AA146" s="103"/>
      <c r="AB146" s="103"/>
      <c r="AC146" s="103"/>
      <c r="AD146" s="103"/>
      <c r="AE146" s="134"/>
    </row>
    <row r="147" spans="1:31" ht="32.15" customHeight="1" thickTop="1" thickBot="1" x14ac:dyDescent="0.4">
      <c r="A147" s="97"/>
      <c r="B147" s="129"/>
      <c r="C147" s="130"/>
      <c r="D147" s="98" t="s">
        <v>8</v>
      </c>
      <c r="E147" s="288">
        <v>2</v>
      </c>
      <c r="F147" s="289">
        <v>3</v>
      </c>
      <c r="G147" s="289">
        <v>1</v>
      </c>
      <c r="H147" s="289">
        <v>3</v>
      </c>
      <c r="I147" s="289">
        <v>3</v>
      </c>
      <c r="J147" s="290"/>
      <c r="K147" s="289">
        <v>1</v>
      </c>
      <c r="L147" s="290"/>
      <c r="M147" s="290"/>
      <c r="N147" s="290"/>
      <c r="O147" s="289">
        <v>1</v>
      </c>
      <c r="P147" s="289">
        <v>1</v>
      </c>
      <c r="Q147" s="291"/>
      <c r="R147" s="291"/>
      <c r="S147" s="289">
        <v>1</v>
      </c>
      <c r="T147" s="101"/>
      <c r="U147" s="101"/>
      <c r="V147" s="101"/>
      <c r="W147" s="101"/>
      <c r="X147" s="101"/>
      <c r="Y147" s="102"/>
      <c r="Z147" s="103"/>
      <c r="AA147" s="103"/>
      <c r="AB147" s="103"/>
      <c r="AC147" s="103"/>
      <c r="AD147" s="103"/>
      <c r="AE147" s="134"/>
    </row>
    <row r="148" spans="1:31" ht="32.15" customHeight="1" thickTop="1" thickBot="1" x14ac:dyDescent="0.4">
      <c r="A148" s="97"/>
      <c r="B148" s="129"/>
      <c r="C148" s="130"/>
      <c r="D148" s="98" t="s">
        <v>9</v>
      </c>
      <c r="E148" s="288">
        <v>3</v>
      </c>
      <c r="F148" s="289">
        <v>3</v>
      </c>
      <c r="G148" s="289">
        <v>2</v>
      </c>
      <c r="H148" s="289">
        <v>3</v>
      </c>
      <c r="I148" s="289">
        <v>3</v>
      </c>
      <c r="J148" s="290"/>
      <c r="K148" s="290"/>
      <c r="L148" s="290"/>
      <c r="M148" s="290"/>
      <c r="N148" s="290"/>
      <c r="O148" s="289">
        <v>1</v>
      </c>
      <c r="P148" s="290"/>
      <c r="Q148" s="290"/>
      <c r="R148" s="290"/>
      <c r="S148" s="290">
        <v>1</v>
      </c>
      <c r="T148" s="101"/>
      <c r="U148" s="101"/>
      <c r="V148" s="101"/>
      <c r="W148" s="101"/>
      <c r="X148" s="101"/>
      <c r="Y148" s="102"/>
      <c r="Z148" s="103"/>
      <c r="AA148" s="103"/>
      <c r="AB148" s="103"/>
      <c r="AC148" s="103"/>
      <c r="AD148" s="103"/>
      <c r="AE148" s="134"/>
    </row>
    <row r="149" spans="1:31" ht="32.15" customHeight="1" thickTop="1" thickBot="1" x14ac:dyDescent="0.4">
      <c r="A149" s="104"/>
      <c r="B149" s="131"/>
      <c r="C149" s="132"/>
      <c r="D149" s="98" t="s">
        <v>10</v>
      </c>
      <c r="E149" s="288">
        <v>3</v>
      </c>
      <c r="F149" s="289">
        <v>3</v>
      </c>
      <c r="G149" s="289">
        <v>2</v>
      </c>
      <c r="H149" s="289">
        <v>3</v>
      </c>
      <c r="I149" s="289">
        <v>3</v>
      </c>
      <c r="J149" s="290"/>
      <c r="K149" s="290"/>
      <c r="L149" s="290"/>
      <c r="M149" s="290"/>
      <c r="N149" s="290"/>
      <c r="O149" s="289">
        <v>1</v>
      </c>
      <c r="P149" s="290"/>
      <c r="Q149" s="290"/>
      <c r="R149" s="290"/>
      <c r="S149" s="290">
        <v>1</v>
      </c>
      <c r="T149" s="101"/>
      <c r="U149" s="101"/>
      <c r="V149" s="101"/>
      <c r="W149" s="101"/>
      <c r="X149" s="101"/>
      <c r="Y149" s="102"/>
      <c r="Z149" s="103"/>
      <c r="AA149" s="103"/>
      <c r="AB149" s="103"/>
      <c r="AC149" s="103"/>
      <c r="AD149" s="103"/>
      <c r="AE149" s="134"/>
    </row>
    <row r="150" spans="1:31" ht="32.15" customHeight="1" thickTop="1" x14ac:dyDescent="0.35">
      <c r="A150" s="105"/>
      <c r="B150" s="116" t="s">
        <v>71</v>
      </c>
      <c r="C150" s="117"/>
      <c r="D150" s="118"/>
      <c r="E150" s="106">
        <f>IF(PO_ATTAINMENT!B24="","",PO_ATTAINMENT!B24)</f>
        <v>2.416666666666667</v>
      </c>
      <c r="F150" s="106">
        <f>IF(PO_ATTAINMENT!C24="","",PO_ATTAINMENT!C24)</f>
        <v>2.4444444444444446</v>
      </c>
      <c r="G150" s="106">
        <f>IF(PO_ATTAINMENT!D24="","",PO_ATTAINMENT!D24)</f>
        <v>1.5740740740740737</v>
      </c>
      <c r="H150" s="106">
        <f>IF(PO_ATTAINMENT!E24="","",PO_ATTAINMENT!E24)</f>
        <v>2.7777777777777772</v>
      </c>
      <c r="I150" s="106">
        <f>IF(PO_ATTAINMENT!F24="","",PO_ATTAINMENT!F24)</f>
        <v>2.4444444444444446</v>
      </c>
      <c r="J150" s="106" t="str">
        <f>IF(PO_ATTAINMENT!G24="","",PO_ATTAINMENT!G24)</f>
        <v/>
      </c>
      <c r="K150" s="106">
        <f>IF(PO_ATTAINMENT!H24="","",PO_ATTAINMENT!H24)</f>
        <v>0.88888888888888884</v>
      </c>
      <c r="L150" s="106" t="str">
        <f>IF(PO_ATTAINMENT!I24="","",PO_ATTAINMENT!I24)</f>
        <v/>
      </c>
      <c r="M150" s="106" t="str">
        <f>IF(PO_ATTAINMENT!J24="","",PO_ATTAINMENT!J24)</f>
        <v/>
      </c>
      <c r="N150" s="106" t="str">
        <f>IF(PO_ATTAINMENT!K24="","",PO_ATTAINMENT!K24)</f>
        <v/>
      </c>
      <c r="O150" s="106">
        <f>IF(PO_ATTAINMENT!L24="","",PO_ATTAINMENT!L24)</f>
        <v>0.91666666666666674</v>
      </c>
      <c r="P150" s="106">
        <f>IF(PO_ATTAINMENT!M24="","",PO_ATTAINMENT!M24)</f>
        <v>0.83333333333333337</v>
      </c>
      <c r="Q150" s="106" t="str">
        <f>IF(PO_ATTAINMENT!N24="","",PO_ATTAINMENT!N24)</f>
        <v/>
      </c>
      <c r="R150" s="106" t="str">
        <f>IF(PO_ATTAINMENT!O24="","",PO_ATTAINMENT!O24)</f>
        <v/>
      </c>
      <c r="S150" s="106">
        <f>IF(PO_ATTAINMENT!P24="","",PO_ATTAINMENT!P24)</f>
        <v>0.875</v>
      </c>
      <c r="T150" s="101"/>
      <c r="U150" s="101"/>
      <c r="V150" s="101"/>
      <c r="W150" s="101"/>
      <c r="X150" s="101"/>
      <c r="Y150" s="102"/>
      <c r="Z150" s="103"/>
      <c r="AA150" s="103"/>
      <c r="AB150" s="103"/>
      <c r="AC150" s="103"/>
      <c r="AD150" s="103"/>
      <c r="AE150" s="134"/>
    </row>
    <row r="151" spans="1:31" ht="21" hidden="1" customHeight="1" x14ac:dyDescent="0.35">
      <c r="A151" s="7" t="s">
        <v>44</v>
      </c>
      <c r="B151" s="113" t="s">
        <v>72</v>
      </c>
      <c r="C151" s="114"/>
      <c r="D151" s="115"/>
      <c r="E151" s="107">
        <f>IF(PO_ATTAINMENT!B36="","",PO_ATTAINMENT!B36)</f>
        <v>48.350208494208481</v>
      </c>
      <c r="F151" s="107">
        <f>IF(PO_ATTAINMENT!C36="","",PO_ATTAINMENT!C36)</f>
        <v>48.686343353557632</v>
      </c>
      <c r="G151" s="107">
        <f>IF(PO_ATTAINMENT!D36="","",PO_ATTAINMENT!D36)</f>
        <v>45.441664276521415</v>
      </c>
      <c r="H151" s="107">
        <f>IF(PO_ATTAINMENT!E36="","",PO_ATTAINMENT!E36)</f>
        <v>47.400138674388671</v>
      </c>
      <c r="I151" s="107">
        <f>IF(PO_ATTAINMENT!F36="","",PO_ATTAINMENT!F36)</f>
        <v>48.686343353557632</v>
      </c>
      <c r="J151" s="107" t="str">
        <f>IF(PO_ATTAINMENT!G36="","",PO_ATTAINMENT!G36)</f>
        <v/>
      </c>
      <c r="K151" s="107">
        <f>IF(PO_ATTAINMENT!H36="","",PO_ATTAINMENT!H36)</f>
        <v>60.877063063063069</v>
      </c>
      <c r="L151" s="107" t="str">
        <f>IF(PO_ATTAINMENT!I36="","",PO_ATTAINMENT!I36)</f>
        <v/>
      </c>
      <c r="M151" s="107" t="str">
        <f>IF(PO_ATTAINMENT!J36="","",PO_ATTAINMENT!J36)</f>
        <v/>
      </c>
      <c r="N151" s="107" t="str">
        <f>IF(PO_ATTAINMENT!K36="","",PO_ATTAINMENT!K36)</f>
        <v/>
      </c>
      <c r="O151" s="107">
        <f>IF(PO_ATTAINMENT!L36="","",PO_ATTAINMENT!L36)</f>
        <v>42.985296010296004</v>
      </c>
      <c r="P151" s="107">
        <f>IF(PO_ATTAINMENT!M36="","",PO_ATTAINMENT!M36)</f>
        <v>59.385899184899181</v>
      </c>
      <c r="Q151" s="107" t="str">
        <f>IF(PO_ATTAINMENT!N36="","",PO_ATTAINMENT!N36)</f>
        <v/>
      </c>
      <c r="R151" s="107" t="str">
        <f>IF(PO_ATTAINMENT!O36="","",PO_ATTAINMENT!O36)</f>
        <v/>
      </c>
      <c r="S151" s="107">
        <f>IF(PO_ATTAINMENT!P36="","",PO_ATTAINMENT!P36)</f>
        <v>49.200825225225216</v>
      </c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134"/>
    </row>
  </sheetData>
  <protectedRanges>
    <protectedRange sqref="C1:D3 B87:X130 I5 C5:D6 G6 K6 Z5:Z6 AD6 Y10 N1:N2 P1:X2 O2" name="Range1"/>
    <protectedRange sqref="E150:S151" name="Range1_2"/>
    <protectedRange sqref="B77:X86 N71:S76 B71:I76 X11:X76 D11:D70 N11:N70" name="Range1_1"/>
    <protectedRange sqref="B11:C70" name="Range1_8"/>
    <protectedRange sqref="G11:J70" name="Range1_9"/>
    <protectedRange sqref="O11:W70" name="Range1_10"/>
    <protectedRange sqref="E145:S149" name="Range1_2_1"/>
    <protectedRange sqref="E10:N10" name="Range1_6"/>
    <protectedRange sqref="O10:X10" name="Range1_7"/>
  </protectedRanges>
  <mergeCells count="61">
    <mergeCell ref="Z5:AE5"/>
    <mergeCell ref="A1:B3"/>
    <mergeCell ref="G1:M1"/>
    <mergeCell ref="G2:M2"/>
    <mergeCell ref="G3:AE3"/>
    <mergeCell ref="A4:AE4"/>
    <mergeCell ref="O1:AE2"/>
    <mergeCell ref="A5:B5"/>
    <mergeCell ref="C5:F5"/>
    <mergeCell ref="G5:H5"/>
    <mergeCell ref="I5:M5"/>
    <mergeCell ref="N5:Y5"/>
    <mergeCell ref="A6:B6"/>
    <mergeCell ref="E6:F6"/>
    <mergeCell ref="G6:H6"/>
    <mergeCell ref="I6:J6"/>
    <mergeCell ref="K6:L6"/>
    <mergeCell ref="Z6:AA6"/>
    <mergeCell ref="AB6:AC6"/>
    <mergeCell ref="AD6:AE6"/>
    <mergeCell ref="E7:I7"/>
    <mergeCell ref="J7:N7"/>
    <mergeCell ref="O7:S7"/>
    <mergeCell ref="T7:X7"/>
    <mergeCell ref="Z7:AE7"/>
    <mergeCell ref="M6:Y6"/>
    <mergeCell ref="AE131:AE136"/>
    <mergeCell ref="B132:I135"/>
    <mergeCell ref="K132:X132"/>
    <mergeCell ref="K133:X133"/>
    <mergeCell ref="K134:X134"/>
    <mergeCell ref="A137:A141"/>
    <mergeCell ref="J137:J141"/>
    <mergeCell ref="K137:X137"/>
    <mergeCell ref="O8:R8"/>
    <mergeCell ref="T8:W8"/>
    <mergeCell ref="A131:A135"/>
    <mergeCell ref="J131:J135"/>
    <mergeCell ref="K131:X131"/>
    <mergeCell ref="A8:A10"/>
    <mergeCell ref="B8:B10"/>
    <mergeCell ref="C8:C9"/>
    <mergeCell ref="D8:D9"/>
    <mergeCell ref="E8:H8"/>
    <mergeCell ref="J8:M8"/>
    <mergeCell ref="Q142:Y142"/>
    <mergeCell ref="A143:S143"/>
    <mergeCell ref="B151:D151"/>
    <mergeCell ref="B150:D150"/>
    <mergeCell ref="Y11:AE130"/>
    <mergeCell ref="Z143:AD143"/>
    <mergeCell ref="B144:C149"/>
    <mergeCell ref="AE137:AE151"/>
    <mergeCell ref="B138:I141"/>
    <mergeCell ref="K138:X138"/>
    <mergeCell ref="K139:X139"/>
    <mergeCell ref="K140:X140"/>
    <mergeCell ref="K141:X141"/>
    <mergeCell ref="K135:X135"/>
    <mergeCell ref="B136:H136"/>
    <mergeCell ref="J136:Y136"/>
  </mergeCells>
  <dataValidations count="2">
    <dataValidation type="list" allowBlank="1" showInputMessage="1" showErrorMessage="1" sqref="G6:H6" xr:uid="{00000000-0002-0000-0000-000000000000}">
      <formula1>$AF$6:$AF$8</formula1>
    </dataValidation>
    <dataValidation allowBlank="1" showInputMessage="1" showErrorMessage="1" error="PLEASE INSERT CORRECT VALUE" sqref="E150:S151" xr:uid="{00000000-0002-0000-0000-000002000000}"/>
  </dataValidations>
  <pageMargins left="0.24" right="0.18" top="0.38" bottom="0.43" header="0.2" footer="0.2"/>
  <pageSetup paperSize="9" scale="73" fitToHeight="0" orientation="portrait" r:id="rId1"/>
  <headerFooter>
    <oddFooter>&amp;CPage &amp;P of &amp;N&amp;RFILE PREPARED BY DILIP SISODIA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142"/>
  <sheetViews>
    <sheetView zoomScaleNormal="100" zoomScaleSheetLayoutView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95" sqref="F95"/>
    </sheetView>
  </sheetViews>
  <sheetFormatPr defaultColWidth="0" defaultRowHeight="20.5" zeroHeight="1" x14ac:dyDescent="0.35"/>
  <cols>
    <col min="1" max="1" width="3.81640625" style="7" customWidth="1"/>
    <col min="2" max="2" width="9.54296875" style="7" bestFit="1" customWidth="1"/>
    <col min="3" max="3" width="26.26953125" style="7" customWidth="1"/>
    <col min="4" max="4" width="9.1796875" style="7" customWidth="1"/>
    <col min="5" max="13" width="5.7265625" style="16" customWidth="1"/>
    <col min="14" max="14" width="7.453125" style="16" customWidth="1"/>
    <col min="15" max="15" width="6.1796875" style="16" customWidth="1"/>
    <col min="16" max="16" width="6.7265625" style="16" customWidth="1"/>
    <col min="17" max="17" width="6.1796875" style="16" customWidth="1"/>
    <col min="18" max="18" width="6.54296875" style="16" customWidth="1"/>
    <col min="19" max="19" width="5.81640625" style="16" customWidth="1"/>
    <col min="20" max="20" width="6.1796875" style="16" customWidth="1"/>
    <col min="21" max="21" width="5.7265625" style="16" customWidth="1"/>
    <col min="22" max="22" width="6.1796875" style="16" customWidth="1"/>
    <col min="23" max="23" width="6.26953125" style="16" customWidth="1"/>
    <col min="24" max="24" width="5.81640625" style="16" customWidth="1"/>
    <col min="25" max="25" width="7.81640625" style="16" customWidth="1"/>
    <col min="26" max="31" width="5.7265625" style="7" customWidth="1"/>
    <col min="32" max="32" width="7.453125" style="7" customWidth="1"/>
    <col min="33" max="33" width="7.81640625" style="7" hidden="1" customWidth="1"/>
    <col min="34" max="257" width="9.1796875" style="7" hidden="1" customWidth="1"/>
    <col min="258" max="16384" width="0" style="7" hidden="1"/>
  </cols>
  <sheetData>
    <row r="1" spans="1:32" s="6" customFormat="1" ht="15" customHeight="1" thickTop="1" thickBot="1" x14ac:dyDescent="0.4">
      <c r="A1" s="228" t="s">
        <v>14</v>
      </c>
      <c r="B1" s="228"/>
      <c r="C1" s="10">
        <f>IF('INTERACTION-PAGE'!C1="","",'INTERACTION-PAGE'!C1)</f>
        <v>70</v>
      </c>
      <c r="D1" s="49"/>
      <c r="E1" s="10">
        <f>IF('INTERACTION-PAGE'!E1="","",'INTERACTION-PAGE'!E1)</f>
        <v>3</v>
      </c>
      <c r="F1" s="18"/>
      <c r="G1" s="219" t="s">
        <v>57</v>
      </c>
      <c r="H1" s="220"/>
      <c r="I1" s="220"/>
      <c r="J1" s="220"/>
      <c r="K1" s="220"/>
      <c r="L1" s="220"/>
      <c r="M1" s="221"/>
      <c r="N1" s="10">
        <f>IF('INTERACTION-PAGE'!N1="","",'INTERACTION-PAGE'!N1)</f>
        <v>30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226"/>
      <c r="Z1" s="227"/>
      <c r="AA1" s="227"/>
      <c r="AB1" s="227"/>
      <c r="AC1" s="227"/>
      <c r="AD1" s="227"/>
      <c r="AE1" s="227"/>
    </row>
    <row r="2" spans="1:32" s="6" customFormat="1" ht="20.149999999999999" customHeight="1" thickTop="1" thickBot="1" x14ac:dyDescent="0.4">
      <c r="A2" s="228"/>
      <c r="B2" s="228"/>
      <c r="C2" s="10">
        <f>IF('INTERACTION-PAGE'!C2="","",'INTERACTION-PAGE'!C2)</f>
        <v>60</v>
      </c>
      <c r="D2" s="49"/>
      <c r="E2" s="10">
        <f>IF('INTERACTION-PAGE'!E2="","",'INTERACTION-PAGE'!E2)</f>
        <v>2</v>
      </c>
      <c r="F2" s="19">
        <f>C1-C2</f>
        <v>10</v>
      </c>
      <c r="G2" s="219" t="s">
        <v>51</v>
      </c>
      <c r="H2" s="220"/>
      <c r="I2" s="220"/>
      <c r="J2" s="220"/>
      <c r="K2" s="220"/>
      <c r="L2" s="220"/>
      <c r="M2" s="221"/>
      <c r="N2" s="10">
        <f>IF('INTERACTION-PAGE'!N2="","",'INTERACTION-PAGE'!N2)</f>
        <v>50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226"/>
      <c r="Z2" s="227"/>
      <c r="AA2" s="227"/>
      <c r="AB2" s="227"/>
      <c r="AC2" s="227"/>
      <c r="AD2" s="227"/>
      <c r="AE2" s="227"/>
    </row>
    <row r="3" spans="1:32" s="6" customFormat="1" ht="20" thickTop="1" thickBot="1" x14ac:dyDescent="0.4">
      <c r="A3" s="228"/>
      <c r="B3" s="228"/>
      <c r="C3" s="10">
        <f>IF('INTERACTION-PAGE'!C3="","",'INTERACTION-PAGE'!C3)</f>
        <v>50</v>
      </c>
      <c r="D3" s="49"/>
      <c r="E3" s="10">
        <f>IF('INTERACTION-PAGE'!E3="","",'INTERACTION-PAGE'!E3)</f>
        <v>1</v>
      </c>
      <c r="F3" s="19">
        <f>C2-C3</f>
        <v>10</v>
      </c>
      <c r="G3" s="208" t="s">
        <v>41</v>
      </c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</row>
    <row r="4" spans="1:32" ht="21.5" thickTop="1" thickBot="1" x14ac:dyDescent="0.4">
      <c r="A4" s="222" t="str">
        <f>IF('INTERACTION-PAGE'!A4="","",'INTERACTION-PAGE'!A4)</f>
        <v>TEZPUR UNIVERSITY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4"/>
    </row>
    <row r="5" spans="1:32" ht="17.25" customHeight="1" thickTop="1" thickBot="1" x14ac:dyDescent="0.4">
      <c r="A5" s="185" t="s">
        <v>0</v>
      </c>
      <c r="B5" s="186"/>
      <c r="C5" s="255" t="s">
        <v>96</v>
      </c>
      <c r="D5" s="256"/>
      <c r="E5" s="256"/>
      <c r="F5" s="256"/>
      <c r="G5" s="186" t="s">
        <v>37</v>
      </c>
      <c r="H5" s="186"/>
      <c r="I5" s="187" t="str">
        <f>IF('INTERACTION-PAGE'!I5="","",'INTERACTION-PAGE'!I5)</f>
        <v>Computer Sc. and Engineering</v>
      </c>
      <c r="J5" s="187"/>
      <c r="K5" s="187"/>
      <c r="L5" s="187"/>
      <c r="M5" s="187"/>
      <c r="N5" s="186" t="s">
        <v>1</v>
      </c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73" t="s">
        <v>93</v>
      </c>
      <c r="AA5" s="173"/>
      <c r="AB5" s="173"/>
      <c r="AC5" s="173"/>
      <c r="AD5" s="173"/>
      <c r="AE5" s="174"/>
    </row>
    <row r="6" spans="1:32" ht="15.75" customHeight="1" x14ac:dyDescent="0.35">
      <c r="A6" s="172" t="s">
        <v>75</v>
      </c>
      <c r="B6" s="167"/>
      <c r="C6" s="42" t="str">
        <f>IF('INTERACTION-PAGE'!C6="","",'INTERACTION-PAGE'!C6)</f>
        <v>B. Tech</v>
      </c>
      <c r="D6" s="42"/>
      <c r="E6" s="167" t="s">
        <v>2</v>
      </c>
      <c r="F6" s="167"/>
      <c r="G6" s="166" t="s">
        <v>42</v>
      </c>
      <c r="H6" s="166"/>
      <c r="I6" s="167" t="s">
        <v>33</v>
      </c>
      <c r="J6" s="167"/>
      <c r="K6" s="166">
        <v>4</v>
      </c>
      <c r="L6" s="166"/>
      <c r="M6" s="167" t="s">
        <v>85</v>
      </c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6" t="s">
        <v>94</v>
      </c>
      <c r="AA6" s="166"/>
      <c r="AB6" s="225" t="s">
        <v>3</v>
      </c>
      <c r="AC6" s="225"/>
      <c r="AD6" s="166" t="s">
        <v>95</v>
      </c>
      <c r="AE6" s="168"/>
      <c r="AF6" s="8" t="s">
        <v>42</v>
      </c>
    </row>
    <row r="7" spans="1:32" x14ac:dyDescent="0.35">
      <c r="A7" s="43"/>
      <c r="B7" s="43"/>
      <c r="C7" s="43"/>
      <c r="D7" s="46"/>
      <c r="E7" s="209" t="s">
        <v>89</v>
      </c>
      <c r="F7" s="210"/>
      <c r="G7" s="210"/>
      <c r="H7" s="210"/>
      <c r="I7" s="211"/>
      <c r="J7" s="209" t="s">
        <v>88</v>
      </c>
      <c r="K7" s="210"/>
      <c r="L7" s="210"/>
      <c r="M7" s="210"/>
      <c r="N7" s="211"/>
      <c r="O7" s="209" t="s">
        <v>87</v>
      </c>
      <c r="P7" s="210"/>
      <c r="Q7" s="210"/>
      <c r="R7" s="210"/>
      <c r="S7" s="211"/>
      <c r="T7" s="209" t="s">
        <v>86</v>
      </c>
      <c r="U7" s="210"/>
      <c r="V7" s="210"/>
      <c r="W7" s="210"/>
      <c r="X7" s="211"/>
      <c r="Y7" s="43"/>
      <c r="Z7" s="209"/>
      <c r="AA7" s="210"/>
      <c r="AB7" s="210"/>
      <c r="AC7" s="210"/>
      <c r="AD7" s="210"/>
      <c r="AE7" s="211"/>
      <c r="AF7" s="8" t="s">
        <v>43</v>
      </c>
    </row>
    <row r="8" spans="1:32" ht="15.75" customHeight="1" thickBot="1" x14ac:dyDescent="0.4">
      <c r="A8" s="214" t="s">
        <v>4</v>
      </c>
      <c r="B8" s="216" t="s">
        <v>84</v>
      </c>
      <c r="C8" s="217" t="s">
        <v>5</v>
      </c>
      <c r="D8" s="212" t="s">
        <v>49</v>
      </c>
      <c r="E8" s="229" t="s">
        <v>47</v>
      </c>
      <c r="F8" s="230"/>
      <c r="G8" s="230"/>
      <c r="H8" s="231"/>
      <c r="I8" s="47">
        <f>SUM(E10:I10)</f>
        <v>25</v>
      </c>
      <c r="J8" s="229" t="s">
        <v>47</v>
      </c>
      <c r="K8" s="230"/>
      <c r="L8" s="230"/>
      <c r="M8" s="231"/>
      <c r="N8" s="47">
        <f>SUM(J10:N10)</f>
        <v>25</v>
      </c>
      <c r="O8" s="229" t="s">
        <v>47</v>
      </c>
      <c r="P8" s="230"/>
      <c r="Q8" s="230"/>
      <c r="R8" s="231"/>
      <c r="S8" s="47">
        <f>SUM(O10:S10)</f>
        <v>0</v>
      </c>
      <c r="T8" s="229" t="s">
        <v>47</v>
      </c>
      <c r="U8" s="230"/>
      <c r="V8" s="230"/>
      <c r="W8" s="231"/>
      <c r="X8" s="47">
        <f>SUM(T10:X10)</f>
        <v>40</v>
      </c>
      <c r="Y8" s="40" t="s">
        <v>48</v>
      </c>
      <c r="Z8" s="40" t="s">
        <v>6</v>
      </c>
      <c r="AA8" s="40" t="s">
        <v>7</v>
      </c>
      <c r="AB8" s="40" t="s">
        <v>8</v>
      </c>
      <c r="AC8" s="40" t="s">
        <v>9</v>
      </c>
      <c r="AD8" s="40" t="s">
        <v>10</v>
      </c>
      <c r="AE8" s="40" t="s">
        <v>11</v>
      </c>
      <c r="AF8" s="8" t="s">
        <v>44</v>
      </c>
    </row>
    <row r="9" spans="1:32" ht="14.25" customHeight="1" thickTop="1" thickBot="1" x14ac:dyDescent="0.4">
      <c r="A9" s="214"/>
      <c r="B9" s="216"/>
      <c r="C9" s="218"/>
      <c r="D9" s="213"/>
      <c r="E9" s="40" t="s">
        <v>6</v>
      </c>
      <c r="F9" s="40" t="s">
        <v>7</v>
      </c>
      <c r="G9" s="40" t="s">
        <v>8</v>
      </c>
      <c r="H9" s="40" t="s">
        <v>9</v>
      </c>
      <c r="I9" s="40" t="s">
        <v>10</v>
      </c>
      <c r="J9" s="40" t="s">
        <v>6</v>
      </c>
      <c r="K9" s="40" t="s">
        <v>7</v>
      </c>
      <c r="L9" s="40" t="s">
        <v>8</v>
      </c>
      <c r="M9" s="40" t="s">
        <v>9</v>
      </c>
      <c r="N9" s="40" t="s">
        <v>10</v>
      </c>
      <c r="O9" s="40" t="s">
        <v>6</v>
      </c>
      <c r="P9" s="40" t="s">
        <v>7</v>
      </c>
      <c r="Q9" s="40" t="s">
        <v>8</v>
      </c>
      <c r="R9" s="40" t="s">
        <v>9</v>
      </c>
      <c r="S9" s="40" t="s">
        <v>10</v>
      </c>
      <c r="T9" s="40" t="s">
        <v>6</v>
      </c>
      <c r="U9" s="40" t="s">
        <v>7</v>
      </c>
      <c r="V9" s="40" t="s">
        <v>8</v>
      </c>
      <c r="W9" s="40" t="s">
        <v>9</v>
      </c>
      <c r="X9" s="20" t="s">
        <v>10</v>
      </c>
      <c r="Y9" s="5" t="s">
        <v>12</v>
      </c>
      <c r="Z9" s="5" t="s">
        <v>12</v>
      </c>
      <c r="AA9" s="5" t="s">
        <v>12</v>
      </c>
      <c r="AB9" s="5" t="s">
        <v>12</v>
      </c>
      <c r="AC9" s="5" t="s">
        <v>12</v>
      </c>
      <c r="AD9" s="5" t="s">
        <v>12</v>
      </c>
      <c r="AE9" s="20" t="s">
        <v>12</v>
      </c>
    </row>
    <row r="10" spans="1:32" ht="13.5" customHeight="1" thickTop="1" thickBot="1" x14ac:dyDescent="0.4">
      <c r="A10" s="215"/>
      <c r="B10" s="216"/>
      <c r="C10" s="266" t="s">
        <v>36</v>
      </c>
      <c r="D10" s="266" t="s">
        <v>50</v>
      </c>
      <c r="E10" s="267">
        <f>IF('INTERACTION-PAGE'!E10="","",'INTERACTION-PAGE'!E10)</f>
        <v>9</v>
      </c>
      <c r="F10" s="267">
        <f>IF('INTERACTION-PAGE'!F10="","",'INTERACTION-PAGE'!F10)</f>
        <v>16</v>
      </c>
      <c r="G10" s="267">
        <f>IF('INTERACTION-PAGE'!G10="","",'INTERACTION-PAGE'!G10)</f>
        <v>0</v>
      </c>
      <c r="H10" s="267">
        <f>IF('INTERACTION-PAGE'!H10="","",'INTERACTION-PAGE'!H10)</f>
        <v>0</v>
      </c>
      <c r="I10" s="267">
        <f>IF('INTERACTION-PAGE'!I10="","",'INTERACTION-PAGE'!I10)</f>
        <v>0</v>
      </c>
      <c r="J10" s="267">
        <f>IF('INTERACTION-PAGE'!J10="","",'INTERACTION-PAGE'!J10)</f>
        <v>0</v>
      </c>
      <c r="K10" s="267">
        <f>IF('INTERACTION-PAGE'!K10="","",'INTERACTION-PAGE'!K10)</f>
        <v>4</v>
      </c>
      <c r="L10" s="267">
        <f>IF('INTERACTION-PAGE'!L10="","",'INTERACTION-PAGE'!L10)</f>
        <v>12</v>
      </c>
      <c r="M10" s="267">
        <f>IF('INTERACTION-PAGE'!M10="","",'INTERACTION-PAGE'!M10)</f>
        <v>9</v>
      </c>
      <c r="N10" s="267">
        <f>IF('INTERACTION-PAGE'!N10="","",'INTERACTION-PAGE'!N10)</f>
        <v>0</v>
      </c>
      <c r="O10" s="267">
        <f>IF('INTERACTION-PAGE'!O10="","",'INTERACTION-PAGE'!O10)</f>
        <v>0</v>
      </c>
      <c r="P10" s="267">
        <f>IF('INTERACTION-PAGE'!P10="","",'INTERACTION-PAGE'!P10)</f>
        <v>0</v>
      </c>
      <c r="Q10" s="267">
        <f>IF('INTERACTION-PAGE'!Q10="","",'INTERACTION-PAGE'!Q10)</f>
        <v>0</v>
      </c>
      <c r="R10" s="267">
        <f>IF('INTERACTION-PAGE'!R10="","",'INTERACTION-PAGE'!R10)</f>
        <v>0</v>
      </c>
      <c r="S10" s="267">
        <f>IF('INTERACTION-PAGE'!S10="","",'INTERACTION-PAGE'!S10)</f>
        <v>0</v>
      </c>
      <c r="T10" s="267">
        <f>IF('INTERACTION-PAGE'!T10="","",'INTERACTION-PAGE'!T10)</f>
        <v>5</v>
      </c>
      <c r="U10" s="267">
        <f>IF('INTERACTION-PAGE'!U10="","",'INTERACTION-PAGE'!U10)</f>
        <v>5</v>
      </c>
      <c r="V10" s="267">
        <f>IF('INTERACTION-PAGE'!V10="","",'INTERACTION-PAGE'!V10)</f>
        <v>25</v>
      </c>
      <c r="W10" s="267">
        <f>IF('INTERACTION-PAGE'!W10="","",'INTERACTION-PAGE'!W10)</f>
        <v>5</v>
      </c>
      <c r="X10" s="267">
        <f>IF('INTERACTION-PAGE'!X10="","",'INTERACTION-PAGE'!X10)</f>
        <v>0</v>
      </c>
      <c r="Y10" s="48">
        <f>100 * SUM(E10:X10) / SUM(I$8, N$8, S$8, X$8)</f>
        <v>100</v>
      </c>
      <c r="Z10" s="5">
        <f>IF((E10+J10+O10+T10)&gt;0,100,"")</f>
        <v>100</v>
      </c>
      <c r="AA10" s="5">
        <f t="shared" ref="AA10:AD10" si="0">IF((F10+K10+P10+U10)&gt;0,100,"")</f>
        <v>100</v>
      </c>
      <c r="AB10" s="5">
        <f t="shared" si="0"/>
        <v>100</v>
      </c>
      <c r="AC10" s="5">
        <f t="shared" si="0"/>
        <v>100</v>
      </c>
      <c r="AD10" s="5" t="str">
        <f t="shared" si="0"/>
        <v/>
      </c>
      <c r="AE10" s="20">
        <f>IFERROR(AVERAGE(Z10:AD10),"")</f>
        <v>100</v>
      </c>
    </row>
    <row r="11" spans="1:32" ht="15" customHeight="1" thickTop="1" x14ac:dyDescent="0.35">
      <c r="A11" s="263">
        <v>1</v>
      </c>
      <c r="B11" s="272" t="s">
        <v>97</v>
      </c>
      <c r="C11" s="272" t="s">
        <v>98</v>
      </c>
      <c r="D11" s="273"/>
      <c r="E11" s="274">
        <v>6</v>
      </c>
      <c r="F11" s="274">
        <v>12</v>
      </c>
      <c r="G11" s="272"/>
      <c r="H11" s="275"/>
      <c r="I11" s="272"/>
      <c r="J11" s="276"/>
      <c r="K11" s="274">
        <v>3.36</v>
      </c>
      <c r="L11" s="274">
        <v>10.08</v>
      </c>
      <c r="M11" s="274">
        <v>7.56</v>
      </c>
      <c r="N11" s="276"/>
      <c r="O11" s="276"/>
      <c r="P11" s="276"/>
      <c r="Q11" s="276"/>
      <c r="R11" s="276"/>
      <c r="S11" s="276"/>
      <c r="T11" s="277">
        <v>3.25</v>
      </c>
      <c r="U11" s="277">
        <v>3.25</v>
      </c>
      <c r="V11" s="277">
        <v>16.25</v>
      </c>
      <c r="W11" s="277">
        <v>3.25</v>
      </c>
      <c r="X11" s="276"/>
      <c r="Y11" s="265">
        <f>IF(OR( $B11="", $B11="AB", $B11="UR", $C11="", $C11="AB", $C11="UR", $D11="AB", $D11="UR"),"",(IF(OR(I$8&gt;0,N$8&gt;0,S$8&gt;0,X$8&gt;0),(100*SUM($E11:$X11)/(I$8+N$8+S$8+X$8))," ")))</f>
        <v>72.222222222222229</v>
      </c>
      <c r="Z11" s="26">
        <f>IF(OR( $B11="", $B11="AB", $B11="UR", $C11="", $C11="AB", $C11="UR", $D11="AB", $D11="UR"),"",(IF(OR(E$10&gt;0,J$10&gt;0,O$10&gt;0,T$10&gt;0),(Z$10*(IF(AND(E$10&gt;0), IF(OR(E11="", E11="AB",E11="UR"),0,E11),0) +IF(AND(J$10&gt;0), IF(OR(J11="",J11="AB",J11=""),0,J11),0)+IF(AND(O$10&gt;0), IF(OR(O11="", O11="AB",O11="UR"),0,O11),0)+IF(AND(T$10&gt;0), IF(OR(T11="",T11="AB",T11="UR"),0,T11),0))/(E$10+J$10+O$10+T$10))," ")))</f>
        <v>66.071428571428569</v>
      </c>
      <c r="AA11" s="26">
        <f t="shared" ref="AA11:AD11" si="1">IF(OR( $B11="", $B11="AB", $B11="UR", $C11="", $C11="AB", $C11="UR", $D11="AB", $D11="UR"),"",(IF(OR(F$10&gt;0,K$10&gt;0,P$10&gt;0,U$10&gt;0),(AA$10*(IF(AND(F$10&gt;0), IF(OR(F11="", F11="AB",F11="UR"),0,F11),0) +IF(AND(K$10&gt;0), IF(OR(K11="",K11="AB",K11=""),0,K11),0)+IF(AND(P$10&gt;0), IF(OR(P11="", P11="AB",P11="UR"),0,P11),0)+IF(AND(U$10&gt;0), IF(OR(U11="",U11="AB",U11="UR"),0,U11),0))/(F$10+K$10+P$10+U$10))," ")))</f>
        <v>74.44</v>
      </c>
      <c r="AB11" s="26">
        <f t="shared" si="1"/>
        <v>71.162162162162161</v>
      </c>
      <c r="AC11" s="26">
        <f t="shared" si="1"/>
        <v>77.214285714285694</v>
      </c>
      <c r="AD11" s="26" t="str">
        <f t="shared" si="1"/>
        <v xml:space="preserve"> </v>
      </c>
      <c r="AE11" s="27">
        <f t="shared" ref="AE11:AE42" si="2">IF(C11="","",IFERROR(AVERAGE(Z11:AD11),""))</f>
        <v>72.221969111969102</v>
      </c>
    </row>
    <row r="12" spans="1:32" ht="15" customHeight="1" x14ac:dyDescent="0.35">
      <c r="A12" s="264">
        <v>2</v>
      </c>
      <c r="B12" s="272" t="s">
        <v>99</v>
      </c>
      <c r="C12" s="272" t="s">
        <v>100</v>
      </c>
      <c r="D12" s="273"/>
      <c r="E12" s="274">
        <v>3</v>
      </c>
      <c r="F12" s="274">
        <v>6</v>
      </c>
      <c r="G12" s="272"/>
      <c r="H12" s="275"/>
      <c r="I12" s="272"/>
      <c r="J12" s="276"/>
      <c r="K12" s="274">
        <v>3.36</v>
      </c>
      <c r="L12" s="274">
        <v>10.08</v>
      </c>
      <c r="M12" s="274">
        <v>7.56</v>
      </c>
      <c r="N12" s="276"/>
      <c r="O12" s="276"/>
      <c r="P12" s="276"/>
      <c r="Q12" s="276"/>
      <c r="R12" s="276"/>
      <c r="S12" s="276"/>
      <c r="T12" s="277">
        <v>2.875</v>
      </c>
      <c r="U12" s="277">
        <v>2.875</v>
      </c>
      <c r="V12" s="277">
        <v>14.375</v>
      </c>
      <c r="W12" s="277">
        <v>2.875</v>
      </c>
      <c r="X12" s="276"/>
      <c r="Y12" s="265">
        <f t="shared" ref="Y12:Y75" si="3">IF(OR( $B12="", $B12="AB", $B12="UR", $C12="", $C12="AB", $C12="UR", $D12="AB", $D12="UR"),"",(IF(OR(I$8&gt;0,N$8&gt;0,S$8&gt;0,X$8&gt;0),(100*SUM(E12:X12)/(I$8+N$8+S$8+X$8))," ")))</f>
        <v>58.888888888888886</v>
      </c>
      <c r="Z12" s="26">
        <f>IF(OR( $B12="", $B12="AB", $B12="UR", $C12="", $C12="AB", $C12="UR", $D12="AB", $D12="UR"),"",(IF(OR(E$10&gt;0,J$10&gt;0,O$10&gt;0,T$10&gt;0),(Z$10*(IF(AND(E$10&gt;0), IF(OR(E12="", E12="AB",E12="UR"),0,E12),0) +IF(AND(J$10&gt;0), IF(OR(J12="",J12="AB",J12=""),0,J12),0)+IF(AND(O$10&gt;0), IF(OR(O12="", O12="AB",O12="UR"),0,O12),0)+IF(AND(T$10&gt;0), IF(OR(T12="",T12="AB",T12="UR"),0,T12),0))/(E$10+J$10+O$10+T$10))," ")))</f>
        <v>41.964285714285715</v>
      </c>
      <c r="AA12" s="26">
        <f t="shared" ref="AA12:AA75" si="4">IF(OR( $B12="", $B12="AB", $B12="UR", $C12="", $C12="AB", $C12="UR", $D12="AB", $D12="UR"),"",(IF(OR(F$10&gt;0,K$10&gt;0,P$10&gt;0,U$10&gt;0),(AA$10*(IF(AND(F$10&gt;0), IF(OR(F12="", F12="AB",F12="UR"),0,F12),0) +IF(AND(K$10&gt;0), IF(OR(K12="",K12="AB",K12=""),0,K12),0)+IF(AND(P$10&gt;0), IF(OR(P12="", P12="AB",P12="UR"),0,P12),0)+IF(AND(U$10&gt;0), IF(OR(U12="",U12="AB",U12="UR"),0,U12),0))/(F$10+K$10+P$10+U$10))," ")))</f>
        <v>48.94</v>
      </c>
      <c r="AB12" s="26">
        <f t="shared" ref="AB12:AB75" si="5">IF(OR( $B12="", $B12="AB", $B12="UR", $C12="", $C12="AB", $C12="UR", $D12="AB", $D12="UR"),"",(IF(OR(G$10&gt;0,L$10&gt;0,Q$10&gt;0,V$10&gt;0),(AB$10*(IF(AND(G$10&gt;0), IF(OR(G12="", G12="AB",G12="UR"),0,G12),0) +IF(AND(L$10&gt;0), IF(OR(L12="",L12="AB",L12=""),0,L12),0)+IF(AND(Q$10&gt;0), IF(OR(Q12="", Q12="AB",Q12="UR"),0,Q12),0)+IF(AND(V$10&gt;0), IF(OR(V12="",V12="AB",V12="UR"),0,V12),0))/(G$10+L$10+Q$10+V$10))," ")))</f>
        <v>66.094594594594597</v>
      </c>
      <c r="AC12" s="26">
        <f t="shared" ref="AC12:AC75" si="6">IF(OR( $B12="", $B12="AB", $B12="UR", $C12="", $C12="AB", $C12="UR", $D12="AB", $D12="UR"),"",(IF(OR(H$10&gt;0,M$10&gt;0,R$10&gt;0,W$10&gt;0),(AC$10*(IF(AND(H$10&gt;0), IF(OR(H12="", H12="AB",H12="UR"),0,H12),0) +IF(AND(M$10&gt;0), IF(OR(M12="",M12="AB",M12=""),0,M12),0)+IF(AND(R$10&gt;0), IF(OR(R12="", R12="AB",R12="UR"),0,R12),0)+IF(AND(W$10&gt;0), IF(OR(W12="",W12="AB",W12="UR"),0,W12),0))/(H$10+M$10+R$10+W$10))," ")))</f>
        <v>74.535714285714263</v>
      </c>
      <c r="AD12" s="26" t="str">
        <f t="shared" ref="AD12:AD75" si="7">IF(OR( $B12="", $B12="AB", $B12="UR", $C12="", $C12="AB", $C12="UR", $D12="AB", $D12="UR"),"",(IF(OR(I$10&gt;0,N$10&gt;0,S$10&gt;0,X$10&gt;0),(AD$10*(IF(AND(I$10&gt;0), IF(OR(I12="", I12="AB",I12="UR"),0,I12),0) +IF(AND(N$10&gt;0), IF(OR(N12="",N12="AB",N12=""),0,N12),0)+IF(AND(S$10&gt;0), IF(OR(S12="", S12="AB",S12="UR"),0,S12),0)+IF(AND(X$10&gt;0), IF(OR(X12="",X12="AB",X12="UR"),0,X12),0))/(I$10+N$10+S$10+X$10))," ")))</f>
        <v xml:space="preserve"> </v>
      </c>
      <c r="AE12" s="27">
        <f t="shared" si="2"/>
        <v>57.883648648648645</v>
      </c>
    </row>
    <row r="13" spans="1:32" ht="15" customHeight="1" x14ac:dyDescent="0.35">
      <c r="A13" s="263">
        <v>3</v>
      </c>
      <c r="B13" s="272" t="s">
        <v>101</v>
      </c>
      <c r="C13" s="272" t="s">
        <v>102</v>
      </c>
      <c r="D13" s="273"/>
      <c r="E13" s="274">
        <v>6</v>
      </c>
      <c r="F13" s="274">
        <v>11</v>
      </c>
      <c r="G13" s="272"/>
      <c r="H13" s="275"/>
      <c r="I13" s="272"/>
      <c r="J13" s="276"/>
      <c r="K13" s="274">
        <v>4</v>
      </c>
      <c r="L13" s="274">
        <v>12</v>
      </c>
      <c r="M13" s="274">
        <v>9</v>
      </c>
      <c r="N13" s="276"/>
      <c r="O13" s="276"/>
      <c r="P13" s="276"/>
      <c r="Q13" s="276"/>
      <c r="R13" s="276"/>
      <c r="S13" s="276"/>
      <c r="T13" s="277">
        <v>5</v>
      </c>
      <c r="U13" s="277">
        <v>5</v>
      </c>
      <c r="V13" s="277">
        <v>25</v>
      </c>
      <c r="W13" s="277">
        <v>5</v>
      </c>
      <c r="X13" s="276"/>
      <c r="Y13" s="265">
        <f t="shared" si="3"/>
        <v>91.111111111111114</v>
      </c>
      <c r="Z13" s="26">
        <f t="shared" ref="Z13:Z75" si="8">IF(OR( $B13="", $B13="AB", $B13="UR", $C13="", $C13="AB", $C13="UR", $D13="AB", $D13="UR"),"",(IF(OR(E$10&gt;0,J$10&gt;0,O$10&gt;0,T$10&gt;0),(Z$10*(IF(AND(E$10&gt;0), IF(OR(E13="", E13="AB",E13="UR"),0,E13),0) +IF(AND(J$10&gt;0), IF(OR(J13="",J13="AB",J13=""),0,J13),0)+IF(AND(O$10&gt;0), IF(OR(O13="", O13="AB",O13="UR"),0,O13),0)+IF(AND(T$10&gt;0), IF(OR(T13="",T13="AB",T13="UR"),0,T13),0))/(E$10+J$10+O$10+T$10))," ")))</f>
        <v>78.571428571428569</v>
      </c>
      <c r="AA13" s="26">
        <f t="shared" si="4"/>
        <v>80</v>
      </c>
      <c r="AB13" s="26">
        <f t="shared" si="5"/>
        <v>100</v>
      </c>
      <c r="AC13" s="26">
        <f t="shared" si="6"/>
        <v>100</v>
      </c>
      <c r="AD13" s="26" t="str">
        <f t="shared" si="7"/>
        <v xml:space="preserve"> </v>
      </c>
      <c r="AE13" s="27">
        <f t="shared" si="2"/>
        <v>89.642857142857139</v>
      </c>
    </row>
    <row r="14" spans="1:32" ht="15" customHeight="1" x14ac:dyDescent="0.35">
      <c r="A14" s="264">
        <v>4</v>
      </c>
      <c r="B14" s="272" t="s">
        <v>103</v>
      </c>
      <c r="C14" s="272" t="s">
        <v>104</v>
      </c>
      <c r="D14" s="273"/>
      <c r="E14" s="274">
        <v>8</v>
      </c>
      <c r="F14" s="274">
        <v>15</v>
      </c>
      <c r="G14" s="272"/>
      <c r="H14" s="275"/>
      <c r="I14" s="272"/>
      <c r="J14" s="276"/>
      <c r="K14" s="274">
        <v>3.2</v>
      </c>
      <c r="L14" s="274">
        <v>9.6</v>
      </c>
      <c r="M14" s="274">
        <v>7.1999999999999993</v>
      </c>
      <c r="N14" s="276"/>
      <c r="O14" s="276"/>
      <c r="P14" s="276"/>
      <c r="Q14" s="276"/>
      <c r="R14" s="276"/>
      <c r="S14" s="276"/>
      <c r="T14" s="277">
        <v>3.625</v>
      </c>
      <c r="U14" s="277">
        <v>3.625</v>
      </c>
      <c r="V14" s="277">
        <v>18.125</v>
      </c>
      <c r="W14" s="277">
        <v>3.625</v>
      </c>
      <c r="X14" s="276"/>
      <c r="Y14" s="265">
        <f t="shared" si="3"/>
        <v>80</v>
      </c>
      <c r="Z14" s="26">
        <f t="shared" si="8"/>
        <v>83.035714285714292</v>
      </c>
      <c r="AA14" s="26">
        <f t="shared" si="4"/>
        <v>87.3</v>
      </c>
      <c r="AB14" s="26">
        <f t="shared" si="5"/>
        <v>74.932432432432435</v>
      </c>
      <c r="AC14" s="26">
        <f t="shared" si="6"/>
        <v>77.321428571428569</v>
      </c>
      <c r="AD14" s="26" t="str">
        <f t="shared" si="7"/>
        <v xml:space="preserve"> </v>
      </c>
      <c r="AE14" s="27">
        <f t="shared" si="2"/>
        <v>80.647393822393823</v>
      </c>
    </row>
    <row r="15" spans="1:32" ht="15" customHeight="1" x14ac:dyDescent="0.35">
      <c r="A15" s="263">
        <v>5</v>
      </c>
      <c r="B15" s="272" t="s">
        <v>105</v>
      </c>
      <c r="C15" s="272" t="s">
        <v>106</v>
      </c>
      <c r="D15" s="273"/>
      <c r="E15" s="274">
        <v>7</v>
      </c>
      <c r="F15" s="274">
        <v>15</v>
      </c>
      <c r="G15" s="272"/>
      <c r="H15" s="275"/>
      <c r="I15" s="272"/>
      <c r="J15" s="276"/>
      <c r="K15" s="274">
        <v>3.2</v>
      </c>
      <c r="L15" s="274">
        <v>9.6</v>
      </c>
      <c r="M15" s="274">
        <v>7.1999999999999993</v>
      </c>
      <c r="N15" s="276"/>
      <c r="O15" s="276"/>
      <c r="P15" s="276"/>
      <c r="Q15" s="276"/>
      <c r="R15" s="276"/>
      <c r="S15" s="276"/>
      <c r="T15" s="277">
        <v>3.875</v>
      </c>
      <c r="U15" s="277">
        <v>3.875</v>
      </c>
      <c r="V15" s="277">
        <v>19.375</v>
      </c>
      <c r="W15" s="277">
        <v>3.875</v>
      </c>
      <c r="X15" s="276"/>
      <c r="Y15" s="265">
        <f t="shared" si="3"/>
        <v>81.111111111111114</v>
      </c>
      <c r="Z15" s="26">
        <f t="shared" si="8"/>
        <v>77.678571428571431</v>
      </c>
      <c r="AA15" s="26">
        <f t="shared" si="4"/>
        <v>88.3</v>
      </c>
      <c r="AB15" s="26">
        <f t="shared" si="5"/>
        <v>78.310810810810807</v>
      </c>
      <c r="AC15" s="26">
        <f t="shared" si="6"/>
        <v>79.107142857142861</v>
      </c>
      <c r="AD15" s="26" t="str">
        <f t="shared" si="7"/>
        <v xml:space="preserve"> </v>
      </c>
      <c r="AE15" s="27">
        <f t="shared" si="2"/>
        <v>80.849131274131281</v>
      </c>
    </row>
    <row r="16" spans="1:32" ht="15" customHeight="1" x14ac:dyDescent="0.35">
      <c r="A16" s="264">
        <v>6</v>
      </c>
      <c r="B16" s="272" t="s">
        <v>107</v>
      </c>
      <c r="C16" s="272" t="s">
        <v>108</v>
      </c>
      <c r="D16" s="273"/>
      <c r="E16" s="274">
        <v>5</v>
      </c>
      <c r="F16" s="274">
        <v>10</v>
      </c>
      <c r="G16" s="272"/>
      <c r="H16" s="275"/>
      <c r="I16" s="272"/>
      <c r="J16" s="276"/>
      <c r="K16" s="274">
        <v>2.88</v>
      </c>
      <c r="L16" s="274">
        <v>8.64</v>
      </c>
      <c r="M16" s="274">
        <v>6.4799999999999995</v>
      </c>
      <c r="N16" s="276"/>
      <c r="O16" s="276"/>
      <c r="P16" s="276"/>
      <c r="Q16" s="276"/>
      <c r="R16" s="276"/>
      <c r="S16" s="276"/>
      <c r="T16" s="277">
        <v>2.25</v>
      </c>
      <c r="U16" s="277">
        <v>2.25</v>
      </c>
      <c r="V16" s="277">
        <v>11.25</v>
      </c>
      <c r="W16" s="277">
        <v>2.25</v>
      </c>
      <c r="X16" s="276"/>
      <c r="Y16" s="265">
        <f t="shared" si="3"/>
        <v>56.666666666666664</v>
      </c>
      <c r="Z16" s="26">
        <f t="shared" si="8"/>
        <v>51.785714285714285</v>
      </c>
      <c r="AA16" s="26">
        <f t="shared" si="4"/>
        <v>60.52</v>
      </c>
      <c r="AB16" s="26">
        <f t="shared" si="5"/>
        <v>53.756756756756758</v>
      </c>
      <c r="AC16" s="26">
        <f t="shared" si="6"/>
        <v>62.357142857142854</v>
      </c>
      <c r="AD16" s="26" t="str">
        <f t="shared" si="7"/>
        <v xml:space="preserve"> </v>
      </c>
      <c r="AE16" s="27">
        <f t="shared" si="2"/>
        <v>57.104903474903473</v>
      </c>
    </row>
    <row r="17" spans="1:31" ht="15" customHeight="1" x14ac:dyDescent="0.35">
      <c r="A17" s="263">
        <v>7</v>
      </c>
      <c r="B17" s="272" t="s">
        <v>109</v>
      </c>
      <c r="C17" s="272" t="s">
        <v>110</v>
      </c>
      <c r="D17" s="273"/>
      <c r="E17" s="274">
        <v>3</v>
      </c>
      <c r="F17" s="274">
        <v>7</v>
      </c>
      <c r="G17" s="272"/>
      <c r="H17" s="275"/>
      <c r="I17" s="272"/>
      <c r="J17" s="276"/>
      <c r="K17" s="274">
        <v>1.6</v>
      </c>
      <c r="L17" s="274">
        <v>4.8</v>
      </c>
      <c r="M17" s="274">
        <v>3.5999999999999996</v>
      </c>
      <c r="N17" s="276"/>
      <c r="O17" s="276"/>
      <c r="P17" s="276"/>
      <c r="Q17" s="276"/>
      <c r="R17" s="276"/>
      <c r="S17" s="276"/>
      <c r="T17" s="277">
        <v>2.625</v>
      </c>
      <c r="U17" s="277">
        <v>2.625</v>
      </c>
      <c r="V17" s="277">
        <v>13.125</v>
      </c>
      <c r="W17" s="277">
        <v>2.625</v>
      </c>
      <c r="X17" s="276"/>
      <c r="Y17" s="265">
        <f t="shared" si="3"/>
        <v>45.555555555555557</v>
      </c>
      <c r="Z17" s="26">
        <f t="shared" si="8"/>
        <v>40.178571428571431</v>
      </c>
      <c r="AA17" s="26">
        <f t="shared" si="4"/>
        <v>44.9</v>
      </c>
      <c r="AB17" s="26">
        <f t="shared" si="5"/>
        <v>48.445945945945944</v>
      </c>
      <c r="AC17" s="26">
        <f t="shared" si="6"/>
        <v>44.464285714285715</v>
      </c>
      <c r="AD17" s="26" t="str">
        <f t="shared" si="7"/>
        <v xml:space="preserve"> </v>
      </c>
      <c r="AE17" s="27">
        <f t="shared" si="2"/>
        <v>44.49720077220077</v>
      </c>
    </row>
    <row r="18" spans="1:31" ht="15" customHeight="1" x14ac:dyDescent="0.35">
      <c r="A18" s="264">
        <v>8</v>
      </c>
      <c r="B18" s="272" t="s">
        <v>111</v>
      </c>
      <c r="C18" s="272" t="s">
        <v>112</v>
      </c>
      <c r="D18" s="273"/>
      <c r="E18" s="274">
        <v>5</v>
      </c>
      <c r="F18" s="274">
        <v>10</v>
      </c>
      <c r="G18" s="272"/>
      <c r="H18" s="275"/>
      <c r="I18" s="272"/>
      <c r="J18" s="276"/>
      <c r="K18" s="274">
        <v>2.4</v>
      </c>
      <c r="L18" s="274">
        <v>7.1999999999999993</v>
      </c>
      <c r="M18" s="274">
        <v>5.3999999999999995</v>
      </c>
      <c r="N18" s="276"/>
      <c r="O18" s="276"/>
      <c r="P18" s="276"/>
      <c r="Q18" s="276"/>
      <c r="R18" s="276"/>
      <c r="S18" s="276"/>
      <c r="T18" s="277">
        <v>2.5</v>
      </c>
      <c r="U18" s="277">
        <v>2.5</v>
      </c>
      <c r="V18" s="277">
        <v>12.5</v>
      </c>
      <c r="W18" s="277">
        <v>2.5</v>
      </c>
      <c r="X18" s="276"/>
      <c r="Y18" s="265">
        <f t="shared" si="3"/>
        <v>55.555555555555557</v>
      </c>
      <c r="Z18" s="26">
        <f t="shared" si="8"/>
        <v>53.571428571428569</v>
      </c>
      <c r="AA18" s="26">
        <f t="shared" si="4"/>
        <v>59.6</v>
      </c>
      <c r="AB18" s="26">
        <f t="shared" si="5"/>
        <v>53.243243243243242</v>
      </c>
      <c r="AC18" s="26">
        <f t="shared" si="6"/>
        <v>56.428571428571431</v>
      </c>
      <c r="AD18" s="26" t="str">
        <f t="shared" si="7"/>
        <v xml:space="preserve"> </v>
      </c>
      <c r="AE18" s="27">
        <f t="shared" si="2"/>
        <v>55.710810810810813</v>
      </c>
    </row>
    <row r="19" spans="1:31" ht="15" customHeight="1" x14ac:dyDescent="0.35">
      <c r="A19" s="263">
        <v>9</v>
      </c>
      <c r="B19" s="272" t="s">
        <v>113</v>
      </c>
      <c r="C19" s="272" t="s">
        <v>114</v>
      </c>
      <c r="D19" s="273"/>
      <c r="E19" s="274">
        <v>3</v>
      </c>
      <c r="F19" s="274">
        <v>8</v>
      </c>
      <c r="G19" s="272"/>
      <c r="H19" s="275"/>
      <c r="I19" s="272"/>
      <c r="J19" s="276"/>
      <c r="K19" s="274">
        <v>3.2</v>
      </c>
      <c r="L19" s="274">
        <v>9.6</v>
      </c>
      <c r="M19" s="274">
        <v>7.1999999999999993</v>
      </c>
      <c r="N19" s="276"/>
      <c r="O19" s="276"/>
      <c r="P19" s="276"/>
      <c r="Q19" s="276"/>
      <c r="R19" s="276"/>
      <c r="S19" s="276"/>
      <c r="T19" s="277">
        <v>3.5</v>
      </c>
      <c r="U19" s="277">
        <v>3.5</v>
      </c>
      <c r="V19" s="277">
        <v>17.5</v>
      </c>
      <c r="W19" s="277">
        <v>3.5</v>
      </c>
      <c r="X19" s="276"/>
      <c r="Y19" s="265">
        <f t="shared" si="3"/>
        <v>65.555555555555557</v>
      </c>
      <c r="Z19" s="26">
        <f t="shared" si="8"/>
        <v>46.428571428571431</v>
      </c>
      <c r="AA19" s="26">
        <f t="shared" si="4"/>
        <v>58.8</v>
      </c>
      <c r="AB19" s="26">
        <f t="shared" si="5"/>
        <v>73.243243243243242</v>
      </c>
      <c r="AC19" s="26">
        <f t="shared" si="6"/>
        <v>76.428571428571431</v>
      </c>
      <c r="AD19" s="26" t="str">
        <f t="shared" si="7"/>
        <v xml:space="preserve"> </v>
      </c>
      <c r="AE19" s="27">
        <f t="shared" si="2"/>
        <v>63.725096525096532</v>
      </c>
    </row>
    <row r="20" spans="1:31" ht="15" customHeight="1" x14ac:dyDescent="0.35">
      <c r="A20" s="264">
        <v>10</v>
      </c>
      <c r="B20" s="272" t="s">
        <v>115</v>
      </c>
      <c r="C20" s="272" t="s">
        <v>116</v>
      </c>
      <c r="D20" s="273"/>
      <c r="E20" s="274">
        <v>5</v>
      </c>
      <c r="F20" s="274">
        <v>11</v>
      </c>
      <c r="G20" s="272"/>
      <c r="H20" s="275"/>
      <c r="I20" s="272"/>
      <c r="J20" s="276"/>
      <c r="K20" s="274">
        <v>3.52</v>
      </c>
      <c r="L20" s="274">
        <v>10.559999999999999</v>
      </c>
      <c r="M20" s="274">
        <v>7.92</v>
      </c>
      <c r="N20" s="276"/>
      <c r="O20" s="276"/>
      <c r="P20" s="276"/>
      <c r="Q20" s="276"/>
      <c r="R20" s="276"/>
      <c r="S20" s="276"/>
      <c r="T20" s="277">
        <v>2.125</v>
      </c>
      <c r="U20" s="277">
        <v>2.125</v>
      </c>
      <c r="V20" s="277">
        <v>10.625</v>
      </c>
      <c r="W20" s="277">
        <v>2.125</v>
      </c>
      <c r="X20" s="276"/>
      <c r="Y20" s="265">
        <f t="shared" si="3"/>
        <v>61.111111111111114</v>
      </c>
      <c r="Z20" s="26">
        <f t="shared" si="8"/>
        <v>50.892857142857146</v>
      </c>
      <c r="AA20" s="26">
        <f t="shared" si="4"/>
        <v>66.58</v>
      </c>
      <c r="AB20" s="26">
        <f t="shared" si="5"/>
        <v>57.256756756756758</v>
      </c>
      <c r="AC20" s="26">
        <f t="shared" si="6"/>
        <v>71.75</v>
      </c>
      <c r="AD20" s="26" t="str">
        <f t="shared" si="7"/>
        <v xml:space="preserve"> </v>
      </c>
      <c r="AE20" s="27">
        <f t="shared" si="2"/>
        <v>61.619903474903481</v>
      </c>
    </row>
    <row r="21" spans="1:31" ht="15" customHeight="1" x14ac:dyDescent="0.35">
      <c r="A21" s="263">
        <v>11</v>
      </c>
      <c r="B21" s="272" t="s">
        <v>117</v>
      </c>
      <c r="C21" s="272" t="s">
        <v>118</v>
      </c>
      <c r="D21" s="273"/>
      <c r="E21" s="274">
        <v>5</v>
      </c>
      <c r="F21" s="274">
        <v>9</v>
      </c>
      <c r="G21" s="272"/>
      <c r="H21" s="275"/>
      <c r="I21" s="272"/>
      <c r="J21" s="276"/>
      <c r="K21" s="274">
        <v>3.52</v>
      </c>
      <c r="L21" s="274">
        <v>10.559999999999999</v>
      </c>
      <c r="M21" s="274">
        <v>7.92</v>
      </c>
      <c r="N21" s="276"/>
      <c r="O21" s="276"/>
      <c r="P21" s="276"/>
      <c r="Q21" s="276"/>
      <c r="R21" s="276"/>
      <c r="S21" s="276"/>
      <c r="T21" s="277">
        <v>4.125</v>
      </c>
      <c r="U21" s="277">
        <v>4.125</v>
      </c>
      <c r="V21" s="277">
        <v>20.625</v>
      </c>
      <c r="W21" s="277">
        <v>4.125</v>
      </c>
      <c r="X21" s="276"/>
      <c r="Y21" s="265">
        <f t="shared" si="3"/>
        <v>76.666666666666671</v>
      </c>
      <c r="Z21" s="26">
        <f t="shared" si="8"/>
        <v>65.178571428571431</v>
      </c>
      <c r="AA21" s="26">
        <f t="shared" si="4"/>
        <v>66.58</v>
      </c>
      <c r="AB21" s="26">
        <f t="shared" si="5"/>
        <v>84.28378378378379</v>
      </c>
      <c r="AC21" s="26">
        <f t="shared" si="6"/>
        <v>86.035714285714292</v>
      </c>
      <c r="AD21" s="26" t="str">
        <f t="shared" si="7"/>
        <v xml:space="preserve"> </v>
      </c>
      <c r="AE21" s="27">
        <f t="shared" si="2"/>
        <v>75.519517374517378</v>
      </c>
    </row>
    <row r="22" spans="1:31" ht="15" customHeight="1" x14ac:dyDescent="0.35">
      <c r="A22" s="264">
        <v>12</v>
      </c>
      <c r="B22" s="272" t="s">
        <v>119</v>
      </c>
      <c r="C22" s="272" t="s">
        <v>120</v>
      </c>
      <c r="D22" s="273"/>
      <c r="E22" s="274">
        <v>4</v>
      </c>
      <c r="F22" s="274">
        <v>6</v>
      </c>
      <c r="G22" s="272"/>
      <c r="H22" s="275"/>
      <c r="I22" s="272"/>
      <c r="J22" s="276"/>
      <c r="K22" s="274">
        <v>3.52</v>
      </c>
      <c r="L22" s="274">
        <v>10.559999999999999</v>
      </c>
      <c r="M22" s="274">
        <v>7.92</v>
      </c>
      <c r="N22" s="276"/>
      <c r="O22" s="276"/>
      <c r="P22" s="276"/>
      <c r="Q22" s="276"/>
      <c r="R22" s="276"/>
      <c r="S22" s="276"/>
      <c r="T22" s="277">
        <v>2.625</v>
      </c>
      <c r="U22" s="277">
        <v>2.625</v>
      </c>
      <c r="V22" s="277">
        <v>13.125</v>
      </c>
      <c r="W22" s="277">
        <v>2.625</v>
      </c>
      <c r="X22" s="276"/>
      <c r="Y22" s="265">
        <f t="shared" si="3"/>
        <v>58.888888888888886</v>
      </c>
      <c r="Z22" s="26">
        <f t="shared" si="8"/>
        <v>47.321428571428569</v>
      </c>
      <c r="AA22" s="26">
        <f t="shared" si="4"/>
        <v>48.58</v>
      </c>
      <c r="AB22" s="26">
        <f t="shared" si="5"/>
        <v>64.013513513513516</v>
      </c>
      <c r="AC22" s="26">
        <f t="shared" si="6"/>
        <v>75.321428571428569</v>
      </c>
      <c r="AD22" s="26" t="str">
        <f t="shared" si="7"/>
        <v xml:space="preserve"> </v>
      </c>
      <c r="AE22" s="27">
        <f t="shared" si="2"/>
        <v>58.80909266409266</v>
      </c>
    </row>
    <row r="23" spans="1:31" ht="15" customHeight="1" x14ac:dyDescent="0.35">
      <c r="A23" s="263">
        <v>13</v>
      </c>
      <c r="B23" s="272" t="s">
        <v>121</v>
      </c>
      <c r="C23" s="272" t="s">
        <v>122</v>
      </c>
      <c r="D23" s="273"/>
      <c r="E23" s="274">
        <v>3</v>
      </c>
      <c r="F23" s="274">
        <v>5</v>
      </c>
      <c r="G23" s="272"/>
      <c r="H23" s="275"/>
      <c r="I23" s="272"/>
      <c r="J23" s="276"/>
      <c r="K23" s="274">
        <v>0.8</v>
      </c>
      <c r="L23" s="274">
        <v>2.4</v>
      </c>
      <c r="M23" s="274">
        <v>1.7999999999999998</v>
      </c>
      <c r="N23" s="276"/>
      <c r="O23" s="276"/>
      <c r="P23" s="276"/>
      <c r="Q23" s="276"/>
      <c r="R23" s="276"/>
      <c r="S23" s="276"/>
      <c r="T23" s="277">
        <v>1.5</v>
      </c>
      <c r="U23" s="277">
        <v>1.5</v>
      </c>
      <c r="V23" s="277">
        <v>7.5</v>
      </c>
      <c r="W23" s="277">
        <v>1.5</v>
      </c>
      <c r="X23" s="276"/>
      <c r="Y23" s="265">
        <f t="shared" si="3"/>
        <v>27.777777777777779</v>
      </c>
      <c r="Z23" s="26">
        <f t="shared" si="8"/>
        <v>32.142857142857146</v>
      </c>
      <c r="AA23" s="26">
        <f t="shared" si="4"/>
        <v>29.2</v>
      </c>
      <c r="AB23" s="26">
        <f t="shared" si="5"/>
        <v>26.756756756756758</v>
      </c>
      <c r="AC23" s="26">
        <f t="shared" si="6"/>
        <v>23.571428571428573</v>
      </c>
      <c r="AD23" s="26" t="str">
        <f t="shared" si="7"/>
        <v xml:space="preserve"> </v>
      </c>
      <c r="AE23" s="27">
        <f t="shared" si="2"/>
        <v>27.917760617760617</v>
      </c>
    </row>
    <row r="24" spans="1:31" ht="15" customHeight="1" x14ac:dyDescent="0.35">
      <c r="A24" s="264">
        <v>14</v>
      </c>
      <c r="B24" s="272" t="s">
        <v>123</v>
      </c>
      <c r="C24" s="272" t="s">
        <v>124</v>
      </c>
      <c r="D24" s="273"/>
      <c r="E24" s="274">
        <v>6.12</v>
      </c>
      <c r="F24" s="274">
        <v>10.88</v>
      </c>
      <c r="G24" s="272"/>
      <c r="H24" s="275"/>
      <c r="I24" s="272"/>
      <c r="J24" s="276"/>
      <c r="K24" s="274">
        <v>3.36</v>
      </c>
      <c r="L24" s="274">
        <v>10.08</v>
      </c>
      <c r="M24" s="274">
        <v>7.56</v>
      </c>
      <c r="N24" s="276"/>
      <c r="O24" s="276"/>
      <c r="P24" s="276"/>
      <c r="Q24" s="276"/>
      <c r="R24" s="276"/>
      <c r="S24" s="276"/>
      <c r="T24" s="277">
        <v>3.75</v>
      </c>
      <c r="U24" s="277">
        <v>3.75</v>
      </c>
      <c r="V24" s="277">
        <v>18.75</v>
      </c>
      <c r="W24" s="277">
        <v>3.75</v>
      </c>
      <c r="X24" s="276"/>
      <c r="Y24" s="265">
        <f t="shared" si="3"/>
        <v>75.555555555555557</v>
      </c>
      <c r="Z24" s="26">
        <f t="shared" si="8"/>
        <v>70.500000000000014</v>
      </c>
      <c r="AA24" s="26">
        <f t="shared" si="4"/>
        <v>71.960000000000008</v>
      </c>
      <c r="AB24" s="26">
        <f t="shared" si="5"/>
        <v>77.918918918918919</v>
      </c>
      <c r="AC24" s="26">
        <f t="shared" si="6"/>
        <v>80.785714285714263</v>
      </c>
      <c r="AD24" s="26" t="str">
        <f t="shared" si="7"/>
        <v xml:space="preserve"> </v>
      </c>
      <c r="AE24" s="27">
        <f t="shared" si="2"/>
        <v>75.291158301158305</v>
      </c>
    </row>
    <row r="25" spans="1:31" ht="15" customHeight="1" x14ac:dyDescent="0.35">
      <c r="A25" s="263">
        <v>15</v>
      </c>
      <c r="B25" s="272" t="s">
        <v>125</v>
      </c>
      <c r="C25" s="272" t="s">
        <v>126</v>
      </c>
      <c r="D25" s="273"/>
      <c r="E25" s="274">
        <v>6.12</v>
      </c>
      <c r="F25" s="274">
        <v>10.88</v>
      </c>
      <c r="G25" s="272"/>
      <c r="H25" s="275"/>
      <c r="I25" s="272"/>
      <c r="J25" s="276"/>
      <c r="K25" s="274">
        <v>3.2</v>
      </c>
      <c r="L25" s="274">
        <v>9.6</v>
      </c>
      <c r="M25" s="274">
        <v>7.1999999999999993</v>
      </c>
      <c r="N25" s="276"/>
      <c r="O25" s="276"/>
      <c r="P25" s="276"/>
      <c r="Q25" s="276"/>
      <c r="R25" s="276"/>
      <c r="S25" s="276"/>
      <c r="T25" s="277">
        <v>3.5</v>
      </c>
      <c r="U25" s="277">
        <v>3.5</v>
      </c>
      <c r="V25" s="277">
        <v>17.5</v>
      </c>
      <c r="W25" s="277">
        <v>3.5</v>
      </c>
      <c r="X25" s="276"/>
      <c r="Y25" s="265">
        <f t="shared" si="3"/>
        <v>72.222222222222229</v>
      </c>
      <c r="Z25" s="26">
        <f t="shared" si="8"/>
        <v>68.714285714285722</v>
      </c>
      <c r="AA25" s="26">
        <f t="shared" si="4"/>
        <v>70.320000000000007</v>
      </c>
      <c r="AB25" s="26">
        <f t="shared" si="5"/>
        <v>73.243243243243242</v>
      </c>
      <c r="AC25" s="26">
        <f t="shared" si="6"/>
        <v>76.428571428571431</v>
      </c>
      <c r="AD25" s="26" t="str">
        <f t="shared" si="7"/>
        <v xml:space="preserve"> </v>
      </c>
      <c r="AE25" s="27">
        <f t="shared" si="2"/>
        <v>72.176525096525097</v>
      </c>
    </row>
    <row r="26" spans="1:31" ht="15" customHeight="1" x14ac:dyDescent="0.35">
      <c r="A26" s="264">
        <v>16</v>
      </c>
      <c r="B26" s="272" t="s">
        <v>127</v>
      </c>
      <c r="C26" s="272" t="s">
        <v>128</v>
      </c>
      <c r="D26" s="273"/>
      <c r="E26" s="274">
        <v>7.92</v>
      </c>
      <c r="F26" s="274">
        <v>14.08</v>
      </c>
      <c r="G26" s="272"/>
      <c r="H26" s="275"/>
      <c r="I26" s="272"/>
      <c r="J26" s="276"/>
      <c r="K26" s="274">
        <v>3.68</v>
      </c>
      <c r="L26" s="274">
        <v>11.04</v>
      </c>
      <c r="M26" s="274">
        <v>8.2799999999999994</v>
      </c>
      <c r="N26" s="276"/>
      <c r="O26" s="276"/>
      <c r="P26" s="276"/>
      <c r="Q26" s="276"/>
      <c r="R26" s="276"/>
      <c r="S26" s="276"/>
      <c r="T26" s="277">
        <v>2.875</v>
      </c>
      <c r="U26" s="277">
        <v>2.875</v>
      </c>
      <c r="V26" s="277">
        <v>14.375</v>
      </c>
      <c r="W26" s="277">
        <v>2.875</v>
      </c>
      <c r="X26" s="276"/>
      <c r="Y26" s="265">
        <f t="shared" si="3"/>
        <v>75.555555555555557</v>
      </c>
      <c r="Z26" s="26">
        <f t="shared" si="8"/>
        <v>77.107142857142861</v>
      </c>
      <c r="AA26" s="26">
        <f t="shared" si="4"/>
        <v>82.54</v>
      </c>
      <c r="AB26" s="26">
        <f t="shared" si="5"/>
        <v>68.689189189189193</v>
      </c>
      <c r="AC26" s="26">
        <f t="shared" si="6"/>
        <v>79.678571428571431</v>
      </c>
      <c r="AD26" s="26" t="str">
        <f t="shared" si="7"/>
        <v xml:space="preserve"> </v>
      </c>
      <c r="AE26" s="27">
        <f t="shared" si="2"/>
        <v>77.003725868725866</v>
      </c>
    </row>
    <row r="27" spans="1:31" ht="15" customHeight="1" x14ac:dyDescent="0.35">
      <c r="A27" s="263">
        <v>17</v>
      </c>
      <c r="B27" s="272" t="s">
        <v>129</v>
      </c>
      <c r="C27" s="272" t="s">
        <v>130</v>
      </c>
      <c r="D27" s="273"/>
      <c r="E27" s="274">
        <v>6.12</v>
      </c>
      <c r="F27" s="274">
        <v>10.88</v>
      </c>
      <c r="G27" s="272"/>
      <c r="H27" s="275"/>
      <c r="I27" s="272"/>
      <c r="J27" s="276"/>
      <c r="K27" s="274">
        <v>3.2</v>
      </c>
      <c r="L27" s="274">
        <v>9.6</v>
      </c>
      <c r="M27" s="274">
        <v>7.1999999999999993</v>
      </c>
      <c r="N27" s="276"/>
      <c r="O27" s="276"/>
      <c r="P27" s="276"/>
      <c r="Q27" s="276"/>
      <c r="R27" s="276"/>
      <c r="S27" s="276"/>
      <c r="T27" s="277">
        <v>2.5</v>
      </c>
      <c r="U27" s="277">
        <v>2.5</v>
      </c>
      <c r="V27" s="277">
        <v>12.5</v>
      </c>
      <c r="W27" s="277">
        <v>2.5</v>
      </c>
      <c r="X27" s="276"/>
      <c r="Y27" s="265">
        <f t="shared" si="3"/>
        <v>63.333333333333336</v>
      </c>
      <c r="Z27" s="26">
        <f t="shared" si="8"/>
        <v>61.571428571428577</v>
      </c>
      <c r="AA27" s="26">
        <f t="shared" si="4"/>
        <v>66.320000000000007</v>
      </c>
      <c r="AB27" s="26">
        <f t="shared" si="5"/>
        <v>59.729729729729726</v>
      </c>
      <c r="AC27" s="26">
        <f t="shared" si="6"/>
        <v>69.285714285714278</v>
      </c>
      <c r="AD27" s="26" t="str">
        <f t="shared" si="7"/>
        <v xml:space="preserve"> </v>
      </c>
      <c r="AE27" s="27">
        <f t="shared" si="2"/>
        <v>64.226718146718142</v>
      </c>
    </row>
    <row r="28" spans="1:31" ht="15" customHeight="1" x14ac:dyDescent="0.35">
      <c r="A28" s="264">
        <v>18</v>
      </c>
      <c r="B28" s="272" t="s">
        <v>131</v>
      </c>
      <c r="C28" s="272" t="s">
        <v>132</v>
      </c>
      <c r="D28" s="273"/>
      <c r="E28" s="274">
        <v>8.2799999999999994</v>
      </c>
      <c r="F28" s="274">
        <v>14.72</v>
      </c>
      <c r="G28" s="272"/>
      <c r="H28" s="275"/>
      <c r="I28" s="272"/>
      <c r="J28" s="276"/>
      <c r="K28" s="274">
        <v>3.2</v>
      </c>
      <c r="L28" s="274">
        <v>9.6</v>
      </c>
      <c r="M28" s="274">
        <v>7.1999999999999993</v>
      </c>
      <c r="N28" s="276"/>
      <c r="O28" s="276"/>
      <c r="P28" s="276"/>
      <c r="Q28" s="276"/>
      <c r="R28" s="276"/>
      <c r="S28" s="276"/>
      <c r="T28" s="277">
        <v>1.5</v>
      </c>
      <c r="U28" s="277">
        <v>1.5</v>
      </c>
      <c r="V28" s="277">
        <v>7.5</v>
      </c>
      <c r="W28" s="277">
        <v>1.5</v>
      </c>
      <c r="X28" s="276"/>
      <c r="Y28" s="265">
        <f t="shared" si="3"/>
        <v>61.111111111111114</v>
      </c>
      <c r="Z28" s="26">
        <f t="shared" si="8"/>
        <v>69.857142857142847</v>
      </c>
      <c r="AA28" s="26">
        <f t="shared" si="4"/>
        <v>77.680000000000007</v>
      </c>
      <c r="AB28" s="26">
        <f t="shared" si="5"/>
        <v>46.216216216216225</v>
      </c>
      <c r="AC28" s="26">
        <f t="shared" si="6"/>
        <v>62.142857142857132</v>
      </c>
      <c r="AD28" s="26" t="str">
        <f t="shared" si="7"/>
        <v xml:space="preserve"> </v>
      </c>
      <c r="AE28" s="27">
        <f t="shared" si="2"/>
        <v>63.974054054054051</v>
      </c>
    </row>
    <row r="29" spans="1:31" ht="15" customHeight="1" x14ac:dyDescent="0.35">
      <c r="A29" s="263">
        <v>19</v>
      </c>
      <c r="B29" s="272" t="s">
        <v>133</v>
      </c>
      <c r="C29" s="272" t="s">
        <v>134</v>
      </c>
      <c r="D29" s="273"/>
      <c r="E29" s="274">
        <v>5.04</v>
      </c>
      <c r="F29" s="274">
        <v>8.9600000000000009</v>
      </c>
      <c r="G29" s="272"/>
      <c r="H29" s="275"/>
      <c r="I29" s="272"/>
      <c r="J29" s="276"/>
      <c r="K29" s="274">
        <v>2.4</v>
      </c>
      <c r="L29" s="274">
        <v>7.1999999999999993</v>
      </c>
      <c r="M29" s="274">
        <v>5.3999999999999995</v>
      </c>
      <c r="N29" s="276"/>
      <c r="O29" s="276"/>
      <c r="P29" s="276"/>
      <c r="Q29" s="276"/>
      <c r="R29" s="276"/>
      <c r="S29" s="276"/>
      <c r="T29" s="277">
        <v>1.75</v>
      </c>
      <c r="U29" s="277">
        <v>1.75</v>
      </c>
      <c r="V29" s="277">
        <v>8.75</v>
      </c>
      <c r="W29" s="277">
        <v>1.75</v>
      </c>
      <c r="X29" s="276"/>
      <c r="Y29" s="265">
        <f t="shared" si="3"/>
        <v>47.777777777777779</v>
      </c>
      <c r="Z29" s="26">
        <f t="shared" si="8"/>
        <v>48.5</v>
      </c>
      <c r="AA29" s="26">
        <f t="shared" si="4"/>
        <v>52.440000000000012</v>
      </c>
      <c r="AB29" s="26">
        <f t="shared" si="5"/>
        <v>43.108108108108105</v>
      </c>
      <c r="AC29" s="26">
        <f t="shared" si="6"/>
        <v>51.071428571428569</v>
      </c>
      <c r="AD29" s="26" t="str">
        <f t="shared" si="7"/>
        <v xml:space="preserve"> </v>
      </c>
      <c r="AE29" s="27">
        <f t="shared" si="2"/>
        <v>48.77988416988417</v>
      </c>
    </row>
    <row r="30" spans="1:31" ht="15" customHeight="1" x14ac:dyDescent="0.35">
      <c r="A30" s="264">
        <v>20</v>
      </c>
      <c r="B30" s="272" t="s">
        <v>135</v>
      </c>
      <c r="C30" s="272" t="s">
        <v>136</v>
      </c>
      <c r="D30" s="273"/>
      <c r="E30" s="274">
        <v>6.12</v>
      </c>
      <c r="F30" s="274">
        <v>10.88</v>
      </c>
      <c r="G30" s="272"/>
      <c r="H30" s="275"/>
      <c r="I30" s="272"/>
      <c r="J30" s="276"/>
      <c r="K30" s="274">
        <v>3.68</v>
      </c>
      <c r="L30" s="274">
        <v>11.04</v>
      </c>
      <c r="M30" s="274">
        <v>8.2799999999999994</v>
      </c>
      <c r="N30" s="276"/>
      <c r="O30" s="276"/>
      <c r="P30" s="276"/>
      <c r="Q30" s="276"/>
      <c r="R30" s="276"/>
      <c r="S30" s="276"/>
      <c r="T30" s="277">
        <v>5</v>
      </c>
      <c r="U30" s="277">
        <v>5</v>
      </c>
      <c r="V30" s="277">
        <v>25</v>
      </c>
      <c r="W30" s="277">
        <v>5</v>
      </c>
      <c r="X30" s="276"/>
      <c r="Y30" s="265">
        <f t="shared" si="3"/>
        <v>88.888888888888886</v>
      </c>
      <c r="Z30" s="26">
        <f t="shared" si="8"/>
        <v>79.428571428571431</v>
      </c>
      <c r="AA30" s="26">
        <f t="shared" si="4"/>
        <v>78.240000000000009</v>
      </c>
      <c r="AB30" s="26">
        <f t="shared" si="5"/>
        <v>97.405405405405403</v>
      </c>
      <c r="AC30" s="26">
        <f t="shared" si="6"/>
        <v>94.857142857142861</v>
      </c>
      <c r="AD30" s="26" t="str">
        <f t="shared" si="7"/>
        <v xml:space="preserve"> </v>
      </c>
      <c r="AE30" s="27">
        <f t="shared" si="2"/>
        <v>87.48277992277994</v>
      </c>
    </row>
    <row r="31" spans="1:31" ht="15" customHeight="1" x14ac:dyDescent="0.35">
      <c r="A31" s="263">
        <v>21</v>
      </c>
      <c r="B31" s="272" t="s">
        <v>137</v>
      </c>
      <c r="C31" s="272" t="s">
        <v>138</v>
      </c>
      <c r="D31" s="273"/>
      <c r="E31" s="274">
        <v>3.96</v>
      </c>
      <c r="F31" s="274">
        <v>7.04</v>
      </c>
      <c r="G31" s="272"/>
      <c r="H31" s="275"/>
      <c r="I31" s="272"/>
      <c r="J31" s="276"/>
      <c r="K31" s="274">
        <v>2.72</v>
      </c>
      <c r="L31" s="274">
        <v>8.16</v>
      </c>
      <c r="M31" s="274">
        <v>6.12</v>
      </c>
      <c r="N31" s="276"/>
      <c r="O31" s="276"/>
      <c r="P31" s="276"/>
      <c r="Q31" s="276"/>
      <c r="R31" s="276"/>
      <c r="S31" s="276"/>
      <c r="T31" s="277">
        <v>1.75</v>
      </c>
      <c r="U31" s="277">
        <v>1.75</v>
      </c>
      <c r="V31" s="277">
        <v>8.75</v>
      </c>
      <c r="W31" s="277">
        <v>1.75</v>
      </c>
      <c r="X31" s="276"/>
      <c r="Y31" s="265">
        <f t="shared" si="3"/>
        <v>46.666666666666664</v>
      </c>
      <c r="Z31" s="26">
        <f t="shared" si="8"/>
        <v>40.785714285714285</v>
      </c>
      <c r="AA31" s="26">
        <f t="shared" si="4"/>
        <v>46.04</v>
      </c>
      <c r="AB31" s="26">
        <f t="shared" si="5"/>
        <v>45.702702702702702</v>
      </c>
      <c r="AC31" s="26">
        <f t="shared" si="6"/>
        <v>56.214285714285715</v>
      </c>
      <c r="AD31" s="26" t="str">
        <f t="shared" si="7"/>
        <v xml:space="preserve"> </v>
      </c>
      <c r="AE31" s="27">
        <f t="shared" si="2"/>
        <v>47.185675675675675</v>
      </c>
    </row>
    <row r="32" spans="1:31" ht="15" customHeight="1" x14ac:dyDescent="0.35">
      <c r="A32" s="264">
        <v>22</v>
      </c>
      <c r="B32" s="272" t="s">
        <v>139</v>
      </c>
      <c r="C32" s="272" t="s">
        <v>140</v>
      </c>
      <c r="D32" s="273"/>
      <c r="E32" s="274">
        <v>4.32</v>
      </c>
      <c r="F32" s="274">
        <v>7.68</v>
      </c>
      <c r="G32" s="272"/>
      <c r="H32" s="275"/>
      <c r="I32" s="272"/>
      <c r="J32" s="276"/>
      <c r="K32" s="274">
        <v>0.8</v>
      </c>
      <c r="L32" s="274">
        <v>2.4</v>
      </c>
      <c r="M32" s="274">
        <v>1.7999999999999998</v>
      </c>
      <c r="N32" s="276"/>
      <c r="O32" s="276"/>
      <c r="P32" s="276"/>
      <c r="Q32" s="276"/>
      <c r="R32" s="276"/>
      <c r="S32" s="276"/>
      <c r="T32" s="277">
        <v>2.5</v>
      </c>
      <c r="U32" s="277">
        <v>2.5</v>
      </c>
      <c r="V32" s="277">
        <v>12.5</v>
      </c>
      <c r="W32" s="277">
        <v>2.5</v>
      </c>
      <c r="X32" s="276"/>
      <c r="Y32" s="265">
        <f t="shared" si="3"/>
        <v>41.111111111111114</v>
      </c>
      <c r="Z32" s="26">
        <f t="shared" si="8"/>
        <v>48.714285714285715</v>
      </c>
      <c r="AA32" s="26">
        <f t="shared" si="4"/>
        <v>43.92</v>
      </c>
      <c r="AB32" s="26">
        <f t="shared" si="5"/>
        <v>40.270270270270274</v>
      </c>
      <c r="AC32" s="26">
        <f t="shared" si="6"/>
        <v>30.714285714285715</v>
      </c>
      <c r="AD32" s="26" t="str">
        <f t="shared" si="7"/>
        <v xml:space="preserve"> </v>
      </c>
      <c r="AE32" s="27">
        <f t="shared" si="2"/>
        <v>40.90471042471043</v>
      </c>
    </row>
    <row r="33" spans="1:31" ht="15" customHeight="1" x14ac:dyDescent="0.35">
      <c r="A33" s="263">
        <v>23</v>
      </c>
      <c r="B33" s="272" t="s">
        <v>141</v>
      </c>
      <c r="C33" s="272" t="s">
        <v>142</v>
      </c>
      <c r="D33" s="273"/>
      <c r="E33" s="274">
        <v>7.56</v>
      </c>
      <c r="F33" s="274">
        <v>13.44</v>
      </c>
      <c r="G33" s="272"/>
      <c r="H33" s="275"/>
      <c r="I33" s="272"/>
      <c r="J33" s="276"/>
      <c r="K33" s="274">
        <v>3.68</v>
      </c>
      <c r="L33" s="274">
        <v>11.04</v>
      </c>
      <c r="M33" s="274">
        <v>8.2799999999999994</v>
      </c>
      <c r="N33" s="276"/>
      <c r="O33" s="276"/>
      <c r="P33" s="276"/>
      <c r="Q33" s="276"/>
      <c r="R33" s="276"/>
      <c r="S33" s="276"/>
      <c r="T33" s="277">
        <v>3.625</v>
      </c>
      <c r="U33" s="277">
        <v>3.625</v>
      </c>
      <c r="V33" s="277">
        <v>18.125</v>
      </c>
      <c r="W33" s="277">
        <v>3.625</v>
      </c>
      <c r="X33" s="276"/>
      <c r="Y33" s="265">
        <f t="shared" si="3"/>
        <v>81.111111111111114</v>
      </c>
      <c r="Z33" s="26">
        <f t="shared" si="8"/>
        <v>79.892857142857125</v>
      </c>
      <c r="AA33" s="26">
        <f t="shared" si="4"/>
        <v>82.98</v>
      </c>
      <c r="AB33" s="26">
        <f t="shared" si="5"/>
        <v>78.824324324324323</v>
      </c>
      <c r="AC33" s="26">
        <f t="shared" si="6"/>
        <v>85.035714285714292</v>
      </c>
      <c r="AD33" s="26" t="str">
        <f t="shared" si="7"/>
        <v xml:space="preserve"> </v>
      </c>
      <c r="AE33" s="27">
        <f t="shared" si="2"/>
        <v>81.683223938223932</v>
      </c>
    </row>
    <row r="34" spans="1:31" ht="15" customHeight="1" x14ac:dyDescent="0.35">
      <c r="A34" s="264">
        <v>24</v>
      </c>
      <c r="B34" s="272" t="s">
        <v>143</v>
      </c>
      <c r="C34" s="272" t="s">
        <v>144</v>
      </c>
      <c r="D34" s="273"/>
      <c r="E34" s="274">
        <v>4.68</v>
      </c>
      <c r="F34" s="274">
        <v>8.32</v>
      </c>
      <c r="G34" s="272"/>
      <c r="H34" s="275"/>
      <c r="I34" s="272"/>
      <c r="J34" s="276"/>
      <c r="K34" s="274">
        <v>3.2</v>
      </c>
      <c r="L34" s="274">
        <v>9.6</v>
      </c>
      <c r="M34" s="274">
        <v>7.1999999999999993</v>
      </c>
      <c r="N34" s="276"/>
      <c r="O34" s="276"/>
      <c r="P34" s="276"/>
      <c r="Q34" s="276"/>
      <c r="R34" s="276"/>
      <c r="S34" s="276"/>
      <c r="T34" s="277">
        <v>1.625</v>
      </c>
      <c r="U34" s="277">
        <v>1.625</v>
      </c>
      <c r="V34" s="277">
        <v>8.125</v>
      </c>
      <c r="W34" s="277">
        <v>1.625</v>
      </c>
      <c r="X34" s="276"/>
      <c r="Y34" s="265">
        <f t="shared" si="3"/>
        <v>51.111111111111114</v>
      </c>
      <c r="Z34" s="26">
        <f t="shared" si="8"/>
        <v>45.035714285714285</v>
      </c>
      <c r="AA34" s="26">
        <f t="shared" si="4"/>
        <v>52.58</v>
      </c>
      <c r="AB34" s="26">
        <f t="shared" si="5"/>
        <v>47.905405405405411</v>
      </c>
      <c r="AC34" s="26">
        <f t="shared" si="6"/>
        <v>63.035714285714278</v>
      </c>
      <c r="AD34" s="26" t="str">
        <f t="shared" si="7"/>
        <v xml:space="preserve"> </v>
      </c>
      <c r="AE34" s="27">
        <f t="shared" si="2"/>
        <v>52.139208494208496</v>
      </c>
    </row>
    <row r="35" spans="1:31" ht="15" customHeight="1" x14ac:dyDescent="0.35">
      <c r="A35" s="263">
        <v>25</v>
      </c>
      <c r="B35" s="272" t="s">
        <v>145</v>
      </c>
      <c r="C35" s="272" t="s">
        <v>146</v>
      </c>
      <c r="D35" s="273"/>
      <c r="E35" s="274">
        <v>4.68</v>
      </c>
      <c r="F35" s="274">
        <v>8.32</v>
      </c>
      <c r="G35" s="272"/>
      <c r="H35" s="275"/>
      <c r="I35" s="272"/>
      <c r="J35" s="276"/>
      <c r="K35" s="274">
        <v>3.68</v>
      </c>
      <c r="L35" s="274">
        <v>11.04</v>
      </c>
      <c r="M35" s="274">
        <v>8.2799999999999994</v>
      </c>
      <c r="N35" s="276"/>
      <c r="O35" s="276"/>
      <c r="P35" s="276"/>
      <c r="Q35" s="276"/>
      <c r="R35" s="276"/>
      <c r="S35" s="276"/>
      <c r="T35" s="277">
        <v>2.625</v>
      </c>
      <c r="U35" s="277">
        <v>2.625</v>
      </c>
      <c r="V35" s="277">
        <v>13.125</v>
      </c>
      <c r="W35" s="277">
        <v>2.625</v>
      </c>
      <c r="X35" s="276"/>
      <c r="Y35" s="265">
        <f t="shared" si="3"/>
        <v>63.333333333333336</v>
      </c>
      <c r="Z35" s="26">
        <f t="shared" si="8"/>
        <v>52.178571428571431</v>
      </c>
      <c r="AA35" s="26">
        <f t="shared" si="4"/>
        <v>58.5</v>
      </c>
      <c r="AB35" s="26">
        <f t="shared" si="5"/>
        <v>65.310810810810807</v>
      </c>
      <c r="AC35" s="26">
        <f t="shared" si="6"/>
        <v>77.892857142857139</v>
      </c>
      <c r="AD35" s="26" t="str">
        <f t="shared" si="7"/>
        <v xml:space="preserve"> </v>
      </c>
      <c r="AE35" s="27">
        <f t="shared" si="2"/>
        <v>63.470559845559841</v>
      </c>
    </row>
    <row r="36" spans="1:31" ht="15" customHeight="1" x14ac:dyDescent="0.35">
      <c r="A36" s="264">
        <v>26</v>
      </c>
      <c r="B36" s="272" t="s">
        <v>147</v>
      </c>
      <c r="C36" s="272" t="s">
        <v>148</v>
      </c>
      <c r="D36" s="273"/>
      <c r="E36" s="274">
        <v>3.2399999999999998</v>
      </c>
      <c r="F36" s="274">
        <v>5.76</v>
      </c>
      <c r="G36" s="272"/>
      <c r="H36" s="275"/>
      <c r="I36" s="272"/>
      <c r="J36" s="276"/>
      <c r="K36" s="274">
        <v>2.88</v>
      </c>
      <c r="L36" s="274">
        <v>8.64</v>
      </c>
      <c r="M36" s="274">
        <v>6.4799999999999995</v>
      </c>
      <c r="N36" s="276"/>
      <c r="O36" s="276"/>
      <c r="P36" s="276"/>
      <c r="Q36" s="276"/>
      <c r="R36" s="276"/>
      <c r="S36" s="276"/>
      <c r="T36" s="277">
        <v>2</v>
      </c>
      <c r="U36" s="277">
        <v>2</v>
      </c>
      <c r="V36" s="277">
        <v>10</v>
      </c>
      <c r="W36" s="277">
        <v>2</v>
      </c>
      <c r="X36" s="276"/>
      <c r="Y36" s="265">
        <f t="shared" si="3"/>
        <v>47.777777777777779</v>
      </c>
      <c r="Z36" s="26">
        <f t="shared" si="8"/>
        <v>37.428571428571431</v>
      </c>
      <c r="AA36" s="26">
        <f t="shared" si="4"/>
        <v>42.56</v>
      </c>
      <c r="AB36" s="26">
        <f t="shared" si="5"/>
        <v>50.378378378378379</v>
      </c>
      <c r="AC36" s="26">
        <f t="shared" si="6"/>
        <v>60.571428571428569</v>
      </c>
      <c r="AD36" s="26" t="str">
        <f t="shared" si="7"/>
        <v xml:space="preserve"> </v>
      </c>
      <c r="AE36" s="27">
        <f t="shared" si="2"/>
        <v>47.734594594594597</v>
      </c>
    </row>
    <row r="37" spans="1:31" ht="15" customHeight="1" x14ac:dyDescent="0.35">
      <c r="A37" s="263">
        <v>27</v>
      </c>
      <c r="B37" s="272" t="s">
        <v>149</v>
      </c>
      <c r="C37" s="272" t="s">
        <v>150</v>
      </c>
      <c r="D37" s="273"/>
      <c r="E37" s="274">
        <v>4.68</v>
      </c>
      <c r="F37" s="274">
        <v>8.32</v>
      </c>
      <c r="G37" s="272"/>
      <c r="H37" s="275"/>
      <c r="I37" s="272"/>
      <c r="J37" s="276"/>
      <c r="K37" s="274">
        <v>3.84</v>
      </c>
      <c r="L37" s="274">
        <v>11.52</v>
      </c>
      <c r="M37" s="274">
        <v>8.64</v>
      </c>
      <c r="N37" s="276"/>
      <c r="O37" s="276"/>
      <c r="P37" s="276"/>
      <c r="Q37" s="276"/>
      <c r="R37" s="276"/>
      <c r="S37" s="276"/>
      <c r="T37" s="277">
        <v>4.25</v>
      </c>
      <c r="U37" s="277">
        <v>4.25</v>
      </c>
      <c r="V37" s="277">
        <v>21.25</v>
      </c>
      <c r="W37" s="277">
        <v>4.25</v>
      </c>
      <c r="X37" s="276"/>
      <c r="Y37" s="265">
        <f t="shared" si="3"/>
        <v>78.888888888888886</v>
      </c>
      <c r="Z37" s="26">
        <f t="shared" si="8"/>
        <v>63.785714285714285</v>
      </c>
      <c r="AA37" s="26">
        <f t="shared" si="4"/>
        <v>65.64</v>
      </c>
      <c r="AB37" s="26">
        <f t="shared" si="5"/>
        <v>88.567567567567551</v>
      </c>
      <c r="AC37" s="26">
        <f t="shared" si="6"/>
        <v>92.071428571428569</v>
      </c>
      <c r="AD37" s="26" t="str">
        <f t="shared" si="7"/>
        <v xml:space="preserve"> </v>
      </c>
      <c r="AE37" s="27">
        <f t="shared" si="2"/>
        <v>77.516177606177607</v>
      </c>
    </row>
    <row r="38" spans="1:31" ht="15" customHeight="1" x14ac:dyDescent="0.35">
      <c r="A38" s="264">
        <v>28</v>
      </c>
      <c r="B38" s="272" t="s">
        <v>151</v>
      </c>
      <c r="C38" s="272" t="s">
        <v>152</v>
      </c>
      <c r="D38" s="273"/>
      <c r="E38" s="274">
        <v>1.44</v>
      </c>
      <c r="F38" s="274">
        <v>2.56</v>
      </c>
      <c r="G38" s="272"/>
      <c r="H38" s="275"/>
      <c r="I38" s="272"/>
      <c r="J38" s="276"/>
      <c r="K38" s="274">
        <v>2.4</v>
      </c>
      <c r="L38" s="274">
        <v>7.1999999999999993</v>
      </c>
      <c r="M38" s="274">
        <v>5.3999999999999995</v>
      </c>
      <c r="N38" s="276"/>
      <c r="O38" s="276"/>
      <c r="P38" s="276"/>
      <c r="Q38" s="276"/>
      <c r="R38" s="276"/>
      <c r="S38" s="276"/>
      <c r="T38" s="277">
        <v>1.375</v>
      </c>
      <c r="U38" s="277">
        <v>1.375</v>
      </c>
      <c r="V38" s="277">
        <v>6.875</v>
      </c>
      <c r="W38" s="277">
        <v>1.375</v>
      </c>
      <c r="X38" s="276"/>
      <c r="Y38" s="265">
        <f t="shared" si="3"/>
        <v>33.333333333333336</v>
      </c>
      <c r="Z38" s="26">
        <f t="shared" si="8"/>
        <v>20.107142857142858</v>
      </c>
      <c r="AA38" s="26">
        <f t="shared" si="4"/>
        <v>25.34</v>
      </c>
      <c r="AB38" s="26">
        <f t="shared" si="5"/>
        <v>38.04054054054054</v>
      </c>
      <c r="AC38" s="26">
        <f t="shared" si="6"/>
        <v>48.392857142857146</v>
      </c>
      <c r="AD38" s="26" t="str">
        <f t="shared" si="7"/>
        <v xml:space="preserve"> </v>
      </c>
      <c r="AE38" s="27">
        <f t="shared" si="2"/>
        <v>32.970135135135138</v>
      </c>
    </row>
    <row r="39" spans="1:31" ht="15" customHeight="1" x14ac:dyDescent="0.35">
      <c r="A39" s="263">
        <v>29</v>
      </c>
      <c r="B39" s="272" t="s">
        <v>153</v>
      </c>
      <c r="C39" s="272" t="s">
        <v>154</v>
      </c>
      <c r="D39" s="273"/>
      <c r="E39" s="274">
        <v>1.08</v>
      </c>
      <c r="F39" s="274">
        <v>1.92</v>
      </c>
      <c r="G39" s="272"/>
      <c r="H39" s="278"/>
      <c r="I39" s="272"/>
      <c r="J39" s="258"/>
      <c r="K39" s="274">
        <v>2.08</v>
      </c>
      <c r="L39" s="274">
        <v>6.24</v>
      </c>
      <c r="M39" s="274">
        <v>4.68</v>
      </c>
      <c r="N39" s="276"/>
      <c r="O39" s="258"/>
      <c r="P39" s="258"/>
      <c r="Q39" s="258"/>
      <c r="R39" s="258"/>
      <c r="S39" s="258"/>
      <c r="T39" s="277">
        <v>1.5</v>
      </c>
      <c r="U39" s="277">
        <v>1.5</v>
      </c>
      <c r="V39" s="277">
        <v>7.5</v>
      </c>
      <c r="W39" s="277">
        <v>1.5</v>
      </c>
      <c r="X39" s="276"/>
      <c r="Y39" s="265">
        <f t="shared" si="3"/>
        <v>31.111111111111111</v>
      </c>
      <c r="Z39" s="26">
        <f t="shared" si="8"/>
        <v>18.428571428571427</v>
      </c>
      <c r="AA39" s="26">
        <f t="shared" si="4"/>
        <v>22</v>
      </c>
      <c r="AB39" s="26">
        <f t="shared" si="5"/>
        <v>37.135135135135137</v>
      </c>
      <c r="AC39" s="26">
        <f t="shared" si="6"/>
        <v>44.142857142857146</v>
      </c>
      <c r="AD39" s="26" t="str">
        <f t="shared" si="7"/>
        <v xml:space="preserve"> </v>
      </c>
      <c r="AE39" s="27">
        <f t="shared" si="2"/>
        <v>30.426640926640928</v>
      </c>
    </row>
    <row r="40" spans="1:31" ht="15" customHeight="1" x14ac:dyDescent="0.35">
      <c r="A40" s="264">
        <v>30</v>
      </c>
      <c r="B40" s="272" t="s">
        <v>155</v>
      </c>
      <c r="C40" s="272" t="s">
        <v>156</v>
      </c>
      <c r="D40" s="273"/>
      <c r="E40" s="274">
        <v>4.32</v>
      </c>
      <c r="F40" s="274">
        <v>7.68</v>
      </c>
      <c r="G40" s="272"/>
      <c r="H40" s="278"/>
      <c r="I40" s="272"/>
      <c r="J40" s="258"/>
      <c r="K40" s="274">
        <v>2.88</v>
      </c>
      <c r="L40" s="274">
        <v>8.64</v>
      </c>
      <c r="M40" s="274">
        <v>6.4799999999999995</v>
      </c>
      <c r="N40" s="276"/>
      <c r="O40" s="258"/>
      <c r="P40" s="258"/>
      <c r="Q40" s="258"/>
      <c r="R40" s="258"/>
      <c r="S40" s="258"/>
      <c r="T40" s="277">
        <v>2.75</v>
      </c>
      <c r="U40" s="277">
        <v>2.75</v>
      </c>
      <c r="V40" s="277">
        <v>13.75</v>
      </c>
      <c r="W40" s="277">
        <v>2.75</v>
      </c>
      <c r="X40" s="276"/>
      <c r="Y40" s="265">
        <f t="shared" si="3"/>
        <v>57.777777777777779</v>
      </c>
      <c r="Z40" s="26">
        <f t="shared" si="8"/>
        <v>50.5</v>
      </c>
      <c r="AA40" s="26">
        <f t="shared" si="4"/>
        <v>53.239999999999988</v>
      </c>
      <c r="AB40" s="26">
        <f t="shared" si="5"/>
        <v>60.513513513513516</v>
      </c>
      <c r="AC40" s="26">
        <f t="shared" si="6"/>
        <v>65.928571428571431</v>
      </c>
      <c r="AD40" s="26" t="str">
        <f t="shared" si="7"/>
        <v xml:space="preserve"> </v>
      </c>
      <c r="AE40" s="27">
        <f t="shared" si="2"/>
        <v>57.545521235521235</v>
      </c>
    </row>
    <row r="41" spans="1:31" ht="15" customHeight="1" x14ac:dyDescent="0.35">
      <c r="A41" s="263">
        <v>31</v>
      </c>
      <c r="B41" s="272" t="s">
        <v>157</v>
      </c>
      <c r="C41" s="272" t="s">
        <v>158</v>
      </c>
      <c r="D41" s="273"/>
      <c r="E41" s="274">
        <v>6.4799999999999995</v>
      </c>
      <c r="F41" s="274">
        <v>11.52</v>
      </c>
      <c r="G41" s="272"/>
      <c r="H41" s="278"/>
      <c r="I41" s="272"/>
      <c r="J41" s="258"/>
      <c r="K41" s="274">
        <v>3.2</v>
      </c>
      <c r="L41" s="274">
        <v>9.6</v>
      </c>
      <c r="M41" s="274">
        <v>7.1999999999999993</v>
      </c>
      <c r="N41" s="276"/>
      <c r="O41" s="258"/>
      <c r="P41" s="258"/>
      <c r="Q41" s="258"/>
      <c r="R41" s="258"/>
      <c r="S41" s="258"/>
      <c r="T41" s="277">
        <v>2.75</v>
      </c>
      <c r="U41" s="277">
        <v>2.75</v>
      </c>
      <c r="V41" s="277">
        <v>13.75</v>
      </c>
      <c r="W41" s="277">
        <v>2.75</v>
      </c>
      <c r="X41" s="276"/>
      <c r="Y41" s="265">
        <f t="shared" si="3"/>
        <v>66.666666666666671</v>
      </c>
      <c r="Z41" s="26">
        <f t="shared" si="8"/>
        <v>65.928571428571431</v>
      </c>
      <c r="AA41" s="26">
        <f t="shared" si="4"/>
        <v>69.88</v>
      </c>
      <c r="AB41" s="26">
        <f t="shared" si="5"/>
        <v>63.108108108108105</v>
      </c>
      <c r="AC41" s="26">
        <f t="shared" si="6"/>
        <v>71.071428571428569</v>
      </c>
      <c r="AD41" s="26" t="str">
        <f t="shared" si="7"/>
        <v xml:space="preserve"> </v>
      </c>
      <c r="AE41" s="27">
        <f t="shared" si="2"/>
        <v>67.49702702702703</v>
      </c>
    </row>
    <row r="42" spans="1:31" ht="15" customHeight="1" x14ac:dyDescent="0.35">
      <c r="A42" s="264">
        <v>32</v>
      </c>
      <c r="B42" s="272" t="s">
        <v>159</v>
      </c>
      <c r="C42" s="272" t="s">
        <v>160</v>
      </c>
      <c r="D42" s="273"/>
      <c r="E42" s="274">
        <v>1.7999999999999998</v>
      </c>
      <c r="F42" s="274">
        <v>3.2</v>
      </c>
      <c r="G42" s="272"/>
      <c r="H42" s="278"/>
      <c r="I42" s="272"/>
      <c r="J42" s="258"/>
      <c r="K42" s="274">
        <v>3.36</v>
      </c>
      <c r="L42" s="274">
        <v>10.08</v>
      </c>
      <c r="M42" s="274">
        <v>7.56</v>
      </c>
      <c r="N42" s="276"/>
      <c r="O42" s="258"/>
      <c r="P42" s="258"/>
      <c r="Q42" s="258"/>
      <c r="R42" s="258"/>
      <c r="S42" s="258"/>
      <c r="T42" s="277">
        <v>1.625</v>
      </c>
      <c r="U42" s="277">
        <v>1.625</v>
      </c>
      <c r="V42" s="277">
        <v>8.125</v>
      </c>
      <c r="W42" s="277">
        <v>1.625</v>
      </c>
      <c r="X42" s="276"/>
      <c r="Y42" s="265">
        <f t="shared" si="3"/>
        <v>43.333333333333336</v>
      </c>
      <c r="Z42" s="26">
        <f t="shared" si="8"/>
        <v>24.464285714285715</v>
      </c>
      <c r="AA42" s="26">
        <f t="shared" si="4"/>
        <v>32.74</v>
      </c>
      <c r="AB42" s="26">
        <f t="shared" si="5"/>
        <v>49.202702702702695</v>
      </c>
      <c r="AC42" s="26">
        <f t="shared" si="6"/>
        <v>65.607142857142847</v>
      </c>
      <c r="AD42" s="26" t="str">
        <f t="shared" si="7"/>
        <v xml:space="preserve"> </v>
      </c>
      <c r="AE42" s="27">
        <f t="shared" si="2"/>
        <v>43.003532818532818</v>
      </c>
    </row>
    <row r="43" spans="1:31" ht="15" customHeight="1" x14ac:dyDescent="0.35">
      <c r="A43" s="263">
        <v>33</v>
      </c>
      <c r="B43" s="272" t="s">
        <v>161</v>
      </c>
      <c r="C43" s="272" t="s">
        <v>162</v>
      </c>
      <c r="D43" s="273"/>
      <c r="E43" s="274">
        <v>6.4799999999999995</v>
      </c>
      <c r="F43" s="274">
        <v>11.52</v>
      </c>
      <c r="G43" s="272"/>
      <c r="H43" s="258"/>
      <c r="I43" s="272"/>
      <c r="J43" s="258"/>
      <c r="K43" s="274">
        <v>2.4</v>
      </c>
      <c r="L43" s="274">
        <v>7.1999999999999993</v>
      </c>
      <c r="M43" s="274">
        <v>5.3999999999999995</v>
      </c>
      <c r="N43" s="276"/>
      <c r="O43" s="258"/>
      <c r="P43" s="258"/>
      <c r="Q43" s="258"/>
      <c r="R43" s="258"/>
      <c r="S43" s="258"/>
      <c r="T43" s="277">
        <v>1.875</v>
      </c>
      <c r="U43" s="277">
        <v>1.875</v>
      </c>
      <c r="V43" s="277">
        <v>9.375</v>
      </c>
      <c r="W43" s="277">
        <v>1.875</v>
      </c>
      <c r="X43" s="276"/>
      <c r="Y43" s="265">
        <f t="shared" si="3"/>
        <v>53.333333333333336</v>
      </c>
      <c r="Z43" s="26">
        <f t="shared" si="8"/>
        <v>59.678571428571431</v>
      </c>
      <c r="AA43" s="26">
        <f t="shared" si="4"/>
        <v>63.18</v>
      </c>
      <c r="AB43" s="26">
        <f t="shared" si="5"/>
        <v>44.797297297297298</v>
      </c>
      <c r="AC43" s="26">
        <f t="shared" si="6"/>
        <v>51.964285714285715</v>
      </c>
      <c r="AD43" s="26" t="str">
        <f t="shared" si="7"/>
        <v xml:space="preserve"> </v>
      </c>
      <c r="AE43" s="27">
        <f t="shared" ref="AE43:AE74" si="9">IF(C43="","",IFERROR(AVERAGE(Z43:AD43),""))</f>
        <v>54.905038610038609</v>
      </c>
    </row>
    <row r="44" spans="1:31" ht="15" customHeight="1" x14ac:dyDescent="0.35">
      <c r="A44" s="264">
        <v>34</v>
      </c>
      <c r="B44" s="272" t="s">
        <v>163</v>
      </c>
      <c r="C44" s="272" t="s">
        <v>164</v>
      </c>
      <c r="D44" s="273"/>
      <c r="E44" s="274">
        <v>2.88</v>
      </c>
      <c r="F44" s="274">
        <v>5.12</v>
      </c>
      <c r="G44" s="272"/>
      <c r="H44" s="258"/>
      <c r="I44" s="272"/>
      <c r="J44" s="258"/>
      <c r="K44" s="274">
        <v>3.2</v>
      </c>
      <c r="L44" s="274">
        <v>9.6</v>
      </c>
      <c r="M44" s="274">
        <v>7.1999999999999993</v>
      </c>
      <c r="N44" s="276"/>
      <c r="O44" s="258"/>
      <c r="P44" s="258"/>
      <c r="Q44" s="258"/>
      <c r="R44" s="258"/>
      <c r="S44" s="258"/>
      <c r="T44" s="277">
        <v>2.25</v>
      </c>
      <c r="U44" s="277">
        <v>2.25</v>
      </c>
      <c r="V44" s="277">
        <v>11.25</v>
      </c>
      <c r="W44" s="277">
        <v>2.25</v>
      </c>
      <c r="X44" s="276"/>
      <c r="Y44" s="265">
        <f t="shared" si="3"/>
        <v>51.111111111111114</v>
      </c>
      <c r="Z44" s="26">
        <f t="shared" si="8"/>
        <v>36.642857142857146</v>
      </c>
      <c r="AA44" s="26">
        <f t="shared" si="4"/>
        <v>42.28</v>
      </c>
      <c r="AB44" s="26">
        <f t="shared" si="5"/>
        <v>56.351351351351354</v>
      </c>
      <c r="AC44" s="26">
        <f t="shared" si="6"/>
        <v>67.499999999999986</v>
      </c>
      <c r="AD44" s="26" t="str">
        <f t="shared" si="7"/>
        <v xml:space="preserve"> </v>
      </c>
      <c r="AE44" s="27">
        <f t="shared" si="9"/>
        <v>50.693552123552124</v>
      </c>
    </row>
    <row r="45" spans="1:31" ht="15" customHeight="1" x14ac:dyDescent="0.35">
      <c r="A45" s="263">
        <v>35</v>
      </c>
      <c r="B45" s="272" t="s">
        <v>165</v>
      </c>
      <c r="C45" s="272" t="s">
        <v>166</v>
      </c>
      <c r="D45" s="273"/>
      <c r="E45" s="274">
        <v>6.12</v>
      </c>
      <c r="F45" s="274">
        <v>10.88</v>
      </c>
      <c r="G45" s="272"/>
      <c r="H45" s="258"/>
      <c r="I45" s="272"/>
      <c r="J45" s="258"/>
      <c r="K45" s="274">
        <v>4</v>
      </c>
      <c r="L45" s="274">
        <v>12</v>
      </c>
      <c r="M45" s="274">
        <v>9</v>
      </c>
      <c r="N45" s="276"/>
      <c r="O45" s="258"/>
      <c r="P45" s="258"/>
      <c r="Q45" s="258"/>
      <c r="R45" s="258"/>
      <c r="S45" s="258"/>
      <c r="T45" s="277">
        <v>2.75</v>
      </c>
      <c r="U45" s="277">
        <v>2.75</v>
      </c>
      <c r="V45" s="277">
        <v>13.75</v>
      </c>
      <c r="W45" s="277">
        <v>2.75</v>
      </c>
      <c r="X45" s="276"/>
      <c r="Y45" s="265">
        <f t="shared" si="3"/>
        <v>71.111111111111114</v>
      </c>
      <c r="Z45" s="26">
        <f t="shared" si="8"/>
        <v>63.357142857142868</v>
      </c>
      <c r="AA45" s="26">
        <f t="shared" si="4"/>
        <v>70.52000000000001</v>
      </c>
      <c r="AB45" s="26">
        <f t="shared" si="5"/>
        <v>69.594594594594597</v>
      </c>
      <c r="AC45" s="26">
        <f t="shared" si="6"/>
        <v>83.928571428571431</v>
      </c>
      <c r="AD45" s="26" t="str">
        <f t="shared" si="7"/>
        <v xml:space="preserve"> </v>
      </c>
      <c r="AE45" s="27">
        <f t="shared" si="9"/>
        <v>71.850077220077225</v>
      </c>
    </row>
    <row r="46" spans="1:31" ht="15" customHeight="1" x14ac:dyDescent="0.35">
      <c r="A46" s="264">
        <v>36</v>
      </c>
      <c r="B46" s="272" t="s">
        <v>167</v>
      </c>
      <c r="C46" s="272" t="s">
        <v>168</v>
      </c>
      <c r="D46" s="273"/>
      <c r="E46" s="274">
        <v>5.04</v>
      </c>
      <c r="F46" s="274">
        <v>8.9600000000000009</v>
      </c>
      <c r="G46" s="272"/>
      <c r="H46" s="258"/>
      <c r="I46" s="272"/>
      <c r="J46" s="258"/>
      <c r="K46" s="274">
        <v>2.88</v>
      </c>
      <c r="L46" s="274">
        <v>8.64</v>
      </c>
      <c r="M46" s="274">
        <v>6.4799999999999995</v>
      </c>
      <c r="N46" s="276"/>
      <c r="O46" s="258"/>
      <c r="P46" s="258"/>
      <c r="Q46" s="258"/>
      <c r="R46" s="258"/>
      <c r="S46" s="258"/>
      <c r="T46" s="277">
        <v>2.125</v>
      </c>
      <c r="U46" s="277">
        <v>2.125</v>
      </c>
      <c r="V46" s="277">
        <v>10.625</v>
      </c>
      <c r="W46" s="277">
        <v>2.125</v>
      </c>
      <c r="X46" s="276"/>
      <c r="Y46" s="265">
        <f t="shared" si="3"/>
        <v>54.444444444444443</v>
      </c>
      <c r="Z46" s="26">
        <f t="shared" si="8"/>
        <v>51.178571428571431</v>
      </c>
      <c r="AA46" s="26">
        <f t="shared" si="4"/>
        <v>55.86</v>
      </c>
      <c r="AB46" s="26">
        <f t="shared" si="5"/>
        <v>52.067567567567565</v>
      </c>
      <c r="AC46" s="26">
        <f t="shared" si="6"/>
        <v>61.464285714285715</v>
      </c>
      <c r="AD46" s="26" t="str">
        <f t="shared" si="7"/>
        <v xml:space="preserve"> </v>
      </c>
      <c r="AE46" s="27">
        <f t="shared" si="9"/>
        <v>55.142606177606183</v>
      </c>
    </row>
    <row r="47" spans="1:31" ht="15" customHeight="1" x14ac:dyDescent="0.35">
      <c r="A47" s="263">
        <v>37</v>
      </c>
      <c r="B47" s="272" t="s">
        <v>169</v>
      </c>
      <c r="C47" s="272" t="s">
        <v>170</v>
      </c>
      <c r="D47" s="273"/>
      <c r="E47" s="274">
        <v>1.08</v>
      </c>
      <c r="F47" s="274">
        <v>1.92</v>
      </c>
      <c r="G47" s="272"/>
      <c r="H47" s="258"/>
      <c r="I47" s="272"/>
      <c r="J47" s="258"/>
      <c r="K47" s="274">
        <v>2.4</v>
      </c>
      <c r="L47" s="274">
        <v>7.1999999999999993</v>
      </c>
      <c r="M47" s="274">
        <v>5.3999999999999995</v>
      </c>
      <c r="N47" s="276"/>
      <c r="O47" s="258"/>
      <c r="P47" s="258"/>
      <c r="Q47" s="258"/>
      <c r="R47" s="258"/>
      <c r="S47" s="258"/>
      <c r="T47" s="277">
        <v>1.75</v>
      </c>
      <c r="U47" s="277">
        <v>1.75</v>
      </c>
      <c r="V47" s="277">
        <v>8.75</v>
      </c>
      <c r="W47" s="277">
        <v>1.75</v>
      </c>
      <c r="X47" s="276"/>
      <c r="Y47" s="265">
        <f t="shared" si="3"/>
        <v>35.555555555555557</v>
      </c>
      <c r="Z47" s="26">
        <f t="shared" si="8"/>
        <v>20.214285714285715</v>
      </c>
      <c r="AA47" s="26">
        <f t="shared" si="4"/>
        <v>24.28</v>
      </c>
      <c r="AB47" s="26">
        <f t="shared" si="5"/>
        <v>43.108108108108105</v>
      </c>
      <c r="AC47" s="26">
        <f t="shared" si="6"/>
        <v>51.071428571428569</v>
      </c>
      <c r="AD47" s="26" t="str">
        <f t="shared" si="7"/>
        <v xml:space="preserve"> </v>
      </c>
      <c r="AE47" s="27">
        <f t="shared" si="9"/>
        <v>34.668455598455594</v>
      </c>
    </row>
    <row r="48" spans="1:31" ht="15" customHeight="1" x14ac:dyDescent="0.35">
      <c r="A48" s="264">
        <v>38</v>
      </c>
      <c r="B48" s="272" t="s">
        <v>171</v>
      </c>
      <c r="C48" s="272" t="s">
        <v>172</v>
      </c>
      <c r="D48" s="273"/>
      <c r="E48" s="274">
        <v>2.88</v>
      </c>
      <c r="F48" s="274">
        <v>5.12</v>
      </c>
      <c r="G48" s="272"/>
      <c r="H48" s="258"/>
      <c r="I48" s="272"/>
      <c r="J48" s="258"/>
      <c r="K48" s="274">
        <v>3.2</v>
      </c>
      <c r="L48" s="274">
        <v>9.6</v>
      </c>
      <c r="M48" s="274">
        <v>7.1999999999999993</v>
      </c>
      <c r="N48" s="276"/>
      <c r="O48" s="258"/>
      <c r="P48" s="258"/>
      <c r="Q48" s="258"/>
      <c r="R48" s="258"/>
      <c r="S48" s="258"/>
      <c r="T48" s="277">
        <v>2</v>
      </c>
      <c r="U48" s="277">
        <v>2</v>
      </c>
      <c r="V48" s="277">
        <v>10</v>
      </c>
      <c r="W48" s="277">
        <v>2</v>
      </c>
      <c r="X48" s="276"/>
      <c r="Y48" s="265">
        <f t="shared" si="3"/>
        <v>48.888888888888886</v>
      </c>
      <c r="Z48" s="26">
        <f t="shared" si="8"/>
        <v>34.857142857142854</v>
      </c>
      <c r="AA48" s="26">
        <f t="shared" si="4"/>
        <v>41.28</v>
      </c>
      <c r="AB48" s="26">
        <f t="shared" si="5"/>
        <v>52.972972972972983</v>
      </c>
      <c r="AC48" s="26">
        <f t="shared" si="6"/>
        <v>65.714285714285708</v>
      </c>
      <c r="AD48" s="26" t="str">
        <f t="shared" si="7"/>
        <v xml:space="preserve"> </v>
      </c>
      <c r="AE48" s="27">
        <f t="shared" si="9"/>
        <v>48.706100386100388</v>
      </c>
    </row>
    <row r="49" spans="1:31" ht="15" customHeight="1" x14ac:dyDescent="0.35">
      <c r="A49" s="263">
        <v>39</v>
      </c>
      <c r="B49" s="272" t="s">
        <v>173</v>
      </c>
      <c r="C49" s="272" t="s">
        <v>174</v>
      </c>
      <c r="D49" s="273"/>
      <c r="E49" s="274">
        <v>8.2799999999999994</v>
      </c>
      <c r="F49" s="274">
        <v>14.72</v>
      </c>
      <c r="G49" s="272"/>
      <c r="H49" s="258"/>
      <c r="I49" s="272"/>
      <c r="J49" s="258"/>
      <c r="K49" s="274">
        <v>4</v>
      </c>
      <c r="L49" s="274">
        <v>12</v>
      </c>
      <c r="M49" s="274">
        <v>9</v>
      </c>
      <c r="N49" s="276"/>
      <c r="O49" s="258"/>
      <c r="P49" s="258"/>
      <c r="Q49" s="258"/>
      <c r="R49" s="258"/>
      <c r="S49" s="258"/>
      <c r="T49" s="277">
        <v>4.625</v>
      </c>
      <c r="U49" s="277">
        <v>4.625</v>
      </c>
      <c r="V49" s="277">
        <v>23.125</v>
      </c>
      <c r="W49" s="277">
        <v>4.625</v>
      </c>
      <c r="X49" s="276"/>
      <c r="Y49" s="265">
        <f t="shared" si="3"/>
        <v>94.444444444444443</v>
      </c>
      <c r="Z49" s="26">
        <f t="shared" si="8"/>
        <v>92.178571428571431</v>
      </c>
      <c r="AA49" s="26">
        <f t="shared" si="4"/>
        <v>93.38</v>
      </c>
      <c r="AB49" s="26">
        <f t="shared" si="5"/>
        <v>94.932432432432435</v>
      </c>
      <c r="AC49" s="26">
        <f t="shared" si="6"/>
        <v>97.321428571428569</v>
      </c>
      <c r="AD49" s="26" t="str">
        <f t="shared" si="7"/>
        <v xml:space="preserve"> </v>
      </c>
      <c r="AE49" s="27">
        <f t="shared" si="9"/>
        <v>94.453108108108111</v>
      </c>
    </row>
    <row r="50" spans="1:31" ht="15" customHeight="1" x14ac:dyDescent="0.35">
      <c r="A50" s="264">
        <v>40</v>
      </c>
      <c r="B50" s="272" t="s">
        <v>175</v>
      </c>
      <c r="C50" s="272" t="s">
        <v>176</v>
      </c>
      <c r="D50" s="273"/>
      <c r="E50" s="274">
        <v>8.64</v>
      </c>
      <c r="F50" s="274">
        <v>15.36</v>
      </c>
      <c r="G50" s="272"/>
      <c r="H50" s="258"/>
      <c r="I50" s="272"/>
      <c r="J50" s="258"/>
      <c r="K50" s="274">
        <v>3.36</v>
      </c>
      <c r="L50" s="274">
        <v>10.08</v>
      </c>
      <c r="M50" s="274">
        <v>7.56</v>
      </c>
      <c r="N50" s="276"/>
      <c r="O50" s="258"/>
      <c r="P50" s="258"/>
      <c r="Q50" s="258"/>
      <c r="R50" s="258"/>
      <c r="S50" s="258"/>
      <c r="T50" s="277">
        <v>3.375</v>
      </c>
      <c r="U50" s="277">
        <v>3.375</v>
      </c>
      <c r="V50" s="277">
        <v>16.875</v>
      </c>
      <c r="W50" s="277">
        <v>3.375</v>
      </c>
      <c r="X50" s="276"/>
      <c r="Y50" s="265">
        <f t="shared" si="3"/>
        <v>80</v>
      </c>
      <c r="Z50" s="26">
        <f t="shared" si="8"/>
        <v>85.821428571428569</v>
      </c>
      <c r="AA50" s="26">
        <f t="shared" si="4"/>
        <v>88.38</v>
      </c>
      <c r="AB50" s="26">
        <f t="shared" si="5"/>
        <v>72.851351351351354</v>
      </c>
      <c r="AC50" s="26">
        <f t="shared" si="6"/>
        <v>78.107142857142847</v>
      </c>
      <c r="AD50" s="26" t="str">
        <f t="shared" si="7"/>
        <v xml:space="preserve"> </v>
      </c>
      <c r="AE50" s="27">
        <f t="shared" si="9"/>
        <v>81.289980694980684</v>
      </c>
    </row>
    <row r="51" spans="1:31" ht="15" customHeight="1" x14ac:dyDescent="0.35">
      <c r="A51" s="263">
        <v>41</v>
      </c>
      <c r="B51" s="272" t="s">
        <v>177</v>
      </c>
      <c r="C51" s="272" t="s">
        <v>178</v>
      </c>
      <c r="D51" s="273"/>
      <c r="E51" s="274">
        <v>6.4799999999999995</v>
      </c>
      <c r="F51" s="274">
        <v>11.52</v>
      </c>
      <c r="G51" s="272"/>
      <c r="H51" s="258"/>
      <c r="I51" s="272"/>
      <c r="J51" s="258"/>
      <c r="K51" s="274">
        <v>3.68</v>
      </c>
      <c r="L51" s="274">
        <v>11.04</v>
      </c>
      <c r="M51" s="274">
        <v>8.2799999999999994</v>
      </c>
      <c r="N51" s="276"/>
      <c r="O51" s="258"/>
      <c r="P51" s="258"/>
      <c r="Q51" s="258"/>
      <c r="R51" s="258"/>
      <c r="S51" s="258"/>
      <c r="T51" s="277">
        <v>1.25</v>
      </c>
      <c r="U51" s="277">
        <v>1.25</v>
      </c>
      <c r="V51" s="277">
        <v>6.25</v>
      </c>
      <c r="W51" s="277">
        <v>1.25</v>
      </c>
      <c r="X51" s="276"/>
      <c r="Y51" s="265">
        <f t="shared" si="3"/>
        <v>56.666666666666664</v>
      </c>
      <c r="Z51" s="26">
        <f t="shared" si="8"/>
        <v>55.214285714285715</v>
      </c>
      <c r="AA51" s="26">
        <f t="shared" si="4"/>
        <v>65.8</v>
      </c>
      <c r="AB51" s="26">
        <f t="shared" si="5"/>
        <v>46.729729729729726</v>
      </c>
      <c r="AC51" s="26">
        <f t="shared" si="6"/>
        <v>68.071428571428569</v>
      </c>
      <c r="AD51" s="26" t="str">
        <f t="shared" si="7"/>
        <v xml:space="preserve"> </v>
      </c>
      <c r="AE51" s="27">
        <f t="shared" si="9"/>
        <v>58.953861003860993</v>
      </c>
    </row>
    <row r="52" spans="1:31" ht="15" customHeight="1" x14ac:dyDescent="0.35">
      <c r="A52" s="264">
        <v>42</v>
      </c>
      <c r="B52" s="272" t="s">
        <v>179</v>
      </c>
      <c r="C52" s="272" t="s">
        <v>180</v>
      </c>
      <c r="D52" s="273"/>
      <c r="E52" s="274">
        <v>2.16</v>
      </c>
      <c r="F52" s="274">
        <v>3.84</v>
      </c>
      <c r="G52" s="272"/>
      <c r="H52" s="258"/>
      <c r="I52" s="272"/>
      <c r="J52" s="258"/>
      <c r="K52" s="274">
        <v>3.2</v>
      </c>
      <c r="L52" s="274">
        <v>9.6</v>
      </c>
      <c r="M52" s="274">
        <v>7.1999999999999993</v>
      </c>
      <c r="N52" s="276"/>
      <c r="O52" s="258"/>
      <c r="P52" s="258"/>
      <c r="Q52" s="258"/>
      <c r="R52" s="258"/>
      <c r="S52" s="258"/>
      <c r="T52" s="277">
        <v>1.625</v>
      </c>
      <c r="U52" s="277">
        <v>1.625</v>
      </c>
      <c r="V52" s="277">
        <v>8.125</v>
      </c>
      <c r="W52" s="277">
        <v>1.625</v>
      </c>
      <c r="X52" s="276"/>
      <c r="Y52" s="265">
        <f t="shared" si="3"/>
        <v>43.333333333333336</v>
      </c>
      <c r="Z52" s="26">
        <f t="shared" si="8"/>
        <v>27.035714285714285</v>
      </c>
      <c r="AA52" s="26">
        <f t="shared" si="4"/>
        <v>34.659999999999997</v>
      </c>
      <c r="AB52" s="26">
        <f t="shared" si="5"/>
        <v>47.905405405405411</v>
      </c>
      <c r="AC52" s="26">
        <f t="shared" si="6"/>
        <v>63.035714285714278</v>
      </c>
      <c r="AD52" s="26" t="str">
        <f t="shared" si="7"/>
        <v xml:space="preserve"> </v>
      </c>
      <c r="AE52" s="27">
        <f t="shared" si="9"/>
        <v>43.159208494208492</v>
      </c>
    </row>
    <row r="53" spans="1:31" ht="15" customHeight="1" x14ac:dyDescent="0.35">
      <c r="A53" s="263">
        <v>43</v>
      </c>
      <c r="B53" s="272" t="s">
        <v>181</v>
      </c>
      <c r="C53" s="272" t="s">
        <v>182</v>
      </c>
      <c r="D53" s="273"/>
      <c r="E53" s="274">
        <v>8.2799999999999994</v>
      </c>
      <c r="F53" s="274">
        <v>14.72</v>
      </c>
      <c r="G53" s="272"/>
      <c r="H53" s="258"/>
      <c r="I53" s="272"/>
      <c r="J53" s="258"/>
      <c r="K53" s="274">
        <v>3.68</v>
      </c>
      <c r="L53" s="274">
        <v>11.04</v>
      </c>
      <c r="M53" s="274">
        <v>8.2799999999999994</v>
      </c>
      <c r="N53" s="276"/>
      <c r="O53" s="258"/>
      <c r="P53" s="258"/>
      <c r="Q53" s="258"/>
      <c r="R53" s="258"/>
      <c r="S53" s="258"/>
      <c r="T53" s="277">
        <v>3.875</v>
      </c>
      <c r="U53" s="277">
        <v>3.875</v>
      </c>
      <c r="V53" s="277">
        <v>19.375</v>
      </c>
      <c r="W53" s="277">
        <v>3.875</v>
      </c>
      <c r="X53" s="276"/>
      <c r="Y53" s="265">
        <f t="shared" si="3"/>
        <v>85.555555555555557</v>
      </c>
      <c r="Z53" s="26">
        <f t="shared" si="8"/>
        <v>86.821428571428569</v>
      </c>
      <c r="AA53" s="26">
        <f t="shared" si="4"/>
        <v>89.1</v>
      </c>
      <c r="AB53" s="26">
        <f t="shared" si="5"/>
        <v>82.202702702702709</v>
      </c>
      <c r="AC53" s="26">
        <f t="shared" si="6"/>
        <v>86.821428571428569</v>
      </c>
      <c r="AD53" s="26" t="str">
        <f t="shared" si="7"/>
        <v xml:space="preserve"> </v>
      </c>
      <c r="AE53" s="27">
        <f t="shared" si="9"/>
        <v>86.23638996138996</v>
      </c>
    </row>
    <row r="54" spans="1:31" ht="15" customHeight="1" x14ac:dyDescent="0.35">
      <c r="A54" s="264">
        <v>44</v>
      </c>
      <c r="B54" s="272" t="s">
        <v>183</v>
      </c>
      <c r="C54" s="272" t="s">
        <v>184</v>
      </c>
      <c r="D54" s="273"/>
      <c r="E54" s="274">
        <v>6.12</v>
      </c>
      <c r="F54" s="274">
        <v>10.88</v>
      </c>
      <c r="G54" s="272"/>
      <c r="H54" s="258"/>
      <c r="I54" s="272"/>
      <c r="J54" s="258"/>
      <c r="K54" s="274">
        <v>3.52</v>
      </c>
      <c r="L54" s="274">
        <v>10.559999999999999</v>
      </c>
      <c r="M54" s="274">
        <v>7.92</v>
      </c>
      <c r="N54" s="276"/>
      <c r="O54" s="258"/>
      <c r="P54" s="258"/>
      <c r="Q54" s="258"/>
      <c r="R54" s="258"/>
      <c r="S54" s="258"/>
      <c r="T54" s="277">
        <v>1.375</v>
      </c>
      <c r="U54" s="277">
        <v>1.375</v>
      </c>
      <c r="V54" s="277">
        <v>6.875</v>
      </c>
      <c r="W54" s="277">
        <v>1.375</v>
      </c>
      <c r="X54" s="276"/>
      <c r="Y54" s="265">
        <f t="shared" si="3"/>
        <v>55.555555555555557</v>
      </c>
      <c r="Z54" s="26">
        <f t="shared" si="8"/>
        <v>53.535714285714285</v>
      </c>
      <c r="AA54" s="26">
        <f t="shared" si="4"/>
        <v>63.1</v>
      </c>
      <c r="AB54" s="26">
        <f t="shared" si="5"/>
        <v>47.121621621621614</v>
      </c>
      <c r="AC54" s="26">
        <f t="shared" si="6"/>
        <v>66.392857142857139</v>
      </c>
      <c r="AD54" s="26" t="str">
        <f t="shared" si="7"/>
        <v xml:space="preserve"> </v>
      </c>
      <c r="AE54" s="27">
        <f t="shared" si="9"/>
        <v>57.537548262548263</v>
      </c>
    </row>
    <row r="55" spans="1:31" ht="15" customHeight="1" x14ac:dyDescent="0.35">
      <c r="A55" s="263">
        <v>45</v>
      </c>
      <c r="B55" s="272" t="s">
        <v>185</v>
      </c>
      <c r="C55" s="272" t="s">
        <v>186</v>
      </c>
      <c r="D55" s="273"/>
      <c r="E55" s="274">
        <v>6.84</v>
      </c>
      <c r="F55" s="274">
        <v>12.16</v>
      </c>
      <c r="G55" s="272"/>
      <c r="H55" s="258"/>
      <c r="I55" s="272"/>
      <c r="J55" s="258"/>
      <c r="K55" s="274">
        <v>3.52</v>
      </c>
      <c r="L55" s="274">
        <v>10.559999999999999</v>
      </c>
      <c r="M55" s="274">
        <v>7.92</v>
      </c>
      <c r="N55" s="276"/>
      <c r="O55" s="258"/>
      <c r="P55" s="258"/>
      <c r="Q55" s="258"/>
      <c r="R55" s="258"/>
      <c r="S55" s="258"/>
      <c r="T55" s="277">
        <v>4.75</v>
      </c>
      <c r="U55" s="277">
        <v>4.75</v>
      </c>
      <c r="V55" s="277">
        <v>23.75</v>
      </c>
      <c r="W55" s="277">
        <v>4.75</v>
      </c>
      <c r="X55" s="276"/>
      <c r="Y55" s="265">
        <f t="shared" si="3"/>
        <v>87.777777777777771</v>
      </c>
      <c r="Z55" s="26">
        <f t="shared" si="8"/>
        <v>82.785714285714292</v>
      </c>
      <c r="AA55" s="26">
        <f t="shared" si="4"/>
        <v>81.72</v>
      </c>
      <c r="AB55" s="26">
        <f t="shared" si="5"/>
        <v>92.729729729729726</v>
      </c>
      <c r="AC55" s="26">
        <f t="shared" si="6"/>
        <v>90.5</v>
      </c>
      <c r="AD55" s="26" t="str">
        <f t="shared" si="7"/>
        <v xml:space="preserve"> </v>
      </c>
      <c r="AE55" s="27">
        <f t="shared" si="9"/>
        <v>86.933861003861011</v>
      </c>
    </row>
    <row r="56" spans="1:31" ht="15" customHeight="1" x14ac:dyDescent="0.35">
      <c r="A56" s="264">
        <v>46</v>
      </c>
      <c r="B56" s="272" t="s">
        <v>187</v>
      </c>
      <c r="C56" s="272" t="s">
        <v>188</v>
      </c>
      <c r="D56" s="273"/>
      <c r="E56" s="274">
        <v>6.84</v>
      </c>
      <c r="F56" s="274">
        <v>12.16</v>
      </c>
      <c r="G56" s="272"/>
      <c r="H56" s="258"/>
      <c r="I56" s="272"/>
      <c r="J56" s="258"/>
      <c r="K56" s="274">
        <v>3.68</v>
      </c>
      <c r="L56" s="274">
        <v>11.04</v>
      </c>
      <c r="M56" s="274">
        <v>8.2799999999999994</v>
      </c>
      <c r="N56" s="276"/>
      <c r="O56" s="258"/>
      <c r="P56" s="258"/>
      <c r="Q56" s="258"/>
      <c r="R56" s="258"/>
      <c r="S56" s="258"/>
      <c r="T56" s="277">
        <v>4.125</v>
      </c>
      <c r="U56" s="277">
        <v>4.125</v>
      </c>
      <c r="V56" s="277">
        <v>20.625</v>
      </c>
      <c r="W56" s="277">
        <v>4.125</v>
      </c>
      <c r="X56" s="276"/>
      <c r="Y56" s="265">
        <f t="shared" si="3"/>
        <v>83.333333333333329</v>
      </c>
      <c r="Z56" s="26">
        <f t="shared" si="8"/>
        <v>78.321428571428569</v>
      </c>
      <c r="AA56" s="26">
        <f t="shared" si="4"/>
        <v>79.86</v>
      </c>
      <c r="AB56" s="26">
        <f t="shared" si="5"/>
        <v>85.581081081081081</v>
      </c>
      <c r="AC56" s="26">
        <f t="shared" si="6"/>
        <v>88.607142857142861</v>
      </c>
      <c r="AD56" s="26" t="str">
        <f t="shared" si="7"/>
        <v xml:space="preserve"> </v>
      </c>
      <c r="AE56" s="27">
        <f t="shared" si="9"/>
        <v>83.092413127413124</v>
      </c>
    </row>
    <row r="57" spans="1:31" ht="15" customHeight="1" x14ac:dyDescent="0.35">
      <c r="A57" s="263">
        <v>47</v>
      </c>
      <c r="B57" s="272" t="s">
        <v>189</v>
      </c>
      <c r="C57" s="272" t="s">
        <v>190</v>
      </c>
      <c r="D57" s="273"/>
      <c r="E57" s="274">
        <v>4.32</v>
      </c>
      <c r="F57" s="274">
        <v>7.68</v>
      </c>
      <c r="G57" s="272"/>
      <c r="H57" s="258"/>
      <c r="I57" s="272"/>
      <c r="J57" s="258"/>
      <c r="K57" s="274">
        <v>1.1200000000000001</v>
      </c>
      <c r="L57" s="274">
        <v>3.36</v>
      </c>
      <c r="M57" s="274">
        <v>2.52</v>
      </c>
      <c r="N57" s="276"/>
      <c r="O57" s="258"/>
      <c r="P57" s="258"/>
      <c r="Q57" s="258"/>
      <c r="R57" s="258"/>
      <c r="S57" s="258"/>
      <c r="T57" s="277">
        <v>2.625</v>
      </c>
      <c r="U57" s="277">
        <v>2.625</v>
      </c>
      <c r="V57" s="277">
        <v>13.125</v>
      </c>
      <c r="W57" s="277">
        <v>2.625</v>
      </c>
      <c r="X57" s="276"/>
      <c r="Y57" s="265">
        <f t="shared" si="3"/>
        <v>44.444444444444443</v>
      </c>
      <c r="Z57" s="26">
        <f t="shared" si="8"/>
        <v>49.607142857142854</v>
      </c>
      <c r="AA57" s="26">
        <f t="shared" si="4"/>
        <v>45.7</v>
      </c>
      <c r="AB57" s="26">
        <f t="shared" si="5"/>
        <v>44.554054054054056</v>
      </c>
      <c r="AC57" s="26">
        <f t="shared" si="6"/>
        <v>36.75</v>
      </c>
      <c r="AD57" s="26" t="str">
        <f t="shared" si="7"/>
        <v xml:space="preserve"> </v>
      </c>
      <c r="AE57" s="27">
        <f t="shared" si="9"/>
        <v>44.152799227799228</v>
      </c>
    </row>
    <row r="58" spans="1:31" ht="15" customHeight="1" x14ac:dyDescent="0.35">
      <c r="A58" s="264">
        <v>48</v>
      </c>
      <c r="B58" s="272" t="s">
        <v>191</v>
      </c>
      <c r="C58" s="272" t="s">
        <v>192</v>
      </c>
      <c r="D58" s="273"/>
      <c r="E58" s="274">
        <v>7.1999999999999993</v>
      </c>
      <c r="F58" s="274">
        <v>12.8</v>
      </c>
      <c r="G58" s="272"/>
      <c r="H58" s="258"/>
      <c r="I58" s="272"/>
      <c r="J58" s="258"/>
      <c r="K58" s="274">
        <v>3.68</v>
      </c>
      <c r="L58" s="274">
        <v>11.04</v>
      </c>
      <c r="M58" s="274">
        <v>8.2799999999999994</v>
      </c>
      <c r="N58" s="276"/>
      <c r="O58" s="258"/>
      <c r="P58" s="258"/>
      <c r="Q58" s="258"/>
      <c r="R58" s="258"/>
      <c r="S58" s="258"/>
      <c r="T58" s="277">
        <v>3.375</v>
      </c>
      <c r="U58" s="277">
        <v>3.375</v>
      </c>
      <c r="V58" s="277">
        <v>16.875</v>
      </c>
      <c r="W58" s="277">
        <v>3.375</v>
      </c>
      <c r="X58" s="276"/>
      <c r="Y58" s="265">
        <f t="shared" si="3"/>
        <v>77.777777777777771</v>
      </c>
      <c r="Z58" s="26">
        <f t="shared" si="8"/>
        <v>75.535714285714292</v>
      </c>
      <c r="AA58" s="26">
        <f t="shared" si="4"/>
        <v>79.42</v>
      </c>
      <c r="AB58" s="26">
        <f t="shared" si="5"/>
        <v>75.445945945945951</v>
      </c>
      <c r="AC58" s="26">
        <f t="shared" si="6"/>
        <v>83.25</v>
      </c>
      <c r="AD58" s="26" t="str">
        <f t="shared" si="7"/>
        <v xml:space="preserve"> </v>
      </c>
      <c r="AE58" s="27">
        <f t="shared" si="9"/>
        <v>78.412915057915058</v>
      </c>
    </row>
    <row r="59" spans="1:31" ht="15" customHeight="1" x14ac:dyDescent="0.35">
      <c r="A59" s="263">
        <v>49</v>
      </c>
      <c r="B59" s="272" t="s">
        <v>193</v>
      </c>
      <c r="C59" s="272" t="s">
        <v>194</v>
      </c>
      <c r="D59" s="273"/>
      <c r="E59" s="274">
        <v>4.68</v>
      </c>
      <c r="F59" s="274">
        <v>8.32</v>
      </c>
      <c r="G59" s="272"/>
      <c r="H59" s="258"/>
      <c r="I59" s="272"/>
      <c r="J59" s="258"/>
      <c r="K59" s="274">
        <v>2.56</v>
      </c>
      <c r="L59" s="274">
        <v>7.68</v>
      </c>
      <c r="M59" s="274">
        <v>5.76</v>
      </c>
      <c r="N59" s="276"/>
      <c r="O59" s="258"/>
      <c r="P59" s="258"/>
      <c r="Q59" s="258"/>
      <c r="R59" s="258"/>
      <c r="S59" s="258"/>
      <c r="T59" s="277">
        <v>1.5</v>
      </c>
      <c r="U59" s="277">
        <v>1.5</v>
      </c>
      <c r="V59" s="277">
        <v>7.5</v>
      </c>
      <c r="W59" s="277">
        <v>1.5</v>
      </c>
      <c r="X59" s="276"/>
      <c r="Y59" s="265">
        <f t="shared" si="3"/>
        <v>45.555555555555557</v>
      </c>
      <c r="Z59" s="26">
        <f t="shared" si="8"/>
        <v>44.142857142857146</v>
      </c>
      <c r="AA59" s="26">
        <f t="shared" si="4"/>
        <v>49.52</v>
      </c>
      <c r="AB59" s="26">
        <f t="shared" si="5"/>
        <v>41.027027027027025</v>
      </c>
      <c r="AC59" s="26">
        <f t="shared" si="6"/>
        <v>51.857142857142854</v>
      </c>
      <c r="AD59" s="26" t="str">
        <f t="shared" si="7"/>
        <v xml:space="preserve"> </v>
      </c>
      <c r="AE59" s="27">
        <f t="shared" si="9"/>
        <v>46.63675675675676</v>
      </c>
    </row>
    <row r="60" spans="1:31" ht="15" customHeight="1" x14ac:dyDescent="0.35">
      <c r="A60" s="264">
        <v>50</v>
      </c>
      <c r="B60" s="272" t="s">
        <v>195</v>
      </c>
      <c r="C60" s="272" t="s">
        <v>196</v>
      </c>
      <c r="D60" s="273"/>
      <c r="E60" s="274">
        <v>3.5999999999999996</v>
      </c>
      <c r="F60" s="274">
        <v>6.4</v>
      </c>
      <c r="G60" s="272"/>
      <c r="H60" s="258"/>
      <c r="I60" s="272"/>
      <c r="J60" s="258"/>
      <c r="K60" s="274">
        <v>3.2</v>
      </c>
      <c r="L60" s="274">
        <v>9.6</v>
      </c>
      <c r="M60" s="274">
        <v>7.1999999999999993</v>
      </c>
      <c r="N60" s="276"/>
      <c r="O60" s="258"/>
      <c r="P60" s="258"/>
      <c r="Q60" s="258"/>
      <c r="R60" s="258"/>
      <c r="S60" s="258"/>
      <c r="T60" s="277">
        <v>2.875</v>
      </c>
      <c r="U60" s="277">
        <v>2.875</v>
      </c>
      <c r="V60" s="277">
        <v>14.375</v>
      </c>
      <c r="W60" s="277">
        <v>2.875</v>
      </c>
      <c r="X60" s="276"/>
      <c r="Y60" s="265">
        <f t="shared" si="3"/>
        <v>58.888888888888886</v>
      </c>
      <c r="Z60" s="26">
        <f t="shared" si="8"/>
        <v>46.25</v>
      </c>
      <c r="AA60" s="26">
        <f t="shared" si="4"/>
        <v>49.900000000000006</v>
      </c>
      <c r="AB60" s="26">
        <f t="shared" si="5"/>
        <v>64.797297297297291</v>
      </c>
      <c r="AC60" s="26">
        <f t="shared" si="6"/>
        <v>71.964285714285708</v>
      </c>
      <c r="AD60" s="26" t="str">
        <f t="shared" si="7"/>
        <v xml:space="preserve"> </v>
      </c>
      <c r="AE60" s="27">
        <f t="shared" si="9"/>
        <v>58.227895752895748</v>
      </c>
    </row>
    <row r="61" spans="1:31" ht="15" customHeight="1" x14ac:dyDescent="0.35">
      <c r="A61" s="263">
        <v>51</v>
      </c>
      <c r="B61" s="272" t="s">
        <v>197</v>
      </c>
      <c r="C61" s="272" t="s">
        <v>198</v>
      </c>
      <c r="D61" s="273"/>
      <c r="E61" s="274">
        <v>9.7199999999999989</v>
      </c>
      <c r="F61" s="274">
        <v>17.28</v>
      </c>
      <c r="G61" s="272"/>
      <c r="H61" s="258"/>
      <c r="I61" s="272"/>
      <c r="J61" s="258"/>
      <c r="K61" s="274">
        <v>3.84</v>
      </c>
      <c r="L61" s="274">
        <v>11.52</v>
      </c>
      <c r="M61" s="274">
        <v>8.64</v>
      </c>
      <c r="N61" s="276"/>
      <c r="O61" s="258"/>
      <c r="P61" s="258"/>
      <c r="Q61" s="258"/>
      <c r="R61" s="258"/>
      <c r="S61" s="258"/>
      <c r="T61" s="277">
        <v>3.75</v>
      </c>
      <c r="U61" s="277">
        <v>3.75</v>
      </c>
      <c r="V61" s="277">
        <v>18.75</v>
      </c>
      <c r="W61" s="277">
        <v>3.75</v>
      </c>
      <c r="X61" s="276"/>
      <c r="Y61" s="265">
        <f t="shared" si="3"/>
        <v>90</v>
      </c>
      <c r="Z61" s="26">
        <f t="shared" si="8"/>
        <v>96.214285714285708</v>
      </c>
      <c r="AA61" s="26">
        <f t="shared" si="4"/>
        <v>99.48</v>
      </c>
      <c r="AB61" s="26">
        <f t="shared" si="5"/>
        <v>81.810810810810807</v>
      </c>
      <c r="AC61" s="26">
        <f t="shared" si="6"/>
        <v>88.5</v>
      </c>
      <c r="AD61" s="26" t="str">
        <f t="shared" si="7"/>
        <v xml:space="preserve"> </v>
      </c>
      <c r="AE61" s="27">
        <f t="shared" si="9"/>
        <v>91.50127413127413</v>
      </c>
    </row>
    <row r="62" spans="1:31" ht="15" customHeight="1" x14ac:dyDescent="0.35">
      <c r="A62" s="264">
        <v>52</v>
      </c>
      <c r="B62" s="272" t="s">
        <v>199</v>
      </c>
      <c r="C62" s="272" t="s">
        <v>200</v>
      </c>
      <c r="D62" s="273"/>
      <c r="E62" s="274">
        <v>0.72</v>
      </c>
      <c r="F62" s="274">
        <v>1.28</v>
      </c>
      <c r="G62" s="272"/>
      <c r="H62" s="258"/>
      <c r="I62" s="272"/>
      <c r="J62" s="258"/>
      <c r="K62" s="274">
        <v>0.8</v>
      </c>
      <c r="L62" s="274">
        <v>2.4</v>
      </c>
      <c r="M62" s="274">
        <v>1.7999999999999998</v>
      </c>
      <c r="N62" s="276"/>
      <c r="O62" s="258"/>
      <c r="P62" s="258"/>
      <c r="Q62" s="258"/>
      <c r="R62" s="258"/>
      <c r="S62" s="258"/>
      <c r="T62" s="277">
        <v>1</v>
      </c>
      <c r="U62" s="277">
        <v>1</v>
      </c>
      <c r="V62" s="277">
        <v>5</v>
      </c>
      <c r="W62" s="277">
        <v>1</v>
      </c>
      <c r="X62" s="276"/>
      <c r="Y62" s="265">
        <f t="shared" si="3"/>
        <v>16.666666666666668</v>
      </c>
      <c r="Z62" s="26">
        <f t="shared" si="8"/>
        <v>12.285714285714286</v>
      </c>
      <c r="AA62" s="26">
        <f t="shared" si="4"/>
        <v>12.32</v>
      </c>
      <c r="AB62" s="26">
        <f t="shared" si="5"/>
        <v>20</v>
      </c>
      <c r="AC62" s="26">
        <f t="shared" si="6"/>
        <v>20</v>
      </c>
      <c r="AD62" s="26" t="str">
        <f t="shared" si="7"/>
        <v xml:space="preserve"> </v>
      </c>
      <c r="AE62" s="27">
        <f t="shared" si="9"/>
        <v>16.151428571428571</v>
      </c>
    </row>
    <row r="63" spans="1:31" ht="15" customHeight="1" x14ac:dyDescent="0.35">
      <c r="A63" s="263">
        <v>53</v>
      </c>
      <c r="B63" s="272" t="s">
        <v>201</v>
      </c>
      <c r="C63" s="272" t="s">
        <v>202</v>
      </c>
      <c r="D63" s="273"/>
      <c r="E63" s="274">
        <v>4.68</v>
      </c>
      <c r="F63" s="274">
        <v>8.32</v>
      </c>
      <c r="G63" s="272"/>
      <c r="H63" s="258"/>
      <c r="I63" s="272"/>
      <c r="J63" s="258"/>
      <c r="K63" s="274">
        <v>3.2</v>
      </c>
      <c r="L63" s="274">
        <v>9.6</v>
      </c>
      <c r="M63" s="274">
        <v>7.1999999999999993</v>
      </c>
      <c r="N63" s="276"/>
      <c r="O63" s="258"/>
      <c r="P63" s="258"/>
      <c r="Q63" s="258"/>
      <c r="R63" s="258"/>
      <c r="S63" s="258"/>
      <c r="T63" s="277">
        <v>2.5</v>
      </c>
      <c r="U63" s="277">
        <v>2.5</v>
      </c>
      <c r="V63" s="277">
        <v>12.5</v>
      </c>
      <c r="W63" s="277">
        <v>2.5</v>
      </c>
      <c r="X63" s="276"/>
      <c r="Y63" s="265">
        <f t="shared" si="3"/>
        <v>58.888888888888886</v>
      </c>
      <c r="Z63" s="26">
        <f t="shared" si="8"/>
        <v>51.285714285714285</v>
      </c>
      <c r="AA63" s="26">
        <f t="shared" si="4"/>
        <v>56.08</v>
      </c>
      <c r="AB63" s="26">
        <f t="shared" si="5"/>
        <v>59.729729729729726</v>
      </c>
      <c r="AC63" s="26">
        <f t="shared" si="6"/>
        <v>69.285714285714278</v>
      </c>
      <c r="AD63" s="26" t="str">
        <f t="shared" si="7"/>
        <v xml:space="preserve"> </v>
      </c>
      <c r="AE63" s="27">
        <f t="shared" si="9"/>
        <v>59.09528957528957</v>
      </c>
    </row>
    <row r="64" spans="1:31" ht="15" customHeight="1" x14ac:dyDescent="0.35">
      <c r="A64" s="264">
        <v>54</v>
      </c>
      <c r="B64" s="272" t="s">
        <v>203</v>
      </c>
      <c r="C64" s="272" t="s">
        <v>204</v>
      </c>
      <c r="D64" s="273"/>
      <c r="E64" s="274">
        <v>5.3999999999999995</v>
      </c>
      <c r="F64" s="274">
        <v>9.6</v>
      </c>
      <c r="G64" s="272"/>
      <c r="H64" s="258"/>
      <c r="I64" s="272"/>
      <c r="J64" s="258"/>
      <c r="K64" s="274">
        <v>1.6</v>
      </c>
      <c r="L64" s="274">
        <v>4.8</v>
      </c>
      <c r="M64" s="274">
        <v>3.5999999999999996</v>
      </c>
      <c r="N64" s="276"/>
      <c r="O64" s="258"/>
      <c r="P64" s="258"/>
      <c r="Q64" s="258"/>
      <c r="R64" s="258"/>
      <c r="S64" s="258"/>
      <c r="T64" s="277">
        <v>1.5</v>
      </c>
      <c r="U64" s="277">
        <v>1.5</v>
      </c>
      <c r="V64" s="277">
        <v>7.5</v>
      </c>
      <c r="W64" s="277">
        <v>1.5</v>
      </c>
      <c r="X64" s="276"/>
      <c r="Y64" s="265">
        <f t="shared" si="3"/>
        <v>41.111111111111114</v>
      </c>
      <c r="Z64" s="26">
        <f t="shared" si="8"/>
        <v>49.285714285714285</v>
      </c>
      <c r="AA64" s="26">
        <f t="shared" si="4"/>
        <v>50.8</v>
      </c>
      <c r="AB64" s="26">
        <f t="shared" si="5"/>
        <v>33.243243243243242</v>
      </c>
      <c r="AC64" s="26">
        <f t="shared" si="6"/>
        <v>36.428571428571423</v>
      </c>
      <c r="AD64" s="26" t="str">
        <f t="shared" si="7"/>
        <v xml:space="preserve"> </v>
      </c>
      <c r="AE64" s="27">
        <f t="shared" si="9"/>
        <v>42.439382239382233</v>
      </c>
    </row>
    <row r="65" spans="1:31" ht="15" customHeight="1" x14ac:dyDescent="0.35">
      <c r="A65" s="263">
        <v>55</v>
      </c>
      <c r="B65" s="272" t="s">
        <v>205</v>
      </c>
      <c r="C65" s="272" t="s">
        <v>206</v>
      </c>
      <c r="D65" s="273"/>
      <c r="E65" s="274">
        <v>7.1999999999999993</v>
      </c>
      <c r="F65" s="274">
        <v>12.8</v>
      </c>
      <c r="G65" s="272"/>
      <c r="H65" s="258"/>
      <c r="I65" s="272"/>
      <c r="J65" s="258"/>
      <c r="K65" s="274">
        <v>3.2</v>
      </c>
      <c r="L65" s="274">
        <v>9.6</v>
      </c>
      <c r="M65" s="274">
        <v>7.1999999999999993</v>
      </c>
      <c r="N65" s="276"/>
      <c r="O65" s="258"/>
      <c r="P65" s="258"/>
      <c r="Q65" s="258"/>
      <c r="R65" s="258"/>
      <c r="S65" s="258"/>
      <c r="T65" s="277">
        <v>3</v>
      </c>
      <c r="U65" s="277">
        <v>3</v>
      </c>
      <c r="V65" s="277">
        <v>15</v>
      </c>
      <c r="W65" s="277">
        <v>3</v>
      </c>
      <c r="X65" s="276"/>
      <c r="Y65" s="265">
        <f t="shared" si="3"/>
        <v>71.111111111111114</v>
      </c>
      <c r="Z65" s="26">
        <f t="shared" si="8"/>
        <v>72.857142857142847</v>
      </c>
      <c r="AA65" s="26">
        <f t="shared" si="4"/>
        <v>76</v>
      </c>
      <c r="AB65" s="26">
        <f t="shared" si="5"/>
        <v>66.486486486486484</v>
      </c>
      <c r="AC65" s="26">
        <f t="shared" si="6"/>
        <v>72.857142857142847</v>
      </c>
      <c r="AD65" s="26" t="str">
        <f t="shared" si="7"/>
        <v xml:space="preserve"> </v>
      </c>
      <c r="AE65" s="27">
        <f t="shared" si="9"/>
        <v>72.050193050193045</v>
      </c>
    </row>
    <row r="66" spans="1:31" ht="15" customHeight="1" x14ac:dyDescent="0.35">
      <c r="A66" s="264">
        <v>56</v>
      </c>
      <c r="B66" s="272" t="s">
        <v>207</v>
      </c>
      <c r="C66" s="272" t="s">
        <v>208</v>
      </c>
      <c r="D66" s="273"/>
      <c r="E66" s="274">
        <v>5.76</v>
      </c>
      <c r="F66" s="274">
        <v>10.24</v>
      </c>
      <c r="G66" s="272"/>
      <c r="H66" s="258"/>
      <c r="I66" s="272"/>
      <c r="J66" s="258"/>
      <c r="K66" s="274">
        <v>2.4</v>
      </c>
      <c r="L66" s="274">
        <v>7.1999999999999993</v>
      </c>
      <c r="M66" s="274">
        <v>5.3999999999999995</v>
      </c>
      <c r="N66" s="276"/>
      <c r="O66" s="258"/>
      <c r="P66" s="258"/>
      <c r="Q66" s="258"/>
      <c r="R66" s="258"/>
      <c r="S66" s="258"/>
      <c r="T66" s="277">
        <v>2.25</v>
      </c>
      <c r="U66" s="277">
        <v>2.25</v>
      </c>
      <c r="V66" s="277">
        <v>11.25</v>
      </c>
      <c r="W66" s="277">
        <v>2.25</v>
      </c>
      <c r="X66" s="276"/>
      <c r="Y66" s="265">
        <f t="shared" si="3"/>
        <v>54.444444444444443</v>
      </c>
      <c r="Z66" s="26">
        <f t="shared" si="8"/>
        <v>57.214285714285715</v>
      </c>
      <c r="AA66" s="26">
        <f t="shared" si="4"/>
        <v>59.56</v>
      </c>
      <c r="AB66" s="26">
        <f t="shared" si="5"/>
        <v>49.864864864864863</v>
      </c>
      <c r="AC66" s="26">
        <f t="shared" si="6"/>
        <v>54.642857142857146</v>
      </c>
      <c r="AD66" s="26" t="str">
        <f t="shared" si="7"/>
        <v xml:space="preserve"> </v>
      </c>
      <c r="AE66" s="27">
        <f t="shared" si="9"/>
        <v>55.320501930501933</v>
      </c>
    </row>
    <row r="67" spans="1:31" ht="15" customHeight="1" x14ac:dyDescent="0.35">
      <c r="A67" s="263">
        <v>57</v>
      </c>
      <c r="B67" s="272" t="s">
        <v>209</v>
      </c>
      <c r="C67" s="272" t="s">
        <v>210</v>
      </c>
      <c r="D67" s="273"/>
      <c r="E67" s="274">
        <v>6.4799999999999995</v>
      </c>
      <c r="F67" s="274">
        <v>11.52</v>
      </c>
      <c r="G67" s="272"/>
      <c r="H67" s="258"/>
      <c r="I67" s="272"/>
      <c r="J67" s="258"/>
      <c r="K67" s="274">
        <v>2.4</v>
      </c>
      <c r="L67" s="274">
        <v>7.1999999999999993</v>
      </c>
      <c r="M67" s="274">
        <v>5.3999999999999995</v>
      </c>
      <c r="N67" s="276"/>
      <c r="O67" s="258"/>
      <c r="P67" s="258"/>
      <c r="Q67" s="258"/>
      <c r="R67" s="258"/>
      <c r="S67" s="258"/>
      <c r="T67" s="277">
        <v>2.625</v>
      </c>
      <c r="U67" s="277">
        <v>2.625</v>
      </c>
      <c r="V67" s="277">
        <v>13.125</v>
      </c>
      <c r="W67" s="277">
        <v>2.625</v>
      </c>
      <c r="X67" s="276"/>
      <c r="Y67" s="265">
        <f t="shared" si="3"/>
        <v>60</v>
      </c>
      <c r="Z67" s="26">
        <f t="shared" si="8"/>
        <v>65.035714285714292</v>
      </c>
      <c r="AA67" s="26">
        <f t="shared" si="4"/>
        <v>66.180000000000007</v>
      </c>
      <c r="AB67" s="26">
        <f t="shared" si="5"/>
        <v>54.932432432432435</v>
      </c>
      <c r="AC67" s="26">
        <f t="shared" si="6"/>
        <v>57.321428571428562</v>
      </c>
      <c r="AD67" s="26" t="str">
        <f t="shared" si="7"/>
        <v xml:space="preserve"> </v>
      </c>
      <c r="AE67" s="27">
        <f t="shared" si="9"/>
        <v>60.867393822393822</v>
      </c>
    </row>
    <row r="68" spans="1:31" ht="15" customHeight="1" x14ac:dyDescent="0.35">
      <c r="A68" s="264">
        <v>58</v>
      </c>
      <c r="B68" s="272" t="s">
        <v>211</v>
      </c>
      <c r="C68" s="272" t="s">
        <v>212</v>
      </c>
      <c r="D68" s="273"/>
      <c r="E68" s="274">
        <v>3.2399999999999998</v>
      </c>
      <c r="F68" s="274">
        <v>5.76</v>
      </c>
      <c r="G68" s="272"/>
      <c r="H68" s="258"/>
      <c r="I68" s="272"/>
      <c r="J68" s="258"/>
      <c r="K68" s="274">
        <v>2.88</v>
      </c>
      <c r="L68" s="274">
        <v>8.64</v>
      </c>
      <c r="M68" s="274">
        <v>6.4799999999999995</v>
      </c>
      <c r="N68" s="276"/>
      <c r="O68" s="258"/>
      <c r="P68" s="258"/>
      <c r="Q68" s="258"/>
      <c r="R68" s="258"/>
      <c r="S68" s="258"/>
      <c r="T68" s="277">
        <v>1.5</v>
      </c>
      <c r="U68" s="277">
        <v>1.5</v>
      </c>
      <c r="V68" s="277">
        <v>7.5</v>
      </c>
      <c r="W68" s="277">
        <v>1.5</v>
      </c>
      <c r="X68" s="276"/>
      <c r="Y68" s="265">
        <f t="shared" si="3"/>
        <v>43.333333333333336</v>
      </c>
      <c r="Z68" s="26">
        <f t="shared" si="8"/>
        <v>33.857142857142854</v>
      </c>
      <c r="AA68" s="26">
        <f t="shared" si="4"/>
        <v>40.56</v>
      </c>
      <c r="AB68" s="26">
        <f t="shared" si="5"/>
        <v>43.621621621621621</v>
      </c>
      <c r="AC68" s="26">
        <f t="shared" si="6"/>
        <v>57</v>
      </c>
      <c r="AD68" s="26" t="str">
        <f t="shared" si="7"/>
        <v xml:space="preserve"> </v>
      </c>
      <c r="AE68" s="27">
        <f t="shared" si="9"/>
        <v>43.759691119691119</v>
      </c>
    </row>
    <row r="69" spans="1:31" ht="15" customHeight="1" x14ac:dyDescent="0.35">
      <c r="A69" s="263">
        <v>59</v>
      </c>
      <c r="B69" s="272" t="s">
        <v>213</v>
      </c>
      <c r="C69" s="272" t="s">
        <v>214</v>
      </c>
      <c r="D69" s="273"/>
      <c r="E69" s="274">
        <v>7.92</v>
      </c>
      <c r="F69" s="274">
        <v>14.08</v>
      </c>
      <c r="G69" s="272"/>
      <c r="H69" s="258"/>
      <c r="I69" s="272"/>
      <c r="J69" s="258"/>
      <c r="K69" s="274">
        <v>3.84</v>
      </c>
      <c r="L69" s="274">
        <v>11.52</v>
      </c>
      <c r="M69" s="274">
        <v>8.64</v>
      </c>
      <c r="N69" s="276"/>
      <c r="O69" s="258"/>
      <c r="P69" s="258"/>
      <c r="Q69" s="258"/>
      <c r="R69" s="258"/>
      <c r="S69" s="258"/>
      <c r="T69" s="277">
        <v>4.25</v>
      </c>
      <c r="U69" s="277">
        <v>4.25</v>
      </c>
      <c r="V69" s="277">
        <v>21.25</v>
      </c>
      <c r="W69" s="277">
        <v>4.25</v>
      </c>
      <c r="X69" s="276"/>
      <c r="Y69" s="265">
        <f t="shared" si="3"/>
        <v>88.888888888888886</v>
      </c>
      <c r="Z69" s="26">
        <f t="shared" si="8"/>
        <v>86.928571428571431</v>
      </c>
      <c r="AA69" s="26">
        <f t="shared" si="4"/>
        <v>88.68</v>
      </c>
      <c r="AB69" s="26">
        <f t="shared" si="5"/>
        <v>88.567567567567551</v>
      </c>
      <c r="AC69" s="26">
        <f t="shared" si="6"/>
        <v>92.071428571428569</v>
      </c>
      <c r="AD69" s="26" t="str">
        <f t="shared" si="7"/>
        <v xml:space="preserve"> </v>
      </c>
      <c r="AE69" s="27">
        <f t="shared" si="9"/>
        <v>89.061891891891889</v>
      </c>
    </row>
    <row r="70" spans="1:31" ht="15" customHeight="1" x14ac:dyDescent="0.35">
      <c r="A70" s="264">
        <v>60</v>
      </c>
      <c r="B70" s="272" t="s">
        <v>215</v>
      </c>
      <c r="C70" s="272" t="s">
        <v>216</v>
      </c>
      <c r="D70" s="273"/>
      <c r="E70" s="274">
        <v>5.04</v>
      </c>
      <c r="F70" s="274">
        <v>8.9600000000000009</v>
      </c>
      <c r="G70" s="272"/>
      <c r="H70" s="258"/>
      <c r="I70" s="272"/>
      <c r="J70" s="258"/>
      <c r="K70" s="274">
        <v>3.52</v>
      </c>
      <c r="L70" s="274">
        <v>10.559999999999999</v>
      </c>
      <c r="M70" s="274">
        <v>7.92</v>
      </c>
      <c r="N70" s="276"/>
      <c r="O70" s="258"/>
      <c r="P70" s="258"/>
      <c r="Q70" s="258"/>
      <c r="R70" s="258"/>
      <c r="S70" s="258"/>
      <c r="T70" s="277">
        <v>3.125</v>
      </c>
      <c r="U70" s="277">
        <v>3.125</v>
      </c>
      <c r="V70" s="277">
        <v>15.625</v>
      </c>
      <c r="W70" s="277">
        <v>3.125</v>
      </c>
      <c r="X70" s="276"/>
      <c r="Y70" s="265">
        <f t="shared" si="3"/>
        <v>67.777777777777771</v>
      </c>
      <c r="Z70" s="26">
        <f t="shared" si="8"/>
        <v>58.321428571428562</v>
      </c>
      <c r="AA70" s="26">
        <f t="shared" si="4"/>
        <v>62.42</v>
      </c>
      <c r="AB70" s="26">
        <f t="shared" si="5"/>
        <v>70.770270270270274</v>
      </c>
      <c r="AC70" s="26">
        <f t="shared" si="6"/>
        <v>78.892857142857139</v>
      </c>
      <c r="AD70" s="26" t="str">
        <f t="shared" si="7"/>
        <v xml:space="preserve"> </v>
      </c>
      <c r="AE70" s="27">
        <f t="shared" si="9"/>
        <v>67.601138996138985</v>
      </c>
    </row>
    <row r="71" spans="1:31" ht="15" customHeight="1" x14ac:dyDescent="0.35">
      <c r="A71" s="263">
        <v>61</v>
      </c>
      <c r="B71" s="279"/>
      <c r="C71" s="279"/>
      <c r="D71" s="273"/>
      <c r="E71" s="258"/>
      <c r="F71" s="258"/>
      <c r="G71" s="258"/>
      <c r="H71" s="258"/>
      <c r="I71" s="276"/>
      <c r="J71" s="279"/>
      <c r="K71" s="279"/>
      <c r="L71" s="279"/>
      <c r="M71" s="279"/>
      <c r="N71" s="276"/>
      <c r="O71" s="276"/>
      <c r="P71" s="276"/>
      <c r="Q71" s="276"/>
      <c r="R71" s="276"/>
      <c r="S71" s="276"/>
      <c r="T71" s="279"/>
      <c r="U71" s="279"/>
      <c r="V71" s="279"/>
      <c r="W71" s="279"/>
      <c r="X71" s="276"/>
      <c r="Y71" s="265" t="str">
        <f t="shared" si="3"/>
        <v/>
      </c>
      <c r="Z71" s="26" t="str">
        <f t="shared" si="8"/>
        <v/>
      </c>
      <c r="AA71" s="26" t="str">
        <f t="shared" si="4"/>
        <v/>
      </c>
      <c r="AB71" s="26" t="str">
        <f t="shared" si="5"/>
        <v/>
      </c>
      <c r="AC71" s="26" t="str">
        <f t="shared" si="6"/>
        <v/>
      </c>
      <c r="AD71" s="26" t="str">
        <f t="shared" si="7"/>
        <v/>
      </c>
      <c r="AE71" s="27" t="str">
        <f t="shared" si="9"/>
        <v/>
      </c>
    </row>
    <row r="72" spans="1:31" ht="15" customHeight="1" x14ac:dyDescent="0.35">
      <c r="A72" s="264">
        <v>62</v>
      </c>
      <c r="B72" s="279"/>
      <c r="C72" s="279"/>
      <c r="D72" s="273"/>
      <c r="E72" s="258"/>
      <c r="F72" s="258"/>
      <c r="G72" s="258"/>
      <c r="H72" s="258"/>
      <c r="I72" s="276"/>
      <c r="J72" s="279"/>
      <c r="K72" s="279"/>
      <c r="L72" s="279"/>
      <c r="M72" s="279"/>
      <c r="N72" s="276"/>
      <c r="O72" s="276"/>
      <c r="P72" s="276"/>
      <c r="Q72" s="276"/>
      <c r="R72" s="276"/>
      <c r="S72" s="276"/>
      <c r="T72" s="279"/>
      <c r="U72" s="279"/>
      <c r="V72" s="279"/>
      <c r="W72" s="279"/>
      <c r="X72" s="276"/>
      <c r="Y72" s="265" t="str">
        <f t="shared" si="3"/>
        <v/>
      </c>
      <c r="Z72" s="26" t="str">
        <f t="shared" si="8"/>
        <v/>
      </c>
      <c r="AA72" s="26" t="str">
        <f t="shared" si="4"/>
        <v/>
      </c>
      <c r="AB72" s="26" t="str">
        <f t="shared" si="5"/>
        <v/>
      </c>
      <c r="AC72" s="26" t="str">
        <f t="shared" si="6"/>
        <v/>
      </c>
      <c r="AD72" s="26" t="str">
        <f t="shared" si="7"/>
        <v/>
      </c>
      <c r="AE72" s="27" t="str">
        <f t="shared" si="9"/>
        <v/>
      </c>
    </row>
    <row r="73" spans="1:31" ht="15" customHeight="1" x14ac:dyDescent="0.35">
      <c r="A73" s="263">
        <v>63</v>
      </c>
      <c r="B73" s="279"/>
      <c r="C73" s="279"/>
      <c r="D73" s="273"/>
      <c r="E73" s="258"/>
      <c r="F73" s="258"/>
      <c r="G73" s="258"/>
      <c r="H73" s="258"/>
      <c r="I73" s="276"/>
      <c r="J73" s="279"/>
      <c r="K73" s="279"/>
      <c r="L73" s="279"/>
      <c r="M73" s="279"/>
      <c r="N73" s="276"/>
      <c r="O73" s="276"/>
      <c r="P73" s="276"/>
      <c r="Q73" s="276"/>
      <c r="R73" s="276"/>
      <c r="S73" s="276"/>
      <c r="T73" s="279"/>
      <c r="U73" s="279"/>
      <c r="V73" s="279"/>
      <c r="W73" s="279"/>
      <c r="X73" s="276"/>
      <c r="Y73" s="265" t="str">
        <f t="shared" si="3"/>
        <v/>
      </c>
      <c r="Z73" s="26" t="str">
        <f t="shared" si="8"/>
        <v/>
      </c>
      <c r="AA73" s="26" t="str">
        <f t="shared" si="4"/>
        <v/>
      </c>
      <c r="AB73" s="26" t="str">
        <f t="shared" si="5"/>
        <v/>
      </c>
      <c r="AC73" s="26" t="str">
        <f t="shared" si="6"/>
        <v/>
      </c>
      <c r="AD73" s="26" t="str">
        <f t="shared" si="7"/>
        <v/>
      </c>
      <c r="AE73" s="27" t="str">
        <f t="shared" si="9"/>
        <v/>
      </c>
    </row>
    <row r="74" spans="1:31" ht="15" customHeight="1" x14ac:dyDescent="0.35">
      <c r="A74" s="264">
        <v>64</v>
      </c>
      <c r="B74" s="279"/>
      <c r="C74" s="279"/>
      <c r="D74" s="273"/>
      <c r="E74" s="258"/>
      <c r="F74" s="258"/>
      <c r="G74" s="258"/>
      <c r="H74" s="258"/>
      <c r="I74" s="276"/>
      <c r="J74" s="279"/>
      <c r="K74" s="279"/>
      <c r="L74" s="279"/>
      <c r="M74" s="279"/>
      <c r="N74" s="276"/>
      <c r="O74" s="276"/>
      <c r="P74" s="276"/>
      <c r="Q74" s="276"/>
      <c r="R74" s="276"/>
      <c r="S74" s="276"/>
      <c r="T74" s="279"/>
      <c r="U74" s="279"/>
      <c r="V74" s="279"/>
      <c r="W74" s="279"/>
      <c r="X74" s="276"/>
      <c r="Y74" s="265" t="str">
        <f t="shared" si="3"/>
        <v/>
      </c>
      <c r="Z74" s="26" t="str">
        <f t="shared" si="8"/>
        <v/>
      </c>
      <c r="AA74" s="26" t="str">
        <f t="shared" si="4"/>
        <v/>
      </c>
      <c r="AB74" s="26" t="str">
        <f t="shared" si="5"/>
        <v/>
      </c>
      <c r="AC74" s="26" t="str">
        <f t="shared" si="6"/>
        <v/>
      </c>
      <c r="AD74" s="26" t="str">
        <f t="shared" si="7"/>
        <v/>
      </c>
      <c r="AE74" s="27" t="str">
        <f t="shared" si="9"/>
        <v/>
      </c>
    </row>
    <row r="75" spans="1:31" ht="15" customHeight="1" x14ac:dyDescent="0.35">
      <c r="A75" s="263">
        <v>65</v>
      </c>
      <c r="B75" s="279"/>
      <c r="C75" s="279"/>
      <c r="D75" s="273"/>
      <c r="E75" s="258"/>
      <c r="F75" s="258"/>
      <c r="G75" s="258"/>
      <c r="H75" s="258"/>
      <c r="I75" s="276"/>
      <c r="J75" s="279"/>
      <c r="K75" s="279"/>
      <c r="L75" s="279"/>
      <c r="M75" s="279"/>
      <c r="N75" s="276"/>
      <c r="O75" s="276"/>
      <c r="P75" s="276"/>
      <c r="Q75" s="276"/>
      <c r="R75" s="276"/>
      <c r="S75" s="276"/>
      <c r="T75" s="279"/>
      <c r="U75" s="279"/>
      <c r="V75" s="279"/>
      <c r="W75" s="279"/>
      <c r="X75" s="276"/>
      <c r="Y75" s="265" t="str">
        <f t="shared" si="3"/>
        <v/>
      </c>
      <c r="Z75" s="26" t="str">
        <f t="shared" si="8"/>
        <v/>
      </c>
      <c r="AA75" s="26" t="str">
        <f t="shared" si="4"/>
        <v/>
      </c>
      <c r="AB75" s="26" t="str">
        <f t="shared" si="5"/>
        <v/>
      </c>
      <c r="AC75" s="26" t="str">
        <f t="shared" si="6"/>
        <v/>
      </c>
      <c r="AD75" s="26" t="str">
        <f t="shared" si="7"/>
        <v/>
      </c>
      <c r="AE75" s="27" t="str">
        <f t="shared" ref="AE75:AE106" si="10">IF(C75="","",IFERROR(AVERAGE(Z75:AD75),""))</f>
        <v/>
      </c>
    </row>
    <row r="76" spans="1:31" ht="15" customHeight="1" x14ac:dyDescent="0.35">
      <c r="A76" s="264">
        <v>66</v>
      </c>
      <c r="B76" s="279"/>
      <c r="C76" s="279"/>
      <c r="D76" s="273"/>
      <c r="E76" s="258"/>
      <c r="F76" s="258"/>
      <c r="G76" s="258"/>
      <c r="H76" s="258"/>
      <c r="I76" s="276"/>
      <c r="J76" s="279"/>
      <c r="K76" s="279"/>
      <c r="L76" s="279"/>
      <c r="M76" s="279"/>
      <c r="N76" s="276"/>
      <c r="O76" s="276"/>
      <c r="P76" s="276"/>
      <c r="Q76" s="276"/>
      <c r="R76" s="276"/>
      <c r="S76" s="276"/>
      <c r="T76" s="279"/>
      <c r="U76" s="279"/>
      <c r="V76" s="279"/>
      <c r="W76" s="279"/>
      <c r="X76" s="276"/>
      <c r="Y76" s="265" t="str">
        <f t="shared" ref="Y76:Y130" si="11">IF(OR( $B76="", $B76="AB", $B76="UR", $C76="", $C76="AB", $C76="UR", $D76="AB", $D76="UR"),"",(IF(OR(I$8&gt;0,N$8&gt;0,S$8&gt;0,X$8&gt;0),(100*SUM(E76:X76)/(I$8+N$8+S$8+X$8))," ")))</f>
        <v/>
      </c>
      <c r="Z76" s="26" t="str">
        <f t="shared" ref="Z76:Z130" si="12">IF(OR( $B76="", $B76="AB", $B76="UR", $C76="", $C76="AB", $C76="UR", $D76="AB", $D76="UR"),"",(IF(OR(E$10&gt;0,J$10&gt;0,O$10&gt;0,T$10&gt;0),(Z$10*(IF(AND(E$10&gt;0), IF(OR(E76="", E76="AB",E76="UR"),0,E76),0) +IF(AND(J$10&gt;0), IF(OR(J76="",J76="AB",J76=""),0,J76),0)+IF(AND(O$10&gt;0), IF(OR(O76="", O76="AB",O76="UR"),0,O76),0)+IF(AND(T$10&gt;0), IF(OR(T76="",T76="AB",T76="UR"),0,T76),0))/(E$10+J$10+O$10+T$10))," ")))</f>
        <v/>
      </c>
      <c r="AA76" s="26" t="str">
        <f t="shared" ref="AA76:AA130" si="13">IF(OR( $B76="", $B76="AB", $B76="UR", $C76="", $C76="AB", $C76="UR", $D76="AB", $D76="UR"),"",(IF(OR(F$10&gt;0,K$10&gt;0,P$10&gt;0,U$10&gt;0),(AA$10*(IF(AND(F$10&gt;0), IF(OR(F76="", F76="AB",F76="UR"),0,F76),0) +IF(AND(K$10&gt;0), IF(OR(K76="",K76="AB",K76=""),0,K76),0)+IF(AND(P$10&gt;0), IF(OR(P76="", P76="AB",P76="UR"),0,P76),0)+IF(AND(U$10&gt;0), IF(OR(U76="",U76="AB",U76="UR"),0,U76),0))/(F$10+K$10+P$10+U$10))," ")))</f>
        <v/>
      </c>
      <c r="AB76" s="26" t="str">
        <f t="shared" ref="AB76:AB130" si="14">IF(OR( $B76="", $B76="AB", $B76="UR", $C76="", $C76="AB", $C76="UR", $D76="AB", $D76="UR"),"",(IF(OR(G$10&gt;0,L$10&gt;0,Q$10&gt;0,V$10&gt;0),(AB$10*(IF(AND(G$10&gt;0), IF(OR(G76="", G76="AB",G76="UR"),0,G76),0) +IF(AND(L$10&gt;0), IF(OR(L76="",L76="AB",L76=""),0,L76),0)+IF(AND(Q$10&gt;0), IF(OR(Q76="", Q76="AB",Q76="UR"),0,Q76),0)+IF(AND(V$10&gt;0), IF(OR(V76="",V76="AB",V76="UR"),0,V76),0))/(G$10+L$10+Q$10+V$10))," ")))</f>
        <v/>
      </c>
      <c r="AC76" s="26" t="str">
        <f t="shared" ref="AC76:AC130" si="15">IF(OR( $B76="", $B76="AB", $B76="UR", $C76="", $C76="AB", $C76="UR", $D76="AB", $D76="UR"),"",(IF(OR(H$10&gt;0,M$10&gt;0,R$10&gt;0,W$10&gt;0),(AC$10*(IF(AND(H$10&gt;0), IF(OR(H76="", H76="AB",H76="UR"),0,H76),0) +IF(AND(M$10&gt;0), IF(OR(M76="",M76="AB",M76=""),0,M76),0)+IF(AND(R$10&gt;0), IF(OR(R76="", R76="AB",R76="UR"),0,R76),0)+IF(AND(W$10&gt;0), IF(OR(W76="",W76="AB",W76="UR"),0,W76),0))/(H$10+M$10+R$10+W$10))," ")))</f>
        <v/>
      </c>
      <c r="AD76" s="26" t="str">
        <f t="shared" ref="AD76:AD130" si="16">IF(OR( $B76="", $B76="AB", $B76="UR", $C76="", $C76="AB", $C76="UR", $D76="AB", $D76="UR"),"",(IF(OR(I$10&gt;0,N$10&gt;0,S$10&gt;0,X$10&gt;0),(AD$10*(IF(AND(I$10&gt;0), IF(OR(I76="", I76="AB",I76="UR"),0,I76),0) +IF(AND(N$10&gt;0), IF(OR(N76="",N76="AB",N76=""),0,N76),0)+IF(AND(S$10&gt;0), IF(OR(S76="", S76="AB",S76="UR"),0,S76),0)+IF(AND(X$10&gt;0), IF(OR(X76="",X76="AB",X76="UR"),0,X76),0))/(I$10+N$10+S$10+X$10))," ")))</f>
        <v/>
      </c>
      <c r="AE76" s="27" t="str">
        <f t="shared" si="10"/>
        <v/>
      </c>
    </row>
    <row r="77" spans="1:31" ht="15" customHeight="1" x14ac:dyDescent="0.35">
      <c r="A77" s="263">
        <v>67</v>
      </c>
      <c r="B77" s="273"/>
      <c r="C77" s="273"/>
      <c r="D77" s="273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65" t="str">
        <f t="shared" si="11"/>
        <v/>
      </c>
      <c r="Z77" s="26" t="str">
        <f t="shared" si="12"/>
        <v/>
      </c>
      <c r="AA77" s="26" t="str">
        <f t="shared" si="13"/>
        <v/>
      </c>
      <c r="AB77" s="26" t="str">
        <f t="shared" si="14"/>
        <v/>
      </c>
      <c r="AC77" s="26" t="str">
        <f t="shared" si="15"/>
        <v/>
      </c>
      <c r="AD77" s="26" t="str">
        <f t="shared" si="16"/>
        <v/>
      </c>
      <c r="AE77" s="27" t="str">
        <f t="shared" si="10"/>
        <v/>
      </c>
    </row>
    <row r="78" spans="1:31" ht="15" customHeight="1" x14ac:dyDescent="0.35">
      <c r="A78" s="264">
        <v>68</v>
      </c>
      <c r="B78" s="273"/>
      <c r="C78" s="273"/>
      <c r="D78" s="273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65" t="str">
        <f t="shared" si="11"/>
        <v/>
      </c>
      <c r="Z78" s="26" t="str">
        <f t="shared" si="12"/>
        <v/>
      </c>
      <c r="AA78" s="26" t="str">
        <f t="shared" si="13"/>
        <v/>
      </c>
      <c r="AB78" s="26" t="str">
        <f t="shared" si="14"/>
        <v/>
      </c>
      <c r="AC78" s="26" t="str">
        <f t="shared" si="15"/>
        <v/>
      </c>
      <c r="AD78" s="26" t="str">
        <f t="shared" si="16"/>
        <v/>
      </c>
      <c r="AE78" s="27" t="str">
        <f t="shared" si="10"/>
        <v/>
      </c>
    </row>
    <row r="79" spans="1:31" ht="15" customHeight="1" x14ac:dyDescent="0.35">
      <c r="A79" s="263">
        <v>69</v>
      </c>
      <c r="B79" s="273"/>
      <c r="C79" s="273"/>
      <c r="D79" s="273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65" t="str">
        <f t="shared" si="11"/>
        <v/>
      </c>
      <c r="Z79" s="26" t="str">
        <f t="shared" si="12"/>
        <v/>
      </c>
      <c r="AA79" s="26" t="str">
        <f t="shared" si="13"/>
        <v/>
      </c>
      <c r="AB79" s="26" t="str">
        <f t="shared" si="14"/>
        <v/>
      </c>
      <c r="AC79" s="26" t="str">
        <f t="shared" si="15"/>
        <v/>
      </c>
      <c r="AD79" s="26" t="str">
        <f t="shared" si="16"/>
        <v/>
      </c>
      <c r="AE79" s="27" t="str">
        <f t="shared" si="10"/>
        <v/>
      </c>
    </row>
    <row r="80" spans="1:31" ht="15" customHeight="1" x14ac:dyDescent="0.35">
      <c r="A80" s="264">
        <v>70</v>
      </c>
      <c r="B80" s="273"/>
      <c r="C80" s="273"/>
      <c r="D80" s="273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65" t="str">
        <f t="shared" si="11"/>
        <v/>
      </c>
      <c r="Z80" s="26" t="str">
        <f t="shared" si="12"/>
        <v/>
      </c>
      <c r="AA80" s="26" t="str">
        <f t="shared" si="13"/>
        <v/>
      </c>
      <c r="AB80" s="26" t="str">
        <f t="shared" si="14"/>
        <v/>
      </c>
      <c r="AC80" s="26" t="str">
        <f t="shared" si="15"/>
        <v/>
      </c>
      <c r="AD80" s="26" t="str">
        <f t="shared" si="16"/>
        <v/>
      </c>
      <c r="AE80" s="27" t="str">
        <f t="shared" si="10"/>
        <v/>
      </c>
    </row>
    <row r="81" spans="1:31" ht="15" customHeight="1" x14ac:dyDescent="0.35">
      <c r="A81" s="263">
        <v>71</v>
      </c>
      <c r="B81" s="273"/>
      <c r="C81" s="273"/>
      <c r="D81" s="273"/>
      <c r="E81" s="258"/>
      <c r="F81" s="258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65" t="str">
        <f t="shared" si="11"/>
        <v/>
      </c>
      <c r="Z81" s="26" t="str">
        <f t="shared" si="12"/>
        <v/>
      </c>
      <c r="AA81" s="26" t="str">
        <f t="shared" si="13"/>
        <v/>
      </c>
      <c r="AB81" s="26" t="str">
        <f t="shared" si="14"/>
        <v/>
      </c>
      <c r="AC81" s="26" t="str">
        <f t="shared" si="15"/>
        <v/>
      </c>
      <c r="AD81" s="26" t="str">
        <f t="shared" si="16"/>
        <v/>
      </c>
      <c r="AE81" s="27" t="str">
        <f t="shared" si="10"/>
        <v/>
      </c>
    </row>
    <row r="82" spans="1:31" ht="15" customHeight="1" x14ac:dyDescent="0.35">
      <c r="A82" s="264">
        <v>72</v>
      </c>
      <c r="B82" s="273"/>
      <c r="C82" s="273"/>
      <c r="D82" s="273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65" t="str">
        <f t="shared" si="11"/>
        <v/>
      </c>
      <c r="Z82" s="26" t="str">
        <f t="shared" si="12"/>
        <v/>
      </c>
      <c r="AA82" s="26" t="str">
        <f t="shared" si="13"/>
        <v/>
      </c>
      <c r="AB82" s="26" t="str">
        <f t="shared" si="14"/>
        <v/>
      </c>
      <c r="AC82" s="26" t="str">
        <f t="shared" si="15"/>
        <v/>
      </c>
      <c r="AD82" s="26" t="str">
        <f t="shared" si="16"/>
        <v/>
      </c>
      <c r="AE82" s="27" t="str">
        <f t="shared" si="10"/>
        <v/>
      </c>
    </row>
    <row r="83" spans="1:31" ht="15" customHeight="1" x14ac:dyDescent="0.35">
      <c r="A83" s="263">
        <v>73</v>
      </c>
      <c r="B83" s="273"/>
      <c r="C83" s="273"/>
      <c r="D83" s="273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65" t="str">
        <f t="shared" si="11"/>
        <v/>
      </c>
      <c r="Z83" s="26" t="str">
        <f t="shared" si="12"/>
        <v/>
      </c>
      <c r="AA83" s="26" t="str">
        <f t="shared" si="13"/>
        <v/>
      </c>
      <c r="AB83" s="26" t="str">
        <f t="shared" si="14"/>
        <v/>
      </c>
      <c r="AC83" s="26" t="str">
        <f t="shared" si="15"/>
        <v/>
      </c>
      <c r="AD83" s="26" t="str">
        <f t="shared" si="16"/>
        <v/>
      </c>
      <c r="AE83" s="27" t="str">
        <f t="shared" si="10"/>
        <v/>
      </c>
    </row>
    <row r="84" spans="1:31" ht="15" customHeight="1" x14ac:dyDescent="0.35">
      <c r="A84" s="264">
        <v>74</v>
      </c>
      <c r="B84" s="273"/>
      <c r="C84" s="273"/>
      <c r="D84" s="273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65" t="str">
        <f t="shared" si="11"/>
        <v/>
      </c>
      <c r="Z84" s="26" t="str">
        <f t="shared" si="12"/>
        <v/>
      </c>
      <c r="AA84" s="26" t="str">
        <f t="shared" si="13"/>
        <v/>
      </c>
      <c r="AB84" s="26" t="str">
        <f t="shared" si="14"/>
        <v/>
      </c>
      <c r="AC84" s="26" t="str">
        <f t="shared" si="15"/>
        <v/>
      </c>
      <c r="AD84" s="26" t="str">
        <f t="shared" si="16"/>
        <v/>
      </c>
      <c r="AE84" s="27" t="str">
        <f t="shared" si="10"/>
        <v/>
      </c>
    </row>
    <row r="85" spans="1:31" ht="15" customHeight="1" x14ac:dyDescent="0.35">
      <c r="A85" s="263">
        <v>75</v>
      </c>
      <c r="B85" s="273"/>
      <c r="C85" s="273"/>
      <c r="D85" s="273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65" t="str">
        <f t="shared" si="11"/>
        <v/>
      </c>
      <c r="Z85" s="26" t="str">
        <f t="shared" si="12"/>
        <v/>
      </c>
      <c r="AA85" s="26" t="str">
        <f t="shared" si="13"/>
        <v/>
      </c>
      <c r="AB85" s="26" t="str">
        <f t="shared" si="14"/>
        <v/>
      </c>
      <c r="AC85" s="26" t="str">
        <f t="shared" si="15"/>
        <v/>
      </c>
      <c r="AD85" s="26" t="str">
        <f t="shared" si="16"/>
        <v/>
      </c>
      <c r="AE85" s="27" t="str">
        <f t="shared" si="10"/>
        <v/>
      </c>
    </row>
    <row r="86" spans="1:31" ht="15" customHeight="1" x14ac:dyDescent="0.35">
      <c r="A86" s="264">
        <v>76</v>
      </c>
      <c r="B86" s="273"/>
      <c r="C86" s="273"/>
      <c r="D86" s="273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65" t="str">
        <f t="shared" si="11"/>
        <v/>
      </c>
      <c r="Z86" s="26" t="str">
        <f t="shared" si="12"/>
        <v/>
      </c>
      <c r="AA86" s="26" t="str">
        <f t="shared" si="13"/>
        <v/>
      </c>
      <c r="AB86" s="26" t="str">
        <f t="shared" si="14"/>
        <v/>
      </c>
      <c r="AC86" s="26" t="str">
        <f t="shared" si="15"/>
        <v/>
      </c>
      <c r="AD86" s="26" t="str">
        <f t="shared" si="16"/>
        <v/>
      </c>
      <c r="AE86" s="27" t="str">
        <f t="shared" si="10"/>
        <v/>
      </c>
    </row>
    <row r="87" spans="1:31" ht="15" customHeight="1" x14ac:dyDescent="0.35">
      <c r="A87" s="2">
        <v>77</v>
      </c>
      <c r="B87" s="10" t="str">
        <f>IF('INTERACTION-PAGE'!B87="","",'INTERACTION-PAGE'!B87)</f>
        <v/>
      </c>
      <c r="C87" s="10" t="str">
        <f>IF('INTERACTION-PAGE'!C87="","",'INTERACTION-PAGE'!C87)</f>
        <v/>
      </c>
      <c r="D87" s="10" t="str">
        <f>IF('INTERACTION-PAGE'!D87="","",'INTERACTION-PAGE'!D87)</f>
        <v/>
      </c>
      <c r="E87" s="10" t="str">
        <f>IF('INTERACTION-PAGE'!E87="","",'INTERACTION-PAGE'!E87)</f>
        <v/>
      </c>
      <c r="F87" s="10" t="str">
        <f>IF('INTERACTION-PAGE'!F87="","",'INTERACTION-PAGE'!F87)</f>
        <v/>
      </c>
      <c r="G87" s="10" t="str">
        <f>IF('INTERACTION-PAGE'!G87="","",'INTERACTION-PAGE'!G87)</f>
        <v/>
      </c>
      <c r="H87" s="10" t="str">
        <f>IF('INTERACTION-PAGE'!H87="","",'INTERACTION-PAGE'!H87)</f>
        <v/>
      </c>
      <c r="I87" s="10" t="str">
        <f>IF('INTERACTION-PAGE'!I87="","",'INTERACTION-PAGE'!I87)</f>
        <v/>
      </c>
      <c r="J87" s="10" t="str">
        <f>IF('INTERACTION-PAGE'!J87="","",'INTERACTION-PAGE'!J87)</f>
        <v/>
      </c>
      <c r="K87" s="10" t="str">
        <f>IF('INTERACTION-PAGE'!K87="","",'INTERACTION-PAGE'!K87)</f>
        <v/>
      </c>
      <c r="L87" s="10" t="str">
        <f>IF('INTERACTION-PAGE'!L87="","",'INTERACTION-PAGE'!L87)</f>
        <v/>
      </c>
      <c r="M87" s="10" t="str">
        <f>IF('INTERACTION-PAGE'!M87="","",'INTERACTION-PAGE'!M87)</f>
        <v/>
      </c>
      <c r="N87" s="10" t="str">
        <f>IF('INTERACTION-PAGE'!N87="","",'INTERACTION-PAGE'!N87)</f>
        <v/>
      </c>
      <c r="O87" s="10" t="str">
        <f>IF('INTERACTION-PAGE'!O87="","",'INTERACTION-PAGE'!O87)</f>
        <v/>
      </c>
      <c r="P87" s="10" t="str">
        <f>IF('INTERACTION-PAGE'!P87="","",'INTERACTION-PAGE'!P87)</f>
        <v/>
      </c>
      <c r="Q87" s="10" t="str">
        <f>IF('INTERACTION-PAGE'!Q87="","",'INTERACTION-PAGE'!Q87)</f>
        <v/>
      </c>
      <c r="R87" s="10" t="str">
        <f>IF('INTERACTION-PAGE'!R87="","",'INTERACTION-PAGE'!R87)</f>
        <v/>
      </c>
      <c r="S87" s="10" t="str">
        <f>IF('INTERACTION-PAGE'!S87="","",'INTERACTION-PAGE'!S87)</f>
        <v/>
      </c>
      <c r="T87" s="10" t="str">
        <f>IF('INTERACTION-PAGE'!T87="","",'INTERACTION-PAGE'!T87)</f>
        <v/>
      </c>
      <c r="U87" s="10" t="str">
        <f>IF('INTERACTION-PAGE'!U87="","",'INTERACTION-PAGE'!U87)</f>
        <v/>
      </c>
      <c r="V87" s="10" t="str">
        <f>IF('INTERACTION-PAGE'!V87="","",'INTERACTION-PAGE'!V87)</f>
        <v/>
      </c>
      <c r="W87" s="10" t="str">
        <f>IF('INTERACTION-PAGE'!W87="","",'INTERACTION-PAGE'!W87)</f>
        <v/>
      </c>
      <c r="X87" s="10" t="str">
        <f>IF('INTERACTION-PAGE'!X87="","",'INTERACTION-PAGE'!X87)</f>
        <v/>
      </c>
      <c r="Y87" s="26" t="str">
        <f t="shared" si="11"/>
        <v/>
      </c>
      <c r="Z87" s="26" t="str">
        <f t="shared" si="12"/>
        <v/>
      </c>
      <c r="AA87" s="26" t="str">
        <f t="shared" si="13"/>
        <v/>
      </c>
      <c r="AB87" s="26" t="str">
        <f t="shared" si="14"/>
        <v/>
      </c>
      <c r="AC87" s="26" t="str">
        <f t="shared" si="15"/>
        <v/>
      </c>
      <c r="AD87" s="26" t="str">
        <f t="shared" si="16"/>
        <v/>
      </c>
      <c r="AE87" s="27" t="str">
        <f t="shared" si="10"/>
        <v/>
      </c>
    </row>
    <row r="88" spans="1:31" ht="15" customHeight="1" x14ac:dyDescent="0.35">
      <c r="A88" s="3">
        <v>78</v>
      </c>
      <c r="B88" s="10" t="str">
        <f>IF('INTERACTION-PAGE'!B88="","",'INTERACTION-PAGE'!B88)</f>
        <v/>
      </c>
      <c r="C88" s="10" t="str">
        <f>IF('INTERACTION-PAGE'!C88="","",'INTERACTION-PAGE'!C88)</f>
        <v/>
      </c>
      <c r="D88" s="10" t="str">
        <f>IF('INTERACTION-PAGE'!D88="","",'INTERACTION-PAGE'!D88)</f>
        <v/>
      </c>
      <c r="E88" s="10" t="str">
        <f>IF('INTERACTION-PAGE'!E88="","",'INTERACTION-PAGE'!E88)</f>
        <v/>
      </c>
      <c r="F88" s="10" t="str">
        <f>IF('INTERACTION-PAGE'!F88="","",'INTERACTION-PAGE'!F88)</f>
        <v/>
      </c>
      <c r="G88" s="10" t="str">
        <f>IF('INTERACTION-PAGE'!G88="","",'INTERACTION-PAGE'!G88)</f>
        <v/>
      </c>
      <c r="H88" s="10" t="str">
        <f>IF('INTERACTION-PAGE'!H88="","",'INTERACTION-PAGE'!H88)</f>
        <v/>
      </c>
      <c r="I88" s="10" t="str">
        <f>IF('INTERACTION-PAGE'!I88="","",'INTERACTION-PAGE'!I88)</f>
        <v/>
      </c>
      <c r="J88" s="10" t="str">
        <f>IF('INTERACTION-PAGE'!J88="","",'INTERACTION-PAGE'!J88)</f>
        <v/>
      </c>
      <c r="K88" s="10" t="str">
        <f>IF('INTERACTION-PAGE'!K88="","",'INTERACTION-PAGE'!K88)</f>
        <v/>
      </c>
      <c r="L88" s="10" t="str">
        <f>IF('INTERACTION-PAGE'!L88="","",'INTERACTION-PAGE'!L88)</f>
        <v/>
      </c>
      <c r="M88" s="10" t="str">
        <f>IF('INTERACTION-PAGE'!M88="","",'INTERACTION-PAGE'!M88)</f>
        <v/>
      </c>
      <c r="N88" s="10" t="str">
        <f>IF('INTERACTION-PAGE'!N88="","",'INTERACTION-PAGE'!N88)</f>
        <v/>
      </c>
      <c r="O88" s="10" t="str">
        <f>IF('INTERACTION-PAGE'!O88="","",'INTERACTION-PAGE'!O88)</f>
        <v/>
      </c>
      <c r="P88" s="10" t="str">
        <f>IF('INTERACTION-PAGE'!P88="","",'INTERACTION-PAGE'!P88)</f>
        <v/>
      </c>
      <c r="Q88" s="10" t="str">
        <f>IF('INTERACTION-PAGE'!Q88="","",'INTERACTION-PAGE'!Q88)</f>
        <v/>
      </c>
      <c r="R88" s="10" t="str">
        <f>IF('INTERACTION-PAGE'!R88="","",'INTERACTION-PAGE'!R88)</f>
        <v/>
      </c>
      <c r="S88" s="10" t="str">
        <f>IF('INTERACTION-PAGE'!S88="","",'INTERACTION-PAGE'!S88)</f>
        <v/>
      </c>
      <c r="T88" s="10" t="str">
        <f>IF('INTERACTION-PAGE'!T88="","",'INTERACTION-PAGE'!T88)</f>
        <v/>
      </c>
      <c r="U88" s="10" t="str">
        <f>IF('INTERACTION-PAGE'!U88="","",'INTERACTION-PAGE'!U88)</f>
        <v/>
      </c>
      <c r="V88" s="10" t="str">
        <f>IF('INTERACTION-PAGE'!V88="","",'INTERACTION-PAGE'!V88)</f>
        <v/>
      </c>
      <c r="W88" s="10" t="str">
        <f>IF('INTERACTION-PAGE'!W88="","",'INTERACTION-PAGE'!W88)</f>
        <v/>
      </c>
      <c r="X88" s="10" t="str">
        <f>IF('INTERACTION-PAGE'!X88="","",'INTERACTION-PAGE'!X88)</f>
        <v/>
      </c>
      <c r="Y88" s="26" t="str">
        <f t="shared" si="11"/>
        <v/>
      </c>
      <c r="Z88" s="26" t="str">
        <f t="shared" si="12"/>
        <v/>
      </c>
      <c r="AA88" s="26" t="str">
        <f t="shared" si="13"/>
        <v/>
      </c>
      <c r="AB88" s="26" t="str">
        <f t="shared" si="14"/>
        <v/>
      </c>
      <c r="AC88" s="26" t="str">
        <f t="shared" si="15"/>
        <v/>
      </c>
      <c r="AD88" s="26" t="str">
        <f t="shared" si="16"/>
        <v/>
      </c>
      <c r="AE88" s="27" t="str">
        <f t="shared" si="10"/>
        <v/>
      </c>
    </row>
    <row r="89" spans="1:31" ht="15" customHeight="1" x14ac:dyDescent="0.35">
      <c r="A89" s="2">
        <v>79</v>
      </c>
      <c r="B89" s="10" t="str">
        <f>IF('INTERACTION-PAGE'!B89="","",'INTERACTION-PAGE'!B89)</f>
        <v/>
      </c>
      <c r="C89" s="10" t="str">
        <f>IF('INTERACTION-PAGE'!C89="","",'INTERACTION-PAGE'!C89)</f>
        <v/>
      </c>
      <c r="D89" s="10" t="str">
        <f>IF('INTERACTION-PAGE'!D89="","",'INTERACTION-PAGE'!D89)</f>
        <v/>
      </c>
      <c r="E89" s="10" t="str">
        <f>IF('INTERACTION-PAGE'!E89="","",'INTERACTION-PAGE'!E89)</f>
        <v/>
      </c>
      <c r="F89" s="10" t="str">
        <f>IF('INTERACTION-PAGE'!F89="","",'INTERACTION-PAGE'!F89)</f>
        <v/>
      </c>
      <c r="G89" s="10" t="str">
        <f>IF('INTERACTION-PAGE'!G89="","",'INTERACTION-PAGE'!G89)</f>
        <v/>
      </c>
      <c r="H89" s="10" t="str">
        <f>IF('INTERACTION-PAGE'!H89="","",'INTERACTION-PAGE'!H89)</f>
        <v/>
      </c>
      <c r="I89" s="10" t="str">
        <f>IF('INTERACTION-PAGE'!I89="","",'INTERACTION-PAGE'!I89)</f>
        <v/>
      </c>
      <c r="J89" s="10" t="str">
        <f>IF('INTERACTION-PAGE'!J89="","",'INTERACTION-PAGE'!J89)</f>
        <v/>
      </c>
      <c r="K89" s="10" t="str">
        <f>IF('INTERACTION-PAGE'!K89="","",'INTERACTION-PAGE'!K89)</f>
        <v/>
      </c>
      <c r="L89" s="10" t="str">
        <f>IF('INTERACTION-PAGE'!L89="","",'INTERACTION-PAGE'!L89)</f>
        <v/>
      </c>
      <c r="M89" s="10" t="str">
        <f>IF('INTERACTION-PAGE'!M89="","",'INTERACTION-PAGE'!M89)</f>
        <v/>
      </c>
      <c r="N89" s="10" t="str">
        <f>IF('INTERACTION-PAGE'!N89="","",'INTERACTION-PAGE'!N89)</f>
        <v/>
      </c>
      <c r="O89" s="10" t="str">
        <f>IF('INTERACTION-PAGE'!O89="","",'INTERACTION-PAGE'!O89)</f>
        <v/>
      </c>
      <c r="P89" s="10" t="str">
        <f>IF('INTERACTION-PAGE'!P89="","",'INTERACTION-PAGE'!P89)</f>
        <v/>
      </c>
      <c r="Q89" s="10" t="str">
        <f>IF('INTERACTION-PAGE'!Q89="","",'INTERACTION-PAGE'!Q89)</f>
        <v/>
      </c>
      <c r="R89" s="10" t="str">
        <f>IF('INTERACTION-PAGE'!R89="","",'INTERACTION-PAGE'!R89)</f>
        <v/>
      </c>
      <c r="S89" s="10" t="str">
        <f>IF('INTERACTION-PAGE'!S89="","",'INTERACTION-PAGE'!S89)</f>
        <v/>
      </c>
      <c r="T89" s="10" t="str">
        <f>IF('INTERACTION-PAGE'!T89="","",'INTERACTION-PAGE'!T89)</f>
        <v/>
      </c>
      <c r="U89" s="10" t="str">
        <f>IF('INTERACTION-PAGE'!U89="","",'INTERACTION-PAGE'!U89)</f>
        <v/>
      </c>
      <c r="V89" s="10" t="str">
        <f>IF('INTERACTION-PAGE'!V89="","",'INTERACTION-PAGE'!V89)</f>
        <v/>
      </c>
      <c r="W89" s="10" t="str">
        <f>IF('INTERACTION-PAGE'!W89="","",'INTERACTION-PAGE'!W89)</f>
        <v/>
      </c>
      <c r="X89" s="10" t="str">
        <f>IF('INTERACTION-PAGE'!X89="","",'INTERACTION-PAGE'!X89)</f>
        <v/>
      </c>
      <c r="Y89" s="26" t="str">
        <f t="shared" si="11"/>
        <v/>
      </c>
      <c r="Z89" s="26" t="str">
        <f t="shared" si="12"/>
        <v/>
      </c>
      <c r="AA89" s="26" t="str">
        <f t="shared" si="13"/>
        <v/>
      </c>
      <c r="AB89" s="26" t="str">
        <f t="shared" si="14"/>
        <v/>
      </c>
      <c r="AC89" s="26" t="str">
        <f t="shared" si="15"/>
        <v/>
      </c>
      <c r="AD89" s="26" t="str">
        <f t="shared" si="16"/>
        <v/>
      </c>
      <c r="AE89" s="27" t="str">
        <f t="shared" si="10"/>
        <v/>
      </c>
    </row>
    <row r="90" spans="1:31" ht="15" customHeight="1" x14ac:dyDescent="0.35">
      <c r="A90" s="3">
        <v>80</v>
      </c>
      <c r="B90" s="10" t="str">
        <f>IF('INTERACTION-PAGE'!B90="","",'INTERACTION-PAGE'!B90)</f>
        <v/>
      </c>
      <c r="C90" s="10" t="str">
        <f>IF('INTERACTION-PAGE'!C90="","",'INTERACTION-PAGE'!C90)</f>
        <v/>
      </c>
      <c r="D90" s="10" t="str">
        <f>IF('INTERACTION-PAGE'!D90="","",'INTERACTION-PAGE'!D90)</f>
        <v/>
      </c>
      <c r="E90" s="10" t="str">
        <f>IF('INTERACTION-PAGE'!E90="","",'INTERACTION-PAGE'!E90)</f>
        <v/>
      </c>
      <c r="F90" s="10" t="str">
        <f>IF('INTERACTION-PAGE'!F90="","",'INTERACTION-PAGE'!F90)</f>
        <v/>
      </c>
      <c r="G90" s="10" t="str">
        <f>IF('INTERACTION-PAGE'!G90="","",'INTERACTION-PAGE'!G90)</f>
        <v/>
      </c>
      <c r="H90" s="10" t="str">
        <f>IF('INTERACTION-PAGE'!H90="","",'INTERACTION-PAGE'!H90)</f>
        <v/>
      </c>
      <c r="I90" s="10" t="str">
        <f>IF('INTERACTION-PAGE'!I90="","",'INTERACTION-PAGE'!I90)</f>
        <v/>
      </c>
      <c r="J90" s="10" t="str">
        <f>IF('INTERACTION-PAGE'!J90="","",'INTERACTION-PAGE'!J90)</f>
        <v/>
      </c>
      <c r="K90" s="10" t="str">
        <f>IF('INTERACTION-PAGE'!K90="","",'INTERACTION-PAGE'!K90)</f>
        <v/>
      </c>
      <c r="L90" s="10" t="str">
        <f>IF('INTERACTION-PAGE'!L90="","",'INTERACTION-PAGE'!L90)</f>
        <v/>
      </c>
      <c r="M90" s="10" t="str">
        <f>IF('INTERACTION-PAGE'!M90="","",'INTERACTION-PAGE'!M90)</f>
        <v/>
      </c>
      <c r="N90" s="10" t="str">
        <f>IF('INTERACTION-PAGE'!N90="","",'INTERACTION-PAGE'!N90)</f>
        <v/>
      </c>
      <c r="O90" s="10" t="str">
        <f>IF('INTERACTION-PAGE'!O90="","",'INTERACTION-PAGE'!O90)</f>
        <v/>
      </c>
      <c r="P90" s="10" t="str">
        <f>IF('INTERACTION-PAGE'!P90="","",'INTERACTION-PAGE'!P90)</f>
        <v/>
      </c>
      <c r="Q90" s="10" t="str">
        <f>IF('INTERACTION-PAGE'!Q90="","",'INTERACTION-PAGE'!Q90)</f>
        <v/>
      </c>
      <c r="R90" s="10" t="str">
        <f>IF('INTERACTION-PAGE'!R90="","",'INTERACTION-PAGE'!R90)</f>
        <v/>
      </c>
      <c r="S90" s="10" t="str">
        <f>IF('INTERACTION-PAGE'!S90="","",'INTERACTION-PAGE'!S90)</f>
        <v/>
      </c>
      <c r="T90" s="10" t="str">
        <f>IF('INTERACTION-PAGE'!T90="","",'INTERACTION-PAGE'!T90)</f>
        <v/>
      </c>
      <c r="U90" s="10" t="str">
        <f>IF('INTERACTION-PAGE'!U90="","",'INTERACTION-PAGE'!U90)</f>
        <v/>
      </c>
      <c r="V90" s="10" t="str">
        <f>IF('INTERACTION-PAGE'!V90="","",'INTERACTION-PAGE'!V90)</f>
        <v/>
      </c>
      <c r="W90" s="10" t="str">
        <f>IF('INTERACTION-PAGE'!W90="","",'INTERACTION-PAGE'!W90)</f>
        <v/>
      </c>
      <c r="X90" s="10" t="str">
        <f>IF('INTERACTION-PAGE'!X90="","",'INTERACTION-PAGE'!X90)</f>
        <v/>
      </c>
      <c r="Y90" s="26" t="str">
        <f t="shared" si="11"/>
        <v/>
      </c>
      <c r="Z90" s="26" t="str">
        <f t="shared" si="12"/>
        <v/>
      </c>
      <c r="AA90" s="26" t="str">
        <f t="shared" si="13"/>
        <v/>
      </c>
      <c r="AB90" s="26" t="str">
        <f t="shared" si="14"/>
        <v/>
      </c>
      <c r="AC90" s="26" t="str">
        <f t="shared" si="15"/>
        <v/>
      </c>
      <c r="AD90" s="26" t="str">
        <f t="shared" si="16"/>
        <v/>
      </c>
      <c r="AE90" s="27" t="str">
        <f t="shared" si="10"/>
        <v/>
      </c>
    </row>
    <row r="91" spans="1:31" ht="15" customHeight="1" x14ac:dyDescent="0.35">
      <c r="A91" s="2">
        <v>81</v>
      </c>
      <c r="B91" s="10" t="str">
        <f>IF('INTERACTION-PAGE'!B91="","",'INTERACTION-PAGE'!B91)</f>
        <v/>
      </c>
      <c r="C91" s="10" t="str">
        <f>IF('INTERACTION-PAGE'!C91="","",'INTERACTION-PAGE'!C91)</f>
        <v/>
      </c>
      <c r="D91" s="10" t="str">
        <f>IF('INTERACTION-PAGE'!D91="","",'INTERACTION-PAGE'!D91)</f>
        <v/>
      </c>
      <c r="E91" s="10" t="str">
        <f>IF('INTERACTION-PAGE'!E91="","",'INTERACTION-PAGE'!E91)</f>
        <v/>
      </c>
      <c r="F91" s="10" t="str">
        <f>IF('INTERACTION-PAGE'!F91="","",'INTERACTION-PAGE'!F91)</f>
        <v/>
      </c>
      <c r="G91" s="10" t="str">
        <f>IF('INTERACTION-PAGE'!G91="","",'INTERACTION-PAGE'!G91)</f>
        <v/>
      </c>
      <c r="H91" s="10" t="str">
        <f>IF('INTERACTION-PAGE'!H91="","",'INTERACTION-PAGE'!H91)</f>
        <v/>
      </c>
      <c r="I91" s="10" t="str">
        <f>IF('INTERACTION-PAGE'!I91="","",'INTERACTION-PAGE'!I91)</f>
        <v/>
      </c>
      <c r="J91" s="10" t="str">
        <f>IF('INTERACTION-PAGE'!J91="","",'INTERACTION-PAGE'!J91)</f>
        <v/>
      </c>
      <c r="K91" s="10" t="str">
        <f>IF('INTERACTION-PAGE'!K91="","",'INTERACTION-PAGE'!K91)</f>
        <v/>
      </c>
      <c r="L91" s="10" t="str">
        <f>IF('INTERACTION-PAGE'!L91="","",'INTERACTION-PAGE'!L91)</f>
        <v/>
      </c>
      <c r="M91" s="10" t="str">
        <f>IF('INTERACTION-PAGE'!M91="","",'INTERACTION-PAGE'!M91)</f>
        <v/>
      </c>
      <c r="N91" s="10" t="str">
        <f>IF('INTERACTION-PAGE'!N91="","",'INTERACTION-PAGE'!N91)</f>
        <v/>
      </c>
      <c r="O91" s="10" t="str">
        <f>IF('INTERACTION-PAGE'!O91="","",'INTERACTION-PAGE'!O91)</f>
        <v/>
      </c>
      <c r="P91" s="10" t="str">
        <f>IF('INTERACTION-PAGE'!P91="","",'INTERACTION-PAGE'!P91)</f>
        <v/>
      </c>
      <c r="Q91" s="10" t="str">
        <f>IF('INTERACTION-PAGE'!Q91="","",'INTERACTION-PAGE'!Q91)</f>
        <v/>
      </c>
      <c r="R91" s="10" t="str">
        <f>IF('INTERACTION-PAGE'!R91="","",'INTERACTION-PAGE'!R91)</f>
        <v/>
      </c>
      <c r="S91" s="10" t="str">
        <f>IF('INTERACTION-PAGE'!S91="","",'INTERACTION-PAGE'!S91)</f>
        <v/>
      </c>
      <c r="T91" s="10" t="str">
        <f>IF('INTERACTION-PAGE'!T91="","",'INTERACTION-PAGE'!T91)</f>
        <v/>
      </c>
      <c r="U91" s="10" t="str">
        <f>IF('INTERACTION-PAGE'!U91="","",'INTERACTION-PAGE'!U91)</f>
        <v/>
      </c>
      <c r="V91" s="10" t="str">
        <f>IF('INTERACTION-PAGE'!V91="","",'INTERACTION-PAGE'!V91)</f>
        <v/>
      </c>
      <c r="W91" s="10" t="str">
        <f>IF('INTERACTION-PAGE'!W91="","",'INTERACTION-PAGE'!W91)</f>
        <v/>
      </c>
      <c r="X91" s="10" t="str">
        <f>IF('INTERACTION-PAGE'!X91="","",'INTERACTION-PAGE'!X91)</f>
        <v/>
      </c>
      <c r="Y91" s="26" t="str">
        <f t="shared" si="11"/>
        <v/>
      </c>
      <c r="Z91" s="26" t="str">
        <f t="shared" si="12"/>
        <v/>
      </c>
      <c r="AA91" s="26" t="str">
        <f t="shared" si="13"/>
        <v/>
      </c>
      <c r="AB91" s="26" t="str">
        <f t="shared" si="14"/>
        <v/>
      </c>
      <c r="AC91" s="26" t="str">
        <f t="shared" si="15"/>
        <v/>
      </c>
      <c r="AD91" s="26" t="str">
        <f t="shared" si="16"/>
        <v/>
      </c>
      <c r="AE91" s="27" t="str">
        <f t="shared" si="10"/>
        <v/>
      </c>
    </row>
    <row r="92" spans="1:31" ht="15" customHeight="1" x14ac:dyDescent="0.35">
      <c r="A92" s="3">
        <v>82</v>
      </c>
      <c r="B92" s="10" t="str">
        <f>IF('INTERACTION-PAGE'!B92="","",'INTERACTION-PAGE'!B92)</f>
        <v/>
      </c>
      <c r="C92" s="10" t="str">
        <f>IF('INTERACTION-PAGE'!C92="","",'INTERACTION-PAGE'!C92)</f>
        <v/>
      </c>
      <c r="D92" s="10" t="str">
        <f>IF('INTERACTION-PAGE'!D92="","",'INTERACTION-PAGE'!D92)</f>
        <v/>
      </c>
      <c r="E92" s="10" t="str">
        <f>IF('INTERACTION-PAGE'!E92="","",'INTERACTION-PAGE'!E92)</f>
        <v/>
      </c>
      <c r="F92" s="10" t="str">
        <f>IF('INTERACTION-PAGE'!F92="","",'INTERACTION-PAGE'!F92)</f>
        <v/>
      </c>
      <c r="G92" s="10" t="str">
        <f>IF('INTERACTION-PAGE'!G92="","",'INTERACTION-PAGE'!G92)</f>
        <v/>
      </c>
      <c r="H92" s="10" t="str">
        <f>IF('INTERACTION-PAGE'!H92="","",'INTERACTION-PAGE'!H92)</f>
        <v/>
      </c>
      <c r="I92" s="10" t="str">
        <f>IF('INTERACTION-PAGE'!I92="","",'INTERACTION-PAGE'!I92)</f>
        <v/>
      </c>
      <c r="J92" s="10" t="str">
        <f>IF('INTERACTION-PAGE'!J92="","",'INTERACTION-PAGE'!J92)</f>
        <v/>
      </c>
      <c r="K92" s="10" t="str">
        <f>IF('INTERACTION-PAGE'!K92="","",'INTERACTION-PAGE'!K92)</f>
        <v/>
      </c>
      <c r="L92" s="10" t="str">
        <f>IF('INTERACTION-PAGE'!L92="","",'INTERACTION-PAGE'!L92)</f>
        <v/>
      </c>
      <c r="M92" s="10" t="str">
        <f>IF('INTERACTION-PAGE'!M92="","",'INTERACTION-PAGE'!M92)</f>
        <v/>
      </c>
      <c r="N92" s="10" t="str">
        <f>IF('INTERACTION-PAGE'!N92="","",'INTERACTION-PAGE'!N92)</f>
        <v/>
      </c>
      <c r="O92" s="10" t="str">
        <f>IF('INTERACTION-PAGE'!O92="","",'INTERACTION-PAGE'!O92)</f>
        <v/>
      </c>
      <c r="P92" s="10" t="str">
        <f>IF('INTERACTION-PAGE'!P92="","",'INTERACTION-PAGE'!P92)</f>
        <v/>
      </c>
      <c r="Q92" s="10" t="str">
        <f>IF('INTERACTION-PAGE'!Q92="","",'INTERACTION-PAGE'!Q92)</f>
        <v/>
      </c>
      <c r="R92" s="10" t="str">
        <f>IF('INTERACTION-PAGE'!R92="","",'INTERACTION-PAGE'!R92)</f>
        <v/>
      </c>
      <c r="S92" s="10" t="str">
        <f>IF('INTERACTION-PAGE'!S92="","",'INTERACTION-PAGE'!S92)</f>
        <v/>
      </c>
      <c r="T92" s="10" t="str">
        <f>IF('INTERACTION-PAGE'!T92="","",'INTERACTION-PAGE'!T92)</f>
        <v/>
      </c>
      <c r="U92" s="10" t="str">
        <f>IF('INTERACTION-PAGE'!U92="","",'INTERACTION-PAGE'!U92)</f>
        <v/>
      </c>
      <c r="V92" s="10" t="str">
        <f>IF('INTERACTION-PAGE'!V92="","",'INTERACTION-PAGE'!V92)</f>
        <v/>
      </c>
      <c r="W92" s="10" t="str">
        <f>IF('INTERACTION-PAGE'!W92="","",'INTERACTION-PAGE'!W92)</f>
        <v/>
      </c>
      <c r="X92" s="10" t="str">
        <f>IF('INTERACTION-PAGE'!X92="","",'INTERACTION-PAGE'!X92)</f>
        <v/>
      </c>
      <c r="Y92" s="26" t="str">
        <f t="shared" si="11"/>
        <v/>
      </c>
      <c r="Z92" s="26" t="str">
        <f t="shared" si="12"/>
        <v/>
      </c>
      <c r="AA92" s="26" t="str">
        <f t="shared" si="13"/>
        <v/>
      </c>
      <c r="AB92" s="26" t="str">
        <f t="shared" si="14"/>
        <v/>
      </c>
      <c r="AC92" s="26" t="str">
        <f t="shared" si="15"/>
        <v/>
      </c>
      <c r="AD92" s="26" t="str">
        <f t="shared" si="16"/>
        <v/>
      </c>
      <c r="AE92" s="27" t="str">
        <f t="shared" si="10"/>
        <v/>
      </c>
    </row>
    <row r="93" spans="1:31" ht="15" customHeight="1" x14ac:dyDescent="0.35">
      <c r="A93" s="2">
        <v>83</v>
      </c>
      <c r="B93" s="10" t="str">
        <f>IF('INTERACTION-PAGE'!B93="","",'INTERACTION-PAGE'!B93)</f>
        <v/>
      </c>
      <c r="C93" s="10" t="str">
        <f>IF('INTERACTION-PAGE'!C93="","",'INTERACTION-PAGE'!C93)</f>
        <v/>
      </c>
      <c r="D93" s="10" t="str">
        <f>IF('INTERACTION-PAGE'!D93="","",'INTERACTION-PAGE'!D93)</f>
        <v/>
      </c>
      <c r="E93" s="10" t="str">
        <f>IF('INTERACTION-PAGE'!E93="","",'INTERACTION-PAGE'!E93)</f>
        <v/>
      </c>
      <c r="F93" s="10" t="str">
        <f>IF('INTERACTION-PAGE'!F93="","",'INTERACTION-PAGE'!F93)</f>
        <v/>
      </c>
      <c r="G93" s="10" t="str">
        <f>IF('INTERACTION-PAGE'!G93="","",'INTERACTION-PAGE'!G93)</f>
        <v/>
      </c>
      <c r="H93" s="10" t="str">
        <f>IF('INTERACTION-PAGE'!H93="","",'INTERACTION-PAGE'!H93)</f>
        <v/>
      </c>
      <c r="I93" s="10" t="str">
        <f>IF('INTERACTION-PAGE'!I93="","",'INTERACTION-PAGE'!I93)</f>
        <v/>
      </c>
      <c r="J93" s="10" t="str">
        <f>IF('INTERACTION-PAGE'!J93="","",'INTERACTION-PAGE'!J93)</f>
        <v/>
      </c>
      <c r="K93" s="10" t="str">
        <f>IF('INTERACTION-PAGE'!K93="","",'INTERACTION-PAGE'!K93)</f>
        <v/>
      </c>
      <c r="L93" s="10" t="str">
        <f>IF('INTERACTION-PAGE'!L93="","",'INTERACTION-PAGE'!L93)</f>
        <v/>
      </c>
      <c r="M93" s="10" t="str">
        <f>IF('INTERACTION-PAGE'!M93="","",'INTERACTION-PAGE'!M93)</f>
        <v/>
      </c>
      <c r="N93" s="10" t="str">
        <f>IF('INTERACTION-PAGE'!N93="","",'INTERACTION-PAGE'!N93)</f>
        <v/>
      </c>
      <c r="O93" s="10" t="str">
        <f>IF('INTERACTION-PAGE'!O93="","",'INTERACTION-PAGE'!O93)</f>
        <v/>
      </c>
      <c r="P93" s="10" t="str">
        <f>IF('INTERACTION-PAGE'!P93="","",'INTERACTION-PAGE'!P93)</f>
        <v/>
      </c>
      <c r="Q93" s="10" t="str">
        <f>IF('INTERACTION-PAGE'!Q93="","",'INTERACTION-PAGE'!Q93)</f>
        <v/>
      </c>
      <c r="R93" s="10" t="str">
        <f>IF('INTERACTION-PAGE'!R93="","",'INTERACTION-PAGE'!R93)</f>
        <v/>
      </c>
      <c r="S93" s="10" t="str">
        <f>IF('INTERACTION-PAGE'!S93="","",'INTERACTION-PAGE'!S93)</f>
        <v/>
      </c>
      <c r="T93" s="10" t="str">
        <f>IF('INTERACTION-PAGE'!T93="","",'INTERACTION-PAGE'!T93)</f>
        <v/>
      </c>
      <c r="U93" s="10" t="str">
        <f>IF('INTERACTION-PAGE'!U93="","",'INTERACTION-PAGE'!U93)</f>
        <v/>
      </c>
      <c r="V93" s="10" t="str">
        <f>IF('INTERACTION-PAGE'!V93="","",'INTERACTION-PAGE'!V93)</f>
        <v/>
      </c>
      <c r="W93" s="10" t="str">
        <f>IF('INTERACTION-PAGE'!W93="","",'INTERACTION-PAGE'!W93)</f>
        <v/>
      </c>
      <c r="X93" s="10" t="str">
        <f>IF('INTERACTION-PAGE'!X93="","",'INTERACTION-PAGE'!X93)</f>
        <v/>
      </c>
      <c r="Y93" s="26" t="str">
        <f t="shared" si="11"/>
        <v/>
      </c>
      <c r="Z93" s="26" t="str">
        <f t="shared" si="12"/>
        <v/>
      </c>
      <c r="AA93" s="26" t="str">
        <f t="shared" si="13"/>
        <v/>
      </c>
      <c r="AB93" s="26" t="str">
        <f t="shared" si="14"/>
        <v/>
      </c>
      <c r="AC93" s="26" t="str">
        <f t="shared" si="15"/>
        <v/>
      </c>
      <c r="AD93" s="26" t="str">
        <f t="shared" si="16"/>
        <v/>
      </c>
      <c r="AE93" s="27" t="str">
        <f t="shared" si="10"/>
        <v/>
      </c>
    </row>
    <row r="94" spans="1:31" ht="15" customHeight="1" x14ac:dyDescent="0.35">
      <c r="A94" s="3">
        <v>84</v>
      </c>
      <c r="B94" s="10" t="str">
        <f>IF('INTERACTION-PAGE'!B94="","",'INTERACTION-PAGE'!B94)</f>
        <v/>
      </c>
      <c r="C94" s="10" t="str">
        <f>IF('INTERACTION-PAGE'!C94="","",'INTERACTION-PAGE'!C94)</f>
        <v/>
      </c>
      <c r="D94" s="10" t="str">
        <f>IF('INTERACTION-PAGE'!D94="","",'INTERACTION-PAGE'!D94)</f>
        <v/>
      </c>
      <c r="E94" s="10" t="str">
        <f>IF('INTERACTION-PAGE'!E94="","",'INTERACTION-PAGE'!E94)</f>
        <v/>
      </c>
      <c r="F94" s="10" t="str">
        <f>IF('INTERACTION-PAGE'!F94="","",'INTERACTION-PAGE'!F94)</f>
        <v/>
      </c>
      <c r="G94" s="10" t="str">
        <f>IF('INTERACTION-PAGE'!G94="","",'INTERACTION-PAGE'!G94)</f>
        <v/>
      </c>
      <c r="H94" s="10" t="str">
        <f>IF('INTERACTION-PAGE'!H94="","",'INTERACTION-PAGE'!H94)</f>
        <v/>
      </c>
      <c r="I94" s="10" t="str">
        <f>IF('INTERACTION-PAGE'!I94="","",'INTERACTION-PAGE'!I94)</f>
        <v/>
      </c>
      <c r="J94" s="10" t="str">
        <f>IF('INTERACTION-PAGE'!J94="","",'INTERACTION-PAGE'!J94)</f>
        <v/>
      </c>
      <c r="K94" s="10" t="str">
        <f>IF('INTERACTION-PAGE'!K94="","",'INTERACTION-PAGE'!K94)</f>
        <v/>
      </c>
      <c r="L94" s="10" t="str">
        <f>IF('INTERACTION-PAGE'!L94="","",'INTERACTION-PAGE'!L94)</f>
        <v/>
      </c>
      <c r="M94" s="10" t="str">
        <f>IF('INTERACTION-PAGE'!M94="","",'INTERACTION-PAGE'!M94)</f>
        <v/>
      </c>
      <c r="N94" s="10" t="str">
        <f>IF('INTERACTION-PAGE'!N94="","",'INTERACTION-PAGE'!N94)</f>
        <v/>
      </c>
      <c r="O94" s="10" t="str">
        <f>IF('INTERACTION-PAGE'!O94="","",'INTERACTION-PAGE'!O94)</f>
        <v/>
      </c>
      <c r="P94" s="10" t="str">
        <f>IF('INTERACTION-PAGE'!P94="","",'INTERACTION-PAGE'!P94)</f>
        <v/>
      </c>
      <c r="Q94" s="10" t="str">
        <f>IF('INTERACTION-PAGE'!Q94="","",'INTERACTION-PAGE'!Q94)</f>
        <v/>
      </c>
      <c r="R94" s="10" t="str">
        <f>IF('INTERACTION-PAGE'!R94="","",'INTERACTION-PAGE'!R94)</f>
        <v/>
      </c>
      <c r="S94" s="10" t="str">
        <f>IF('INTERACTION-PAGE'!S94="","",'INTERACTION-PAGE'!S94)</f>
        <v/>
      </c>
      <c r="T94" s="10" t="str">
        <f>IF('INTERACTION-PAGE'!T94="","",'INTERACTION-PAGE'!T94)</f>
        <v/>
      </c>
      <c r="U94" s="10" t="str">
        <f>IF('INTERACTION-PAGE'!U94="","",'INTERACTION-PAGE'!U94)</f>
        <v/>
      </c>
      <c r="V94" s="10" t="str">
        <f>IF('INTERACTION-PAGE'!V94="","",'INTERACTION-PAGE'!V94)</f>
        <v/>
      </c>
      <c r="W94" s="10" t="str">
        <f>IF('INTERACTION-PAGE'!W94="","",'INTERACTION-PAGE'!W94)</f>
        <v/>
      </c>
      <c r="X94" s="10" t="str">
        <f>IF('INTERACTION-PAGE'!X94="","",'INTERACTION-PAGE'!X94)</f>
        <v/>
      </c>
      <c r="Y94" s="26" t="str">
        <f t="shared" si="11"/>
        <v/>
      </c>
      <c r="Z94" s="26" t="str">
        <f t="shared" si="12"/>
        <v/>
      </c>
      <c r="AA94" s="26" t="str">
        <f t="shared" si="13"/>
        <v/>
      </c>
      <c r="AB94" s="26" t="str">
        <f t="shared" si="14"/>
        <v/>
      </c>
      <c r="AC94" s="26" t="str">
        <f t="shared" si="15"/>
        <v/>
      </c>
      <c r="AD94" s="26" t="str">
        <f t="shared" si="16"/>
        <v/>
      </c>
      <c r="AE94" s="27" t="str">
        <f t="shared" si="10"/>
        <v/>
      </c>
    </row>
    <row r="95" spans="1:31" ht="15" customHeight="1" x14ac:dyDescent="0.35">
      <c r="A95" s="2">
        <v>85</v>
      </c>
      <c r="B95" s="10" t="str">
        <f>IF('INTERACTION-PAGE'!B95="","",'INTERACTION-PAGE'!B95)</f>
        <v/>
      </c>
      <c r="C95" s="10" t="str">
        <f>IF('INTERACTION-PAGE'!C95="","",'INTERACTION-PAGE'!C95)</f>
        <v/>
      </c>
      <c r="D95" s="10" t="str">
        <f>IF('INTERACTION-PAGE'!D95="","",'INTERACTION-PAGE'!D95)</f>
        <v/>
      </c>
      <c r="E95" s="10" t="str">
        <f>IF('INTERACTION-PAGE'!E95="","",'INTERACTION-PAGE'!E95)</f>
        <v/>
      </c>
      <c r="F95" s="10" t="str">
        <f>IF('INTERACTION-PAGE'!F95="","",'INTERACTION-PAGE'!F95)</f>
        <v/>
      </c>
      <c r="G95" s="10" t="str">
        <f>IF('INTERACTION-PAGE'!G95="","",'INTERACTION-PAGE'!G95)</f>
        <v/>
      </c>
      <c r="H95" s="10" t="str">
        <f>IF('INTERACTION-PAGE'!H95="","",'INTERACTION-PAGE'!H95)</f>
        <v/>
      </c>
      <c r="I95" s="10" t="str">
        <f>IF('INTERACTION-PAGE'!I95="","",'INTERACTION-PAGE'!I95)</f>
        <v/>
      </c>
      <c r="J95" s="10" t="str">
        <f>IF('INTERACTION-PAGE'!J95="","",'INTERACTION-PAGE'!J95)</f>
        <v/>
      </c>
      <c r="K95" s="10" t="str">
        <f>IF('INTERACTION-PAGE'!K95="","",'INTERACTION-PAGE'!K95)</f>
        <v/>
      </c>
      <c r="L95" s="10" t="str">
        <f>IF('INTERACTION-PAGE'!L95="","",'INTERACTION-PAGE'!L95)</f>
        <v/>
      </c>
      <c r="M95" s="10" t="str">
        <f>IF('INTERACTION-PAGE'!M95="","",'INTERACTION-PAGE'!M95)</f>
        <v/>
      </c>
      <c r="N95" s="10" t="str">
        <f>IF('INTERACTION-PAGE'!N95="","",'INTERACTION-PAGE'!N95)</f>
        <v/>
      </c>
      <c r="O95" s="10" t="str">
        <f>IF('INTERACTION-PAGE'!O95="","",'INTERACTION-PAGE'!O95)</f>
        <v/>
      </c>
      <c r="P95" s="10" t="str">
        <f>IF('INTERACTION-PAGE'!P95="","",'INTERACTION-PAGE'!P95)</f>
        <v/>
      </c>
      <c r="Q95" s="10" t="str">
        <f>IF('INTERACTION-PAGE'!Q95="","",'INTERACTION-PAGE'!Q95)</f>
        <v/>
      </c>
      <c r="R95" s="10" t="str">
        <f>IF('INTERACTION-PAGE'!R95="","",'INTERACTION-PAGE'!R95)</f>
        <v/>
      </c>
      <c r="S95" s="10" t="str">
        <f>IF('INTERACTION-PAGE'!S95="","",'INTERACTION-PAGE'!S95)</f>
        <v/>
      </c>
      <c r="T95" s="10" t="str">
        <f>IF('INTERACTION-PAGE'!T95="","",'INTERACTION-PAGE'!T95)</f>
        <v/>
      </c>
      <c r="U95" s="10" t="str">
        <f>IF('INTERACTION-PAGE'!U95="","",'INTERACTION-PAGE'!U95)</f>
        <v/>
      </c>
      <c r="V95" s="10" t="str">
        <f>IF('INTERACTION-PAGE'!V95="","",'INTERACTION-PAGE'!V95)</f>
        <v/>
      </c>
      <c r="W95" s="10" t="str">
        <f>IF('INTERACTION-PAGE'!W95="","",'INTERACTION-PAGE'!W95)</f>
        <v/>
      </c>
      <c r="X95" s="10" t="str">
        <f>IF('INTERACTION-PAGE'!X95="","",'INTERACTION-PAGE'!X95)</f>
        <v/>
      </c>
      <c r="Y95" s="26" t="str">
        <f t="shared" si="11"/>
        <v/>
      </c>
      <c r="Z95" s="26" t="str">
        <f t="shared" si="12"/>
        <v/>
      </c>
      <c r="AA95" s="26" t="str">
        <f t="shared" si="13"/>
        <v/>
      </c>
      <c r="AB95" s="26" t="str">
        <f t="shared" si="14"/>
        <v/>
      </c>
      <c r="AC95" s="26" t="str">
        <f t="shared" si="15"/>
        <v/>
      </c>
      <c r="AD95" s="26" t="str">
        <f t="shared" si="16"/>
        <v/>
      </c>
      <c r="AE95" s="27" t="str">
        <f t="shared" si="10"/>
        <v/>
      </c>
    </row>
    <row r="96" spans="1:31" ht="15" customHeight="1" x14ac:dyDescent="0.35">
      <c r="A96" s="3">
        <v>86</v>
      </c>
      <c r="B96" s="10" t="str">
        <f>IF('INTERACTION-PAGE'!B96="","",'INTERACTION-PAGE'!B96)</f>
        <v/>
      </c>
      <c r="C96" s="10" t="str">
        <f>IF('INTERACTION-PAGE'!C96="","",'INTERACTION-PAGE'!C96)</f>
        <v/>
      </c>
      <c r="D96" s="10" t="str">
        <f>IF('INTERACTION-PAGE'!D96="","",'INTERACTION-PAGE'!D96)</f>
        <v/>
      </c>
      <c r="E96" s="10" t="str">
        <f>IF('INTERACTION-PAGE'!E96="","",'INTERACTION-PAGE'!E96)</f>
        <v/>
      </c>
      <c r="F96" s="10" t="str">
        <f>IF('INTERACTION-PAGE'!F96="","",'INTERACTION-PAGE'!F96)</f>
        <v/>
      </c>
      <c r="G96" s="10" t="str">
        <f>IF('INTERACTION-PAGE'!G96="","",'INTERACTION-PAGE'!G96)</f>
        <v/>
      </c>
      <c r="H96" s="10" t="str">
        <f>IF('INTERACTION-PAGE'!H96="","",'INTERACTION-PAGE'!H96)</f>
        <v/>
      </c>
      <c r="I96" s="10" t="str">
        <f>IF('INTERACTION-PAGE'!I96="","",'INTERACTION-PAGE'!I96)</f>
        <v/>
      </c>
      <c r="J96" s="10" t="str">
        <f>IF('INTERACTION-PAGE'!J96="","",'INTERACTION-PAGE'!J96)</f>
        <v/>
      </c>
      <c r="K96" s="10" t="str">
        <f>IF('INTERACTION-PAGE'!K96="","",'INTERACTION-PAGE'!K96)</f>
        <v/>
      </c>
      <c r="L96" s="10" t="str">
        <f>IF('INTERACTION-PAGE'!L96="","",'INTERACTION-PAGE'!L96)</f>
        <v/>
      </c>
      <c r="M96" s="10" t="str">
        <f>IF('INTERACTION-PAGE'!M96="","",'INTERACTION-PAGE'!M96)</f>
        <v/>
      </c>
      <c r="N96" s="10" t="str">
        <f>IF('INTERACTION-PAGE'!N96="","",'INTERACTION-PAGE'!N96)</f>
        <v/>
      </c>
      <c r="O96" s="10" t="str">
        <f>IF('INTERACTION-PAGE'!O96="","",'INTERACTION-PAGE'!O96)</f>
        <v/>
      </c>
      <c r="P96" s="10" t="str">
        <f>IF('INTERACTION-PAGE'!P96="","",'INTERACTION-PAGE'!P96)</f>
        <v/>
      </c>
      <c r="Q96" s="10" t="str">
        <f>IF('INTERACTION-PAGE'!Q96="","",'INTERACTION-PAGE'!Q96)</f>
        <v/>
      </c>
      <c r="R96" s="10" t="str">
        <f>IF('INTERACTION-PAGE'!R96="","",'INTERACTION-PAGE'!R96)</f>
        <v/>
      </c>
      <c r="S96" s="10" t="str">
        <f>IF('INTERACTION-PAGE'!S96="","",'INTERACTION-PAGE'!S96)</f>
        <v/>
      </c>
      <c r="T96" s="10" t="str">
        <f>IF('INTERACTION-PAGE'!T96="","",'INTERACTION-PAGE'!T96)</f>
        <v/>
      </c>
      <c r="U96" s="10" t="str">
        <f>IF('INTERACTION-PAGE'!U96="","",'INTERACTION-PAGE'!U96)</f>
        <v/>
      </c>
      <c r="V96" s="10" t="str">
        <f>IF('INTERACTION-PAGE'!V96="","",'INTERACTION-PAGE'!V96)</f>
        <v/>
      </c>
      <c r="W96" s="10" t="str">
        <f>IF('INTERACTION-PAGE'!W96="","",'INTERACTION-PAGE'!W96)</f>
        <v/>
      </c>
      <c r="X96" s="10" t="str">
        <f>IF('INTERACTION-PAGE'!X96="","",'INTERACTION-PAGE'!X96)</f>
        <v/>
      </c>
      <c r="Y96" s="26" t="str">
        <f t="shared" si="11"/>
        <v/>
      </c>
      <c r="Z96" s="26" t="str">
        <f t="shared" si="12"/>
        <v/>
      </c>
      <c r="AA96" s="26" t="str">
        <f t="shared" si="13"/>
        <v/>
      </c>
      <c r="AB96" s="26" t="str">
        <f t="shared" si="14"/>
        <v/>
      </c>
      <c r="AC96" s="26" t="str">
        <f t="shared" si="15"/>
        <v/>
      </c>
      <c r="AD96" s="26" t="str">
        <f t="shared" si="16"/>
        <v/>
      </c>
      <c r="AE96" s="27" t="str">
        <f t="shared" si="10"/>
        <v/>
      </c>
    </row>
    <row r="97" spans="1:31" ht="15" customHeight="1" x14ac:dyDescent="0.35">
      <c r="A97" s="2">
        <v>87</v>
      </c>
      <c r="B97" s="10" t="str">
        <f>IF('INTERACTION-PAGE'!B97="","",'INTERACTION-PAGE'!B97)</f>
        <v/>
      </c>
      <c r="C97" s="10" t="str">
        <f>IF('INTERACTION-PAGE'!C97="","",'INTERACTION-PAGE'!C97)</f>
        <v/>
      </c>
      <c r="D97" s="10" t="str">
        <f>IF('INTERACTION-PAGE'!D97="","",'INTERACTION-PAGE'!D97)</f>
        <v/>
      </c>
      <c r="E97" s="10" t="str">
        <f>IF('INTERACTION-PAGE'!E97="","",'INTERACTION-PAGE'!E97)</f>
        <v/>
      </c>
      <c r="F97" s="10" t="str">
        <f>IF('INTERACTION-PAGE'!F97="","",'INTERACTION-PAGE'!F97)</f>
        <v/>
      </c>
      <c r="G97" s="10" t="str">
        <f>IF('INTERACTION-PAGE'!G97="","",'INTERACTION-PAGE'!G97)</f>
        <v/>
      </c>
      <c r="H97" s="10" t="str">
        <f>IF('INTERACTION-PAGE'!H97="","",'INTERACTION-PAGE'!H97)</f>
        <v/>
      </c>
      <c r="I97" s="10" t="str">
        <f>IF('INTERACTION-PAGE'!I97="","",'INTERACTION-PAGE'!I97)</f>
        <v/>
      </c>
      <c r="J97" s="10" t="str">
        <f>IF('INTERACTION-PAGE'!J97="","",'INTERACTION-PAGE'!J97)</f>
        <v/>
      </c>
      <c r="K97" s="10" t="str">
        <f>IF('INTERACTION-PAGE'!K97="","",'INTERACTION-PAGE'!K97)</f>
        <v/>
      </c>
      <c r="L97" s="10" t="str">
        <f>IF('INTERACTION-PAGE'!L97="","",'INTERACTION-PAGE'!L97)</f>
        <v/>
      </c>
      <c r="M97" s="10" t="str">
        <f>IF('INTERACTION-PAGE'!M97="","",'INTERACTION-PAGE'!M97)</f>
        <v/>
      </c>
      <c r="N97" s="10" t="str">
        <f>IF('INTERACTION-PAGE'!N97="","",'INTERACTION-PAGE'!N97)</f>
        <v/>
      </c>
      <c r="O97" s="10" t="str">
        <f>IF('INTERACTION-PAGE'!O97="","",'INTERACTION-PAGE'!O97)</f>
        <v/>
      </c>
      <c r="P97" s="10" t="str">
        <f>IF('INTERACTION-PAGE'!P97="","",'INTERACTION-PAGE'!P97)</f>
        <v/>
      </c>
      <c r="Q97" s="10" t="str">
        <f>IF('INTERACTION-PAGE'!Q97="","",'INTERACTION-PAGE'!Q97)</f>
        <v/>
      </c>
      <c r="R97" s="10" t="str">
        <f>IF('INTERACTION-PAGE'!R97="","",'INTERACTION-PAGE'!R97)</f>
        <v/>
      </c>
      <c r="S97" s="10" t="str">
        <f>IF('INTERACTION-PAGE'!S97="","",'INTERACTION-PAGE'!S97)</f>
        <v/>
      </c>
      <c r="T97" s="10" t="str">
        <f>IF('INTERACTION-PAGE'!T97="","",'INTERACTION-PAGE'!T97)</f>
        <v/>
      </c>
      <c r="U97" s="10" t="str">
        <f>IF('INTERACTION-PAGE'!U97="","",'INTERACTION-PAGE'!U97)</f>
        <v/>
      </c>
      <c r="V97" s="10" t="str">
        <f>IF('INTERACTION-PAGE'!V97="","",'INTERACTION-PAGE'!V97)</f>
        <v/>
      </c>
      <c r="W97" s="10" t="str">
        <f>IF('INTERACTION-PAGE'!W97="","",'INTERACTION-PAGE'!W97)</f>
        <v/>
      </c>
      <c r="X97" s="10" t="str">
        <f>IF('INTERACTION-PAGE'!X97="","",'INTERACTION-PAGE'!X97)</f>
        <v/>
      </c>
      <c r="Y97" s="26" t="str">
        <f t="shared" si="11"/>
        <v/>
      </c>
      <c r="Z97" s="26" t="str">
        <f t="shared" si="12"/>
        <v/>
      </c>
      <c r="AA97" s="26" t="str">
        <f t="shared" si="13"/>
        <v/>
      </c>
      <c r="AB97" s="26" t="str">
        <f t="shared" si="14"/>
        <v/>
      </c>
      <c r="AC97" s="26" t="str">
        <f t="shared" si="15"/>
        <v/>
      </c>
      <c r="AD97" s="26" t="str">
        <f t="shared" si="16"/>
        <v/>
      </c>
      <c r="AE97" s="27" t="str">
        <f t="shared" si="10"/>
        <v/>
      </c>
    </row>
    <row r="98" spans="1:31" ht="15" customHeight="1" x14ac:dyDescent="0.35">
      <c r="A98" s="3">
        <v>88</v>
      </c>
      <c r="B98" s="10" t="str">
        <f>IF('INTERACTION-PAGE'!B98="","",'INTERACTION-PAGE'!B98)</f>
        <v/>
      </c>
      <c r="C98" s="10" t="str">
        <f>IF('INTERACTION-PAGE'!C98="","",'INTERACTION-PAGE'!C98)</f>
        <v/>
      </c>
      <c r="D98" s="10" t="str">
        <f>IF('INTERACTION-PAGE'!D98="","",'INTERACTION-PAGE'!D98)</f>
        <v/>
      </c>
      <c r="E98" s="10" t="str">
        <f>IF('INTERACTION-PAGE'!E98="","",'INTERACTION-PAGE'!E98)</f>
        <v/>
      </c>
      <c r="F98" s="10" t="str">
        <f>IF('INTERACTION-PAGE'!F98="","",'INTERACTION-PAGE'!F98)</f>
        <v/>
      </c>
      <c r="G98" s="10" t="str">
        <f>IF('INTERACTION-PAGE'!G98="","",'INTERACTION-PAGE'!G98)</f>
        <v/>
      </c>
      <c r="H98" s="10" t="str">
        <f>IF('INTERACTION-PAGE'!H98="","",'INTERACTION-PAGE'!H98)</f>
        <v/>
      </c>
      <c r="I98" s="10" t="str">
        <f>IF('INTERACTION-PAGE'!I98="","",'INTERACTION-PAGE'!I98)</f>
        <v/>
      </c>
      <c r="J98" s="10" t="str">
        <f>IF('INTERACTION-PAGE'!J98="","",'INTERACTION-PAGE'!J98)</f>
        <v/>
      </c>
      <c r="K98" s="10" t="str">
        <f>IF('INTERACTION-PAGE'!K98="","",'INTERACTION-PAGE'!K98)</f>
        <v/>
      </c>
      <c r="L98" s="10" t="str">
        <f>IF('INTERACTION-PAGE'!L98="","",'INTERACTION-PAGE'!L98)</f>
        <v/>
      </c>
      <c r="M98" s="10" t="str">
        <f>IF('INTERACTION-PAGE'!M98="","",'INTERACTION-PAGE'!M98)</f>
        <v/>
      </c>
      <c r="N98" s="10" t="str">
        <f>IF('INTERACTION-PAGE'!N98="","",'INTERACTION-PAGE'!N98)</f>
        <v/>
      </c>
      <c r="O98" s="10" t="str">
        <f>IF('INTERACTION-PAGE'!O98="","",'INTERACTION-PAGE'!O98)</f>
        <v/>
      </c>
      <c r="P98" s="10" t="str">
        <f>IF('INTERACTION-PAGE'!P98="","",'INTERACTION-PAGE'!P98)</f>
        <v/>
      </c>
      <c r="Q98" s="10" t="str">
        <f>IF('INTERACTION-PAGE'!Q98="","",'INTERACTION-PAGE'!Q98)</f>
        <v/>
      </c>
      <c r="R98" s="10" t="str">
        <f>IF('INTERACTION-PAGE'!R98="","",'INTERACTION-PAGE'!R98)</f>
        <v/>
      </c>
      <c r="S98" s="10" t="str">
        <f>IF('INTERACTION-PAGE'!S98="","",'INTERACTION-PAGE'!S98)</f>
        <v/>
      </c>
      <c r="T98" s="10" t="str">
        <f>IF('INTERACTION-PAGE'!T98="","",'INTERACTION-PAGE'!T98)</f>
        <v/>
      </c>
      <c r="U98" s="10" t="str">
        <f>IF('INTERACTION-PAGE'!U98="","",'INTERACTION-PAGE'!U98)</f>
        <v/>
      </c>
      <c r="V98" s="10" t="str">
        <f>IF('INTERACTION-PAGE'!V98="","",'INTERACTION-PAGE'!V98)</f>
        <v/>
      </c>
      <c r="W98" s="10" t="str">
        <f>IF('INTERACTION-PAGE'!W98="","",'INTERACTION-PAGE'!W98)</f>
        <v/>
      </c>
      <c r="X98" s="10" t="str">
        <f>IF('INTERACTION-PAGE'!X98="","",'INTERACTION-PAGE'!X98)</f>
        <v/>
      </c>
      <c r="Y98" s="26" t="str">
        <f t="shared" si="11"/>
        <v/>
      </c>
      <c r="Z98" s="26" t="str">
        <f t="shared" si="12"/>
        <v/>
      </c>
      <c r="AA98" s="26" t="str">
        <f t="shared" si="13"/>
        <v/>
      </c>
      <c r="AB98" s="26" t="str">
        <f t="shared" si="14"/>
        <v/>
      </c>
      <c r="AC98" s="26" t="str">
        <f t="shared" si="15"/>
        <v/>
      </c>
      <c r="AD98" s="26" t="str">
        <f t="shared" si="16"/>
        <v/>
      </c>
      <c r="AE98" s="27" t="str">
        <f t="shared" si="10"/>
        <v/>
      </c>
    </row>
    <row r="99" spans="1:31" ht="15" customHeight="1" x14ac:dyDescent="0.35">
      <c r="A99" s="2">
        <v>89</v>
      </c>
      <c r="B99" s="10" t="str">
        <f>IF('INTERACTION-PAGE'!B99="","",'INTERACTION-PAGE'!B99)</f>
        <v/>
      </c>
      <c r="C99" s="10" t="str">
        <f>IF('INTERACTION-PAGE'!C99="","",'INTERACTION-PAGE'!C99)</f>
        <v/>
      </c>
      <c r="D99" s="10" t="str">
        <f>IF('INTERACTION-PAGE'!D99="","",'INTERACTION-PAGE'!D99)</f>
        <v/>
      </c>
      <c r="E99" s="10" t="str">
        <f>IF('INTERACTION-PAGE'!E99="","",'INTERACTION-PAGE'!E99)</f>
        <v/>
      </c>
      <c r="F99" s="10" t="str">
        <f>IF('INTERACTION-PAGE'!F99="","",'INTERACTION-PAGE'!F99)</f>
        <v/>
      </c>
      <c r="G99" s="10" t="str">
        <f>IF('INTERACTION-PAGE'!G99="","",'INTERACTION-PAGE'!G99)</f>
        <v/>
      </c>
      <c r="H99" s="10" t="str">
        <f>IF('INTERACTION-PAGE'!H99="","",'INTERACTION-PAGE'!H99)</f>
        <v/>
      </c>
      <c r="I99" s="10" t="str">
        <f>IF('INTERACTION-PAGE'!I99="","",'INTERACTION-PAGE'!I99)</f>
        <v/>
      </c>
      <c r="J99" s="10" t="str">
        <f>IF('INTERACTION-PAGE'!J99="","",'INTERACTION-PAGE'!J99)</f>
        <v/>
      </c>
      <c r="K99" s="10" t="str">
        <f>IF('INTERACTION-PAGE'!K99="","",'INTERACTION-PAGE'!K99)</f>
        <v/>
      </c>
      <c r="L99" s="10" t="str">
        <f>IF('INTERACTION-PAGE'!L99="","",'INTERACTION-PAGE'!L99)</f>
        <v/>
      </c>
      <c r="M99" s="10" t="str">
        <f>IF('INTERACTION-PAGE'!M99="","",'INTERACTION-PAGE'!M99)</f>
        <v/>
      </c>
      <c r="N99" s="10" t="str">
        <f>IF('INTERACTION-PAGE'!N99="","",'INTERACTION-PAGE'!N99)</f>
        <v/>
      </c>
      <c r="O99" s="10" t="str">
        <f>IF('INTERACTION-PAGE'!O99="","",'INTERACTION-PAGE'!O99)</f>
        <v/>
      </c>
      <c r="P99" s="10" t="str">
        <f>IF('INTERACTION-PAGE'!P99="","",'INTERACTION-PAGE'!P99)</f>
        <v/>
      </c>
      <c r="Q99" s="10" t="str">
        <f>IF('INTERACTION-PAGE'!Q99="","",'INTERACTION-PAGE'!Q99)</f>
        <v/>
      </c>
      <c r="R99" s="10" t="str">
        <f>IF('INTERACTION-PAGE'!R99="","",'INTERACTION-PAGE'!R99)</f>
        <v/>
      </c>
      <c r="S99" s="10" t="str">
        <f>IF('INTERACTION-PAGE'!S99="","",'INTERACTION-PAGE'!S99)</f>
        <v/>
      </c>
      <c r="T99" s="10" t="str">
        <f>IF('INTERACTION-PAGE'!T99="","",'INTERACTION-PAGE'!T99)</f>
        <v/>
      </c>
      <c r="U99" s="10" t="str">
        <f>IF('INTERACTION-PAGE'!U99="","",'INTERACTION-PAGE'!U99)</f>
        <v/>
      </c>
      <c r="V99" s="10" t="str">
        <f>IF('INTERACTION-PAGE'!V99="","",'INTERACTION-PAGE'!V99)</f>
        <v/>
      </c>
      <c r="W99" s="10" t="str">
        <f>IF('INTERACTION-PAGE'!W99="","",'INTERACTION-PAGE'!W99)</f>
        <v/>
      </c>
      <c r="X99" s="10" t="str">
        <f>IF('INTERACTION-PAGE'!X99="","",'INTERACTION-PAGE'!X99)</f>
        <v/>
      </c>
      <c r="Y99" s="26" t="str">
        <f t="shared" si="11"/>
        <v/>
      </c>
      <c r="Z99" s="26" t="str">
        <f t="shared" si="12"/>
        <v/>
      </c>
      <c r="AA99" s="26" t="str">
        <f t="shared" si="13"/>
        <v/>
      </c>
      <c r="AB99" s="26" t="str">
        <f t="shared" si="14"/>
        <v/>
      </c>
      <c r="AC99" s="26" t="str">
        <f t="shared" si="15"/>
        <v/>
      </c>
      <c r="AD99" s="26" t="str">
        <f t="shared" si="16"/>
        <v/>
      </c>
      <c r="AE99" s="27" t="str">
        <f t="shared" si="10"/>
        <v/>
      </c>
    </row>
    <row r="100" spans="1:31" ht="15" customHeight="1" x14ac:dyDescent="0.35">
      <c r="A100" s="3">
        <v>90</v>
      </c>
      <c r="B100" s="10" t="str">
        <f>IF('INTERACTION-PAGE'!B100="","",'INTERACTION-PAGE'!B100)</f>
        <v/>
      </c>
      <c r="C100" s="10" t="str">
        <f>IF('INTERACTION-PAGE'!C100="","",'INTERACTION-PAGE'!C100)</f>
        <v/>
      </c>
      <c r="D100" s="10" t="str">
        <f>IF('INTERACTION-PAGE'!D100="","",'INTERACTION-PAGE'!D100)</f>
        <v/>
      </c>
      <c r="E100" s="10" t="str">
        <f>IF('INTERACTION-PAGE'!E100="","",'INTERACTION-PAGE'!E100)</f>
        <v/>
      </c>
      <c r="F100" s="10" t="str">
        <f>IF('INTERACTION-PAGE'!F100="","",'INTERACTION-PAGE'!F100)</f>
        <v/>
      </c>
      <c r="G100" s="10" t="str">
        <f>IF('INTERACTION-PAGE'!G100="","",'INTERACTION-PAGE'!G100)</f>
        <v/>
      </c>
      <c r="H100" s="10" t="str">
        <f>IF('INTERACTION-PAGE'!H100="","",'INTERACTION-PAGE'!H100)</f>
        <v/>
      </c>
      <c r="I100" s="10" t="str">
        <f>IF('INTERACTION-PAGE'!I100="","",'INTERACTION-PAGE'!I100)</f>
        <v/>
      </c>
      <c r="J100" s="10" t="str">
        <f>IF('INTERACTION-PAGE'!J100="","",'INTERACTION-PAGE'!J100)</f>
        <v/>
      </c>
      <c r="K100" s="10" t="str">
        <f>IF('INTERACTION-PAGE'!K100="","",'INTERACTION-PAGE'!K100)</f>
        <v/>
      </c>
      <c r="L100" s="10" t="str">
        <f>IF('INTERACTION-PAGE'!L100="","",'INTERACTION-PAGE'!L100)</f>
        <v/>
      </c>
      <c r="M100" s="10" t="str">
        <f>IF('INTERACTION-PAGE'!M100="","",'INTERACTION-PAGE'!M100)</f>
        <v/>
      </c>
      <c r="N100" s="10" t="str">
        <f>IF('INTERACTION-PAGE'!N100="","",'INTERACTION-PAGE'!N100)</f>
        <v/>
      </c>
      <c r="O100" s="10" t="str">
        <f>IF('INTERACTION-PAGE'!O100="","",'INTERACTION-PAGE'!O100)</f>
        <v/>
      </c>
      <c r="P100" s="10" t="str">
        <f>IF('INTERACTION-PAGE'!P100="","",'INTERACTION-PAGE'!P100)</f>
        <v/>
      </c>
      <c r="Q100" s="10" t="str">
        <f>IF('INTERACTION-PAGE'!Q100="","",'INTERACTION-PAGE'!Q100)</f>
        <v/>
      </c>
      <c r="R100" s="10" t="str">
        <f>IF('INTERACTION-PAGE'!R100="","",'INTERACTION-PAGE'!R100)</f>
        <v/>
      </c>
      <c r="S100" s="10" t="str">
        <f>IF('INTERACTION-PAGE'!S100="","",'INTERACTION-PAGE'!S100)</f>
        <v/>
      </c>
      <c r="T100" s="10" t="str">
        <f>IF('INTERACTION-PAGE'!T100="","",'INTERACTION-PAGE'!T100)</f>
        <v/>
      </c>
      <c r="U100" s="10" t="str">
        <f>IF('INTERACTION-PAGE'!U100="","",'INTERACTION-PAGE'!U100)</f>
        <v/>
      </c>
      <c r="V100" s="10" t="str">
        <f>IF('INTERACTION-PAGE'!V100="","",'INTERACTION-PAGE'!V100)</f>
        <v/>
      </c>
      <c r="W100" s="10" t="str">
        <f>IF('INTERACTION-PAGE'!W100="","",'INTERACTION-PAGE'!W100)</f>
        <v/>
      </c>
      <c r="X100" s="10" t="str">
        <f>IF('INTERACTION-PAGE'!X100="","",'INTERACTION-PAGE'!X100)</f>
        <v/>
      </c>
      <c r="Y100" s="26" t="str">
        <f t="shared" si="11"/>
        <v/>
      </c>
      <c r="Z100" s="26" t="str">
        <f t="shared" si="12"/>
        <v/>
      </c>
      <c r="AA100" s="26" t="str">
        <f t="shared" si="13"/>
        <v/>
      </c>
      <c r="AB100" s="26" t="str">
        <f t="shared" si="14"/>
        <v/>
      </c>
      <c r="AC100" s="26" t="str">
        <f t="shared" si="15"/>
        <v/>
      </c>
      <c r="AD100" s="26" t="str">
        <f t="shared" si="16"/>
        <v/>
      </c>
      <c r="AE100" s="27" t="str">
        <f t="shared" si="10"/>
        <v/>
      </c>
    </row>
    <row r="101" spans="1:31" ht="15" customHeight="1" x14ac:dyDescent="0.35">
      <c r="A101" s="2">
        <v>91</v>
      </c>
      <c r="B101" s="10" t="str">
        <f>IF('INTERACTION-PAGE'!B101="","",'INTERACTION-PAGE'!B101)</f>
        <v/>
      </c>
      <c r="C101" s="10" t="str">
        <f>IF('INTERACTION-PAGE'!C101="","",'INTERACTION-PAGE'!C101)</f>
        <v/>
      </c>
      <c r="D101" s="10" t="str">
        <f>IF('INTERACTION-PAGE'!D101="","",'INTERACTION-PAGE'!D101)</f>
        <v/>
      </c>
      <c r="E101" s="10" t="str">
        <f>IF('INTERACTION-PAGE'!E101="","",'INTERACTION-PAGE'!E101)</f>
        <v/>
      </c>
      <c r="F101" s="10" t="str">
        <f>IF('INTERACTION-PAGE'!F101="","",'INTERACTION-PAGE'!F101)</f>
        <v/>
      </c>
      <c r="G101" s="10" t="str">
        <f>IF('INTERACTION-PAGE'!G101="","",'INTERACTION-PAGE'!G101)</f>
        <v/>
      </c>
      <c r="H101" s="10" t="str">
        <f>IF('INTERACTION-PAGE'!H101="","",'INTERACTION-PAGE'!H101)</f>
        <v/>
      </c>
      <c r="I101" s="10" t="str">
        <f>IF('INTERACTION-PAGE'!I101="","",'INTERACTION-PAGE'!I101)</f>
        <v/>
      </c>
      <c r="J101" s="10" t="str">
        <f>IF('INTERACTION-PAGE'!J101="","",'INTERACTION-PAGE'!J101)</f>
        <v/>
      </c>
      <c r="K101" s="10" t="str">
        <f>IF('INTERACTION-PAGE'!K101="","",'INTERACTION-PAGE'!K101)</f>
        <v/>
      </c>
      <c r="L101" s="10" t="str">
        <f>IF('INTERACTION-PAGE'!L101="","",'INTERACTION-PAGE'!L101)</f>
        <v/>
      </c>
      <c r="M101" s="10" t="str">
        <f>IF('INTERACTION-PAGE'!M101="","",'INTERACTION-PAGE'!M101)</f>
        <v/>
      </c>
      <c r="N101" s="10" t="str">
        <f>IF('INTERACTION-PAGE'!N101="","",'INTERACTION-PAGE'!N101)</f>
        <v/>
      </c>
      <c r="O101" s="10" t="str">
        <f>IF('INTERACTION-PAGE'!O101="","",'INTERACTION-PAGE'!O101)</f>
        <v/>
      </c>
      <c r="P101" s="10" t="str">
        <f>IF('INTERACTION-PAGE'!P101="","",'INTERACTION-PAGE'!P101)</f>
        <v/>
      </c>
      <c r="Q101" s="10" t="str">
        <f>IF('INTERACTION-PAGE'!Q101="","",'INTERACTION-PAGE'!Q101)</f>
        <v/>
      </c>
      <c r="R101" s="10" t="str">
        <f>IF('INTERACTION-PAGE'!R101="","",'INTERACTION-PAGE'!R101)</f>
        <v/>
      </c>
      <c r="S101" s="10" t="str">
        <f>IF('INTERACTION-PAGE'!S101="","",'INTERACTION-PAGE'!S101)</f>
        <v/>
      </c>
      <c r="T101" s="10" t="str">
        <f>IF('INTERACTION-PAGE'!T101="","",'INTERACTION-PAGE'!T101)</f>
        <v/>
      </c>
      <c r="U101" s="10" t="str">
        <f>IF('INTERACTION-PAGE'!U101="","",'INTERACTION-PAGE'!U101)</f>
        <v/>
      </c>
      <c r="V101" s="10" t="str">
        <f>IF('INTERACTION-PAGE'!V101="","",'INTERACTION-PAGE'!V101)</f>
        <v/>
      </c>
      <c r="W101" s="10" t="str">
        <f>IF('INTERACTION-PAGE'!W101="","",'INTERACTION-PAGE'!W101)</f>
        <v/>
      </c>
      <c r="X101" s="10" t="str">
        <f>IF('INTERACTION-PAGE'!X101="","",'INTERACTION-PAGE'!X101)</f>
        <v/>
      </c>
      <c r="Y101" s="26" t="str">
        <f t="shared" si="11"/>
        <v/>
      </c>
      <c r="Z101" s="26" t="str">
        <f t="shared" si="12"/>
        <v/>
      </c>
      <c r="AA101" s="26" t="str">
        <f t="shared" si="13"/>
        <v/>
      </c>
      <c r="AB101" s="26" t="str">
        <f t="shared" si="14"/>
        <v/>
      </c>
      <c r="AC101" s="26" t="str">
        <f t="shared" si="15"/>
        <v/>
      </c>
      <c r="AD101" s="26" t="str">
        <f t="shared" si="16"/>
        <v/>
      </c>
      <c r="AE101" s="27" t="str">
        <f t="shared" si="10"/>
        <v/>
      </c>
    </row>
    <row r="102" spans="1:31" ht="15" customHeight="1" x14ac:dyDescent="0.35">
      <c r="A102" s="3">
        <v>92</v>
      </c>
      <c r="B102" s="10" t="str">
        <f>IF('INTERACTION-PAGE'!B102="","",'INTERACTION-PAGE'!B102)</f>
        <v/>
      </c>
      <c r="C102" s="10" t="str">
        <f>IF('INTERACTION-PAGE'!C102="","",'INTERACTION-PAGE'!C102)</f>
        <v/>
      </c>
      <c r="D102" s="10" t="str">
        <f>IF('INTERACTION-PAGE'!D102="","",'INTERACTION-PAGE'!D102)</f>
        <v/>
      </c>
      <c r="E102" s="10" t="str">
        <f>IF('INTERACTION-PAGE'!E102="","",'INTERACTION-PAGE'!E102)</f>
        <v/>
      </c>
      <c r="F102" s="10" t="str">
        <f>IF('INTERACTION-PAGE'!F102="","",'INTERACTION-PAGE'!F102)</f>
        <v/>
      </c>
      <c r="G102" s="10" t="str">
        <f>IF('INTERACTION-PAGE'!G102="","",'INTERACTION-PAGE'!G102)</f>
        <v/>
      </c>
      <c r="H102" s="10" t="str">
        <f>IF('INTERACTION-PAGE'!H102="","",'INTERACTION-PAGE'!H102)</f>
        <v/>
      </c>
      <c r="I102" s="10" t="str">
        <f>IF('INTERACTION-PAGE'!I102="","",'INTERACTION-PAGE'!I102)</f>
        <v/>
      </c>
      <c r="J102" s="10" t="str">
        <f>IF('INTERACTION-PAGE'!J102="","",'INTERACTION-PAGE'!J102)</f>
        <v/>
      </c>
      <c r="K102" s="10" t="str">
        <f>IF('INTERACTION-PAGE'!K102="","",'INTERACTION-PAGE'!K102)</f>
        <v/>
      </c>
      <c r="L102" s="10" t="str">
        <f>IF('INTERACTION-PAGE'!L102="","",'INTERACTION-PAGE'!L102)</f>
        <v/>
      </c>
      <c r="M102" s="10" t="str">
        <f>IF('INTERACTION-PAGE'!M102="","",'INTERACTION-PAGE'!M102)</f>
        <v/>
      </c>
      <c r="N102" s="10" t="str">
        <f>IF('INTERACTION-PAGE'!N102="","",'INTERACTION-PAGE'!N102)</f>
        <v/>
      </c>
      <c r="O102" s="10" t="str">
        <f>IF('INTERACTION-PAGE'!O102="","",'INTERACTION-PAGE'!O102)</f>
        <v/>
      </c>
      <c r="P102" s="10" t="str">
        <f>IF('INTERACTION-PAGE'!P102="","",'INTERACTION-PAGE'!P102)</f>
        <v/>
      </c>
      <c r="Q102" s="10" t="str">
        <f>IF('INTERACTION-PAGE'!Q102="","",'INTERACTION-PAGE'!Q102)</f>
        <v/>
      </c>
      <c r="R102" s="10" t="str">
        <f>IF('INTERACTION-PAGE'!R102="","",'INTERACTION-PAGE'!R102)</f>
        <v/>
      </c>
      <c r="S102" s="10" t="str">
        <f>IF('INTERACTION-PAGE'!S102="","",'INTERACTION-PAGE'!S102)</f>
        <v/>
      </c>
      <c r="T102" s="10" t="str">
        <f>IF('INTERACTION-PAGE'!T102="","",'INTERACTION-PAGE'!T102)</f>
        <v/>
      </c>
      <c r="U102" s="10" t="str">
        <f>IF('INTERACTION-PAGE'!U102="","",'INTERACTION-PAGE'!U102)</f>
        <v/>
      </c>
      <c r="V102" s="10" t="str">
        <f>IF('INTERACTION-PAGE'!V102="","",'INTERACTION-PAGE'!V102)</f>
        <v/>
      </c>
      <c r="W102" s="10" t="str">
        <f>IF('INTERACTION-PAGE'!W102="","",'INTERACTION-PAGE'!W102)</f>
        <v/>
      </c>
      <c r="X102" s="10" t="str">
        <f>IF('INTERACTION-PAGE'!X102="","",'INTERACTION-PAGE'!X102)</f>
        <v/>
      </c>
      <c r="Y102" s="26" t="str">
        <f t="shared" si="11"/>
        <v/>
      </c>
      <c r="Z102" s="26" t="str">
        <f t="shared" si="12"/>
        <v/>
      </c>
      <c r="AA102" s="26" t="str">
        <f t="shared" si="13"/>
        <v/>
      </c>
      <c r="AB102" s="26" t="str">
        <f t="shared" si="14"/>
        <v/>
      </c>
      <c r="AC102" s="26" t="str">
        <f t="shared" si="15"/>
        <v/>
      </c>
      <c r="AD102" s="26" t="str">
        <f t="shared" si="16"/>
        <v/>
      </c>
      <c r="AE102" s="27" t="str">
        <f t="shared" si="10"/>
        <v/>
      </c>
    </row>
    <row r="103" spans="1:31" ht="15" customHeight="1" x14ac:dyDescent="0.35">
      <c r="A103" s="2">
        <v>93</v>
      </c>
      <c r="B103" s="10" t="str">
        <f>IF('INTERACTION-PAGE'!B103="","",'INTERACTION-PAGE'!B103)</f>
        <v/>
      </c>
      <c r="C103" s="10" t="str">
        <f>IF('INTERACTION-PAGE'!C103="","",'INTERACTION-PAGE'!C103)</f>
        <v/>
      </c>
      <c r="D103" s="10" t="str">
        <f>IF('INTERACTION-PAGE'!D103="","",'INTERACTION-PAGE'!D103)</f>
        <v/>
      </c>
      <c r="E103" s="10" t="str">
        <f>IF('INTERACTION-PAGE'!E103="","",'INTERACTION-PAGE'!E103)</f>
        <v/>
      </c>
      <c r="F103" s="10" t="str">
        <f>IF('INTERACTION-PAGE'!F103="","",'INTERACTION-PAGE'!F103)</f>
        <v/>
      </c>
      <c r="G103" s="10" t="str">
        <f>IF('INTERACTION-PAGE'!G103="","",'INTERACTION-PAGE'!G103)</f>
        <v/>
      </c>
      <c r="H103" s="10" t="str">
        <f>IF('INTERACTION-PAGE'!H103="","",'INTERACTION-PAGE'!H103)</f>
        <v/>
      </c>
      <c r="I103" s="10" t="str">
        <f>IF('INTERACTION-PAGE'!I103="","",'INTERACTION-PAGE'!I103)</f>
        <v/>
      </c>
      <c r="J103" s="10" t="str">
        <f>IF('INTERACTION-PAGE'!J103="","",'INTERACTION-PAGE'!J103)</f>
        <v/>
      </c>
      <c r="K103" s="10" t="str">
        <f>IF('INTERACTION-PAGE'!K103="","",'INTERACTION-PAGE'!K103)</f>
        <v/>
      </c>
      <c r="L103" s="10" t="str">
        <f>IF('INTERACTION-PAGE'!L103="","",'INTERACTION-PAGE'!L103)</f>
        <v/>
      </c>
      <c r="M103" s="10" t="str">
        <f>IF('INTERACTION-PAGE'!M103="","",'INTERACTION-PAGE'!M103)</f>
        <v/>
      </c>
      <c r="N103" s="10" t="str">
        <f>IF('INTERACTION-PAGE'!N103="","",'INTERACTION-PAGE'!N103)</f>
        <v/>
      </c>
      <c r="O103" s="10" t="str">
        <f>IF('INTERACTION-PAGE'!O103="","",'INTERACTION-PAGE'!O103)</f>
        <v/>
      </c>
      <c r="P103" s="10" t="str">
        <f>IF('INTERACTION-PAGE'!P103="","",'INTERACTION-PAGE'!P103)</f>
        <v/>
      </c>
      <c r="Q103" s="10" t="str">
        <f>IF('INTERACTION-PAGE'!Q103="","",'INTERACTION-PAGE'!Q103)</f>
        <v/>
      </c>
      <c r="R103" s="10" t="str">
        <f>IF('INTERACTION-PAGE'!R103="","",'INTERACTION-PAGE'!R103)</f>
        <v/>
      </c>
      <c r="S103" s="10" t="str">
        <f>IF('INTERACTION-PAGE'!S103="","",'INTERACTION-PAGE'!S103)</f>
        <v/>
      </c>
      <c r="T103" s="10" t="str">
        <f>IF('INTERACTION-PAGE'!T103="","",'INTERACTION-PAGE'!T103)</f>
        <v/>
      </c>
      <c r="U103" s="10" t="str">
        <f>IF('INTERACTION-PAGE'!U103="","",'INTERACTION-PAGE'!U103)</f>
        <v/>
      </c>
      <c r="V103" s="10" t="str">
        <f>IF('INTERACTION-PAGE'!V103="","",'INTERACTION-PAGE'!V103)</f>
        <v/>
      </c>
      <c r="W103" s="10" t="str">
        <f>IF('INTERACTION-PAGE'!W103="","",'INTERACTION-PAGE'!W103)</f>
        <v/>
      </c>
      <c r="X103" s="10" t="str">
        <f>IF('INTERACTION-PAGE'!X103="","",'INTERACTION-PAGE'!X103)</f>
        <v/>
      </c>
      <c r="Y103" s="26" t="str">
        <f t="shared" si="11"/>
        <v/>
      </c>
      <c r="Z103" s="26" t="str">
        <f t="shared" si="12"/>
        <v/>
      </c>
      <c r="AA103" s="26" t="str">
        <f t="shared" si="13"/>
        <v/>
      </c>
      <c r="AB103" s="26" t="str">
        <f t="shared" si="14"/>
        <v/>
      </c>
      <c r="AC103" s="26" t="str">
        <f t="shared" si="15"/>
        <v/>
      </c>
      <c r="AD103" s="26" t="str">
        <f t="shared" si="16"/>
        <v/>
      </c>
      <c r="AE103" s="27" t="str">
        <f t="shared" si="10"/>
        <v/>
      </c>
    </row>
    <row r="104" spans="1:31" ht="15" customHeight="1" x14ac:dyDescent="0.35">
      <c r="A104" s="3">
        <v>94</v>
      </c>
      <c r="B104" s="10" t="str">
        <f>IF('INTERACTION-PAGE'!B104="","",'INTERACTION-PAGE'!B104)</f>
        <v/>
      </c>
      <c r="C104" s="10" t="str">
        <f>IF('INTERACTION-PAGE'!C104="","",'INTERACTION-PAGE'!C104)</f>
        <v/>
      </c>
      <c r="D104" s="10" t="str">
        <f>IF('INTERACTION-PAGE'!D104="","",'INTERACTION-PAGE'!D104)</f>
        <v/>
      </c>
      <c r="E104" s="10" t="str">
        <f>IF('INTERACTION-PAGE'!E104="","",'INTERACTION-PAGE'!E104)</f>
        <v/>
      </c>
      <c r="F104" s="10" t="str">
        <f>IF('INTERACTION-PAGE'!F104="","",'INTERACTION-PAGE'!F104)</f>
        <v/>
      </c>
      <c r="G104" s="10" t="str">
        <f>IF('INTERACTION-PAGE'!G104="","",'INTERACTION-PAGE'!G104)</f>
        <v/>
      </c>
      <c r="H104" s="10" t="str">
        <f>IF('INTERACTION-PAGE'!H104="","",'INTERACTION-PAGE'!H104)</f>
        <v/>
      </c>
      <c r="I104" s="10" t="str">
        <f>IF('INTERACTION-PAGE'!I104="","",'INTERACTION-PAGE'!I104)</f>
        <v/>
      </c>
      <c r="J104" s="10" t="str">
        <f>IF('INTERACTION-PAGE'!J104="","",'INTERACTION-PAGE'!J104)</f>
        <v/>
      </c>
      <c r="K104" s="10" t="str">
        <f>IF('INTERACTION-PAGE'!K104="","",'INTERACTION-PAGE'!K104)</f>
        <v/>
      </c>
      <c r="L104" s="10" t="str">
        <f>IF('INTERACTION-PAGE'!L104="","",'INTERACTION-PAGE'!L104)</f>
        <v/>
      </c>
      <c r="M104" s="10" t="str">
        <f>IF('INTERACTION-PAGE'!M104="","",'INTERACTION-PAGE'!M104)</f>
        <v/>
      </c>
      <c r="N104" s="10" t="str">
        <f>IF('INTERACTION-PAGE'!N104="","",'INTERACTION-PAGE'!N104)</f>
        <v/>
      </c>
      <c r="O104" s="10" t="str">
        <f>IF('INTERACTION-PAGE'!O104="","",'INTERACTION-PAGE'!O104)</f>
        <v/>
      </c>
      <c r="P104" s="10" t="str">
        <f>IF('INTERACTION-PAGE'!P104="","",'INTERACTION-PAGE'!P104)</f>
        <v/>
      </c>
      <c r="Q104" s="10" t="str">
        <f>IF('INTERACTION-PAGE'!Q104="","",'INTERACTION-PAGE'!Q104)</f>
        <v/>
      </c>
      <c r="R104" s="10" t="str">
        <f>IF('INTERACTION-PAGE'!R104="","",'INTERACTION-PAGE'!R104)</f>
        <v/>
      </c>
      <c r="S104" s="10" t="str">
        <f>IF('INTERACTION-PAGE'!S104="","",'INTERACTION-PAGE'!S104)</f>
        <v/>
      </c>
      <c r="T104" s="10" t="str">
        <f>IF('INTERACTION-PAGE'!T104="","",'INTERACTION-PAGE'!T104)</f>
        <v/>
      </c>
      <c r="U104" s="10" t="str">
        <f>IF('INTERACTION-PAGE'!U104="","",'INTERACTION-PAGE'!U104)</f>
        <v/>
      </c>
      <c r="V104" s="10" t="str">
        <f>IF('INTERACTION-PAGE'!V104="","",'INTERACTION-PAGE'!V104)</f>
        <v/>
      </c>
      <c r="W104" s="10" t="str">
        <f>IF('INTERACTION-PAGE'!W104="","",'INTERACTION-PAGE'!W104)</f>
        <v/>
      </c>
      <c r="X104" s="10" t="str">
        <f>IF('INTERACTION-PAGE'!X104="","",'INTERACTION-PAGE'!X104)</f>
        <v/>
      </c>
      <c r="Y104" s="26" t="str">
        <f t="shared" si="11"/>
        <v/>
      </c>
      <c r="Z104" s="26" t="str">
        <f t="shared" si="12"/>
        <v/>
      </c>
      <c r="AA104" s="26" t="str">
        <f t="shared" si="13"/>
        <v/>
      </c>
      <c r="AB104" s="26" t="str">
        <f t="shared" si="14"/>
        <v/>
      </c>
      <c r="AC104" s="26" t="str">
        <f t="shared" si="15"/>
        <v/>
      </c>
      <c r="AD104" s="26" t="str">
        <f t="shared" si="16"/>
        <v/>
      </c>
      <c r="AE104" s="27" t="str">
        <f t="shared" si="10"/>
        <v/>
      </c>
    </row>
    <row r="105" spans="1:31" ht="15" customHeight="1" x14ac:dyDescent="0.35">
      <c r="A105" s="2">
        <v>95</v>
      </c>
      <c r="B105" s="10" t="str">
        <f>IF('INTERACTION-PAGE'!B105="","",'INTERACTION-PAGE'!B105)</f>
        <v/>
      </c>
      <c r="C105" s="10" t="str">
        <f>IF('INTERACTION-PAGE'!C105="","",'INTERACTION-PAGE'!C105)</f>
        <v/>
      </c>
      <c r="D105" s="10" t="str">
        <f>IF('INTERACTION-PAGE'!D105="","",'INTERACTION-PAGE'!D105)</f>
        <v/>
      </c>
      <c r="E105" s="10" t="str">
        <f>IF('INTERACTION-PAGE'!E105="","",'INTERACTION-PAGE'!E105)</f>
        <v/>
      </c>
      <c r="F105" s="10" t="str">
        <f>IF('INTERACTION-PAGE'!F105="","",'INTERACTION-PAGE'!F105)</f>
        <v/>
      </c>
      <c r="G105" s="10" t="str">
        <f>IF('INTERACTION-PAGE'!G105="","",'INTERACTION-PAGE'!G105)</f>
        <v/>
      </c>
      <c r="H105" s="10" t="str">
        <f>IF('INTERACTION-PAGE'!H105="","",'INTERACTION-PAGE'!H105)</f>
        <v/>
      </c>
      <c r="I105" s="10" t="str">
        <f>IF('INTERACTION-PAGE'!I105="","",'INTERACTION-PAGE'!I105)</f>
        <v/>
      </c>
      <c r="J105" s="10" t="str">
        <f>IF('INTERACTION-PAGE'!J105="","",'INTERACTION-PAGE'!J105)</f>
        <v/>
      </c>
      <c r="K105" s="10" t="str">
        <f>IF('INTERACTION-PAGE'!K105="","",'INTERACTION-PAGE'!K105)</f>
        <v/>
      </c>
      <c r="L105" s="10" t="str">
        <f>IF('INTERACTION-PAGE'!L105="","",'INTERACTION-PAGE'!L105)</f>
        <v/>
      </c>
      <c r="M105" s="10" t="str">
        <f>IF('INTERACTION-PAGE'!M105="","",'INTERACTION-PAGE'!M105)</f>
        <v/>
      </c>
      <c r="N105" s="10" t="str">
        <f>IF('INTERACTION-PAGE'!N105="","",'INTERACTION-PAGE'!N105)</f>
        <v/>
      </c>
      <c r="O105" s="10" t="str">
        <f>IF('INTERACTION-PAGE'!O105="","",'INTERACTION-PAGE'!O105)</f>
        <v/>
      </c>
      <c r="P105" s="10" t="str">
        <f>IF('INTERACTION-PAGE'!P105="","",'INTERACTION-PAGE'!P105)</f>
        <v/>
      </c>
      <c r="Q105" s="10" t="str">
        <f>IF('INTERACTION-PAGE'!Q105="","",'INTERACTION-PAGE'!Q105)</f>
        <v/>
      </c>
      <c r="R105" s="10" t="str">
        <f>IF('INTERACTION-PAGE'!R105="","",'INTERACTION-PAGE'!R105)</f>
        <v/>
      </c>
      <c r="S105" s="10" t="str">
        <f>IF('INTERACTION-PAGE'!S105="","",'INTERACTION-PAGE'!S105)</f>
        <v/>
      </c>
      <c r="T105" s="10" t="str">
        <f>IF('INTERACTION-PAGE'!T105="","",'INTERACTION-PAGE'!T105)</f>
        <v/>
      </c>
      <c r="U105" s="10" t="str">
        <f>IF('INTERACTION-PAGE'!U105="","",'INTERACTION-PAGE'!U105)</f>
        <v/>
      </c>
      <c r="V105" s="10" t="str">
        <f>IF('INTERACTION-PAGE'!V105="","",'INTERACTION-PAGE'!V105)</f>
        <v/>
      </c>
      <c r="W105" s="10" t="str">
        <f>IF('INTERACTION-PAGE'!W105="","",'INTERACTION-PAGE'!W105)</f>
        <v/>
      </c>
      <c r="X105" s="10" t="str">
        <f>IF('INTERACTION-PAGE'!X105="","",'INTERACTION-PAGE'!X105)</f>
        <v/>
      </c>
      <c r="Y105" s="26" t="str">
        <f t="shared" si="11"/>
        <v/>
      </c>
      <c r="Z105" s="26" t="str">
        <f t="shared" si="12"/>
        <v/>
      </c>
      <c r="AA105" s="26" t="str">
        <f t="shared" si="13"/>
        <v/>
      </c>
      <c r="AB105" s="26" t="str">
        <f t="shared" si="14"/>
        <v/>
      </c>
      <c r="AC105" s="26" t="str">
        <f t="shared" si="15"/>
        <v/>
      </c>
      <c r="AD105" s="26" t="str">
        <f t="shared" si="16"/>
        <v/>
      </c>
      <c r="AE105" s="27" t="str">
        <f t="shared" si="10"/>
        <v/>
      </c>
    </row>
    <row r="106" spans="1:31" ht="15" customHeight="1" x14ac:dyDescent="0.35">
      <c r="A106" s="3">
        <v>96</v>
      </c>
      <c r="B106" s="10" t="str">
        <f>IF('INTERACTION-PAGE'!B106="","",'INTERACTION-PAGE'!B106)</f>
        <v/>
      </c>
      <c r="C106" s="10" t="str">
        <f>IF('INTERACTION-PAGE'!C106="","",'INTERACTION-PAGE'!C106)</f>
        <v/>
      </c>
      <c r="D106" s="10" t="str">
        <f>IF('INTERACTION-PAGE'!D106="","",'INTERACTION-PAGE'!D106)</f>
        <v/>
      </c>
      <c r="E106" s="10" t="str">
        <f>IF('INTERACTION-PAGE'!E106="","",'INTERACTION-PAGE'!E106)</f>
        <v/>
      </c>
      <c r="F106" s="10" t="str">
        <f>IF('INTERACTION-PAGE'!F106="","",'INTERACTION-PAGE'!F106)</f>
        <v/>
      </c>
      <c r="G106" s="10" t="str">
        <f>IF('INTERACTION-PAGE'!G106="","",'INTERACTION-PAGE'!G106)</f>
        <v/>
      </c>
      <c r="H106" s="10" t="str">
        <f>IF('INTERACTION-PAGE'!H106="","",'INTERACTION-PAGE'!H106)</f>
        <v/>
      </c>
      <c r="I106" s="10" t="str">
        <f>IF('INTERACTION-PAGE'!I106="","",'INTERACTION-PAGE'!I106)</f>
        <v/>
      </c>
      <c r="J106" s="10" t="str">
        <f>IF('INTERACTION-PAGE'!J106="","",'INTERACTION-PAGE'!J106)</f>
        <v/>
      </c>
      <c r="K106" s="10" t="str">
        <f>IF('INTERACTION-PAGE'!K106="","",'INTERACTION-PAGE'!K106)</f>
        <v/>
      </c>
      <c r="L106" s="10" t="str">
        <f>IF('INTERACTION-PAGE'!L106="","",'INTERACTION-PAGE'!L106)</f>
        <v/>
      </c>
      <c r="M106" s="10" t="str">
        <f>IF('INTERACTION-PAGE'!M106="","",'INTERACTION-PAGE'!M106)</f>
        <v/>
      </c>
      <c r="N106" s="10" t="str">
        <f>IF('INTERACTION-PAGE'!N106="","",'INTERACTION-PAGE'!N106)</f>
        <v/>
      </c>
      <c r="O106" s="10" t="str">
        <f>IF('INTERACTION-PAGE'!O106="","",'INTERACTION-PAGE'!O106)</f>
        <v/>
      </c>
      <c r="P106" s="10" t="str">
        <f>IF('INTERACTION-PAGE'!P106="","",'INTERACTION-PAGE'!P106)</f>
        <v/>
      </c>
      <c r="Q106" s="10" t="str">
        <f>IF('INTERACTION-PAGE'!Q106="","",'INTERACTION-PAGE'!Q106)</f>
        <v/>
      </c>
      <c r="R106" s="10" t="str">
        <f>IF('INTERACTION-PAGE'!R106="","",'INTERACTION-PAGE'!R106)</f>
        <v/>
      </c>
      <c r="S106" s="10" t="str">
        <f>IF('INTERACTION-PAGE'!S106="","",'INTERACTION-PAGE'!S106)</f>
        <v/>
      </c>
      <c r="T106" s="10" t="str">
        <f>IF('INTERACTION-PAGE'!T106="","",'INTERACTION-PAGE'!T106)</f>
        <v/>
      </c>
      <c r="U106" s="10" t="str">
        <f>IF('INTERACTION-PAGE'!U106="","",'INTERACTION-PAGE'!U106)</f>
        <v/>
      </c>
      <c r="V106" s="10" t="str">
        <f>IF('INTERACTION-PAGE'!V106="","",'INTERACTION-PAGE'!V106)</f>
        <v/>
      </c>
      <c r="W106" s="10" t="str">
        <f>IF('INTERACTION-PAGE'!W106="","",'INTERACTION-PAGE'!W106)</f>
        <v/>
      </c>
      <c r="X106" s="10" t="str">
        <f>IF('INTERACTION-PAGE'!X106="","",'INTERACTION-PAGE'!X106)</f>
        <v/>
      </c>
      <c r="Y106" s="26" t="str">
        <f t="shared" si="11"/>
        <v/>
      </c>
      <c r="Z106" s="26" t="str">
        <f t="shared" si="12"/>
        <v/>
      </c>
      <c r="AA106" s="26" t="str">
        <f t="shared" si="13"/>
        <v/>
      </c>
      <c r="AB106" s="26" t="str">
        <f t="shared" si="14"/>
        <v/>
      </c>
      <c r="AC106" s="26" t="str">
        <f t="shared" si="15"/>
        <v/>
      </c>
      <c r="AD106" s="26" t="str">
        <f t="shared" si="16"/>
        <v/>
      </c>
      <c r="AE106" s="27" t="str">
        <f t="shared" si="10"/>
        <v/>
      </c>
    </row>
    <row r="107" spans="1:31" ht="15" customHeight="1" x14ac:dyDescent="0.35">
      <c r="A107" s="2">
        <v>97</v>
      </c>
      <c r="B107" s="10" t="str">
        <f>IF('INTERACTION-PAGE'!B107="","",'INTERACTION-PAGE'!B107)</f>
        <v/>
      </c>
      <c r="C107" s="10" t="str">
        <f>IF('INTERACTION-PAGE'!C107="","",'INTERACTION-PAGE'!C107)</f>
        <v/>
      </c>
      <c r="D107" s="10" t="str">
        <f>IF('INTERACTION-PAGE'!D107="","",'INTERACTION-PAGE'!D107)</f>
        <v/>
      </c>
      <c r="E107" s="10" t="str">
        <f>IF('INTERACTION-PAGE'!E107="","",'INTERACTION-PAGE'!E107)</f>
        <v/>
      </c>
      <c r="F107" s="10" t="str">
        <f>IF('INTERACTION-PAGE'!F107="","",'INTERACTION-PAGE'!F107)</f>
        <v/>
      </c>
      <c r="G107" s="10" t="str">
        <f>IF('INTERACTION-PAGE'!G107="","",'INTERACTION-PAGE'!G107)</f>
        <v/>
      </c>
      <c r="H107" s="10" t="str">
        <f>IF('INTERACTION-PAGE'!H107="","",'INTERACTION-PAGE'!H107)</f>
        <v/>
      </c>
      <c r="I107" s="10" t="str">
        <f>IF('INTERACTION-PAGE'!I107="","",'INTERACTION-PAGE'!I107)</f>
        <v/>
      </c>
      <c r="J107" s="10" t="str">
        <f>IF('INTERACTION-PAGE'!J107="","",'INTERACTION-PAGE'!J107)</f>
        <v/>
      </c>
      <c r="K107" s="10" t="str">
        <f>IF('INTERACTION-PAGE'!K107="","",'INTERACTION-PAGE'!K107)</f>
        <v/>
      </c>
      <c r="L107" s="10" t="str">
        <f>IF('INTERACTION-PAGE'!L107="","",'INTERACTION-PAGE'!L107)</f>
        <v/>
      </c>
      <c r="M107" s="10" t="str">
        <f>IF('INTERACTION-PAGE'!M107="","",'INTERACTION-PAGE'!M107)</f>
        <v/>
      </c>
      <c r="N107" s="10" t="str">
        <f>IF('INTERACTION-PAGE'!N107="","",'INTERACTION-PAGE'!N107)</f>
        <v/>
      </c>
      <c r="O107" s="10" t="str">
        <f>IF('INTERACTION-PAGE'!O107="","",'INTERACTION-PAGE'!O107)</f>
        <v/>
      </c>
      <c r="P107" s="10" t="str">
        <f>IF('INTERACTION-PAGE'!P107="","",'INTERACTION-PAGE'!P107)</f>
        <v/>
      </c>
      <c r="Q107" s="10" t="str">
        <f>IF('INTERACTION-PAGE'!Q107="","",'INTERACTION-PAGE'!Q107)</f>
        <v/>
      </c>
      <c r="R107" s="10" t="str">
        <f>IF('INTERACTION-PAGE'!R107="","",'INTERACTION-PAGE'!R107)</f>
        <v/>
      </c>
      <c r="S107" s="10" t="str">
        <f>IF('INTERACTION-PAGE'!S107="","",'INTERACTION-PAGE'!S107)</f>
        <v/>
      </c>
      <c r="T107" s="10" t="str">
        <f>IF('INTERACTION-PAGE'!T107="","",'INTERACTION-PAGE'!T107)</f>
        <v/>
      </c>
      <c r="U107" s="10" t="str">
        <f>IF('INTERACTION-PAGE'!U107="","",'INTERACTION-PAGE'!U107)</f>
        <v/>
      </c>
      <c r="V107" s="10" t="str">
        <f>IF('INTERACTION-PAGE'!V107="","",'INTERACTION-PAGE'!V107)</f>
        <v/>
      </c>
      <c r="W107" s="10" t="str">
        <f>IF('INTERACTION-PAGE'!W107="","",'INTERACTION-PAGE'!W107)</f>
        <v/>
      </c>
      <c r="X107" s="10" t="str">
        <f>IF('INTERACTION-PAGE'!X107="","",'INTERACTION-PAGE'!X107)</f>
        <v/>
      </c>
      <c r="Y107" s="26" t="str">
        <f t="shared" si="11"/>
        <v/>
      </c>
      <c r="Z107" s="26" t="str">
        <f t="shared" si="12"/>
        <v/>
      </c>
      <c r="AA107" s="26" t="str">
        <f t="shared" si="13"/>
        <v/>
      </c>
      <c r="AB107" s="26" t="str">
        <f t="shared" si="14"/>
        <v/>
      </c>
      <c r="AC107" s="26" t="str">
        <f t="shared" si="15"/>
        <v/>
      </c>
      <c r="AD107" s="26" t="str">
        <f t="shared" si="16"/>
        <v/>
      </c>
      <c r="AE107" s="27" t="str">
        <f t="shared" ref="AE107:AE125" si="17">IF(C107="","",IFERROR(AVERAGE(Z107:AD107),""))</f>
        <v/>
      </c>
    </row>
    <row r="108" spans="1:31" ht="15" customHeight="1" x14ac:dyDescent="0.35">
      <c r="A108" s="3">
        <v>98</v>
      </c>
      <c r="B108" s="10" t="str">
        <f>IF('INTERACTION-PAGE'!B108="","",'INTERACTION-PAGE'!B108)</f>
        <v/>
      </c>
      <c r="C108" s="10" t="str">
        <f>IF('INTERACTION-PAGE'!C108="","",'INTERACTION-PAGE'!C108)</f>
        <v/>
      </c>
      <c r="D108" s="10" t="str">
        <f>IF('INTERACTION-PAGE'!D108="","",'INTERACTION-PAGE'!D108)</f>
        <v/>
      </c>
      <c r="E108" s="10" t="str">
        <f>IF('INTERACTION-PAGE'!E108="","",'INTERACTION-PAGE'!E108)</f>
        <v/>
      </c>
      <c r="F108" s="10" t="str">
        <f>IF('INTERACTION-PAGE'!F108="","",'INTERACTION-PAGE'!F108)</f>
        <v/>
      </c>
      <c r="G108" s="10" t="str">
        <f>IF('INTERACTION-PAGE'!G108="","",'INTERACTION-PAGE'!G108)</f>
        <v/>
      </c>
      <c r="H108" s="10" t="str">
        <f>IF('INTERACTION-PAGE'!H108="","",'INTERACTION-PAGE'!H108)</f>
        <v/>
      </c>
      <c r="I108" s="10" t="str">
        <f>IF('INTERACTION-PAGE'!I108="","",'INTERACTION-PAGE'!I108)</f>
        <v/>
      </c>
      <c r="J108" s="10" t="str">
        <f>IF('INTERACTION-PAGE'!J108="","",'INTERACTION-PAGE'!J108)</f>
        <v/>
      </c>
      <c r="K108" s="10" t="str">
        <f>IF('INTERACTION-PAGE'!K108="","",'INTERACTION-PAGE'!K108)</f>
        <v/>
      </c>
      <c r="L108" s="10" t="str">
        <f>IF('INTERACTION-PAGE'!L108="","",'INTERACTION-PAGE'!L108)</f>
        <v/>
      </c>
      <c r="M108" s="10" t="str">
        <f>IF('INTERACTION-PAGE'!M108="","",'INTERACTION-PAGE'!M108)</f>
        <v/>
      </c>
      <c r="N108" s="10" t="str">
        <f>IF('INTERACTION-PAGE'!N108="","",'INTERACTION-PAGE'!N108)</f>
        <v/>
      </c>
      <c r="O108" s="10" t="str">
        <f>IF('INTERACTION-PAGE'!O108="","",'INTERACTION-PAGE'!O108)</f>
        <v/>
      </c>
      <c r="P108" s="10" t="str">
        <f>IF('INTERACTION-PAGE'!P108="","",'INTERACTION-PAGE'!P108)</f>
        <v/>
      </c>
      <c r="Q108" s="10" t="str">
        <f>IF('INTERACTION-PAGE'!Q108="","",'INTERACTION-PAGE'!Q108)</f>
        <v/>
      </c>
      <c r="R108" s="10" t="str">
        <f>IF('INTERACTION-PAGE'!R108="","",'INTERACTION-PAGE'!R108)</f>
        <v/>
      </c>
      <c r="S108" s="10" t="str">
        <f>IF('INTERACTION-PAGE'!S108="","",'INTERACTION-PAGE'!S108)</f>
        <v/>
      </c>
      <c r="T108" s="10" t="str">
        <f>IF('INTERACTION-PAGE'!T108="","",'INTERACTION-PAGE'!T108)</f>
        <v/>
      </c>
      <c r="U108" s="10" t="str">
        <f>IF('INTERACTION-PAGE'!U108="","",'INTERACTION-PAGE'!U108)</f>
        <v/>
      </c>
      <c r="V108" s="10" t="str">
        <f>IF('INTERACTION-PAGE'!V108="","",'INTERACTION-PAGE'!V108)</f>
        <v/>
      </c>
      <c r="W108" s="10" t="str">
        <f>IF('INTERACTION-PAGE'!W108="","",'INTERACTION-PAGE'!W108)</f>
        <v/>
      </c>
      <c r="X108" s="10" t="str">
        <f>IF('INTERACTION-PAGE'!X108="","",'INTERACTION-PAGE'!X108)</f>
        <v/>
      </c>
      <c r="Y108" s="26" t="str">
        <f t="shared" si="11"/>
        <v/>
      </c>
      <c r="Z108" s="26" t="str">
        <f t="shared" si="12"/>
        <v/>
      </c>
      <c r="AA108" s="26" t="str">
        <f t="shared" si="13"/>
        <v/>
      </c>
      <c r="AB108" s="26" t="str">
        <f t="shared" si="14"/>
        <v/>
      </c>
      <c r="AC108" s="26" t="str">
        <f t="shared" si="15"/>
        <v/>
      </c>
      <c r="AD108" s="26" t="str">
        <f t="shared" si="16"/>
        <v/>
      </c>
      <c r="AE108" s="27" t="str">
        <f t="shared" si="17"/>
        <v/>
      </c>
    </row>
    <row r="109" spans="1:31" ht="15" customHeight="1" x14ac:dyDescent="0.35">
      <c r="A109" s="2">
        <v>99</v>
      </c>
      <c r="B109" s="10" t="str">
        <f>IF('INTERACTION-PAGE'!B109="","",'INTERACTION-PAGE'!B109)</f>
        <v/>
      </c>
      <c r="C109" s="10" t="str">
        <f>IF('INTERACTION-PAGE'!C109="","",'INTERACTION-PAGE'!C109)</f>
        <v/>
      </c>
      <c r="D109" s="10" t="str">
        <f>IF('INTERACTION-PAGE'!D109="","",'INTERACTION-PAGE'!D109)</f>
        <v/>
      </c>
      <c r="E109" s="10" t="str">
        <f>IF('INTERACTION-PAGE'!E109="","",'INTERACTION-PAGE'!E109)</f>
        <v/>
      </c>
      <c r="F109" s="10" t="str">
        <f>IF('INTERACTION-PAGE'!F109="","",'INTERACTION-PAGE'!F109)</f>
        <v/>
      </c>
      <c r="G109" s="10" t="str">
        <f>IF('INTERACTION-PAGE'!G109="","",'INTERACTION-PAGE'!G109)</f>
        <v/>
      </c>
      <c r="H109" s="10" t="str">
        <f>IF('INTERACTION-PAGE'!H109="","",'INTERACTION-PAGE'!H109)</f>
        <v/>
      </c>
      <c r="I109" s="10" t="str">
        <f>IF('INTERACTION-PAGE'!I109="","",'INTERACTION-PAGE'!I109)</f>
        <v/>
      </c>
      <c r="J109" s="10" t="str">
        <f>IF('INTERACTION-PAGE'!J109="","",'INTERACTION-PAGE'!J109)</f>
        <v/>
      </c>
      <c r="K109" s="10" t="str">
        <f>IF('INTERACTION-PAGE'!K109="","",'INTERACTION-PAGE'!K109)</f>
        <v/>
      </c>
      <c r="L109" s="10" t="str">
        <f>IF('INTERACTION-PAGE'!L109="","",'INTERACTION-PAGE'!L109)</f>
        <v/>
      </c>
      <c r="M109" s="10" t="str">
        <f>IF('INTERACTION-PAGE'!M109="","",'INTERACTION-PAGE'!M109)</f>
        <v/>
      </c>
      <c r="N109" s="10" t="str">
        <f>IF('INTERACTION-PAGE'!N109="","",'INTERACTION-PAGE'!N109)</f>
        <v/>
      </c>
      <c r="O109" s="10" t="str">
        <f>IF('INTERACTION-PAGE'!O109="","",'INTERACTION-PAGE'!O109)</f>
        <v/>
      </c>
      <c r="P109" s="10" t="str">
        <f>IF('INTERACTION-PAGE'!P109="","",'INTERACTION-PAGE'!P109)</f>
        <v/>
      </c>
      <c r="Q109" s="10" t="str">
        <f>IF('INTERACTION-PAGE'!Q109="","",'INTERACTION-PAGE'!Q109)</f>
        <v/>
      </c>
      <c r="R109" s="10" t="str">
        <f>IF('INTERACTION-PAGE'!R109="","",'INTERACTION-PAGE'!R109)</f>
        <v/>
      </c>
      <c r="S109" s="10" t="str">
        <f>IF('INTERACTION-PAGE'!S109="","",'INTERACTION-PAGE'!S109)</f>
        <v/>
      </c>
      <c r="T109" s="10" t="str">
        <f>IF('INTERACTION-PAGE'!T109="","",'INTERACTION-PAGE'!T109)</f>
        <v/>
      </c>
      <c r="U109" s="10" t="str">
        <f>IF('INTERACTION-PAGE'!U109="","",'INTERACTION-PAGE'!U109)</f>
        <v/>
      </c>
      <c r="V109" s="10" t="str">
        <f>IF('INTERACTION-PAGE'!V109="","",'INTERACTION-PAGE'!V109)</f>
        <v/>
      </c>
      <c r="W109" s="10" t="str">
        <f>IF('INTERACTION-PAGE'!W109="","",'INTERACTION-PAGE'!W109)</f>
        <v/>
      </c>
      <c r="X109" s="10" t="str">
        <f>IF('INTERACTION-PAGE'!X109="","",'INTERACTION-PAGE'!X109)</f>
        <v/>
      </c>
      <c r="Y109" s="26" t="str">
        <f t="shared" si="11"/>
        <v/>
      </c>
      <c r="Z109" s="26" t="str">
        <f t="shared" si="12"/>
        <v/>
      </c>
      <c r="AA109" s="26" t="str">
        <f t="shared" si="13"/>
        <v/>
      </c>
      <c r="AB109" s="26" t="str">
        <f t="shared" si="14"/>
        <v/>
      </c>
      <c r="AC109" s="26" t="str">
        <f t="shared" si="15"/>
        <v/>
      </c>
      <c r="AD109" s="26" t="str">
        <f t="shared" si="16"/>
        <v/>
      </c>
      <c r="AE109" s="27" t="str">
        <f t="shared" si="17"/>
        <v/>
      </c>
    </row>
    <row r="110" spans="1:31" ht="15" customHeight="1" x14ac:dyDescent="0.35">
      <c r="A110" s="3">
        <v>100</v>
      </c>
      <c r="B110" s="10" t="str">
        <f>IF('INTERACTION-PAGE'!B110="","",'INTERACTION-PAGE'!B110)</f>
        <v/>
      </c>
      <c r="C110" s="10" t="str">
        <f>IF('INTERACTION-PAGE'!C110="","",'INTERACTION-PAGE'!C110)</f>
        <v/>
      </c>
      <c r="D110" s="10" t="str">
        <f>IF('INTERACTION-PAGE'!D110="","",'INTERACTION-PAGE'!D110)</f>
        <v/>
      </c>
      <c r="E110" s="10" t="str">
        <f>IF('INTERACTION-PAGE'!E110="","",'INTERACTION-PAGE'!E110)</f>
        <v/>
      </c>
      <c r="F110" s="10" t="str">
        <f>IF('INTERACTION-PAGE'!F110="","",'INTERACTION-PAGE'!F110)</f>
        <v/>
      </c>
      <c r="G110" s="10" t="str">
        <f>IF('INTERACTION-PAGE'!G110="","",'INTERACTION-PAGE'!G110)</f>
        <v/>
      </c>
      <c r="H110" s="10" t="str">
        <f>IF('INTERACTION-PAGE'!H110="","",'INTERACTION-PAGE'!H110)</f>
        <v/>
      </c>
      <c r="I110" s="10" t="str">
        <f>IF('INTERACTION-PAGE'!I110="","",'INTERACTION-PAGE'!I110)</f>
        <v/>
      </c>
      <c r="J110" s="10" t="str">
        <f>IF('INTERACTION-PAGE'!J110="","",'INTERACTION-PAGE'!J110)</f>
        <v/>
      </c>
      <c r="K110" s="10" t="str">
        <f>IF('INTERACTION-PAGE'!K110="","",'INTERACTION-PAGE'!K110)</f>
        <v/>
      </c>
      <c r="L110" s="10" t="str">
        <f>IF('INTERACTION-PAGE'!L110="","",'INTERACTION-PAGE'!L110)</f>
        <v/>
      </c>
      <c r="M110" s="10" t="str">
        <f>IF('INTERACTION-PAGE'!M110="","",'INTERACTION-PAGE'!M110)</f>
        <v/>
      </c>
      <c r="N110" s="10" t="str">
        <f>IF('INTERACTION-PAGE'!N110="","",'INTERACTION-PAGE'!N110)</f>
        <v/>
      </c>
      <c r="O110" s="10" t="str">
        <f>IF('INTERACTION-PAGE'!O110="","",'INTERACTION-PAGE'!O110)</f>
        <v/>
      </c>
      <c r="P110" s="10" t="str">
        <f>IF('INTERACTION-PAGE'!P110="","",'INTERACTION-PAGE'!P110)</f>
        <v/>
      </c>
      <c r="Q110" s="10" t="str">
        <f>IF('INTERACTION-PAGE'!Q110="","",'INTERACTION-PAGE'!Q110)</f>
        <v/>
      </c>
      <c r="R110" s="10" t="str">
        <f>IF('INTERACTION-PAGE'!R110="","",'INTERACTION-PAGE'!R110)</f>
        <v/>
      </c>
      <c r="S110" s="10" t="str">
        <f>IF('INTERACTION-PAGE'!S110="","",'INTERACTION-PAGE'!S110)</f>
        <v/>
      </c>
      <c r="T110" s="10" t="str">
        <f>IF('INTERACTION-PAGE'!T110="","",'INTERACTION-PAGE'!T110)</f>
        <v/>
      </c>
      <c r="U110" s="10" t="str">
        <f>IF('INTERACTION-PAGE'!U110="","",'INTERACTION-PAGE'!U110)</f>
        <v/>
      </c>
      <c r="V110" s="10" t="str">
        <f>IF('INTERACTION-PAGE'!V110="","",'INTERACTION-PAGE'!V110)</f>
        <v/>
      </c>
      <c r="W110" s="10" t="str">
        <f>IF('INTERACTION-PAGE'!W110="","",'INTERACTION-PAGE'!W110)</f>
        <v/>
      </c>
      <c r="X110" s="10" t="str">
        <f>IF('INTERACTION-PAGE'!X110="","",'INTERACTION-PAGE'!X110)</f>
        <v/>
      </c>
      <c r="Y110" s="26" t="str">
        <f t="shared" si="11"/>
        <v/>
      </c>
      <c r="Z110" s="26" t="str">
        <f t="shared" si="12"/>
        <v/>
      </c>
      <c r="AA110" s="26" t="str">
        <f t="shared" si="13"/>
        <v/>
      </c>
      <c r="AB110" s="26" t="str">
        <f t="shared" si="14"/>
        <v/>
      </c>
      <c r="AC110" s="26" t="str">
        <f t="shared" si="15"/>
        <v/>
      </c>
      <c r="AD110" s="26" t="str">
        <f t="shared" si="16"/>
        <v/>
      </c>
      <c r="AE110" s="27" t="str">
        <f t="shared" si="17"/>
        <v/>
      </c>
    </row>
    <row r="111" spans="1:31" ht="15" customHeight="1" x14ac:dyDescent="0.35">
      <c r="A111" s="2">
        <v>101</v>
      </c>
      <c r="B111" s="10" t="str">
        <f>IF('INTERACTION-PAGE'!B111="","",'INTERACTION-PAGE'!B111)</f>
        <v/>
      </c>
      <c r="C111" s="10" t="str">
        <f>IF('INTERACTION-PAGE'!C111="","",'INTERACTION-PAGE'!C111)</f>
        <v/>
      </c>
      <c r="D111" s="10" t="str">
        <f>IF('INTERACTION-PAGE'!D111="","",'INTERACTION-PAGE'!D111)</f>
        <v/>
      </c>
      <c r="E111" s="10" t="str">
        <f>IF('INTERACTION-PAGE'!E111="","",'INTERACTION-PAGE'!E111)</f>
        <v/>
      </c>
      <c r="F111" s="10" t="str">
        <f>IF('INTERACTION-PAGE'!F111="","",'INTERACTION-PAGE'!F111)</f>
        <v/>
      </c>
      <c r="G111" s="10" t="str">
        <f>IF('INTERACTION-PAGE'!G111="","",'INTERACTION-PAGE'!G111)</f>
        <v/>
      </c>
      <c r="H111" s="10" t="str">
        <f>IF('INTERACTION-PAGE'!H111="","",'INTERACTION-PAGE'!H111)</f>
        <v/>
      </c>
      <c r="I111" s="10" t="str">
        <f>IF('INTERACTION-PAGE'!I111="","",'INTERACTION-PAGE'!I111)</f>
        <v/>
      </c>
      <c r="J111" s="10" t="str">
        <f>IF('INTERACTION-PAGE'!J111="","",'INTERACTION-PAGE'!J111)</f>
        <v/>
      </c>
      <c r="K111" s="10" t="str">
        <f>IF('INTERACTION-PAGE'!K111="","",'INTERACTION-PAGE'!K111)</f>
        <v/>
      </c>
      <c r="L111" s="10" t="str">
        <f>IF('INTERACTION-PAGE'!L111="","",'INTERACTION-PAGE'!L111)</f>
        <v/>
      </c>
      <c r="M111" s="10" t="str">
        <f>IF('INTERACTION-PAGE'!M111="","",'INTERACTION-PAGE'!M111)</f>
        <v/>
      </c>
      <c r="N111" s="10" t="str">
        <f>IF('INTERACTION-PAGE'!N111="","",'INTERACTION-PAGE'!N111)</f>
        <v/>
      </c>
      <c r="O111" s="10" t="str">
        <f>IF('INTERACTION-PAGE'!O111="","",'INTERACTION-PAGE'!O111)</f>
        <v/>
      </c>
      <c r="P111" s="10" t="str">
        <f>IF('INTERACTION-PAGE'!P111="","",'INTERACTION-PAGE'!P111)</f>
        <v/>
      </c>
      <c r="Q111" s="10" t="str">
        <f>IF('INTERACTION-PAGE'!Q111="","",'INTERACTION-PAGE'!Q111)</f>
        <v/>
      </c>
      <c r="R111" s="10" t="str">
        <f>IF('INTERACTION-PAGE'!R111="","",'INTERACTION-PAGE'!R111)</f>
        <v/>
      </c>
      <c r="S111" s="10" t="str">
        <f>IF('INTERACTION-PAGE'!S111="","",'INTERACTION-PAGE'!S111)</f>
        <v/>
      </c>
      <c r="T111" s="10" t="str">
        <f>IF('INTERACTION-PAGE'!T111="","",'INTERACTION-PAGE'!T111)</f>
        <v/>
      </c>
      <c r="U111" s="10" t="str">
        <f>IF('INTERACTION-PAGE'!U111="","",'INTERACTION-PAGE'!U111)</f>
        <v/>
      </c>
      <c r="V111" s="10" t="str">
        <f>IF('INTERACTION-PAGE'!V111="","",'INTERACTION-PAGE'!V111)</f>
        <v/>
      </c>
      <c r="W111" s="10" t="str">
        <f>IF('INTERACTION-PAGE'!W111="","",'INTERACTION-PAGE'!W111)</f>
        <v/>
      </c>
      <c r="X111" s="10" t="str">
        <f>IF('INTERACTION-PAGE'!X111="","",'INTERACTION-PAGE'!X111)</f>
        <v/>
      </c>
      <c r="Y111" s="26" t="str">
        <f t="shared" si="11"/>
        <v/>
      </c>
      <c r="Z111" s="26" t="str">
        <f t="shared" si="12"/>
        <v/>
      </c>
      <c r="AA111" s="26" t="str">
        <f t="shared" si="13"/>
        <v/>
      </c>
      <c r="AB111" s="26" t="str">
        <f t="shared" si="14"/>
        <v/>
      </c>
      <c r="AC111" s="26" t="str">
        <f t="shared" si="15"/>
        <v/>
      </c>
      <c r="AD111" s="26" t="str">
        <f t="shared" si="16"/>
        <v/>
      </c>
      <c r="AE111" s="27" t="str">
        <f t="shared" si="17"/>
        <v/>
      </c>
    </row>
    <row r="112" spans="1:31" ht="15" customHeight="1" x14ac:dyDescent="0.35">
      <c r="A112" s="3">
        <v>102</v>
      </c>
      <c r="B112" s="10" t="str">
        <f>IF('INTERACTION-PAGE'!B112="","",'INTERACTION-PAGE'!B112)</f>
        <v/>
      </c>
      <c r="C112" s="10" t="str">
        <f>IF('INTERACTION-PAGE'!C112="","",'INTERACTION-PAGE'!C112)</f>
        <v/>
      </c>
      <c r="D112" s="10" t="str">
        <f>IF('INTERACTION-PAGE'!D112="","",'INTERACTION-PAGE'!D112)</f>
        <v/>
      </c>
      <c r="E112" s="10" t="str">
        <f>IF('INTERACTION-PAGE'!E112="","",'INTERACTION-PAGE'!E112)</f>
        <v/>
      </c>
      <c r="F112" s="10" t="str">
        <f>IF('INTERACTION-PAGE'!F112="","",'INTERACTION-PAGE'!F112)</f>
        <v/>
      </c>
      <c r="G112" s="10" t="str">
        <f>IF('INTERACTION-PAGE'!G112="","",'INTERACTION-PAGE'!G112)</f>
        <v/>
      </c>
      <c r="H112" s="10" t="str">
        <f>IF('INTERACTION-PAGE'!H112="","",'INTERACTION-PAGE'!H112)</f>
        <v/>
      </c>
      <c r="I112" s="10" t="str">
        <f>IF('INTERACTION-PAGE'!I112="","",'INTERACTION-PAGE'!I112)</f>
        <v/>
      </c>
      <c r="J112" s="10" t="str">
        <f>IF('INTERACTION-PAGE'!J112="","",'INTERACTION-PAGE'!J112)</f>
        <v/>
      </c>
      <c r="K112" s="10" t="str">
        <f>IF('INTERACTION-PAGE'!K112="","",'INTERACTION-PAGE'!K112)</f>
        <v/>
      </c>
      <c r="L112" s="10" t="str">
        <f>IF('INTERACTION-PAGE'!L112="","",'INTERACTION-PAGE'!L112)</f>
        <v/>
      </c>
      <c r="M112" s="10" t="str">
        <f>IF('INTERACTION-PAGE'!M112="","",'INTERACTION-PAGE'!M112)</f>
        <v/>
      </c>
      <c r="N112" s="10" t="str">
        <f>IF('INTERACTION-PAGE'!N112="","",'INTERACTION-PAGE'!N112)</f>
        <v/>
      </c>
      <c r="O112" s="10" t="str">
        <f>IF('INTERACTION-PAGE'!O112="","",'INTERACTION-PAGE'!O112)</f>
        <v/>
      </c>
      <c r="P112" s="10" t="str">
        <f>IF('INTERACTION-PAGE'!P112="","",'INTERACTION-PAGE'!P112)</f>
        <v/>
      </c>
      <c r="Q112" s="10" t="str">
        <f>IF('INTERACTION-PAGE'!Q112="","",'INTERACTION-PAGE'!Q112)</f>
        <v/>
      </c>
      <c r="R112" s="10" t="str">
        <f>IF('INTERACTION-PAGE'!R112="","",'INTERACTION-PAGE'!R112)</f>
        <v/>
      </c>
      <c r="S112" s="10" t="str">
        <f>IF('INTERACTION-PAGE'!S112="","",'INTERACTION-PAGE'!S112)</f>
        <v/>
      </c>
      <c r="T112" s="10" t="str">
        <f>IF('INTERACTION-PAGE'!T112="","",'INTERACTION-PAGE'!T112)</f>
        <v/>
      </c>
      <c r="U112" s="10" t="str">
        <f>IF('INTERACTION-PAGE'!U112="","",'INTERACTION-PAGE'!U112)</f>
        <v/>
      </c>
      <c r="V112" s="10" t="str">
        <f>IF('INTERACTION-PAGE'!V112="","",'INTERACTION-PAGE'!V112)</f>
        <v/>
      </c>
      <c r="W112" s="10" t="str">
        <f>IF('INTERACTION-PAGE'!W112="","",'INTERACTION-PAGE'!W112)</f>
        <v/>
      </c>
      <c r="X112" s="10" t="str">
        <f>IF('INTERACTION-PAGE'!X112="","",'INTERACTION-PAGE'!X112)</f>
        <v/>
      </c>
      <c r="Y112" s="26" t="str">
        <f t="shared" si="11"/>
        <v/>
      </c>
      <c r="Z112" s="26" t="str">
        <f t="shared" si="12"/>
        <v/>
      </c>
      <c r="AA112" s="26" t="str">
        <f t="shared" si="13"/>
        <v/>
      </c>
      <c r="AB112" s="26" t="str">
        <f t="shared" si="14"/>
        <v/>
      </c>
      <c r="AC112" s="26" t="str">
        <f t="shared" si="15"/>
        <v/>
      </c>
      <c r="AD112" s="26" t="str">
        <f t="shared" si="16"/>
        <v/>
      </c>
      <c r="AE112" s="27" t="str">
        <f t="shared" si="17"/>
        <v/>
      </c>
    </row>
    <row r="113" spans="1:31" ht="15" customHeight="1" x14ac:dyDescent="0.35">
      <c r="A113" s="2">
        <v>103</v>
      </c>
      <c r="B113" s="10" t="str">
        <f>IF('INTERACTION-PAGE'!B113="","",'INTERACTION-PAGE'!B113)</f>
        <v/>
      </c>
      <c r="C113" s="10" t="str">
        <f>IF('INTERACTION-PAGE'!C113="","",'INTERACTION-PAGE'!C113)</f>
        <v/>
      </c>
      <c r="D113" s="10" t="str">
        <f>IF('INTERACTION-PAGE'!D113="","",'INTERACTION-PAGE'!D113)</f>
        <v/>
      </c>
      <c r="E113" s="10" t="str">
        <f>IF('INTERACTION-PAGE'!E113="","",'INTERACTION-PAGE'!E113)</f>
        <v/>
      </c>
      <c r="F113" s="10" t="str">
        <f>IF('INTERACTION-PAGE'!F113="","",'INTERACTION-PAGE'!F113)</f>
        <v/>
      </c>
      <c r="G113" s="10" t="str">
        <f>IF('INTERACTION-PAGE'!G113="","",'INTERACTION-PAGE'!G113)</f>
        <v/>
      </c>
      <c r="H113" s="10" t="str">
        <f>IF('INTERACTION-PAGE'!H113="","",'INTERACTION-PAGE'!H113)</f>
        <v/>
      </c>
      <c r="I113" s="10" t="str">
        <f>IF('INTERACTION-PAGE'!I113="","",'INTERACTION-PAGE'!I113)</f>
        <v/>
      </c>
      <c r="J113" s="10" t="str">
        <f>IF('INTERACTION-PAGE'!J113="","",'INTERACTION-PAGE'!J113)</f>
        <v/>
      </c>
      <c r="K113" s="10" t="str">
        <f>IF('INTERACTION-PAGE'!K113="","",'INTERACTION-PAGE'!K113)</f>
        <v/>
      </c>
      <c r="L113" s="10" t="str">
        <f>IF('INTERACTION-PAGE'!L113="","",'INTERACTION-PAGE'!L113)</f>
        <v/>
      </c>
      <c r="M113" s="10" t="str">
        <f>IF('INTERACTION-PAGE'!M113="","",'INTERACTION-PAGE'!M113)</f>
        <v/>
      </c>
      <c r="N113" s="10" t="str">
        <f>IF('INTERACTION-PAGE'!N113="","",'INTERACTION-PAGE'!N113)</f>
        <v/>
      </c>
      <c r="O113" s="10" t="str">
        <f>IF('INTERACTION-PAGE'!O113="","",'INTERACTION-PAGE'!O113)</f>
        <v/>
      </c>
      <c r="P113" s="10" t="str">
        <f>IF('INTERACTION-PAGE'!P113="","",'INTERACTION-PAGE'!P113)</f>
        <v/>
      </c>
      <c r="Q113" s="10" t="str">
        <f>IF('INTERACTION-PAGE'!Q113="","",'INTERACTION-PAGE'!Q113)</f>
        <v/>
      </c>
      <c r="R113" s="10" t="str">
        <f>IF('INTERACTION-PAGE'!R113="","",'INTERACTION-PAGE'!R113)</f>
        <v/>
      </c>
      <c r="S113" s="10" t="str">
        <f>IF('INTERACTION-PAGE'!S113="","",'INTERACTION-PAGE'!S113)</f>
        <v/>
      </c>
      <c r="T113" s="10" t="str">
        <f>IF('INTERACTION-PAGE'!T113="","",'INTERACTION-PAGE'!T113)</f>
        <v/>
      </c>
      <c r="U113" s="10" t="str">
        <f>IF('INTERACTION-PAGE'!U113="","",'INTERACTION-PAGE'!U113)</f>
        <v/>
      </c>
      <c r="V113" s="10" t="str">
        <f>IF('INTERACTION-PAGE'!V113="","",'INTERACTION-PAGE'!V113)</f>
        <v/>
      </c>
      <c r="W113" s="10" t="str">
        <f>IF('INTERACTION-PAGE'!W113="","",'INTERACTION-PAGE'!W113)</f>
        <v/>
      </c>
      <c r="X113" s="10" t="str">
        <f>IF('INTERACTION-PAGE'!X113="","",'INTERACTION-PAGE'!X113)</f>
        <v/>
      </c>
      <c r="Y113" s="26" t="str">
        <f t="shared" si="11"/>
        <v/>
      </c>
      <c r="Z113" s="26" t="str">
        <f t="shared" si="12"/>
        <v/>
      </c>
      <c r="AA113" s="26" t="str">
        <f t="shared" si="13"/>
        <v/>
      </c>
      <c r="AB113" s="26" t="str">
        <f t="shared" si="14"/>
        <v/>
      </c>
      <c r="AC113" s="26" t="str">
        <f t="shared" si="15"/>
        <v/>
      </c>
      <c r="AD113" s="26" t="str">
        <f t="shared" si="16"/>
        <v/>
      </c>
      <c r="AE113" s="27" t="str">
        <f t="shared" si="17"/>
        <v/>
      </c>
    </row>
    <row r="114" spans="1:31" ht="15" customHeight="1" x14ac:dyDescent="0.35">
      <c r="A114" s="3">
        <v>104</v>
      </c>
      <c r="B114" s="10" t="str">
        <f>IF('INTERACTION-PAGE'!B114="","",'INTERACTION-PAGE'!B114)</f>
        <v/>
      </c>
      <c r="C114" s="10" t="str">
        <f>IF('INTERACTION-PAGE'!C114="","",'INTERACTION-PAGE'!C114)</f>
        <v/>
      </c>
      <c r="D114" s="10" t="str">
        <f>IF('INTERACTION-PAGE'!D114="","",'INTERACTION-PAGE'!D114)</f>
        <v/>
      </c>
      <c r="E114" s="10" t="str">
        <f>IF('INTERACTION-PAGE'!E114="","",'INTERACTION-PAGE'!E114)</f>
        <v/>
      </c>
      <c r="F114" s="10" t="str">
        <f>IF('INTERACTION-PAGE'!F114="","",'INTERACTION-PAGE'!F114)</f>
        <v/>
      </c>
      <c r="G114" s="10" t="str">
        <f>IF('INTERACTION-PAGE'!G114="","",'INTERACTION-PAGE'!G114)</f>
        <v/>
      </c>
      <c r="H114" s="10" t="str">
        <f>IF('INTERACTION-PAGE'!H114="","",'INTERACTION-PAGE'!H114)</f>
        <v/>
      </c>
      <c r="I114" s="10" t="str">
        <f>IF('INTERACTION-PAGE'!I114="","",'INTERACTION-PAGE'!I114)</f>
        <v/>
      </c>
      <c r="J114" s="10" t="str">
        <f>IF('INTERACTION-PAGE'!J114="","",'INTERACTION-PAGE'!J114)</f>
        <v/>
      </c>
      <c r="K114" s="10" t="str">
        <f>IF('INTERACTION-PAGE'!K114="","",'INTERACTION-PAGE'!K114)</f>
        <v/>
      </c>
      <c r="L114" s="10" t="str">
        <f>IF('INTERACTION-PAGE'!L114="","",'INTERACTION-PAGE'!L114)</f>
        <v/>
      </c>
      <c r="M114" s="10" t="str">
        <f>IF('INTERACTION-PAGE'!M114="","",'INTERACTION-PAGE'!M114)</f>
        <v/>
      </c>
      <c r="N114" s="10" t="str">
        <f>IF('INTERACTION-PAGE'!N114="","",'INTERACTION-PAGE'!N114)</f>
        <v/>
      </c>
      <c r="O114" s="10" t="str">
        <f>IF('INTERACTION-PAGE'!O114="","",'INTERACTION-PAGE'!O114)</f>
        <v/>
      </c>
      <c r="P114" s="10" t="str">
        <f>IF('INTERACTION-PAGE'!P114="","",'INTERACTION-PAGE'!P114)</f>
        <v/>
      </c>
      <c r="Q114" s="10" t="str">
        <f>IF('INTERACTION-PAGE'!Q114="","",'INTERACTION-PAGE'!Q114)</f>
        <v/>
      </c>
      <c r="R114" s="10" t="str">
        <f>IF('INTERACTION-PAGE'!R114="","",'INTERACTION-PAGE'!R114)</f>
        <v/>
      </c>
      <c r="S114" s="10" t="str">
        <f>IF('INTERACTION-PAGE'!S114="","",'INTERACTION-PAGE'!S114)</f>
        <v/>
      </c>
      <c r="T114" s="10" t="str">
        <f>IF('INTERACTION-PAGE'!T114="","",'INTERACTION-PAGE'!T114)</f>
        <v/>
      </c>
      <c r="U114" s="10" t="str">
        <f>IF('INTERACTION-PAGE'!U114="","",'INTERACTION-PAGE'!U114)</f>
        <v/>
      </c>
      <c r="V114" s="10" t="str">
        <f>IF('INTERACTION-PAGE'!V114="","",'INTERACTION-PAGE'!V114)</f>
        <v/>
      </c>
      <c r="W114" s="10" t="str">
        <f>IF('INTERACTION-PAGE'!W114="","",'INTERACTION-PAGE'!W114)</f>
        <v/>
      </c>
      <c r="X114" s="10" t="str">
        <f>IF('INTERACTION-PAGE'!X114="","",'INTERACTION-PAGE'!X114)</f>
        <v/>
      </c>
      <c r="Y114" s="26" t="str">
        <f t="shared" si="11"/>
        <v/>
      </c>
      <c r="Z114" s="26" t="str">
        <f t="shared" si="12"/>
        <v/>
      </c>
      <c r="AA114" s="26" t="str">
        <f t="shared" si="13"/>
        <v/>
      </c>
      <c r="AB114" s="26" t="str">
        <f t="shared" si="14"/>
        <v/>
      </c>
      <c r="AC114" s="26" t="str">
        <f t="shared" si="15"/>
        <v/>
      </c>
      <c r="AD114" s="26" t="str">
        <f t="shared" si="16"/>
        <v/>
      </c>
      <c r="AE114" s="27" t="str">
        <f t="shared" si="17"/>
        <v/>
      </c>
    </row>
    <row r="115" spans="1:31" ht="15" customHeight="1" x14ac:dyDescent="0.35">
      <c r="A115" s="2">
        <v>105</v>
      </c>
      <c r="B115" s="10" t="str">
        <f>IF('INTERACTION-PAGE'!B115="","",'INTERACTION-PAGE'!B115)</f>
        <v/>
      </c>
      <c r="C115" s="10" t="str">
        <f>IF('INTERACTION-PAGE'!C115="","",'INTERACTION-PAGE'!C115)</f>
        <v/>
      </c>
      <c r="D115" s="10" t="str">
        <f>IF('INTERACTION-PAGE'!D115="","",'INTERACTION-PAGE'!D115)</f>
        <v/>
      </c>
      <c r="E115" s="10" t="str">
        <f>IF('INTERACTION-PAGE'!E115="","",'INTERACTION-PAGE'!E115)</f>
        <v/>
      </c>
      <c r="F115" s="10" t="str">
        <f>IF('INTERACTION-PAGE'!F115="","",'INTERACTION-PAGE'!F115)</f>
        <v/>
      </c>
      <c r="G115" s="10" t="str">
        <f>IF('INTERACTION-PAGE'!G115="","",'INTERACTION-PAGE'!G115)</f>
        <v/>
      </c>
      <c r="H115" s="10" t="str">
        <f>IF('INTERACTION-PAGE'!H115="","",'INTERACTION-PAGE'!H115)</f>
        <v/>
      </c>
      <c r="I115" s="10" t="str">
        <f>IF('INTERACTION-PAGE'!I115="","",'INTERACTION-PAGE'!I115)</f>
        <v/>
      </c>
      <c r="J115" s="10" t="str">
        <f>IF('INTERACTION-PAGE'!J115="","",'INTERACTION-PAGE'!J115)</f>
        <v/>
      </c>
      <c r="K115" s="10" t="str">
        <f>IF('INTERACTION-PAGE'!K115="","",'INTERACTION-PAGE'!K115)</f>
        <v/>
      </c>
      <c r="L115" s="10" t="str">
        <f>IF('INTERACTION-PAGE'!L115="","",'INTERACTION-PAGE'!L115)</f>
        <v/>
      </c>
      <c r="M115" s="10" t="str">
        <f>IF('INTERACTION-PAGE'!M115="","",'INTERACTION-PAGE'!M115)</f>
        <v/>
      </c>
      <c r="N115" s="10" t="str">
        <f>IF('INTERACTION-PAGE'!N115="","",'INTERACTION-PAGE'!N115)</f>
        <v/>
      </c>
      <c r="O115" s="10" t="str">
        <f>IF('INTERACTION-PAGE'!O115="","",'INTERACTION-PAGE'!O115)</f>
        <v/>
      </c>
      <c r="P115" s="10" t="str">
        <f>IF('INTERACTION-PAGE'!P115="","",'INTERACTION-PAGE'!P115)</f>
        <v/>
      </c>
      <c r="Q115" s="10" t="str">
        <f>IF('INTERACTION-PAGE'!Q115="","",'INTERACTION-PAGE'!Q115)</f>
        <v/>
      </c>
      <c r="R115" s="10" t="str">
        <f>IF('INTERACTION-PAGE'!R115="","",'INTERACTION-PAGE'!R115)</f>
        <v/>
      </c>
      <c r="S115" s="10" t="str">
        <f>IF('INTERACTION-PAGE'!S115="","",'INTERACTION-PAGE'!S115)</f>
        <v/>
      </c>
      <c r="T115" s="10" t="str">
        <f>IF('INTERACTION-PAGE'!T115="","",'INTERACTION-PAGE'!T115)</f>
        <v/>
      </c>
      <c r="U115" s="10" t="str">
        <f>IF('INTERACTION-PAGE'!U115="","",'INTERACTION-PAGE'!U115)</f>
        <v/>
      </c>
      <c r="V115" s="10" t="str">
        <f>IF('INTERACTION-PAGE'!V115="","",'INTERACTION-PAGE'!V115)</f>
        <v/>
      </c>
      <c r="W115" s="10" t="str">
        <f>IF('INTERACTION-PAGE'!W115="","",'INTERACTION-PAGE'!W115)</f>
        <v/>
      </c>
      <c r="X115" s="10" t="str">
        <f>IF('INTERACTION-PAGE'!X115="","",'INTERACTION-PAGE'!X115)</f>
        <v/>
      </c>
      <c r="Y115" s="26" t="str">
        <f t="shared" si="11"/>
        <v/>
      </c>
      <c r="Z115" s="26" t="str">
        <f t="shared" si="12"/>
        <v/>
      </c>
      <c r="AA115" s="26" t="str">
        <f t="shared" si="13"/>
        <v/>
      </c>
      <c r="AB115" s="26" t="str">
        <f t="shared" si="14"/>
        <v/>
      </c>
      <c r="AC115" s="26" t="str">
        <f t="shared" si="15"/>
        <v/>
      </c>
      <c r="AD115" s="26" t="str">
        <f t="shared" si="16"/>
        <v/>
      </c>
      <c r="AE115" s="27" t="str">
        <f t="shared" si="17"/>
        <v/>
      </c>
    </row>
    <row r="116" spans="1:31" ht="15" customHeight="1" x14ac:dyDescent="0.35">
      <c r="A116" s="3">
        <v>106</v>
      </c>
      <c r="B116" s="10" t="str">
        <f>IF('INTERACTION-PAGE'!B116="","",'INTERACTION-PAGE'!B116)</f>
        <v/>
      </c>
      <c r="C116" s="10" t="str">
        <f>IF('INTERACTION-PAGE'!C116="","",'INTERACTION-PAGE'!C116)</f>
        <v/>
      </c>
      <c r="D116" s="10" t="str">
        <f>IF('INTERACTION-PAGE'!D116="","",'INTERACTION-PAGE'!D116)</f>
        <v/>
      </c>
      <c r="E116" s="10" t="str">
        <f>IF('INTERACTION-PAGE'!E116="","",'INTERACTION-PAGE'!E116)</f>
        <v/>
      </c>
      <c r="F116" s="10" t="str">
        <f>IF('INTERACTION-PAGE'!F116="","",'INTERACTION-PAGE'!F116)</f>
        <v/>
      </c>
      <c r="G116" s="10" t="str">
        <f>IF('INTERACTION-PAGE'!G116="","",'INTERACTION-PAGE'!G116)</f>
        <v/>
      </c>
      <c r="H116" s="10" t="str">
        <f>IF('INTERACTION-PAGE'!H116="","",'INTERACTION-PAGE'!H116)</f>
        <v/>
      </c>
      <c r="I116" s="10" t="str">
        <f>IF('INTERACTION-PAGE'!I116="","",'INTERACTION-PAGE'!I116)</f>
        <v/>
      </c>
      <c r="J116" s="10" t="str">
        <f>IF('INTERACTION-PAGE'!J116="","",'INTERACTION-PAGE'!J116)</f>
        <v/>
      </c>
      <c r="K116" s="10" t="str">
        <f>IF('INTERACTION-PAGE'!K116="","",'INTERACTION-PAGE'!K116)</f>
        <v/>
      </c>
      <c r="L116" s="10" t="str">
        <f>IF('INTERACTION-PAGE'!L116="","",'INTERACTION-PAGE'!L116)</f>
        <v/>
      </c>
      <c r="M116" s="10" t="str">
        <f>IF('INTERACTION-PAGE'!M116="","",'INTERACTION-PAGE'!M116)</f>
        <v/>
      </c>
      <c r="N116" s="10" t="str">
        <f>IF('INTERACTION-PAGE'!N116="","",'INTERACTION-PAGE'!N116)</f>
        <v/>
      </c>
      <c r="O116" s="10" t="str">
        <f>IF('INTERACTION-PAGE'!O116="","",'INTERACTION-PAGE'!O116)</f>
        <v/>
      </c>
      <c r="P116" s="10" t="str">
        <f>IF('INTERACTION-PAGE'!P116="","",'INTERACTION-PAGE'!P116)</f>
        <v/>
      </c>
      <c r="Q116" s="10" t="str">
        <f>IF('INTERACTION-PAGE'!Q116="","",'INTERACTION-PAGE'!Q116)</f>
        <v/>
      </c>
      <c r="R116" s="10" t="str">
        <f>IF('INTERACTION-PAGE'!R116="","",'INTERACTION-PAGE'!R116)</f>
        <v/>
      </c>
      <c r="S116" s="10" t="str">
        <f>IF('INTERACTION-PAGE'!S116="","",'INTERACTION-PAGE'!S116)</f>
        <v/>
      </c>
      <c r="T116" s="10" t="str">
        <f>IF('INTERACTION-PAGE'!T116="","",'INTERACTION-PAGE'!T116)</f>
        <v/>
      </c>
      <c r="U116" s="10" t="str">
        <f>IF('INTERACTION-PAGE'!U116="","",'INTERACTION-PAGE'!U116)</f>
        <v/>
      </c>
      <c r="V116" s="10" t="str">
        <f>IF('INTERACTION-PAGE'!V116="","",'INTERACTION-PAGE'!V116)</f>
        <v/>
      </c>
      <c r="W116" s="10" t="str">
        <f>IF('INTERACTION-PAGE'!W116="","",'INTERACTION-PAGE'!W116)</f>
        <v/>
      </c>
      <c r="X116" s="10" t="str">
        <f>IF('INTERACTION-PAGE'!X116="","",'INTERACTION-PAGE'!X116)</f>
        <v/>
      </c>
      <c r="Y116" s="26" t="str">
        <f t="shared" si="11"/>
        <v/>
      </c>
      <c r="Z116" s="26" t="str">
        <f t="shared" si="12"/>
        <v/>
      </c>
      <c r="AA116" s="26" t="str">
        <f t="shared" si="13"/>
        <v/>
      </c>
      <c r="AB116" s="26" t="str">
        <f t="shared" si="14"/>
        <v/>
      </c>
      <c r="AC116" s="26" t="str">
        <f t="shared" si="15"/>
        <v/>
      </c>
      <c r="AD116" s="26" t="str">
        <f t="shared" si="16"/>
        <v/>
      </c>
      <c r="AE116" s="27" t="str">
        <f t="shared" si="17"/>
        <v/>
      </c>
    </row>
    <row r="117" spans="1:31" ht="15" customHeight="1" x14ac:dyDescent="0.35">
      <c r="A117" s="2">
        <v>107</v>
      </c>
      <c r="B117" s="10" t="str">
        <f>IF('INTERACTION-PAGE'!B117="","",'INTERACTION-PAGE'!B117)</f>
        <v/>
      </c>
      <c r="C117" s="10" t="str">
        <f>IF('INTERACTION-PAGE'!C117="","",'INTERACTION-PAGE'!C117)</f>
        <v/>
      </c>
      <c r="D117" s="10" t="str">
        <f>IF('INTERACTION-PAGE'!D117="","",'INTERACTION-PAGE'!D117)</f>
        <v/>
      </c>
      <c r="E117" s="10" t="str">
        <f>IF('INTERACTION-PAGE'!E117="","",'INTERACTION-PAGE'!E117)</f>
        <v/>
      </c>
      <c r="F117" s="10" t="str">
        <f>IF('INTERACTION-PAGE'!F117="","",'INTERACTION-PAGE'!F117)</f>
        <v/>
      </c>
      <c r="G117" s="10" t="str">
        <f>IF('INTERACTION-PAGE'!G117="","",'INTERACTION-PAGE'!G117)</f>
        <v/>
      </c>
      <c r="H117" s="10" t="str">
        <f>IF('INTERACTION-PAGE'!H117="","",'INTERACTION-PAGE'!H117)</f>
        <v/>
      </c>
      <c r="I117" s="10" t="str">
        <f>IF('INTERACTION-PAGE'!I117="","",'INTERACTION-PAGE'!I117)</f>
        <v/>
      </c>
      <c r="J117" s="10" t="str">
        <f>IF('INTERACTION-PAGE'!J117="","",'INTERACTION-PAGE'!J117)</f>
        <v/>
      </c>
      <c r="K117" s="10" t="str">
        <f>IF('INTERACTION-PAGE'!K117="","",'INTERACTION-PAGE'!K117)</f>
        <v/>
      </c>
      <c r="L117" s="10" t="str">
        <f>IF('INTERACTION-PAGE'!L117="","",'INTERACTION-PAGE'!L117)</f>
        <v/>
      </c>
      <c r="M117" s="10" t="str">
        <f>IF('INTERACTION-PAGE'!M117="","",'INTERACTION-PAGE'!M117)</f>
        <v/>
      </c>
      <c r="N117" s="10" t="str">
        <f>IF('INTERACTION-PAGE'!N117="","",'INTERACTION-PAGE'!N117)</f>
        <v/>
      </c>
      <c r="O117" s="10" t="str">
        <f>IF('INTERACTION-PAGE'!O117="","",'INTERACTION-PAGE'!O117)</f>
        <v/>
      </c>
      <c r="P117" s="10" t="str">
        <f>IF('INTERACTION-PAGE'!P117="","",'INTERACTION-PAGE'!P117)</f>
        <v/>
      </c>
      <c r="Q117" s="10" t="str">
        <f>IF('INTERACTION-PAGE'!Q117="","",'INTERACTION-PAGE'!Q117)</f>
        <v/>
      </c>
      <c r="R117" s="10" t="str">
        <f>IF('INTERACTION-PAGE'!R117="","",'INTERACTION-PAGE'!R117)</f>
        <v/>
      </c>
      <c r="S117" s="10" t="str">
        <f>IF('INTERACTION-PAGE'!S117="","",'INTERACTION-PAGE'!S117)</f>
        <v/>
      </c>
      <c r="T117" s="10" t="str">
        <f>IF('INTERACTION-PAGE'!T117="","",'INTERACTION-PAGE'!T117)</f>
        <v/>
      </c>
      <c r="U117" s="10" t="str">
        <f>IF('INTERACTION-PAGE'!U117="","",'INTERACTION-PAGE'!U117)</f>
        <v/>
      </c>
      <c r="V117" s="10" t="str">
        <f>IF('INTERACTION-PAGE'!V117="","",'INTERACTION-PAGE'!V117)</f>
        <v/>
      </c>
      <c r="W117" s="10" t="str">
        <f>IF('INTERACTION-PAGE'!W117="","",'INTERACTION-PAGE'!W117)</f>
        <v/>
      </c>
      <c r="X117" s="10" t="str">
        <f>IF('INTERACTION-PAGE'!X117="","",'INTERACTION-PAGE'!X117)</f>
        <v/>
      </c>
      <c r="Y117" s="26" t="str">
        <f t="shared" si="11"/>
        <v/>
      </c>
      <c r="Z117" s="26" t="str">
        <f t="shared" si="12"/>
        <v/>
      </c>
      <c r="AA117" s="26" t="str">
        <f t="shared" si="13"/>
        <v/>
      </c>
      <c r="AB117" s="26" t="str">
        <f t="shared" si="14"/>
        <v/>
      </c>
      <c r="AC117" s="26" t="str">
        <f t="shared" si="15"/>
        <v/>
      </c>
      <c r="AD117" s="26" t="str">
        <f t="shared" si="16"/>
        <v/>
      </c>
      <c r="AE117" s="27" t="str">
        <f t="shared" si="17"/>
        <v/>
      </c>
    </row>
    <row r="118" spans="1:31" ht="15" customHeight="1" x14ac:dyDescent="0.35">
      <c r="A118" s="3">
        <v>108</v>
      </c>
      <c r="B118" s="10" t="str">
        <f>IF('INTERACTION-PAGE'!B118="","",'INTERACTION-PAGE'!B118)</f>
        <v/>
      </c>
      <c r="C118" s="10" t="str">
        <f>IF('INTERACTION-PAGE'!C118="","",'INTERACTION-PAGE'!C118)</f>
        <v/>
      </c>
      <c r="D118" s="10" t="str">
        <f>IF('INTERACTION-PAGE'!D118="","",'INTERACTION-PAGE'!D118)</f>
        <v/>
      </c>
      <c r="E118" s="10" t="str">
        <f>IF('INTERACTION-PAGE'!E118="","",'INTERACTION-PAGE'!E118)</f>
        <v/>
      </c>
      <c r="F118" s="10" t="str">
        <f>IF('INTERACTION-PAGE'!F118="","",'INTERACTION-PAGE'!F118)</f>
        <v/>
      </c>
      <c r="G118" s="10" t="str">
        <f>IF('INTERACTION-PAGE'!G118="","",'INTERACTION-PAGE'!G118)</f>
        <v/>
      </c>
      <c r="H118" s="10" t="str">
        <f>IF('INTERACTION-PAGE'!H118="","",'INTERACTION-PAGE'!H118)</f>
        <v/>
      </c>
      <c r="I118" s="10" t="str">
        <f>IF('INTERACTION-PAGE'!I118="","",'INTERACTION-PAGE'!I118)</f>
        <v/>
      </c>
      <c r="J118" s="10" t="str">
        <f>IF('INTERACTION-PAGE'!J118="","",'INTERACTION-PAGE'!J118)</f>
        <v/>
      </c>
      <c r="K118" s="10" t="str">
        <f>IF('INTERACTION-PAGE'!K118="","",'INTERACTION-PAGE'!K118)</f>
        <v/>
      </c>
      <c r="L118" s="10" t="str">
        <f>IF('INTERACTION-PAGE'!L118="","",'INTERACTION-PAGE'!L118)</f>
        <v/>
      </c>
      <c r="M118" s="10" t="str">
        <f>IF('INTERACTION-PAGE'!M118="","",'INTERACTION-PAGE'!M118)</f>
        <v/>
      </c>
      <c r="N118" s="10" t="str">
        <f>IF('INTERACTION-PAGE'!N118="","",'INTERACTION-PAGE'!N118)</f>
        <v/>
      </c>
      <c r="O118" s="10" t="str">
        <f>IF('INTERACTION-PAGE'!O118="","",'INTERACTION-PAGE'!O118)</f>
        <v/>
      </c>
      <c r="P118" s="10" t="str">
        <f>IF('INTERACTION-PAGE'!P118="","",'INTERACTION-PAGE'!P118)</f>
        <v/>
      </c>
      <c r="Q118" s="10" t="str">
        <f>IF('INTERACTION-PAGE'!Q118="","",'INTERACTION-PAGE'!Q118)</f>
        <v/>
      </c>
      <c r="R118" s="10" t="str">
        <f>IF('INTERACTION-PAGE'!R118="","",'INTERACTION-PAGE'!R118)</f>
        <v/>
      </c>
      <c r="S118" s="10" t="str">
        <f>IF('INTERACTION-PAGE'!S118="","",'INTERACTION-PAGE'!S118)</f>
        <v/>
      </c>
      <c r="T118" s="10" t="str">
        <f>IF('INTERACTION-PAGE'!T118="","",'INTERACTION-PAGE'!T118)</f>
        <v/>
      </c>
      <c r="U118" s="10" t="str">
        <f>IF('INTERACTION-PAGE'!U118="","",'INTERACTION-PAGE'!U118)</f>
        <v/>
      </c>
      <c r="V118" s="10" t="str">
        <f>IF('INTERACTION-PAGE'!V118="","",'INTERACTION-PAGE'!V118)</f>
        <v/>
      </c>
      <c r="W118" s="10" t="str">
        <f>IF('INTERACTION-PAGE'!W118="","",'INTERACTION-PAGE'!W118)</f>
        <v/>
      </c>
      <c r="X118" s="10" t="str">
        <f>IF('INTERACTION-PAGE'!X118="","",'INTERACTION-PAGE'!X118)</f>
        <v/>
      </c>
      <c r="Y118" s="26" t="str">
        <f t="shared" si="11"/>
        <v/>
      </c>
      <c r="Z118" s="26" t="str">
        <f t="shared" si="12"/>
        <v/>
      </c>
      <c r="AA118" s="26" t="str">
        <f t="shared" si="13"/>
        <v/>
      </c>
      <c r="AB118" s="26" t="str">
        <f t="shared" si="14"/>
        <v/>
      </c>
      <c r="AC118" s="26" t="str">
        <f t="shared" si="15"/>
        <v/>
      </c>
      <c r="AD118" s="26" t="str">
        <f t="shared" si="16"/>
        <v/>
      </c>
      <c r="AE118" s="27" t="str">
        <f t="shared" si="17"/>
        <v/>
      </c>
    </row>
    <row r="119" spans="1:31" ht="15" customHeight="1" x14ac:dyDescent="0.35">
      <c r="A119" s="2">
        <v>109</v>
      </c>
      <c r="B119" s="10" t="str">
        <f>IF('INTERACTION-PAGE'!B119="","",'INTERACTION-PAGE'!B119)</f>
        <v/>
      </c>
      <c r="C119" s="10" t="str">
        <f>IF('INTERACTION-PAGE'!C119="","",'INTERACTION-PAGE'!C119)</f>
        <v/>
      </c>
      <c r="D119" s="10" t="str">
        <f>IF('INTERACTION-PAGE'!D119="","",'INTERACTION-PAGE'!D119)</f>
        <v/>
      </c>
      <c r="E119" s="10" t="str">
        <f>IF('INTERACTION-PAGE'!E119="","",'INTERACTION-PAGE'!E119)</f>
        <v/>
      </c>
      <c r="F119" s="10" t="str">
        <f>IF('INTERACTION-PAGE'!F119="","",'INTERACTION-PAGE'!F119)</f>
        <v/>
      </c>
      <c r="G119" s="10" t="str">
        <f>IF('INTERACTION-PAGE'!G119="","",'INTERACTION-PAGE'!G119)</f>
        <v/>
      </c>
      <c r="H119" s="10" t="str">
        <f>IF('INTERACTION-PAGE'!H119="","",'INTERACTION-PAGE'!H119)</f>
        <v/>
      </c>
      <c r="I119" s="10" t="str">
        <f>IF('INTERACTION-PAGE'!I119="","",'INTERACTION-PAGE'!I119)</f>
        <v/>
      </c>
      <c r="J119" s="10" t="str">
        <f>IF('INTERACTION-PAGE'!J119="","",'INTERACTION-PAGE'!J119)</f>
        <v/>
      </c>
      <c r="K119" s="10" t="str">
        <f>IF('INTERACTION-PAGE'!K119="","",'INTERACTION-PAGE'!K119)</f>
        <v/>
      </c>
      <c r="L119" s="10" t="str">
        <f>IF('INTERACTION-PAGE'!L119="","",'INTERACTION-PAGE'!L119)</f>
        <v/>
      </c>
      <c r="M119" s="10" t="str">
        <f>IF('INTERACTION-PAGE'!M119="","",'INTERACTION-PAGE'!M119)</f>
        <v/>
      </c>
      <c r="N119" s="10" t="str">
        <f>IF('INTERACTION-PAGE'!N119="","",'INTERACTION-PAGE'!N119)</f>
        <v/>
      </c>
      <c r="O119" s="10" t="str">
        <f>IF('INTERACTION-PAGE'!O119="","",'INTERACTION-PAGE'!O119)</f>
        <v/>
      </c>
      <c r="P119" s="10" t="str">
        <f>IF('INTERACTION-PAGE'!P119="","",'INTERACTION-PAGE'!P119)</f>
        <v/>
      </c>
      <c r="Q119" s="10" t="str">
        <f>IF('INTERACTION-PAGE'!Q119="","",'INTERACTION-PAGE'!Q119)</f>
        <v/>
      </c>
      <c r="R119" s="10" t="str">
        <f>IF('INTERACTION-PAGE'!R119="","",'INTERACTION-PAGE'!R119)</f>
        <v/>
      </c>
      <c r="S119" s="10" t="str">
        <f>IF('INTERACTION-PAGE'!S119="","",'INTERACTION-PAGE'!S119)</f>
        <v/>
      </c>
      <c r="T119" s="10" t="str">
        <f>IF('INTERACTION-PAGE'!T119="","",'INTERACTION-PAGE'!T119)</f>
        <v/>
      </c>
      <c r="U119" s="10" t="str">
        <f>IF('INTERACTION-PAGE'!U119="","",'INTERACTION-PAGE'!U119)</f>
        <v/>
      </c>
      <c r="V119" s="10" t="str">
        <f>IF('INTERACTION-PAGE'!V119="","",'INTERACTION-PAGE'!V119)</f>
        <v/>
      </c>
      <c r="W119" s="10" t="str">
        <f>IF('INTERACTION-PAGE'!W119="","",'INTERACTION-PAGE'!W119)</f>
        <v/>
      </c>
      <c r="X119" s="10" t="str">
        <f>IF('INTERACTION-PAGE'!X119="","",'INTERACTION-PAGE'!X119)</f>
        <v/>
      </c>
      <c r="Y119" s="26" t="str">
        <f t="shared" si="11"/>
        <v/>
      </c>
      <c r="Z119" s="26" t="str">
        <f t="shared" si="12"/>
        <v/>
      </c>
      <c r="AA119" s="26" t="str">
        <f t="shared" si="13"/>
        <v/>
      </c>
      <c r="AB119" s="26" t="str">
        <f t="shared" si="14"/>
        <v/>
      </c>
      <c r="AC119" s="26" t="str">
        <f t="shared" si="15"/>
        <v/>
      </c>
      <c r="AD119" s="26" t="str">
        <f t="shared" si="16"/>
        <v/>
      </c>
      <c r="AE119" s="27" t="str">
        <f t="shared" si="17"/>
        <v/>
      </c>
    </row>
    <row r="120" spans="1:31" ht="15" customHeight="1" x14ac:dyDescent="0.35">
      <c r="A120" s="3">
        <v>110</v>
      </c>
      <c r="B120" s="10" t="str">
        <f>IF('INTERACTION-PAGE'!B120="","",'INTERACTION-PAGE'!B120)</f>
        <v/>
      </c>
      <c r="C120" s="10" t="str">
        <f>IF('INTERACTION-PAGE'!C120="","",'INTERACTION-PAGE'!C120)</f>
        <v/>
      </c>
      <c r="D120" s="10" t="str">
        <f>IF('INTERACTION-PAGE'!D120="","",'INTERACTION-PAGE'!D120)</f>
        <v/>
      </c>
      <c r="E120" s="10" t="str">
        <f>IF('INTERACTION-PAGE'!E120="","",'INTERACTION-PAGE'!E120)</f>
        <v/>
      </c>
      <c r="F120" s="10" t="str">
        <f>IF('INTERACTION-PAGE'!F120="","",'INTERACTION-PAGE'!F120)</f>
        <v/>
      </c>
      <c r="G120" s="10" t="str">
        <f>IF('INTERACTION-PAGE'!G120="","",'INTERACTION-PAGE'!G120)</f>
        <v/>
      </c>
      <c r="H120" s="10" t="str">
        <f>IF('INTERACTION-PAGE'!H120="","",'INTERACTION-PAGE'!H120)</f>
        <v/>
      </c>
      <c r="I120" s="10" t="str">
        <f>IF('INTERACTION-PAGE'!I120="","",'INTERACTION-PAGE'!I120)</f>
        <v/>
      </c>
      <c r="J120" s="10" t="str">
        <f>IF('INTERACTION-PAGE'!J120="","",'INTERACTION-PAGE'!J120)</f>
        <v/>
      </c>
      <c r="K120" s="10" t="str">
        <f>IF('INTERACTION-PAGE'!K120="","",'INTERACTION-PAGE'!K120)</f>
        <v/>
      </c>
      <c r="L120" s="10" t="str">
        <f>IF('INTERACTION-PAGE'!L120="","",'INTERACTION-PAGE'!L120)</f>
        <v/>
      </c>
      <c r="M120" s="10" t="str">
        <f>IF('INTERACTION-PAGE'!M120="","",'INTERACTION-PAGE'!M120)</f>
        <v/>
      </c>
      <c r="N120" s="10" t="str">
        <f>IF('INTERACTION-PAGE'!N120="","",'INTERACTION-PAGE'!N120)</f>
        <v/>
      </c>
      <c r="O120" s="10" t="str">
        <f>IF('INTERACTION-PAGE'!O120="","",'INTERACTION-PAGE'!O120)</f>
        <v/>
      </c>
      <c r="P120" s="10" t="str">
        <f>IF('INTERACTION-PAGE'!P120="","",'INTERACTION-PAGE'!P120)</f>
        <v/>
      </c>
      <c r="Q120" s="10" t="str">
        <f>IF('INTERACTION-PAGE'!Q120="","",'INTERACTION-PAGE'!Q120)</f>
        <v/>
      </c>
      <c r="R120" s="10" t="str">
        <f>IF('INTERACTION-PAGE'!R120="","",'INTERACTION-PAGE'!R120)</f>
        <v/>
      </c>
      <c r="S120" s="10" t="str">
        <f>IF('INTERACTION-PAGE'!S120="","",'INTERACTION-PAGE'!S120)</f>
        <v/>
      </c>
      <c r="T120" s="10" t="str">
        <f>IF('INTERACTION-PAGE'!T120="","",'INTERACTION-PAGE'!T120)</f>
        <v/>
      </c>
      <c r="U120" s="10" t="str">
        <f>IF('INTERACTION-PAGE'!U120="","",'INTERACTION-PAGE'!U120)</f>
        <v/>
      </c>
      <c r="V120" s="10" t="str">
        <f>IF('INTERACTION-PAGE'!V120="","",'INTERACTION-PAGE'!V120)</f>
        <v/>
      </c>
      <c r="W120" s="10" t="str">
        <f>IF('INTERACTION-PAGE'!W120="","",'INTERACTION-PAGE'!W120)</f>
        <v/>
      </c>
      <c r="X120" s="10" t="str">
        <f>IF('INTERACTION-PAGE'!X120="","",'INTERACTION-PAGE'!X120)</f>
        <v/>
      </c>
      <c r="Y120" s="26" t="str">
        <f t="shared" si="11"/>
        <v/>
      </c>
      <c r="Z120" s="26" t="str">
        <f t="shared" si="12"/>
        <v/>
      </c>
      <c r="AA120" s="26" t="str">
        <f t="shared" si="13"/>
        <v/>
      </c>
      <c r="AB120" s="26" t="str">
        <f t="shared" si="14"/>
        <v/>
      </c>
      <c r="AC120" s="26" t="str">
        <f t="shared" si="15"/>
        <v/>
      </c>
      <c r="AD120" s="26" t="str">
        <f t="shared" si="16"/>
        <v/>
      </c>
      <c r="AE120" s="27" t="str">
        <f t="shared" si="17"/>
        <v/>
      </c>
    </row>
    <row r="121" spans="1:31" ht="15" customHeight="1" x14ac:dyDescent="0.35">
      <c r="A121" s="2">
        <v>111</v>
      </c>
      <c r="B121" s="10" t="str">
        <f>IF('INTERACTION-PAGE'!B121="","",'INTERACTION-PAGE'!B121)</f>
        <v/>
      </c>
      <c r="C121" s="10" t="str">
        <f>IF('INTERACTION-PAGE'!C121="","",'INTERACTION-PAGE'!C121)</f>
        <v/>
      </c>
      <c r="D121" s="10" t="str">
        <f>IF('INTERACTION-PAGE'!D121="","",'INTERACTION-PAGE'!D121)</f>
        <v/>
      </c>
      <c r="E121" s="10" t="str">
        <f>IF('INTERACTION-PAGE'!E121="","",'INTERACTION-PAGE'!E121)</f>
        <v/>
      </c>
      <c r="F121" s="10" t="str">
        <f>IF('INTERACTION-PAGE'!F121="","",'INTERACTION-PAGE'!F121)</f>
        <v/>
      </c>
      <c r="G121" s="10" t="str">
        <f>IF('INTERACTION-PAGE'!G121="","",'INTERACTION-PAGE'!G121)</f>
        <v/>
      </c>
      <c r="H121" s="10" t="str">
        <f>IF('INTERACTION-PAGE'!H121="","",'INTERACTION-PAGE'!H121)</f>
        <v/>
      </c>
      <c r="I121" s="10" t="str">
        <f>IF('INTERACTION-PAGE'!I121="","",'INTERACTION-PAGE'!I121)</f>
        <v/>
      </c>
      <c r="J121" s="10" t="str">
        <f>IF('INTERACTION-PAGE'!J121="","",'INTERACTION-PAGE'!J121)</f>
        <v/>
      </c>
      <c r="K121" s="10" t="str">
        <f>IF('INTERACTION-PAGE'!K121="","",'INTERACTION-PAGE'!K121)</f>
        <v/>
      </c>
      <c r="L121" s="10" t="str">
        <f>IF('INTERACTION-PAGE'!L121="","",'INTERACTION-PAGE'!L121)</f>
        <v/>
      </c>
      <c r="M121" s="10" t="str">
        <f>IF('INTERACTION-PAGE'!M121="","",'INTERACTION-PAGE'!M121)</f>
        <v/>
      </c>
      <c r="N121" s="10" t="str">
        <f>IF('INTERACTION-PAGE'!N121="","",'INTERACTION-PAGE'!N121)</f>
        <v/>
      </c>
      <c r="O121" s="10" t="str">
        <f>IF('INTERACTION-PAGE'!O121="","",'INTERACTION-PAGE'!O121)</f>
        <v/>
      </c>
      <c r="P121" s="10" t="str">
        <f>IF('INTERACTION-PAGE'!P121="","",'INTERACTION-PAGE'!P121)</f>
        <v/>
      </c>
      <c r="Q121" s="10" t="str">
        <f>IF('INTERACTION-PAGE'!Q121="","",'INTERACTION-PAGE'!Q121)</f>
        <v/>
      </c>
      <c r="R121" s="10" t="str">
        <f>IF('INTERACTION-PAGE'!R121="","",'INTERACTION-PAGE'!R121)</f>
        <v/>
      </c>
      <c r="S121" s="10" t="str">
        <f>IF('INTERACTION-PAGE'!S121="","",'INTERACTION-PAGE'!S121)</f>
        <v/>
      </c>
      <c r="T121" s="10" t="str">
        <f>IF('INTERACTION-PAGE'!T121="","",'INTERACTION-PAGE'!T121)</f>
        <v/>
      </c>
      <c r="U121" s="10" t="str">
        <f>IF('INTERACTION-PAGE'!U121="","",'INTERACTION-PAGE'!U121)</f>
        <v/>
      </c>
      <c r="V121" s="10" t="str">
        <f>IF('INTERACTION-PAGE'!V121="","",'INTERACTION-PAGE'!V121)</f>
        <v/>
      </c>
      <c r="W121" s="10" t="str">
        <f>IF('INTERACTION-PAGE'!W121="","",'INTERACTION-PAGE'!W121)</f>
        <v/>
      </c>
      <c r="X121" s="10" t="str">
        <f>IF('INTERACTION-PAGE'!X121="","",'INTERACTION-PAGE'!X121)</f>
        <v/>
      </c>
      <c r="Y121" s="26" t="str">
        <f t="shared" si="11"/>
        <v/>
      </c>
      <c r="Z121" s="26" t="str">
        <f t="shared" si="12"/>
        <v/>
      </c>
      <c r="AA121" s="26" t="str">
        <f t="shared" si="13"/>
        <v/>
      </c>
      <c r="AB121" s="26" t="str">
        <f t="shared" si="14"/>
        <v/>
      </c>
      <c r="AC121" s="26" t="str">
        <f t="shared" si="15"/>
        <v/>
      </c>
      <c r="AD121" s="26" t="str">
        <f t="shared" si="16"/>
        <v/>
      </c>
      <c r="AE121" s="27" t="str">
        <f t="shared" si="17"/>
        <v/>
      </c>
    </row>
    <row r="122" spans="1:31" ht="15" customHeight="1" x14ac:dyDescent="0.35">
      <c r="A122" s="3">
        <v>112</v>
      </c>
      <c r="B122" s="10" t="str">
        <f>IF('INTERACTION-PAGE'!B122="","",'INTERACTION-PAGE'!B122)</f>
        <v/>
      </c>
      <c r="C122" s="10" t="str">
        <f>IF('INTERACTION-PAGE'!C122="","",'INTERACTION-PAGE'!C122)</f>
        <v/>
      </c>
      <c r="D122" s="10" t="str">
        <f>IF('INTERACTION-PAGE'!D122="","",'INTERACTION-PAGE'!D122)</f>
        <v/>
      </c>
      <c r="E122" s="10" t="str">
        <f>IF('INTERACTION-PAGE'!E122="","",'INTERACTION-PAGE'!E122)</f>
        <v/>
      </c>
      <c r="F122" s="10" t="str">
        <f>IF('INTERACTION-PAGE'!F122="","",'INTERACTION-PAGE'!F122)</f>
        <v/>
      </c>
      <c r="G122" s="10" t="str">
        <f>IF('INTERACTION-PAGE'!G122="","",'INTERACTION-PAGE'!G122)</f>
        <v/>
      </c>
      <c r="H122" s="10" t="str">
        <f>IF('INTERACTION-PAGE'!H122="","",'INTERACTION-PAGE'!H122)</f>
        <v/>
      </c>
      <c r="I122" s="10" t="str">
        <f>IF('INTERACTION-PAGE'!I122="","",'INTERACTION-PAGE'!I122)</f>
        <v/>
      </c>
      <c r="J122" s="10" t="str">
        <f>IF('INTERACTION-PAGE'!J122="","",'INTERACTION-PAGE'!J122)</f>
        <v/>
      </c>
      <c r="K122" s="10" t="str">
        <f>IF('INTERACTION-PAGE'!K122="","",'INTERACTION-PAGE'!K122)</f>
        <v/>
      </c>
      <c r="L122" s="10" t="str">
        <f>IF('INTERACTION-PAGE'!L122="","",'INTERACTION-PAGE'!L122)</f>
        <v/>
      </c>
      <c r="M122" s="10" t="str">
        <f>IF('INTERACTION-PAGE'!M122="","",'INTERACTION-PAGE'!M122)</f>
        <v/>
      </c>
      <c r="N122" s="10" t="str">
        <f>IF('INTERACTION-PAGE'!N122="","",'INTERACTION-PAGE'!N122)</f>
        <v/>
      </c>
      <c r="O122" s="10" t="str">
        <f>IF('INTERACTION-PAGE'!O122="","",'INTERACTION-PAGE'!O122)</f>
        <v/>
      </c>
      <c r="P122" s="10" t="str">
        <f>IF('INTERACTION-PAGE'!P122="","",'INTERACTION-PAGE'!P122)</f>
        <v/>
      </c>
      <c r="Q122" s="10" t="str">
        <f>IF('INTERACTION-PAGE'!Q122="","",'INTERACTION-PAGE'!Q122)</f>
        <v/>
      </c>
      <c r="R122" s="10" t="str">
        <f>IF('INTERACTION-PAGE'!R122="","",'INTERACTION-PAGE'!R122)</f>
        <v/>
      </c>
      <c r="S122" s="10" t="str">
        <f>IF('INTERACTION-PAGE'!S122="","",'INTERACTION-PAGE'!S122)</f>
        <v/>
      </c>
      <c r="T122" s="10" t="str">
        <f>IF('INTERACTION-PAGE'!T122="","",'INTERACTION-PAGE'!T122)</f>
        <v/>
      </c>
      <c r="U122" s="10" t="str">
        <f>IF('INTERACTION-PAGE'!U122="","",'INTERACTION-PAGE'!U122)</f>
        <v/>
      </c>
      <c r="V122" s="10" t="str">
        <f>IF('INTERACTION-PAGE'!V122="","",'INTERACTION-PAGE'!V122)</f>
        <v/>
      </c>
      <c r="W122" s="10" t="str">
        <f>IF('INTERACTION-PAGE'!W122="","",'INTERACTION-PAGE'!W122)</f>
        <v/>
      </c>
      <c r="X122" s="10" t="str">
        <f>IF('INTERACTION-PAGE'!X122="","",'INTERACTION-PAGE'!X122)</f>
        <v/>
      </c>
      <c r="Y122" s="26" t="str">
        <f t="shared" si="11"/>
        <v/>
      </c>
      <c r="Z122" s="26" t="str">
        <f t="shared" si="12"/>
        <v/>
      </c>
      <c r="AA122" s="26" t="str">
        <f t="shared" si="13"/>
        <v/>
      </c>
      <c r="AB122" s="26" t="str">
        <f t="shared" si="14"/>
        <v/>
      </c>
      <c r="AC122" s="26" t="str">
        <f t="shared" si="15"/>
        <v/>
      </c>
      <c r="AD122" s="26" t="str">
        <f t="shared" si="16"/>
        <v/>
      </c>
      <c r="AE122" s="27" t="str">
        <f t="shared" si="17"/>
        <v/>
      </c>
    </row>
    <row r="123" spans="1:31" ht="15" customHeight="1" x14ac:dyDescent="0.35">
      <c r="A123" s="2">
        <v>113</v>
      </c>
      <c r="B123" s="10" t="str">
        <f>IF('INTERACTION-PAGE'!B123="","",'INTERACTION-PAGE'!B123)</f>
        <v/>
      </c>
      <c r="C123" s="10" t="str">
        <f>IF('INTERACTION-PAGE'!C123="","",'INTERACTION-PAGE'!C123)</f>
        <v/>
      </c>
      <c r="D123" s="10" t="str">
        <f>IF('INTERACTION-PAGE'!D123="","",'INTERACTION-PAGE'!D123)</f>
        <v/>
      </c>
      <c r="E123" s="10" t="str">
        <f>IF('INTERACTION-PAGE'!E123="","",'INTERACTION-PAGE'!E123)</f>
        <v/>
      </c>
      <c r="F123" s="10" t="str">
        <f>IF('INTERACTION-PAGE'!F123="","",'INTERACTION-PAGE'!F123)</f>
        <v/>
      </c>
      <c r="G123" s="10" t="str">
        <f>IF('INTERACTION-PAGE'!G123="","",'INTERACTION-PAGE'!G123)</f>
        <v/>
      </c>
      <c r="H123" s="10" t="str">
        <f>IF('INTERACTION-PAGE'!H123="","",'INTERACTION-PAGE'!H123)</f>
        <v/>
      </c>
      <c r="I123" s="10" t="str">
        <f>IF('INTERACTION-PAGE'!I123="","",'INTERACTION-PAGE'!I123)</f>
        <v/>
      </c>
      <c r="J123" s="10" t="str">
        <f>IF('INTERACTION-PAGE'!J123="","",'INTERACTION-PAGE'!J123)</f>
        <v/>
      </c>
      <c r="K123" s="10" t="str">
        <f>IF('INTERACTION-PAGE'!K123="","",'INTERACTION-PAGE'!K123)</f>
        <v/>
      </c>
      <c r="L123" s="10" t="str">
        <f>IF('INTERACTION-PAGE'!L123="","",'INTERACTION-PAGE'!L123)</f>
        <v/>
      </c>
      <c r="M123" s="10" t="str">
        <f>IF('INTERACTION-PAGE'!M123="","",'INTERACTION-PAGE'!M123)</f>
        <v/>
      </c>
      <c r="N123" s="10" t="str">
        <f>IF('INTERACTION-PAGE'!N123="","",'INTERACTION-PAGE'!N123)</f>
        <v/>
      </c>
      <c r="O123" s="10" t="str">
        <f>IF('INTERACTION-PAGE'!O123="","",'INTERACTION-PAGE'!O123)</f>
        <v/>
      </c>
      <c r="P123" s="10" t="str">
        <f>IF('INTERACTION-PAGE'!P123="","",'INTERACTION-PAGE'!P123)</f>
        <v/>
      </c>
      <c r="Q123" s="10" t="str">
        <f>IF('INTERACTION-PAGE'!Q123="","",'INTERACTION-PAGE'!Q123)</f>
        <v/>
      </c>
      <c r="R123" s="10" t="str">
        <f>IF('INTERACTION-PAGE'!R123="","",'INTERACTION-PAGE'!R123)</f>
        <v/>
      </c>
      <c r="S123" s="10" t="str">
        <f>IF('INTERACTION-PAGE'!S123="","",'INTERACTION-PAGE'!S123)</f>
        <v/>
      </c>
      <c r="T123" s="10" t="str">
        <f>IF('INTERACTION-PAGE'!T123="","",'INTERACTION-PAGE'!T123)</f>
        <v/>
      </c>
      <c r="U123" s="10" t="str">
        <f>IF('INTERACTION-PAGE'!U123="","",'INTERACTION-PAGE'!U123)</f>
        <v/>
      </c>
      <c r="V123" s="10" t="str">
        <f>IF('INTERACTION-PAGE'!V123="","",'INTERACTION-PAGE'!V123)</f>
        <v/>
      </c>
      <c r="W123" s="10" t="str">
        <f>IF('INTERACTION-PAGE'!W123="","",'INTERACTION-PAGE'!W123)</f>
        <v/>
      </c>
      <c r="X123" s="10" t="str">
        <f>IF('INTERACTION-PAGE'!X123="","",'INTERACTION-PAGE'!X123)</f>
        <v/>
      </c>
      <c r="Y123" s="26" t="str">
        <f t="shared" si="11"/>
        <v/>
      </c>
      <c r="Z123" s="26" t="str">
        <f t="shared" si="12"/>
        <v/>
      </c>
      <c r="AA123" s="26" t="str">
        <f t="shared" si="13"/>
        <v/>
      </c>
      <c r="AB123" s="26" t="str">
        <f t="shared" si="14"/>
        <v/>
      </c>
      <c r="AC123" s="26" t="str">
        <f t="shared" si="15"/>
        <v/>
      </c>
      <c r="AD123" s="26" t="str">
        <f t="shared" si="16"/>
        <v/>
      </c>
      <c r="AE123" s="27" t="str">
        <f t="shared" si="17"/>
        <v/>
      </c>
    </row>
    <row r="124" spans="1:31" ht="15" customHeight="1" x14ac:dyDescent="0.35">
      <c r="A124" s="3">
        <v>114</v>
      </c>
      <c r="B124" s="10" t="str">
        <f>IF('INTERACTION-PAGE'!B124="","",'INTERACTION-PAGE'!B124)</f>
        <v/>
      </c>
      <c r="C124" s="10" t="str">
        <f>IF('INTERACTION-PAGE'!C124="","",'INTERACTION-PAGE'!C124)</f>
        <v/>
      </c>
      <c r="D124" s="10" t="str">
        <f>IF('INTERACTION-PAGE'!D124="","",'INTERACTION-PAGE'!D124)</f>
        <v/>
      </c>
      <c r="E124" s="10" t="str">
        <f>IF('INTERACTION-PAGE'!E124="","",'INTERACTION-PAGE'!E124)</f>
        <v/>
      </c>
      <c r="F124" s="10" t="str">
        <f>IF('INTERACTION-PAGE'!F124="","",'INTERACTION-PAGE'!F124)</f>
        <v/>
      </c>
      <c r="G124" s="10" t="str">
        <f>IF('INTERACTION-PAGE'!G124="","",'INTERACTION-PAGE'!G124)</f>
        <v/>
      </c>
      <c r="H124" s="10" t="str">
        <f>IF('INTERACTION-PAGE'!H124="","",'INTERACTION-PAGE'!H124)</f>
        <v/>
      </c>
      <c r="I124" s="10" t="str">
        <f>IF('INTERACTION-PAGE'!I124="","",'INTERACTION-PAGE'!I124)</f>
        <v/>
      </c>
      <c r="J124" s="10" t="str">
        <f>IF('INTERACTION-PAGE'!J124="","",'INTERACTION-PAGE'!J124)</f>
        <v/>
      </c>
      <c r="K124" s="10" t="str">
        <f>IF('INTERACTION-PAGE'!K124="","",'INTERACTION-PAGE'!K124)</f>
        <v/>
      </c>
      <c r="L124" s="10" t="str">
        <f>IF('INTERACTION-PAGE'!L124="","",'INTERACTION-PAGE'!L124)</f>
        <v/>
      </c>
      <c r="M124" s="10" t="str">
        <f>IF('INTERACTION-PAGE'!M124="","",'INTERACTION-PAGE'!M124)</f>
        <v/>
      </c>
      <c r="N124" s="10" t="str">
        <f>IF('INTERACTION-PAGE'!N124="","",'INTERACTION-PAGE'!N124)</f>
        <v/>
      </c>
      <c r="O124" s="10" t="str">
        <f>IF('INTERACTION-PAGE'!O124="","",'INTERACTION-PAGE'!O124)</f>
        <v/>
      </c>
      <c r="P124" s="10" t="str">
        <f>IF('INTERACTION-PAGE'!P124="","",'INTERACTION-PAGE'!P124)</f>
        <v/>
      </c>
      <c r="Q124" s="10" t="str">
        <f>IF('INTERACTION-PAGE'!Q124="","",'INTERACTION-PAGE'!Q124)</f>
        <v/>
      </c>
      <c r="R124" s="10" t="str">
        <f>IF('INTERACTION-PAGE'!R124="","",'INTERACTION-PAGE'!R124)</f>
        <v/>
      </c>
      <c r="S124" s="10" t="str">
        <f>IF('INTERACTION-PAGE'!S124="","",'INTERACTION-PAGE'!S124)</f>
        <v/>
      </c>
      <c r="T124" s="10" t="str">
        <f>IF('INTERACTION-PAGE'!T124="","",'INTERACTION-PAGE'!T124)</f>
        <v/>
      </c>
      <c r="U124" s="10" t="str">
        <f>IF('INTERACTION-PAGE'!U124="","",'INTERACTION-PAGE'!U124)</f>
        <v/>
      </c>
      <c r="V124" s="10" t="str">
        <f>IF('INTERACTION-PAGE'!V124="","",'INTERACTION-PAGE'!V124)</f>
        <v/>
      </c>
      <c r="W124" s="10" t="str">
        <f>IF('INTERACTION-PAGE'!W124="","",'INTERACTION-PAGE'!W124)</f>
        <v/>
      </c>
      <c r="X124" s="10" t="str">
        <f>IF('INTERACTION-PAGE'!X124="","",'INTERACTION-PAGE'!X124)</f>
        <v/>
      </c>
      <c r="Y124" s="26" t="str">
        <f t="shared" si="11"/>
        <v/>
      </c>
      <c r="Z124" s="26" t="str">
        <f t="shared" si="12"/>
        <v/>
      </c>
      <c r="AA124" s="26" t="str">
        <f t="shared" si="13"/>
        <v/>
      </c>
      <c r="AB124" s="26" t="str">
        <f t="shared" si="14"/>
        <v/>
      </c>
      <c r="AC124" s="26" t="str">
        <f t="shared" si="15"/>
        <v/>
      </c>
      <c r="AD124" s="26" t="str">
        <f t="shared" si="16"/>
        <v/>
      </c>
      <c r="AE124" s="27" t="str">
        <f t="shared" si="17"/>
        <v/>
      </c>
    </row>
    <row r="125" spans="1:31" ht="15" customHeight="1" x14ac:dyDescent="0.35">
      <c r="A125" s="2">
        <v>115</v>
      </c>
      <c r="B125" s="10" t="str">
        <f>IF('INTERACTION-PAGE'!B125="","",'INTERACTION-PAGE'!B125)</f>
        <v/>
      </c>
      <c r="C125" s="10" t="str">
        <f>IF('INTERACTION-PAGE'!C125="","",'INTERACTION-PAGE'!C125)</f>
        <v/>
      </c>
      <c r="D125" s="10" t="str">
        <f>IF('INTERACTION-PAGE'!D125="","",'INTERACTION-PAGE'!D125)</f>
        <v/>
      </c>
      <c r="E125" s="10" t="str">
        <f>IF('INTERACTION-PAGE'!E125="","",'INTERACTION-PAGE'!E125)</f>
        <v/>
      </c>
      <c r="F125" s="10" t="str">
        <f>IF('INTERACTION-PAGE'!F125="","",'INTERACTION-PAGE'!F125)</f>
        <v/>
      </c>
      <c r="G125" s="10" t="str">
        <f>IF('INTERACTION-PAGE'!G125="","",'INTERACTION-PAGE'!G125)</f>
        <v/>
      </c>
      <c r="H125" s="10" t="str">
        <f>IF('INTERACTION-PAGE'!H125="","",'INTERACTION-PAGE'!H125)</f>
        <v/>
      </c>
      <c r="I125" s="10" t="str">
        <f>IF('INTERACTION-PAGE'!I125="","",'INTERACTION-PAGE'!I125)</f>
        <v/>
      </c>
      <c r="J125" s="10" t="str">
        <f>IF('INTERACTION-PAGE'!J125="","",'INTERACTION-PAGE'!J125)</f>
        <v/>
      </c>
      <c r="K125" s="10" t="str">
        <f>IF('INTERACTION-PAGE'!K125="","",'INTERACTION-PAGE'!K125)</f>
        <v/>
      </c>
      <c r="L125" s="10" t="str">
        <f>IF('INTERACTION-PAGE'!L125="","",'INTERACTION-PAGE'!L125)</f>
        <v/>
      </c>
      <c r="M125" s="10" t="str">
        <f>IF('INTERACTION-PAGE'!M125="","",'INTERACTION-PAGE'!M125)</f>
        <v/>
      </c>
      <c r="N125" s="10" t="str">
        <f>IF('INTERACTION-PAGE'!N125="","",'INTERACTION-PAGE'!N125)</f>
        <v/>
      </c>
      <c r="O125" s="10" t="str">
        <f>IF('INTERACTION-PAGE'!O125="","",'INTERACTION-PAGE'!O125)</f>
        <v/>
      </c>
      <c r="P125" s="10" t="str">
        <f>IF('INTERACTION-PAGE'!P125="","",'INTERACTION-PAGE'!P125)</f>
        <v/>
      </c>
      <c r="Q125" s="10" t="str">
        <f>IF('INTERACTION-PAGE'!Q125="","",'INTERACTION-PAGE'!Q125)</f>
        <v/>
      </c>
      <c r="R125" s="10" t="str">
        <f>IF('INTERACTION-PAGE'!R125="","",'INTERACTION-PAGE'!R125)</f>
        <v/>
      </c>
      <c r="S125" s="10" t="str">
        <f>IF('INTERACTION-PAGE'!S125="","",'INTERACTION-PAGE'!S125)</f>
        <v/>
      </c>
      <c r="T125" s="10" t="str">
        <f>IF('INTERACTION-PAGE'!T125="","",'INTERACTION-PAGE'!T125)</f>
        <v/>
      </c>
      <c r="U125" s="10" t="str">
        <f>IF('INTERACTION-PAGE'!U125="","",'INTERACTION-PAGE'!U125)</f>
        <v/>
      </c>
      <c r="V125" s="10" t="str">
        <f>IF('INTERACTION-PAGE'!V125="","",'INTERACTION-PAGE'!V125)</f>
        <v/>
      </c>
      <c r="W125" s="10" t="str">
        <f>IF('INTERACTION-PAGE'!W125="","",'INTERACTION-PAGE'!W125)</f>
        <v/>
      </c>
      <c r="X125" s="10" t="str">
        <f>IF('INTERACTION-PAGE'!X125="","",'INTERACTION-PAGE'!X125)</f>
        <v/>
      </c>
      <c r="Y125" s="26" t="str">
        <f t="shared" si="11"/>
        <v/>
      </c>
      <c r="Z125" s="26" t="str">
        <f t="shared" si="12"/>
        <v/>
      </c>
      <c r="AA125" s="26" t="str">
        <f t="shared" si="13"/>
        <v/>
      </c>
      <c r="AB125" s="26" t="str">
        <f t="shared" si="14"/>
        <v/>
      </c>
      <c r="AC125" s="26" t="str">
        <f t="shared" si="15"/>
        <v/>
      </c>
      <c r="AD125" s="26" t="str">
        <f t="shared" si="16"/>
        <v/>
      </c>
      <c r="AE125" s="27" t="str">
        <f t="shared" si="17"/>
        <v/>
      </c>
    </row>
    <row r="126" spans="1:31" ht="15" customHeight="1" x14ac:dyDescent="0.35">
      <c r="A126" s="3">
        <v>116</v>
      </c>
      <c r="B126" s="10" t="str">
        <f>IF('INTERACTION-PAGE'!B126="","",'INTERACTION-PAGE'!B126)</f>
        <v/>
      </c>
      <c r="C126" s="10" t="str">
        <f>IF('INTERACTION-PAGE'!C126="","",'INTERACTION-PAGE'!C126)</f>
        <v/>
      </c>
      <c r="D126" s="10" t="str">
        <f>IF('INTERACTION-PAGE'!D126="","",'INTERACTION-PAGE'!D126)</f>
        <v/>
      </c>
      <c r="E126" s="10" t="str">
        <f>IF('INTERACTION-PAGE'!E126="","",'INTERACTION-PAGE'!E126)</f>
        <v/>
      </c>
      <c r="F126" s="10" t="str">
        <f>IF('INTERACTION-PAGE'!F126="","",'INTERACTION-PAGE'!F126)</f>
        <v/>
      </c>
      <c r="G126" s="10" t="str">
        <f>IF('INTERACTION-PAGE'!G126="","",'INTERACTION-PAGE'!G126)</f>
        <v/>
      </c>
      <c r="H126" s="10" t="str">
        <f>IF('INTERACTION-PAGE'!H126="","",'INTERACTION-PAGE'!H126)</f>
        <v/>
      </c>
      <c r="I126" s="10" t="str">
        <f>IF('INTERACTION-PAGE'!I126="","",'INTERACTION-PAGE'!I126)</f>
        <v/>
      </c>
      <c r="J126" s="10" t="str">
        <f>IF('INTERACTION-PAGE'!J126="","",'INTERACTION-PAGE'!J126)</f>
        <v/>
      </c>
      <c r="K126" s="10" t="str">
        <f>IF('INTERACTION-PAGE'!K126="","",'INTERACTION-PAGE'!K126)</f>
        <v/>
      </c>
      <c r="L126" s="10" t="str">
        <f>IF('INTERACTION-PAGE'!L126="","",'INTERACTION-PAGE'!L126)</f>
        <v/>
      </c>
      <c r="M126" s="10" t="str">
        <f>IF('INTERACTION-PAGE'!M126="","",'INTERACTION-PAGE'!M126)</f>
        <v/>
      </c>
      <c r="N126" s="10" t="str">
        <f>IF('INTERACTION-PAGE'!N126="","",'INTERACTION-PAGE'!N126)</f>
        <v/>
      </c>
      <c r="O126" s="10" t="str">
        <f>IF('INTERACTION-PAGE'!O126="","",'INTERACTION-PAGE'!O126)</f>
        <v/>
      </c>
      <c r="P126" s="10" t="str">
        <f>IF('INTERACTION-PAGE'!P126="","",'INTERACTION-PAGE'!P126)</f>
        <v/>
      </c>
      <c r="Q126" s="10" t="str">
        <f>IF('INTERACTION-PAGE'!Q126="","",'INTERACTION-PAGE'!Q126)</f>
        <v/>
      </c>
      <c r="R126" s="10" t="str">
        <f>IF('INTERACTION-PAGE'!R126="","",'INTERACTION-PAGE'!R126)</f>
        <v/>
      </c>
      <c r="S126" s="10" t="str">
        <f>IF('INTERACTION-PAGE'!S126="","",'INTERACTION-PAGE'!S126)</f>
        <v/>
      </c>
      <c r="T126" s="10" t="str">
        <f>IF('INTERACTION-PAGE'!T126="","",'INTERACTION-PAGE'!T126)</f>
        <v/>
      </c>
      <c r="U126" s="10" t="str">
        <f>IF('INTERACTION-PAGE'!U126="","",'INTERACTION-PAGE'!U126)</f>
        <v/>
      </c>
      <c r="V126" s="10" t="str">
        <f>IF('INTERACTION-PAGE'!V126="","",'INTERACTION-PAGE'!V126)</f>
        <v/>
      </c>
      <c r="W126" s="10" t="str">
        <f>IF('INTERACTION-PAGE'!W126="","",'INTERACTION-PAGE'!W126)</f>
        <v/>
      </c>
      <c r="X126" s="10" t="str">
        <f>IF('INTERACTION-PAGE'!X126="","",'INTERACTION-PAGE'!X126)</f>
        <v/>
      </c>
      <c r="Y126" s="26" t="str">
        <f t="shared" si="11"/>
        <v/>
      </c>
      <c r="Z126" s="26" t="str">
        <f t="shared" si="12"/>
        <v/>
      </c>
      <c r="AA126" s="26" t="str">
        <f t="shared" si="13"/>
        <v/>
      </c>
      <c r="AB126" s="26" t="str">
        <f t="shared" si="14"/>
        <v/>
      </c>
      <c r="AC126" s="26" t="str">
        <f t="shared" si="15"/>
        <v/>
      </c>
      <c r="AD126" s="26" t="str">
        <f t="shared" si="16"/>
        <v/>
      </c>
      <c r="AE126" s="27"/>
    </row>
    <row r="127" spans="1:31" ht="15" customHeight="1" x14ac:dyDescent="0.35">
      <c r="A127" s="2">
        <v>117</v>
      </c>
      <c r="B127" s="10" t="str">
        <f>IF('INTERACTION-PAGE'!B127="","",'INTERACTION-PAGE'!B127)</f>
        <v/>
      </c>
      <c r="C127" s="10" t="str">
        <f>IF('INTERACTION-PAGE'!C127="","",'INTERACTION-PAGE'!C127)</f>
        <v/>
      </c>
      <c r="D127" s="10" t="str">
        <f>IF('INTERACTION-PAGE'!D127="","",'INTERACTION-PAGE'!D127)</f>
        <v/>
      </c>
      <c r="E127" s="10" t="str">
        <f>IF('INTERACTION-PAGE'!E127="","",'INTERACTION-PAGE'!E127)</f>
        <v/>
      </c>
      <c r="F127" s="10" t="str">
        <f>IF('INTERACTION-PAGE'!F127="","",'INTERACTION-PAGE'!F127)</f>
        <v/>
      </c>
      <c r="G127" s="10" t="str">
        <f>IF('INTERACTION-PAGE'!G127="","",'INTERACTION-PAGE'!G127)</f>
        <v/>
      </c>
      <c r="H127" s="10" t="str">
        <f>IF('INTERACTION-PAGE'!H127="","",'INTERACTION-PAGE'!H127)</f>
        <v/>
      </c>
      <c r="I127" s="10" t="str">
        <f>IF('INTERACTION-PAGE'!I127="","",'INTERACTION-PAGE'!I127)</f>
        <v/>
      </c>
      <c r="J127" s="10" t="str">
        <f>IF('INTERACTION-PAGE'!J127="","",'INTERACTION-PAGE'!J127)</f>
        <v/>
      </c>
      <c r="K127" s="10" t="str">
        <f>IF('INTERACTION-PAGE'!K127="","",'INTERACTION-PAGE'!K127)</f>
        <v/>
      </c>
      <c r="L127" s="10" t="str">
        <f>IF('INTERACTION-PAGE'!L127="","",'INTERACTION-PAGE'!L127)</f>
        <v/>
      </c>
      <c r="M127" s="10" t="str">
        <f>IF('INTERACTION-PAGE'!M127="","",'INTERACTION-PAGE'!M127)</f>
        <v/>
      </c>
      <c r="N127" s="10" t="str">
        <f>IF('INTERACTION-PAGE'!N127="","",'INTERACTION-PAGE'!N127)</f>
        <v/>
      </c>
      <c r="O127" s="10" t="str">
        <f>IF('INTERACTION-PAGE'!O127="","",'INTERACTION-PAGE'!O127)</f>
        <v/>
      </c>
      <c r="P127" s="10" t="str">
        <f>IF('INTERACTION-PAGE'!P127="","",'INTERACTION-PAGE'!P127)</f>
        <v/>
      </c>
      <c r="Q127" s="10" t="str">
        <f>IF('INTERACTION-PAGE'!Q127="","",'INTERACTION-PAGE'!Q127)</f>
        <v/>
      </c>
      <c r="R127" s="10" t="str">
        <f>IF('INTERACTION-PAGE'!R127="","",'INTERACTION-PAGE'!R127)</f>
        <v/>
      </c>
      <c r="S127" s="10" t="str">
        <f>IF('INTERACTION-PAGE'!S127="","",'INTERACTION-PAGE'!S127)</f>
        <v/>
      </c>
      <c r="T127" s="10" t="str">
        <f>IF('INTERACTION-PAGE'!T127="","",'INTERACTION-PAGE'!T127)</f>
        <v/>
      </c>
      <c r="U127" s="10" t="str">
        <f>IF('INTERACTION-PAGE'!U127="","",'INTERACTION-PAGE'!U127)</f>
        <v/>
      </c>
      <c r="V127" s="10" t="str">
        <f>IF('INTERACTION-PAGE'!V127="","",'INTERACTION-PAGE'!V127)</f>
        <v/>
      </c>
      <c r="W127" s="10" t="str">
        <f>IF('INTERACTION-PAGE'!W127="","",'INTERACTION-PAGE'!W127)</f>
        <v/>
      </c>
      <c r="X127" s="10" t="str">
        <f>IF('INTERACTION-PAGE'!X127="","",'INTERACTION-PAGE'!X127)</f>
        <v/>
      </c>
      <c r="Y127" s="26" t="str">
        <f t="shared" si="11"/>
        <v/>
      </c>
      <c r="Z127" s="26" t="str">
        <f t="shared" si="12"/>
        <v/>
      </c>
      <c r="AA127" s="26" t="str">
        <f t="shared" si="13"/>
        <v/>
      </c>
      <c r="AB127" s="26" t="str">
        <f t="shared" si="14"/>
        <v/>
      </c>
      <c r="AC127" s="26" t="str">
        <f t="shared" si="15"/>
        <v/>
      </c>
      <c r="AD127" s="26" t="str">
        <f t="shared" si="16"/>
        <v/>
      </c>
      <c r="AE127" s="27" t="str">
        <f>IF(C127="","",IFERROR(AVERAGE(Z127:AD127),""))</f>
        <v/>
      </c>
    </row>
    <row r="128" spans="1:31" ht="15" customHeight="1" x14ac:dyDescent="0.35">
      <c r="A128" s="3">
        <v>118</v>
      </c>
      <c r="B128" s="10" t="str">
        <f>IF('INTERACTION-PAGE'!B128="","",'INTERACTION-PAGE'!B128)</f>
        <v/>
      </c>
      <c r="C128" s="10" t="str">
        <f>IF('INTERACTION-PAGE'!C128="","",'INTERACTION-PAGE'!C128)</f>
        <v/>
      </c>
      <c r="D128" s="10" t="str">
        <f>IF('INTERACTION-PAGE'!D128="","",'INTERACTION-PAGE'!D128)</f>
        <v/>
      </c>
      <c r="E128" s="10" t="str">
        <f>IF('INTERACTION-PAGE'!E128="","",'INTERACTION-PAGE'!E128)</f>
        <v/>
      </c>
      <c r="F128" s="10" t="str">
        <f>IF('INTERACTION-PAGE'!F128="","",'INTERACTION-PAGE'!F128)</f>
        <v/>
      </c>
      <c r="G128" s="10" t="str">
        <f>IF('INTERACTION-PAGE'!G128="","",'INTERACTION-PAGE'!G128)</f>
        <v/>
      </c>
      <c r="H128" s="10" t="str">
        <f>IF('INTERACTION-PAGE'!H128="","",'INTERACTION-PAGE'!H128)</f>
        <v/>
      </c>
      <c r="I128" s="10" t="str">
        <f>IF('INTERACTION-PAGE'!I128="","",'INTERACTION-PAGE'!I128)</f>
        <v/>
      </c>
      <c r="J128" s="10" t="str">
        <f>IF('INTERACTION-PAGE'!J128="","",'INTERACTION-PAGE'!J128)</f>
        <v/>
      </c>
      <c r="K128" s="10" t="str">
        <f>IF('INTERACTION-PAGE'!K128="","",'INTERACTION-PAGE'!K128)</f>
        <v/>
      </c>
      <c r="L128" s="10" t="str">
        <f>IF('INTERACTION-PAGE'!L128="","",'INTERACTION-PAGE'!L128)</f>
        <v/>
      </c>
      <c r="M128" s="10" t="str">
        <f>IF('INTERACTION-PAGE'!M128="","",'INTERACTION-PAGE'!M128)</f>
        <v/>
      </c>
      <c r="N128" s="10" t="str">
        <f>IF('INTERACTION-PAGE'!N128="","",'INTERACTION-PAGE'!N128)</f>
        <v/>
      </c>
      <c r="O128" s="10" t="str">
        <f>IF('INTERACTION-PAGE'!O128="","",'INTERACTION-PAGE'!O128)</f>
        <v/>
      </c>
      <c r="P128" s="10" t="str">
        <f>IF('INTERACTION-PAGE'!P128="","",'INTERACTION-PAGE'!P128)</f>
        <v/>
      </c>
      <c r="Q128" s="10" t="str">
        <f>IF('INTERACTION-PAGE'!Q128="","",'INTERACTION-PAGE'!Q128)</f>
        <v/>
      </c>
      <c r="R128" s="10" t="str">
        <f>IF('INTERACTION-PAGE'!R128="","",'INTERACTION-PAGE'!R128)</f>
        <v/>
      </c>
      <c r="S128" s="10" t="str">
        <f>IF('INTERACTION-PAGE'!S128="","",'INTERACTION-PAGE'!S128)</f>
        <v/>
      </c>
      <c r="T128" s="10" t="str">
        <f>IF('INTERACTION-PAGE'!T128="","",'INTERACTION-PAGE'!T128)</f>
        <v/>
      </c>
      <c r="U128" s="10" t="str">
        <f>IF('INTERACTION-PAGE'!U128="","",'INTERACTION-PAGE'!U128)</f>
        <v/>
      </c>
      <c r="V128" s="10" t="str">
        <f>IF('INTERACTION-PAGE'!V128="","",'INTERACTION-PAGE'!V128)</f>
        <v/>
      </c>
      <c r="W128" s="10" t="str">
        <f>IF('INTERACTION-PAGE'!W128="","",'INTERACTION-PAGE'!W128)</f>
        <v/>
      </c>
      <c r="X128" s="10" t="str">
        <f>IF('INTERACTION-PAGE'!X128="","",'INTERACTION-PAGE'!X128)</f>
        <v/>
      </c>
      <c r="Y128" s="26" t="str">
        <f t="shared" si="11"/>
        <v/>
      </c>
      <c r="Z128" s="26" t="str">
        <f t="shared" si="12"/>
        <v/>
      </c>
      <c r="AA128" s="26" t="str">
        <f t="shared" si="13"/>
        <v/>
      </c>
      <c r="AB128" s="26" t="str">
        <f t="shared" si="14"/>
        <v/>
      </c>
      <c r="AC128" s="26" t="str">
        <f t="shared" si="15"/>
        <v/>
      </c>
      <c r="AD128" s="26" t="str">
        <f t="shared" si="16"/>
        <v/>
      </c>
      <c r="AE128" s="27" t="str">
        <f>IF(C128="","",IFERROR(AVERAGE(Z128:AD128),""))</f>
        <v/>
      </c>
    </row>
    <row r="129" spans="1:31" ht="15" customHeight="1" x14ac:dyDescent="0.35">
      <c r="A129" s="2">
        <v>119</v>
      </c>
      <c r="B129" s="10" t="str">
        <f>IF('INTERACTION-PAGE'!B129="","",'INTERACTION-PAGE'!B129)</f>
        <v/>
      </c>
      <c r="C129" s="10" t="str">
        <f>IF('INTERACTION-PAGE'!C129="","",'INTERACTION-PAGE'!C129)</f>
        <v/>
      </c>
      <c r="D129" s="10" t="str">
        <f>IF('INTERACTION-PAGE'!D129="","",'INTERACTION-PAGE'!D129)</f>
        <v/>
      </c>
      <c r="E129" s="10" t="str">
        <f>IF('INTERACTION-PAGE'!E129="","",'INTERACTION-PAGE'!E129)</f>
        <v/>
      </c>
      <c r="F129" s="10" t="str">
        <f>IF('INTERACTION-PAGE'!F129="","",'INTERACTION-PAGE'!F129)</f>
        <v/>
      </c>
      <c r="G129" s="10" t="str">
        <f>IF('INTERACTION-PAGE'!G129="","",'INTERACTION-PAGE'!G129)</f>
        <v/>
      </c>
      <c r="H129" s="10" t="str">
        <f>IF('INTERACTION-PAGE'!H129="","",'INTERACTION-PAGE'!H129)</f>
        <v/>
      </c>
      <c r="I129" s="10" t="str">
        <f>IF('INTERACTION-PAGE'!I129="","",'INTERACTION-PAGE'!I129)</f>
        <v/>
      </c>
      <c r="J129" s="10" t="str">
        <f>IF('INTERACTION-PAGE'!J129="","",'INTERACTION-PAGE'!J129)</f>
        <v/>
      </c>
      <c r="K129" s="10" t="str">
        <f>IF('INTERACTION-PAGE'!K129="","",'INTERACTION-PAGE'!K129)</f>
        <v/>
      </c>
      <c r="L129" s="10" t="str">
        <f>IF('INTERACTION-PAGE'!L129="","",'INTERACTION-PAGE'!L129)</f>
        <v/>
      </c>
      <c r="M129" s="10" t="str">
        <f>IF('INTERACTION-PAGE'!M129="","",'INTERACTION-PAGE'!M129)</f>
        <v/>
      </c>
      <c r="N129" s="10" t="str">
        <f>IF('INTERACTION-PAGE'!N129="","",'INTERACTION-PAGE'!N129)</f>
        <v/>
      </c>
      <c r="O129" s="10" t="str">
        <f>IF('INTERACTION-PAGE'!O129="","",'INTERACTION-PAGE'!O129)</f>
        <v/>
      </c>
      <c r="P129" s="10" t="str">
        <f>IF('INTERACTION-PAGE'!P129="","",'INTERACTION-PAGE'!P129)</f>
        <v/>
      </c>
      <c r="Q129" s="10" t="str">
        <f>IF('INTERACTION-PAGE'!Q129="","",'INTERACTION-PAGE'!Q129)</f>
        <v/>
      </c>
      <c r="R129" s="10" t="str">
        <f>IF('INTERACTION-PAGE'!R129="","",'INTERACTION-PAGE'!R129)</f>
        <v/>
      </c>
      <c r="S129" s="10" t="str">
        <f>IF('INTERACTION-PAGE'!S129="","",'INTERACTION-PAGE'!S129)</f>
        <v/>
      </c>
      <c r="T129" s="10" t="str">
        <f>IF('INTERACTION-PAGE'!T129="","",'INTERACTION-PAGE'!T129)</f>
        <v/>
      </c>
      <c r="U129" s="10" t="str">
        <f>IF('INTERACTION-PAGE'!U129="","",'INTERACTION-PAGE'!U129)</f>
        <v/>
      </c>
      <c r="V129" s="10" t="str">
        <f>IF('INTERACTION-PAGE'!V129="","",'INTERACTION-PAGE'!V129)</f>
        <v/>
      </c>
      <c r="W129" s="10" t="str">
        <f>IF('INTERACTION-PAGE'!W129="","",'INTERACTION-PAGE'!W129)</f>
        <v/>
      </c>
      <c r="X129" s="10" t="str">
        <f>IF('INTERACTION-PAGE'!X129="","",'INTERACTION-PAGE'!X129)</f>
        <v/>
      </c>
      <c r="Y129" s="26" t="str">
        <f t="shared" si="11"/>
        <v/>
      </c>
      <c r="Z129" s="26" t="str">
        <f t="shared" si="12"/>
        <v/>
      </c>
      <c r="AA129" s="26" t="str">
        <f t="shared" si="13"/>
        <v/>
      </c>
      <c r="AB129" s="26" t="str">
        <f t="shared" si="14"/>
        <v/>
      </c>
      <c r="AC129" s="26" t="str">
        <f t="shared" si="15"/>
        <v/>
      </c>
      <c r="AD129" s="26" t="str">
        <f t="shared" si="16"/>
        <v/>
      </c>
      <c r="AE129" s="27" t="str">
        <f>IF(C129="","",IFERROR(AVERAGE(Z129:AD129),""))</f>
        <v/>
      </c>
    </row>
    <row r="130" spans="1:31" ht="15" customHeight="1" thickBot="1" x14ac:dyDescent="0.4">
      <c r="A130" s="4">
        <v>120</v>
      </c>
      <c r="B130" s="10" t="str">
        <f>IF('INTERACTION-PAGE'!B130="","",'INTERACTION-PAGE'!B130)</f>
        <v/>
      </c>
      <c r="C130" s="10" t="str">
        <f>IF('INTERACTION-PAGE'!C130="","",'INTERACTION-PAGE'!C130)</f>
        <v/>
      </c>
      <c r="D130" s="10" t="str">
        <f>IF('INTERACTION-PAGE'!D130="","",'INTERACTION-PAGE'!D130)</f>
        <v/>
      </c>
      <c r="E130" s="10" t="str">
        <f>IF('INTERACTION-PAGE'!E130="","",'INTERACTION-PAGE'!E130)</f>
        <v/>
      </c>
      <c r="F130" s="10" t="str">
        <f>IF('INTERACTION-PAGE'!F130="","",'INTERACTION-PAGE'!F130)</f>
        <v/>
      </c>
      <c r="G130" s="10" t="str">
        <f>IF('INTERACTION-PAGE'!G130="","",'INTERACTION-PAGE'!G130)</f>
        <v/>
      </c>
      <c r="H130" s="10" t="str">
        <f>IF('INTERACTION-PAGE'!H130="","",'INTERACTION-PAGE'!H130)</f>
        <v/>
      </c>
      <c r="I130" s="10" t="str">
        <f>IF('INTERACTION-PAGE'!I130="","",'INTERACTION-PAGE'!I130)</f>
        <v/>
      </c>
      <c r="J130" s="10" t="str">
        <f>IF('INTERACTION-PAGE'!J130="","",'INTERACTION-PAGE'!J130)</f>
        <v/>
      </c>
      <c r="K130" s="10" t="str">
        <f>IF('INTERACTION-PAGE'!K130="","",'INTERACTION-PAGE'!K130)</f>
        <v/>
      </c>
      <c r="L130" s="10" t="str">
        <f>IF('INTERACTION-PAGE'!L130="","",'INTERACTION-PAGE'!L130)</f>
        <v/>
      </c>
      <c r="M130" s="10" t="str">
        <f>IF('INTERACTION-PAGE'!M130="","",'INTERACTION-PAGE'!M130)</f>
        <v/>
      </c>
      <c r="N130" s="10" t="str">
        <f>IF('INTERACTION-PAGE'!N130="","",'INTERACTION-PAGE'!N130)</f>
        <v/>
      </c>
      <c r="O130" s="10" t="str">
        <f>IF('INTERACTION-PAGE'!O130="","",'INTERACTION-PAGE'!O130)</f>
        <v/>
      </c>
      <c r="P130" s="10" t="str">
        <f>IF('INTERACTION-PAGE'!P130="","",'INTERACTION-PAGE'!P130)</f>
        <v/>
      </c>
      <c r="Q130" s="10" t="str">
        <f>IF('INTERACTION-PAGE'!Q130="","",'INTERACTION-PAGE'!Q130)</f>
        <v/>
      </c>
      <c r="R130" s="10" t="str">
        <f>IF('INTERACTION-PAGE'!R130="","",'INTERACTION-PAGE'!R130)</f>
        <v/>
      </c>
      <c r="S130" s="10" t="str">
        <f>IF('INTERACTION-PAGE'!S130="","",'INTERACTION-PAGE'!S130)</f>
        <v/>
      </c>
      <c r="T130" s="10" t="str">
        <f>IF('INTERACTION-PAGE'!T130="","",'INTERACTION-PAGE'!T130)</f>
        <v/>
      </c>
      <c r="U130" s="10" t="str">
        <f>IF('INTERACTION-PAGE'!U130="","",'INTERACTION-PAGE'!U130)</f>
        <v/>
      </c>
      <c r="V130" s="10" t="str">
        <f>IF('INTERACTION-PAGE'!V130="","",'INTERACTION-PAGE'!V130)</f>
        <v/>
      </c>
      <c r="W130" s="10" t="str">
        <f>IF('INTERACTION-PAGE'!W130="","",'INTERACTION-PAGE'!W130)</f>
        <v/>
      </c>
      <c r="X130" s="10" t="str">
        <f>IF('INTERACTION-PAGE'!X130="","",'INTERACTION-PAGE'!X130)</f>
        <v/>
      </c>
      <c r="Y130" s="26" t="str">
        <f t="shared" si="11"/>
        <v/>
      </c>
      <c r="Z130" s="26" t="str">
        <f t="shared" si="12"/>
        <v/>
      </c>
      <c r="AA130" s="26" t="str">
        <f t="shared" si="13"/>
        <v/>
      </c>
      <c r="AB130" s="26" t="str">
        <f t="shared" si="14"/>
        <v/>
      </c>
      <c r="AC130" s="26" t="str">
        <f t="shared" si="15"/>
        <v/>
      </c>
      <c r="AD130" s="26" t="str">
        <f t="shared" si="16"/>
        <v/>
      </c>
      <c r="AE130" s="27" t="str">
        <f>IF(C130="","",IFERROR(AVERAGE(Z130:AD130),""))</f>
        <v/>
      </c>
    </row>
    <row r="131" spans="1:31" ht="16.5" customHeight="1" thickTop="1" thickBot="1" x14ac:dyDescent="0.4">
      <c r="A131" s="204" t="s">
        <v>54</v>
      </c>
      <c r="B131" s="52"/>
      <c r="C131" s="52"/>
      <c r="D131" s="52"/>
      <c r="E131" s="52"/>
      <c r="F131" s="52"/>
      <c r="G131" s="52"/>
      <c r="H131" s="52"/>
      <c r="I131" s="53"/>
      <c r="J131" s="207" t="s">
        <v>13</v>
      </c>
      <c r="K131" s="197" t="s">
        <v>34</v>
      </c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9"/>
      <c r="Y131" s="44">
        <f>IF(Y$10="","",COUNTIF($D$11:$D$130,"AB")+COUNTIF($D$11:$D$130,"UR"))</f>
        <v>0</v>
      </c>
      <c r="Z131" s="21">
        <f>IF(Z$10="","",COUNTIF(Z$11:Z$130,"AB")+COUNTIF(Z$11:Z$130,"")-COUNTIF($C$11:$C$130,""))</f>
        <v>0</v>
      </c>
      <c r="AA131" s="21">
        <f t="shared" ref="AA131:AD131" si="18">IF(AA$10="","",COUNTIF(AA$11:AA$130,"AB")+COUNTIF(AA$11:AA$130,"")-COUNTIF($C$11:$C$130,""))</f>
        <v>0</v>
      </c>
      <c r="AB131" s="21">
        <f t="shared" si="18"/>
        <v>0</v>
      </c>
      <c r="AC131" s="21">
        <f t="shared" si="18"/>
        <v>0</v>
      </c>
      <c r="AD131" s="21" t="str">
        <f t="shared" si="18"/>
        <v/>
      </c>
      <c r="AE131" s="164"/>
    </row>
    <row r="132" spans="1:31" ht="21.5" thickTop="1" thickBot="1" x14ac:dyDescent="0.4">
      <c r="A132" s="205"/>
      <c r="B132" s="188" t="s">
        <v>55</v>
      </c>
      <c r="C132" s="189"/>
      <c r="D132" s="189"/>
      <c r="E132" s="189"/>
      <c r="F132" s="189"/>
      <c r="G132" s="189"/>
      <c r="H132" s="189"/>
      <c r="I132" s="190"/>
      <c r="J132" s="207"/>
      <c r="K132" s="197" t="s">
        <v>35</v>
      </c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9"/>
      <c r="Y132" s="44">
        <f>COUNT($A$11:$A$130)-COUNTIF($D$11:$D$130, "AB")-COUNTIF($D$11:$D$130, "UR")-COUNTIF($C$11:$C$130, "")</f>
        <v>60</v>
      </c>
      <c r="Z132" s="21">
        <f>IF(Z$10="","",IF((COUNT($A$11:$A$130)-COUNTIF($C$11:$C$130,"")-Z$131)&lt;0,0,COUNT($A$11:$A$130)-COUNTIF($C$11:$C$130,"")-Z$131))</f>
        <v>60</v>
      </c>
      <c r="AA132" s="21">
        <f t="shared" ref="AA132:AD132" si="19">IF(AA$10="","",IF((COUNT($A$11:$A$130)-COUNTIF($C$11:$C$130,"")-AA$131)&lt;0,0,COUNT($A$11:$A$130)-COUNTIF($C$11:$C$130,"")-AA$131))</f>
        <v>60</v>
      </c>
      <c r="AB132" s="21">
        <f t="shared" si="19"/>
        <v>60</v>
      </c>
      <c r="AC132" s="21">
        <f t="shared" si="19"/>
        <v>60</v>
      </c>
      <c r="AD132" s="21" t="str">
        <f t="shared" si="19"/>
        <v/>
      </c>
      <c r="AE132" s="165"/>
    </row>
    <row r="133" spans="1:31" ht="21.5" thickTop="1" thickBot="1" x14ac:dyDescent="0.4">
      <c r="A133" s="205"/>
      <c r="B133" s="191"/>
      <c r="C133" s="192"/>
      <c r="D133" s="192"/>
      <c r="E133" s="192"/>
      <c r="F133" s="192"/>
      <c r="G133" s="192"/>
      <c r="H133" s="192"/>
      <c r="I133" s="193"/>
      <c r="J133" s="207"/>
      <c r="K133" s="197" t="s">
        <v>58</v>
      </c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9"/>
      <c r="Y133" s="54">
        <f>IF(Y$10="","",COUNTIF(Y$11:Y$130,"&gt;="&amp;$N$1))</f>
        <v>58</v>
      </c>
      <c r="Z133" s="21">
        <f>IF(Z$10="","",COUNTIF(Z$11:Z$130,"&gt;="&amp;$N$2))</f>
        <v>37</v>
      </c>
      <c r="AA133" s="21">
        <f t="shared" ref="AA133:AD133" si="20">IF(AA$10="","",COUNTIF(AA$11:AA$130,"&gt;="&amp;$N$2))</f>
        <v>41</v>
      </c>
      <c r="AB133" s="21">
        <f t="shared" si="20"/>
        <v>39</v>
      </c>
      <c r="AC133" s="21">
        <f t="shared" si="20"/>
        <v>52</v>
      </c>
      <c r="AD133" s="21" t="str">
        <f t="shared" si="20"/>
        <v/>
      </c>
      <c r="AE133" s="165"/>
    </row>
    <row r="134" spans="1:31" ht="21.5" thickTop="1" thickBot="1" x14ac:dyDescent="0.4">
      <c r="A134" s="205"/>
      <c r="B134" s="191"/>
      <c r="C134" s="192"/>
      <c r="D134" s="192"/>
      <c r="E134" s="192"/>
      <c r="F134" s="192"/>
      <c r="G134" s="192"/>
      <c r="H134" s="192"/>
      <c r="I134" s="193"/>
      <c r="J134" s="207"/>
      <c r="K134" s="197" t="s">
        <v>59</v>
      </c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9"/>
      <c r="Y134" s="55">
        <f>IFERROR((Y133/Y132)*100,"")</f>
        <v>96.666666666666671</v>
      </c>
      <c r="Z134" s="22">
        <f>IFERROR((Z$133/Z$132)*100,"")</f>
        <v>61.666666666666671</v>
      </c>
      <c r="AA134" s="22">
        <f t="shared" ref="AA134:AD134" si="21">IFERROR((AA$133/AA$132)*100,"")</f>
        <v>68.333333333333329</v>
      </c>
      <c r="AB134" s="22">
        <f t="shared" si="21"/>
        <v>65</v>
      </c>
      <c r="AC134" s="22">
        <f t="shared" si="21"/>
        <v>86.666666666666671</v>
      </c>
      <c r="AD134" s="22" t="str">
        <f t="shared" si="21"/>
        <v/>
      </c>
      <c r="AE134" s="165"/>
    </row>
    <row r="135" spans="1:31" ht="32.15" customHeight="1" thickTop="1" thickBot="1" x14ac:dyDescent="0.4">
      <c r="A135" s="206"/>
      <c r="B135" s="194"/>
      <c r="C135" s="195"/>
      <c r="D135" s="195"/>
      <c r="E135" s="195"/>
      <c r="F135" s="195"/>
      <c r="G135" s="195"/>
      <c r="H135" s="195"/>
      <c r="I135" s="196"/>
      <c r="J135" s="207"/>
      <c r="K135" s="197" t="s">
        <v>52</v>
      </c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9"/>
      <c r="Y135" s="55"/>
      <c r="Z135" s="22">
        <f>IF(Z134="","",IF(Z134&gt;=$C$1,$E$1,IF(Z134&gt;=$C$2,$E$2+(Z134-$C$2)/$F$2,IF(Z134&gt;=$C$3,$E$3+(Z134-$C$3)/$F$3,0))))</f>
        <v>2.166666666666667</v>
      </c>
      <c r="AA135" s="22">
        <f>IF(AA134="","",IF(AA134&gt;=$C$1,$E$1,IF(AA134&gt;=$C$2,$E$2+(AA134-$C$2)/$F$2,IF(AA134&gt;=$C$3,$E$3+(AA134-$C$3)/$F$3,0))))</f>
        <v>2.833333333333333</v>
      </c>
      <c r="AB135" s="22">
        <f>IF(AB134="","",IF(AB134&gt;=$C$1,$E$1,IF(AB134&gt;=$C$2,$E$2+(AB134-$C$2)/$F$2,IF(AB134&gt;=$C$3,$E$3+(AB134-$C$3)/$F$3,0))))</f>
        <v>2.5</v>
      </c>
      <c r="AC135" s="22">
        <f>IF(AC134="","",IF(AC134&gt;=$C$1,$E$1,IF(AC134&gt;=$C$2,$E$2+(AC134-$C$2)/$F$2,IF(AC134&gt;=$C$3,$E$3+(AC134-$C$3)/$F$3,0))))</f>
        <v>3</v>
      </c>
      <c r="AD135" s="22" t="str">
        <f>IF(AD134="","",IF(AD134&gt;=$C$1,$E$1,IF(AD134&gt;=$C$2,$E$2+(AD134-$C$2)/$F$2,IF(AD134&gt;=$C$3,$E$3+(AD134-$C$3)/$F$3,0))))</f>
        <v/>
      </c>
      <c r="AE135" s="165"/>
    </row>
    <row r="136" spans="1:31" ht="21.5" thickTop="1" thickBot="1" x14ac:dyDescent="0.4">
      <c r="A136" s="23"/>
      <c r="B136" s="200"/>
      <c r="C136" s="200"/>
      <c r="D136" s="200"/>
      <c r="E136" s="200"/>
      <c r="F136" s="200"/>
      <c r="G136" s="200"/>
      <c r="H136" s="200"/>
      <c r="I136" s="24"/>
      <c r="J136" s="201" t="s">
        <v>45</v>
      </c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3"/>
      <c r="Z136" s="25">
        <f>IFERROR(Z135,"")</f>
        <v>2.166666666666667</v>
      </c>
      <c r="AA136" s="25">
        <f>IFERROR(AA135,"")</f>
        <v>2.833333333333333</v>
      </c>
      <c r="AB136" s="25">
        <f t="shared" ref="AB136:AD136" si="22">IFERROR(AB135,"")</f>
        <v>2.5</v>
      </c>
      <c r="AC136" s="25">
        <f t="shared" si="22"/>
        <v>3</v>
      </c>
      <c r="AD136" s="25" t="str">
        <f t="shared" si="22"/>
        <v/>
      </c>
      <c r="AE136" s="165"/>
    </row>
    <row r="137" spans="1:31" ht="16.5" customHeight="1" thickTop="1" thickBot="1" x14ac:dyDescent="0.4">
      <c r="A137" s="204" t="s">
        <v>54</v>
      </c>
      <c r="B137" s="52"/>
      <c r="C137" s="52"/>
      <c r="D137" s="52"/>
      <c r="E137" s="52"/>
      <c r="F137" s="52"/>
      <c r="G137" s="52"/>
      <c r="H137" s="52"/>
      <c r="I137" s="53"/>
      <c r="J137" s="207" t="s">
        <v>13</v>
      </c>
      <c r="K137" s="197" t="s">
        <v>34</v>
      </c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9"/>
      <c r="Y137" s="44">
        <f>IF(Y$10="","",COUNTIF($D$11:$D$130,"AB")+COUNTIF($D$11:$D$130,"UR"))</f>
        <v>0</v>
      </c>
      <c r="Z137" s="21">
        <f>IF(Z$10="","",COUNTIF(Z$11:Z$130,"AB")+COUNTIF(Z$11:Z$130,"")-COUNTIF($C$11:$C$130,""))</f>
        <v>0</v>
      </c>
      <c r="AA137" s="21">
        <f t="shared" ref="AA137:AD137" si="23">IF(AA$10="","",COUNTIF(AA$11:AA$130,"AB")+COUNTIF(AA$11:AA$130,"")-COUNTIF($C$11:$C$130,""))</f>
        <v>0</v>
      </c>
      <c r="AB137" s="21">
        <f t="shared" si="23"/>
        <v>0</v>
      </c>
      <c r="AC137" s="21">
        <f t="shared" si="23"/>
        <v>0</v>
      </c>
      <c r="AD137" s="21" t="str">
        <f t="shared" si="23"/>
        <v/>
      </c>
      <c r="AE137" s="164"/>
    </row>
    <row r="138" spans="1:31" ht="21.5" thickTop="1" thickBot="1" x14ac:dyDescent="0.4">
      <c r="A138" s="205"/>
      <c r="B138" s="188" t="s">
        <v>56</v>
      </c>
      <c r="C138" s="189"/>
      <c r="D138" s="189"/>
      <c r="E138" s="189"/>
      <c r="F138" s="189"/>
      <c r="G138" s="189"/>
      <c r="H138" s="189"/>
      <c r="I138" s="190"/>
      <c r="J138" s="207"/>
      <c r="K138" s="197" t="s">
        <v>35</v>
      </c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9"/>
      <c r="Y138" s="44">
        <f>COUNT($A$11:$A$130)-COUNTIF($D$11:$D$130, "AB")-COUNTIF($D$11:$D$130, "UR")-COUNTIF($C$11:$C$130, "")</f>
        <v>60</v>
      </c>
      <c r="Z138" s="21">
        <f>IF(Z$10="","",IF((COUNT($A$11:$A$130)-COUNTIF($C$11:$C$130,"")-Z$131)&lt;0,0,COUNT($A$11:$A$130)-COUNTIF($C$11:$C$130,"")-Z$131))</f>
        <v>60</v>
      </c>
      <c r="AA138" s="21">
        <f t="shared" ref="AA138:AD138" si="24">IF(AA$10="","",IF((COUNT($A$11:$A$130)-COUNTIF($C$11:$C$130,"")-AA$131)&lt;0,0,COUNT($A$11:$A$130)-COUNTIF($C$11:$C$130,"")-AA$131))</f>
        <v>60</v>
      </c>
      <c r="AB138" s="21">
        <f t="shared" si="24"/>
        <v>60</v>
      </c>
      <c r="AC138" s="21">
        <f t="shared" si="24"/>
        <v>60</v>
      </c>
      <c r="AD138" s="21" t="str">
        <f t="shared" si="24"/>
        <v/>
      </c>
      <c r="AE138" s="165"/>
    </row>
    <row r="139" spans="1:31" ht="21.5" thickTop="1" thickBot="1" x14ac:dyDescent="0.4">
      <c r="A139" s="205"/>
      <c r="B139" s="191"/>
      <c r="C139" s="192"/>
      <c r="D139" s="192"/>
      <c r="E139" s="192"/>
      <c r="F139" s="192"/>
      <c r="G139" s="192"/>
      <c r="H139" s="192"/>
      <c r="I139" s="193"/>
      <c r="J139" s="207"/>
      <c r="K139" s="197" t="s">
        <v>60</v>
      </c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9"/>
      <c r="Y139" s="44">
        <f>IF(Y$10="","",COUNTIF(Y$11:Y$130,"&gt;="&amp;$N$1))</f>
        <v>58</v>
      </c>
      <c r="Z139" s="56">
        <f>IF(Z$10="","",COUNTIF(Z$11:Z$130,"&gt;="&amp;$N$1))</f>
        <v>54</v>
      </c>
      <c r="AA139" s="56">
        <f t="shared" ref="AA139:AD139" si="25">IF(AA$10="","",COUNTIF(AA$11:AA$130,"&gt;="&amp;$N$1))</f>
        <v>55</v>
      </c>
      <c r="AB139" s="56">
        <f t="shared" si="25"/>
        <v>58</v>
      </c>
      <c r="AC139" s="56">
        <f t="shared" si="25"/>
        <v>58</v>
      </c>
      <c r="AD139" s="56" t="str">
        <f t="shared" si="25"/>
        <v/>
      </c>
      <c r="AE139" s="165"/>
    </row>
    <row r="140" spans="1:31" ht="21.5" thickTop="1" thickBot="1" x14ac:dyDescent="0.4">
      <c r="A140" s="205"/>
      <c r="B140" s="191"/>
      <c r="C140" s="192"/>
      <c r="D140" s="192"/>
      <c r="E140" s="192"/>
      <c r="F140" s="192"/>
      <c r="G140" s="192"/>
      <c r="H140" s="192"/>
      <c r="I140" s="193"/>
      <c r="J140" s="207"/>
      <c r="K140" s="197" t="s">
        <v>62</v>
      </c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9"/>
      <c r="Y140" s="22">
        <f t="shared" ref="Y140:AD140" si="26">IFERROR((Y139/Y138)*100,"")</f>
        <v>96.666666666666671</v>
      </c>
      <c r="Z140" s="22">
        <f t="shared" si="26"/>
        <v>90</v>
      </c>
      <c r="AA140" s="22">
        <f t="shared" si="26"/>
        <v>91.666666666666657</v>
      </c>
      <c r="AB140" s="22">
        <f t="shared" si="26"/>
        <v>96.666666666666671</v>
      </c>
      <c r="AC140" s="22">
        <f t="shared" si="26"/>
        <v>96.666666666666671</v>
      </c>
      <c r="AD140" s="22" t="str">
        <f t="shared" si="26"/>
        <v/>
      </c>
      <c r="AE140" s="165"/>
    </row>
    <row r="141" spans="1:31" ht="32.15" customHeight="1" thickTop="1" thickBot="1" x14ac:dyDescent="0.4">
      <c r="A141" s="206"/>
      <c r="B141" s="194"/>
      <c r="C141" s="195"/>
      <c r="D141" s="195"/>
      <c r="E141" s="195"/>
      <c r="F141" s="195"/>
      <c r="G141" s="195"/>
      <c r="H141" s="195"/>
      <c r="I141" s="196"/>
      <c r="J141" s="207"/>
      <c r="K141" s="197" t="s">
        <v>61</v>
      </c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9"/>
      <c r="Y141" s="45"/>
      <c r="Z141" s="22">
        <f>IF(Z140="","",IFERROR(AVERAGE(Z$11:Z$130),""))</f>
        <v>56.403571428571396</v>
      </c>
      <c r="AA141" s="22">
        <f t="shared" ref="AA141:AD141" si="27">IF(AA140="","",IFERROR(AVERAGE(AA$11:AA$130),""))</f>
        <v>60.64466666666668</v>
      </c>
      <c r="AB141" s="22">
        <f t="shared" si="27"/>
        <v>61.109459459459458</v>
      </c>
      <c r="AC141" s="22">
        <f t="shared" si="27"/>
        <v>67.846428571428561</v>
      </c>
      <c r="AD141" s="22" t="str">
        <f t="shared" si="27"/>
        <v/>
      </c>
      <c r="AE141" s="165"/>
    </row>
    <row r="142" spans="1:31" ht="21.5" thickTop="1" thickBot="1" x14ac:dyDescent="0.4">
      <c r="A142" s="23"/>
      <c r="B142" s="200"/>
      <c r="C142" s="200"/>
      <c r="D142" s="200"/>
      <c r="E142" s="200"/>
      <c r="F142" s="200"/>
      <c r="G142" s="200"/>
      <c r="H142" s="200"/>
      <c r="I142" s="24"/>
      <c r="J142" s="201" t="s">
        <v>63</v>
      </c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203"/>
      <c r="Z142" s="25">
        <f>IFERROR(Z141,"")</f>
        <v>56.403571428571396</v>
      </c>
      <c r="AA142" s="25">
        <f>IFERROR(AA141,"")</f>
        <v>60.64466666666668</v>
      </c>
      <c r="AB142" s="25">
        <f t="shared" ref="AB142:AD142" si="28">IFERROR(AB141,"")</f>
        <v>61.109459459459458</v>
      </c>
      <c r="AC142" s="25">
        <f t="shared" si="28"/>
        <v>67.846428571428561</v>
      </c>
      <c r="AD142" s="25" t="str">
        <f t="shared" si="28"/>
        <v/>
      </c>
      <c r="AE142" s="165"/>
    </row>
  </sheetData>
  <sheetProtection selectLockedCells="1" selectUnlockedCells="1"/>
  <protectedRanges>
    <protectedRange sqref="I5 C5:D6 G6 K6 Z5:Z6 AD6 B87:X130 N1:X2 C1:E3 E10:Y10" name="Range1"/>
    <protectedRange sqref="B77:X86 N71:S76 B71:I76 X11:X76 D11:D70 N11:N70" name="Range1_1"/>
    <protectedRange sqref="B11:C70" name="Range1_8"/>
    <protectedRange sqref="G11:J70" name="Range1_9"/>
    <protectedRange sqref="O11:W70" name="Range1_10"/>
  </protectedRanges>
  <mergeCells count="56">
    <mergeCell ref="K6:L6"/>
    <mergeCell ref="I6:J6"/>
    <mergeCell ref="E6:F6"/>
    <mergeCell ref="E8:H8"/>
    <mergeCell ref="J8:M8"/>
    <mergeCell ref="O8:R8"/>
    <mergeCell ref="T8:W8"/>
    <mergeCell ref="O7:S7"/>
    <mergeCell ref="T7:X7"/>
    <mergeCell ref="E7:I7"/>
    <mergeCell ref="J7:N7"/>
    <mergeCell ref="A8:A10"/>
    <mergeCell ref="B8:B10"/>
    <mergeCell ref="C8:C9"/>
    <mergeCell ref="G1:M1"/>
    <mergeCell ref="A6:B6"/>
    <mergeCell ref="A4:AE4"/>
    <mergeCell ref="A5:B5"/>
    <mergeCell ref="C5:F5"/>
    <mergeCell ref="G5:H5"/>
    <mergeCell ref="I5:M5"/>
    <mergeCell ref="N5:Y5"/>
    <mergeCell ref="AB6:AC6"/>
    <mergeCell ref="Y1:AE2"/>
    <mergeCell ref="AD6:AE6"/>
    <mergeCell ref="A1:B3"/>
    <mergeCell ref="G2:M2"/>
    <mergeCell ref="G3:AE3"/>
    <mergeCell ref="Z5:AE5"/>
    <mergeCell ref="Z6:AA6"/>
    <mergeCell ref="AE131:AE136"/>
    <mergeCell ref="J131:J135"/>
    <mergeCell ref="J136:Y136"/>
    <mergeCell ref="B136:H136"/>
    <mergeCell ref="K132:X132"/>
    <mergeCell ref="K133:X133"/>
    <mergeCell ref="K134:X134"/>
    <mergeCell ref="K135:X135"/>
    <mergeCell ref="Z7:AE7"/>
    <mergeCell ref="D8:D9"/>
    <mergeCell ref="G6:H6"/>
    <mergeCell ref="M6:Y6"/>
    <mergeCell ref="K131:X131"/>
    <mergeCell ref="A131:A135"/>
    <mergeCell ref="B132:I135"/>
    <mergeCell ref="A137:A141"/>
    <mergeCell ref="J137:J141"/>
    <mergeCell ref="K137:X137"/>
    <mergeCell ref="AE137:AE142"/>
    <mergeCell ref="B138:I141"/>
    <mergeCell ref="K138:X138"/>
    <mergeCell ref="K139:X139"/>
    <mergeCell ref="K140:X140"/>
    <mergeCell ref="K141:X141"/>
    <mergeCell ref="B142:H142"/>
    <mergeCell ref="J142:Y142"/>
  </mergeCells>
  <pageMargins left="0.24" right="0.18" top="0.38" bottom="0.43" header="0.2" footer="0.2"/>
  <pageSetup paperSize="9" scale="73" fitToHeight="0" orientation="portrait" r:id="rId1"/>
  <headerFooter>
    <oddFooter>&amp;CPage &amp;P of &amp;N&amp;RFILE PREPARED BY DILIP SISODIA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"/>
  <sheetViews>
    <sheetView workbookViewId="0">
      <selection activeCell="K20" sqref="K20"/>
    </sheetView>
  </sheetViews>
  <sheetFormatPr defaultRowHeight="14.5" x14ac:dyDescent="0.35"/>
  <cols>
    <col min="17" max="17" width="16.7265625" style="28" customWidth="1"/>
  </cols>
  <sheetData>
    <row r="1" spans="1:17" ht="21.5" thickBot="1" x14ac:dyDescent="0.55000000000000004">
      <c r="A1" s="248" t="str">
        <f>IF(CO_ATTAINMENT!A4="","",CO_ATTAINMENT!A4)</f>
        <v>TEZPUR UNIVERSITY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</row>
    <row r="2" spans="1:17" ht="16.5" thickTop="1" thickBot="1" x14ac:dyDescent="0.4">
      <c r="A2" s="249" t="s">
        <v>0</v>
      </c>
      <c r="B2" s="250"/>
      <c r="C2" s="251"/>
      <c r="D2" s="251"/>
      <c r="E2" s="252"/>
      <c r="F2" s="253" t="str">
        <f>IF(CO_ATTAINMENT!C5="","",CO_ATTAINMENT!C5)</f>
        <v>DR. ARINDAM KARMAKAR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</row>
    <row r="3" spans="1:17" ht="15.5" thickTop="1" thickBot="1" x14ac:dyDescent="0.4">
      <c r="A3" s="236" t="s">
        <v>91</v>
      </c>
      <c r="B3" s="237"/>
      <c r="C3" s="238" t="str">
        <f>IF(CO_ATTAINMENT!I5="","",CO_ATTAINMENT!I5)</f>
        <v>Computer Sc. and Engineering</v>
      </c>
      <c r="D3" s="238"/>
      <c r="E3" s="238"/>
      <c r="F3" s="238"/>
      <c r="G3" s="238"/>
      <c r="H3" s="238"/>
      <c r="I3" s="238"/>
      <c r="J3" s="238"/>
      <c r="K3" s="238"/>
      <c r="L3" s="238"/>
      <c r="M3" s="239" t="s">
        <v>38</v>
      </c>
      <c r="N3" s="239"/>
      <c r="O3" s="238" t="str">
        <f>IF(CO_ATTAINMENT!AD6="","",CO_ATTAINMENT!AD6)</f>
        <v>2020-2021</v>
      </c>
      <c r="P3" s="238"/>
    </row>
    <row r="4" spans="1:17" ht="15.5" thickTop="1" thickBot="1" x14ac:dyDescent="0.4">
      <c r="A4" s="236" t="s">
        <v>75</v>
      </c>
      <c r="B4" s="237"/>
      <c r="C4" s="238" t="str">
        <f>IF(CO_ATTAINMENT!C6="","",CO_ATTAINMENT!C6)</f>
        <v>B. Tech</v>
      </c>
      <c r="D4" s="238"/>
      <c r="E4" s="238"/>
      <c r="F4" s="238"/>
      <c r="G4" s="239" t="s">
        <v>92</v>
      </c>
      <c r="H4" s="239"/>
      <c r="I4" s="238" t="str">
        <f>IF(CO_ATTAINMENT!G6="","",CO_ATTAINMENT!G6)</f>
        <v>II</v>
      </c>
      <c r="J4" s="238"/>
      <c r="K4" s="238"/>
      <c r="L4" s="238"/>
      <c r="M4" s="239" t="s">
        <v>39</v>
      </c>
      <c r="N4" s="239"/>
      <c r="O4" s="238">
        <f>IF(CO_ATTAINMENT!K6="","",CO_ATTAINMENT!K6)</f>
        <v>4</v>
      </c>
      <c r="P4" s="238"/>
    </row>
    <row r="5" spans="1:17" ht="15.5" thickTop="1" thickBot="1" x14ac:dyDescent="0.4">
      <c r="A5" s="236" t="s">
        <v>1</v>
      </c>
      <c r="B5" s="237"/>
      <c r="C5" s="238" t="str">
        <f>IF(CO_ATTAINMENT!Z5="","",CO_ATTAINMENT!Z5)</f>
        <v>DAA</v>
      </c>
      <c r="D5" s="238"/>
      <c r="E5" s="238"/>
      <c r="F5" s="238"/>
      <c r="G5" s="238"/>
      <c r="H5" s="238"/>
      <c r="I5" s="238"/>
      <c r="J5" s="238"/>
      <c r="K5" s="238"/>
      <c r="L5" s="247" t="s">
        <v>90</v>
      </c>
      <c r="M5" s="247"/>
      <c r="N5" s="247"/>
      <c r="O5" s="238" t="str">
        <f>IF(CO_ATTAINMENT!Z6="","",CO_ATTAINMENT!Z6)</f>
        <v>CO206</v>
      </c>
      <c r="P5" s="238"/>
    </row>
    <row r="6" spans="1:17" s="28" customFormat="1" ht="23.25" customHeight="1" thickTop="1" thickBot="1" x14ac:dyDescent="0.4">
      <c r="A6" s="240" t="s">
        <v>15</v>
      </c>
      <c r="B6" s="241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3"/>
    </row>
    <row r="7" spans="1:17" s="28" customFormat="1" ht="15" customHeight="1" thickTop="1" thickBot="1" x14ac:dyDescent="0.4">
      <c r="A7" s="244" t="s">
        <v>16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6"/>
    </row>
    <row r="8" spans="1:17" s="28" customFormat="1" ht="23.5" thickTop="1" thickBot="1" x14ac:dyDescent="0.4">
      <c r="A8" s="33"/>
      <c r="B8" s="33" t="s">
        <v>17</v>
      </c>
      <c r="C8" s="33" t="s">
        <v>18</v>
      </c>
      <c r="D8" s="33" t="s">
        <v>19</v>
      </c>
      <c r="E8" s="33" t="s">
        <v>20</v>
      </c>
      <c r="F8" s="33" t="s">
        <v>21</v>
      </c>
      <c r="G8" s="33" t="s">
        <v>22</v>
      </c>
      <c r="H8" s="33" t="s">
        <v>23</v>
      </c>
      <c r="I8" s="33" t="s">
        <v>24</v>
      </c>
      <c r="J8" s="33" t="s">
        <v>25</v>
      </c>
      <c r="K8" s="33" t="s">
        <v>26</v>
      </c>
      <c r="L8" s="33" t="s">
        <v>27</v>
      </c>
      <c r="M8" s="33" t="s">
        <v>28</v>
      </c>
      <c r="N8" s="33" t="s">
        <v>29</v>
      </c>
      <c r="O8" s="33" t="s">
        <v>30</v>
      </c>
      <c r="P8" s="33" t="s">
        <v>31</v>
      </c>
    </row>
    <row r="9" spans="1:17" s="28" customFormat="1" ht="23.5" thickTop="1" thickBot="1" x14ac:dyDescent="0.4">
      <c r="A9" s="33" t="s">
        <v>6</v>
      </c>
      <c r="B9" s="29">
        <f>IF('INTERACTION-PAGE'!E145="","",'INTERACTION-PAGE'!E145)</f>
        <v>3</v>
      </c>
      <c r="C9" s="29">
        <f>IF('INTERACTION-PAGE'!F145="","",'INTERACTION-PAGE'!F145)</f>
        <v>2</v>
      </c>
      <c r="D9" s="29" t="str">
        <f>IF('INTERACTION-PAGE'!G145="","",'INTERACTION-PAGE'!G145)</f>
        <v/>
      </c>
      <c r="E9" s="29" t="str">
        <f>IF('INTERACTION-PAGE'!H145="","",'INTERACTION-PAGE'!H145)</f>
        <v/>
      </c>
      <c r="F9" s="29">
        <f>IF('INTERACTION-PAGE'!I145="","",'INTERACTION-PAGE'!I145)</f>
        <v>2</v>
      </c>
      <c r="G9" s="29" t="str">
        <f>IF('INTERACTION-PAGE'!J145="","",'INTERACTION-PAGE'!J145)</f>
        <v/>
      </c>
      <c r="H9" s="29" t="str">
        <f>IF('INTERACTION-PAGE'!K145="","",'INTERACTION-PAGE'!K145)</f>
        <v/>
      </c>
      <c r="I9" s="29" t="str">
        <f>IF('INTERACTION-PAGE'!L145="","",'INTERACTION-PAGE'!L145)</f>
        <v/>
      </c>
      <c r="J9" s="29" t="str">
        <f>IF('INTERACTION-PAGE'!M145="","",'INTERACTION-PAGE'!M145)</f>
        <v/>
      </c>
      <c r="K9" s="29" t="str">
        <f>IF('INTERACTION-PAGE'!N145="","",'INTERACTION-PAGE'!N145)</f>
        <v/>
      </c>
      <c r="L9" s="29" t="str">
        <f>IF('INTERACTION-PAGE'!O145="","",'INTERACTION-PAGE'!O145)</f>
        <v/>
      </c>
      <c r="M9" s="29">
        <f>IF('INTERACTION-PAGE'!P145="","",'INTERACTION-PAGE'!P145)</f>
        <v>1</v>
      </c>
      <c r="N9" s="29" t="str">
        <f>IF('INTERACTION-PAGE'!Q145="","",'INTERACTION-PAGE'!Q145)</f>
        <v/>
      </c>
      <c r="O9" s="29" t="str">
        <f>IF('INTERACTION-PAGE'!R145="","",'INTERACTION-PAGE'!R145)</f>
        <v/>
      </c>
      <c r="P9" s="29">
        <f>IF('INTERACTION-PAGE'!S145="","",'INTERACTION-PAGE'!S145)</f>
        <v>1</v>
      </c>
    </row>
    <row r="10" spans="1:17" s="28" customFormat="1" ht="23.5" thickTop="1" thickBot="1" x14ac:dyDescent="0.4">
      <c r="A10" s="33" t="s">
        <v>7</v>
      </c>
      <c r="B10" s="29">
        <f>IF('INTERACTION-PAGE'!E146="","",'INTERACTION-PAGE'!E146)</f>
        <v>3</v>
      </c>
      <c r="C10" s="29">
        <f>IF('INTERACTION-PAGE'!F146="","",'INTERACTION-PAGE'!F146)</f>
        <v>3</v>
      </c>
      <c r="D10" s="29">
        <f>IF('INTERACTION-PAGE'!G146="","",'INTERACTION-PAGE'!G146)</f>
        <v>2</v>
      </c>
      <c r="E10" s="29">
        <f>IF('INTERACTION-PAGE'!H146="","",'INTERACTION-PAGE'!H146)</f>
        <v>3</v>
      </c>
      <c r="F10" s="29">
        <f>IF('INTERACTION-PAGE'!I146="","",'INTERACTION-PAGE'!I146)</f>
        <v>3</v>
      </c>
      <c r="G10" s="29" t="str">
        <f>IF('INTERACTION-PAGE'!J146="","",'INTERACTION-PAGE'!J146)</f>
        <v/>
      </c>
      <c r="H10" s="29">
        <f>IF('INTERACTION-PAGE'!K146="","",'INTERACTION-PAGE'!K146)</f>
        <v>1</v>
      </c>
      <c r="I10" s="29" t="str">
        <f>IF('INTERACTION-PAGE'!L146="","",'INTERACTION-PAGE'!L146)</f>
        <v/>
      </c>
      <c r="J10" s="29" t="str">
        <f>IF('INTERACTION-PAGE'!M146="","",'INTERACTION-PAGE'!M146)</f>
        <v/>
      </c>
      <c r="K10" s="29" t="str">
        <f>IF('INTERACTION-PAGE'!N146="","",'INTERACTION-PAGE'!N146)</f>
        <v/>
      </c>
      <c r="L10" s="29" t="str">
        <f>IF('INTERACTION-PAGE'!O146="","",'INTERACTION-PAGE'!O146)</f>
        <v/>
      </c>
      <c r="M10" s="29">
        <f>IF('INTERACTION-PAGE'!P146="","",'INTERACTION-PAGE'!P146)</f>
        <v>1</v>
      </c>
      <c r="N10" s="29" t="str">
        <f>IF('INTERACTION-PAGE'!Q146="","",'INTERACTION-PAGE'!Q146)</f>
        <v/>
      </c>
      <c r="O10" s="29" t="str">
        <f>IF('INTERACTION-PAGE'!R146="","",'INTERACTION-PAGE'!R146)</f>
        <v/>
      </c>
      <c r="P10" s="29">
        <f>IF('INTERACTION-PAGE'!S146="","",'INTERACTION-PAGE'!S146)</f>
        <v>1</v>
      </c>
    </row>
    <row r="11" spans="1:17" s="28" customFormat="1" ht="23.5" thickTop="1" thickBot="1" x14ac:dyDescent="0.4">
      <c r="A11" s="33" t="s">
        <v>8</v>
      </c>
      <c r="B11" s="29">
        <f>IF('INTERACTION-PAGE'!E147="","",'INTERACTION-PAGE'!E147)</f>
        <v>2</v>
      </c>
      <c r="C11" s="29">
        <f>IF('INTERACTION-PAGE'!F147="","",'INTERACTION-PAGE'!F147)</f>
        <v>3</v>
      </c>
      <c r="D11" s="29">
        <f>IF('INTERACTION-PAGE'!G147="","",'INTERACTION-PAGE'!G147)</f>
        <v>1</v>
      </c>
      <c r="E11" s="29">
        <f>IF('INTERACTION-PAGE'!H147="","",'INTERACTION-PAGE'!H147)</f>
        <v>3</v>
      </c>
      <c r="F11" s="29">
        <f>IF('INTERACTION-PAGE'!I147="","",'INTERACTION-PAGE'!I147)</f>
        <v>3</v>
      </c>
      <c r="G11" s="29" t="str">
        <f>IF('INTERACTION-PAGE'!J147="","",'INTERACTION-PAGE'!J147)</f>
        <v/>
      </c>
      <c r="H11" s="29">
        <f>IF('INTERACTION-PAGE'!K147="","",'INTERACTION-PAGE'!K147)</f>
        <v>1</v>
      </c>
      <c r="I11" s="29" t="str">
        <f>IF('INTERACTION-PAGE'!L147="","",'INTERACTION-PAGE'!L147)</f>
        <v/>
      </c>
      <c r="J11" s="29" t="str">
        <f>IF('INTERACTION-PAGE'!M147="","",'INTERACTION-PAGE'!M147)</f>
        <v/>
      </c>
      <c r="K11" s="29" t="str">
        <f>IF('INTERACTION-PAGE'!N147="","",'INTERACTION-PAGE'!N147)</f>
        <v/>
      </c>
      <c r="L11" s="29">
        <f>IF('INTERACTION-PAGE'!O147="","",'INTERACTION-PAGE'!O147)</f>
        <v>1</v>
      </c>
      <c r="M11" s="29">
        <f>IF('INTERACTION-PAGE'!P147="","",'INTERACTION-PAGE'!P147)</f>
        <v>1</v>
      </c>
      <c r="N11" s="29" t="str">
        <f>IF('INTERACTION-PAGE'!Q147="","",'INTERACTION-PAGE'!Q147)</f>
        <v/>
      </c>
      <c r="O11" s="29" t="str">
        <f>IF('INTERACTION-PAGE'!R147="","",'INTERACTION-PAGE'!R147)</f>
        <v/>
      </c>
      <c r="P11" s="29">
        <f>IF('INTERACTION-PAGE'!S147="","",'INTERACTION-PAGE'!S147)</f>
        <v>1</v>
      </c>
    </row>
    <row r="12" spans="1:17" s="28" customFormat="1" ht="23.5" thickTop="1" thickBot="1" x14ac:dyDescent="0.4">
      <c r="A12" s="33" t="s">
        <v>9</v>
      </c>
      <c r="B12" s="29">
        <f>IF('INTERACTION-PAGE'!E148="","",'INTERACTION-PAGE'!E148)</f>
        <v>3</v>
      </c>
      <c r="C12" s="29">
        <f>IF('INTERACTION-PAGE'!F148="","",'INTERACTION-PAGE'!F148)</f>
        <v>3</v>
      </c>
      <c r="D12" s="29">
        <f>IF('INTERACTION-PAGE'!G148="","",'INTERACTION-PAGE'!G148)</f>
        <v>2</v>
      </c>
      <c r="E12" s="29">
        <f>IF('INTERACTION-PAGE'!H148="","",'INTERACTION-PAGE'!H148)</f>
        <v>3</v>
      </c>
      <c r="F12" s="29">
        <f>IF('INTERACTION-PAGE'!I148="","",'INTERACTION-PAGE'!I148)</f>
        <v>3</v>
      </c>
      <c r="G12" s="29" t="str">
        <f>IF('INTERACTION-PAGE'!J148="","",'INTERACTION-PAGE'!J148)</f>
        <v/>
      </c>
      <c r="H12" s="29" t="str">
        <f>IF('INTERACTION-PAGE'!K148="","",'INTERACTION-PAGE'!K148)</f>
        <v/>
      </c>
      <c r="I12" s="29" t="str">
        <f>IF('INTERACTION-PAGE'!L148="","",'INTERACTION-PAGE'!L148)</f>
        <v/>
      </c>
      <c r="J12" s="29" t="str">
        <f>IF('INTERACTION-PAGE'!M148="","",'INTERACTION-PAGE'!M148)</f>
        <v/>
      </c>
      <c r="K12" s="29" t="str">
        <f>IF('INTERACTION-PAGE'!N148="","",'INTERACTION-PAGE'!N148)</f>
        <v/>
      </c>
      <c r="L12" s="29">
        <f>IF('INTERACTION-PAGE'!O148="","",'INTERACTION-PAGE'!O148)</f>
        <v>1</v>
      </c>
      <c r="M12" s="29" t="str">
        <f>IF('INTERACTION-PAGE'!P148="","",'INTERACTION-PAGE'!P148)</f>
        <v/>
      </c>
      <c r="N12" s="29" t="str">
        <f>IF('INTERACTION-PAGE'!Q148="","",'INTERACTION-PAGE'!Q148)</f>
        <v/>
      </c>
      <c r="O12" s="29" t="str">
        <f>IF('INTERACTION-PAGE'!R148="","",'INTERACTION-PAGE'!R148)</f>
        <v/>
      </c>
      <c r="P12" s="29">
        <f>IF('INTERACTION-PAGE'!S148="","",'INTERACTION-PAGE'!S148)</f>
        <v>1</v>
      </c>
    </row>
    <row r="13" spans="1:17" s="28" customFormat="1" ht="23.5" thickTop="1" thickBot="1" x14ac:dyDescent="0.4">
      <c r="A13" s="33" t="s">
        <v>10</v>
      </c>
      <c r="B13" s="29">
        <f>IF('INTERACTION-PAGE'!E149="","",'INTERACTION-PAGE'!E149)</f>
        <v>3</v>
      </c>
      <c r="C13" s="29">
        <f>IF('INTERACTION-PAGE'!F149="","",'INTERACTION-PAGE'!F149)</f>
        <v>3</v>
      </c>
      <c r="D13" s="29">
        <f>IF('INTERACTION-PAGE'!G149="","",'INTERACTION-PAGE'!G149)</f>
        <v>2</v>
      </c>
      <c r="E13" s="29">
        <f>IF('INTERACTION-PAGE'!H149="","",'INTERACTION-PAGE'!H149)</f>
        <v>3</v>
      </c>
      <c r="F13" s="29">
        <f>IF('INTERACTION-PAGE'!I149="","",'INTERACTION-PAGE'!I149)</f>
        <v>3</v>
      </c>
      <c r="G13" s="29" t="str">
        <f>IF('INTERACTION-PAGE'!J149="","",'INTERACTION-PAGE'!J149)</f>
        <v/>
      </c>
      <c r="H13" s="29" t="str">
        <f>IF('INTERACTION-PAGE'!K149="","",'INTERACTION-PAGE'!K149)</f>
        <v/>
      </c>
      <c r="I13" s="29" t="str">
        <f>IF('INTERACTION-PAGE'!L149="","",'INTERACTION-PAGE'!L149)</f>
        <v/>
      </c>
      <c r="J13" s="29" t="str">
        <f>IF('INTERACTION-PAGE'!M149="","",'INTERACTION-PAGE'!M149)</f>
        <v/>
      </c>
      <c r="K13" s="29" t="str">
        <f>IF('INTERACTION-PAGE'!N149="","",'INTERACTION-PAGE'!N149)</f>
        <v/>
      </c>
      <c r="L13" s="29">
        <f>IF('INTERACTION-PAGE'!O149="","",'INTERACTION-PAGE'!O149)</f>
        <v>1</v>
      </c>
      <c r="M13" s="29" t="str">
        <f>IF('INTERACTION-PAGE'!P149="","",'INTERACTION-PAGE'!P149)</f>
        <v/>
      </c>
      <c r="N13" s="29" t="str">
        <f>IF('INTERACTION-PAGE'!Q149="","",'INTERACTION-PAGE'!Q149)</f>
        <v/>
      </c>
      <c r="O13" s="29" t="str">
        <f>IF('INTERACTION-PAGE'!R149="","",'INTERACTION-PAGE'!R149)</f>
        <v/>
      </c>
      <c r="P13" s="29">
        <f>IF('INTERACTION-PAGE'!S149="","",'INTERACTION-PAGE'!S149)</f>
        <v>1</v>
      </c>
    </row>
    <row r="14" spans="1:17" s="28" customFormat="1" ht="23.5" thickTop="1" thickBot="1" x14ac:dyDescent="0.4">
      <c r="A14" s="39" t="s">
        <v>40</v>
      </c>
      <c r="B14" s="30">
        <f>IFERROR(SUMIF(B9:B13,"&gt;0"),"")</f>
        <v>14</v>
      </c>
      <c r="C14" s="30">
        <f t="shared" ref="C14:P14" si="0">IFERROR(SUMIF(C9:C13,"&gt;0"),"")</f>
        <v>14</v>
      </c>
      <c r="D14" s="30">
        <f t="shared" si="0"/>
        <v>7</v>
      </c>
      <c r="E14" s="30">
        <f t="shared" si="0"/>
        <v>12</v>
      </c>
      <c r="F14" s="30">
        <f t="shared" si="0"/>
        <v>14</v>
      </c>
      <c r="G14" s="30">
        <f t="shared" si="0"/>
        <v>0</v>
      </c>
      <c r="H14" s="30">
        <f t="shared" si="0"/>
        <v>2</v>
      </c>
      <c r="I14" s="30">
        <f t="shared" si="0"/>
        <v>0</v>
      </c>
      <c r="J14" s="30">
        <f t="shared" si="0"/>
        <v>0</v>
      </c>
      <c r="K14" s="30">
        <f t="shared" si="0"/>
        <v>0</v>
      </c>
      <c r="L14" s="30">
        <f t="shared" si="0"/>
        <v>3</v>
      </c>
      <c r="M14" s="30">
        <f t="shared" si="0"/>
        <v>3</v>
      </c>
      <c r="N14" s="30">
        <f t="shared" si="0"/>
        <v>0</v>
      </c>
      <c r="O14" s="30">
        <f t="shared" si="0"/>
        <v>0</v>
      </c>
      <c r="P14" s="30">
        <f t="shared" si="0"/>
        <v>5</v>
      </c>
      <c r="Q14" s="31"/>
    </row>
    <row r="15" spans="1:17" ht="15" thickTop="1" x14ac:dyDescent="0.35"/>
    <row r="16" spans="1:17" x14ac:dyDescent="0.35">
      <c r="Q16" s="31"/>
    </row>
    <row r="17" spans="1:18" ht="19" thickBot="1" x14ac:dyDescent="0.5">
      <c r="A17" s="232" t="s">
        <v>68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32"/>
    </row>
    <row r="18" spans="1:18" s="28" customFormat="1" ht="23.5" thickTop="1" thickBot="1" x14ac:dyDescent="0.4">
      <c r="A18" s="33"/>
      <c r="B18" s="33" t="s">
        <v>17</v>
      </c>
      <c r="C18" s="33" t="s">
        <v>18</v>
      </c>
      <c r="D18" s="33" t="s">
        <v>19</v>
      </c>
      <c r="E18" s="33" t="s">
        <v>20</v>
      </c>
      <c r="F18" s="33" t="s">
        <v>21</v>
      </c>
      <c r="G18" s="33" t="s">
        <v>22</v>
      </c>
      <c r="H18" s="33" t="s">
        <v>23</v>
      </c>
      <c r="I18" s="33" t="s">
        <v>24</v>
      </c>
      <c r="J18" s="33" t="s">
        <v>25</v>
      </c>
      <c r="K18" s="33" t="s">
        <v>26</v>
      </c>
      <c r="L18" s="33" t="s">
        <v>27</v>
      </c>
      <c r="M18" s="33" t="s">
        <v>28</v>
      </c>
      <c r="N18" s="33" t="s">
        <v>29</v>
      </c>
      <c r="O18" s="33" t="s">
        <v>30</v>
      </c>
      <c r="P18" s="33" t="s">
        <v>31</v>
      </c>
      <c r="Q18" s="34" t="s">
        <v>53</v>
      </c>
      <c r="R18" s="34" t="s">
        <v>53</v>
      </c>
    </row>
    <row r="19" spans="1:18" s="28" customFormat="1" ht="23.5" thickTop="1" thickBot="1" x14ac:dyDescent="0.4">
      <c r="A19" s="33" t="s">
        <v>6</v>
      </c>
      <c r="B19" s="35">
        <f>IFERROR(IF(OR(B9="",B9&lt;=0,B9="-",B9="_",$Q$19=""),"",B9*$Q$19),)</f>
        <v>2.166666666666667</v>
      </c>
      <c r="C19" s="35">
        <f t="shared" ref="C19:P19" si="1">IFERROR(IF(OR(C9="",C9&lt;=0,C9="-",C9="_",$Q$19=""),"",C9*$Q$19),)</f>
        <v>1.4444444444444446</v>
      </c>
      <c r="D19" s="35" t="str">
        <f t="shared" si="1"/>
        <v/>
      </c>
      <c r="E19" s="35" t="str">
        <f t="shared" si="1"/>
        <v/>
      </c>
      <c r="F19" s="35">
        <f t="shared" si="1"/>
        <v>1.4444444444444446</v>
      </c>
      <c r="G19" s="35" t="str">
        <f t="shared" si="1"/>
        <v/>
      </c>
      <c r="H19" s="35" t="str">
        <f t="shared" si="1"/>
        <v/>
      </c>
      <c r="I19" s="35" t="str">
        <f t="shared" si="1"/>
        <v/>
      </c>
      <c r="J19" s="35" t="str">
        <f t="shared" si="1"/>
        <v/>
      </c>
      <c r="K19" s="35" t="str">
        <f t="shared" si="1"/>
        <v/>
      </c>
      <c r="L19" s="35" t="str">
        <f t="shared" si="1"/>
        <v/>
      </c>
      <c r="M19" s="35">
        <f t="shared" si="1"/>
        <v>0.72222222222222232</v>
      </c>
      <c r="N19" s="35" t="str">
        <f t="shared" si="1"/>
        <v/>
      </c>
      <c r="O19" s="35" t="str">
        <f t="shared" si="1"/>
        <v/>
      </c>
      <c r="P19" s="35">
        <f t="shared" si="1"/>
        <v>0.72222222222222232</v>
      </c>
      <c r="Q19" s="36">
        <f>IFERROR(CO_ATTAINMENT!Z136/3,"")</f>
        <v>0.72222222222222232</v>
      </c>
      <c r="R19" s="31">
        <f>CO_ATTAINMENT!Z136</f>
        <v>2.166666666666667</v>
      </c>
    </row>
    <row r="20" spans="1:18" s="28" customFormat="1" ht="23.5" thickTop="1" thickBot="1" x14ac:dyDescent="0.4">
      <c r="A20" s="33" t="s">
        <v>7</v>
      </c>
      <c r="B20" s="35">
        <f>IFERROR(IF(OR(B10="",B10&lt;=0,B10="-",B10="_",$Q$20=""),"",B10*$Q$20),)</f>
        <v>2.833333333333333</v>
      </c>
      <c r="C20" s="35">
        <f t="shared" ref="C20:P20" si="2">IFERROR(IF(OR(C10="",C10&lt;=0,C10="-",C10="_",$Q$20=""),"",C10*$Q$20),)</f>
        <v>2.833333333333333</v>
      </c>
      <c r="D20" s="35">
        <f t="shared" si="2"/>
        <v>1.8888888888888886</v>
      </c>
      <c r="E20" s="35">
        <f t="shared" si="2"/>
        <v>2.833333333333333</v>
      </c>
      <c r="F20" s="35">
        <f t="shared" si="2"/>
        <v>2.833333333333333</v>
      </c>
      <c r="G20" s="35" t="str">
        <f t="shared" si="2"/>
        <v/>
      </c>
      <c r="H20" s="35">
        <f t="shared" si="2"/>
        <v>0.94444444444444431</v>
      </c>
      <c r="I20" s="35" t="str">
        <f t="shared" si="2"/>
        <v/>
      </c>
      <c r="J20" s="35" t="str">
        <f t="shared" si="2"/>
        <v/>
      </c>
      <c r="K20" s="35" t="str">
        <f t="shared" si="2"/>
        <v/>
      </c>
      <c r="L20" s="35" t="str">
        <f t="shared" si="2"/>
        <v/>
      </c>
      <c r="M20" s="35">
        <f t="shared" si="2"/>
        <v>0.94444444444444431</v>
      </c>
      <c r="N20" s="35" t="str">
        <f t="shared" si="2"/>
        <v/>
      </c>
      <c r="O20" s="35" t="str">
        <f t="shared" si="2"/>
        <v/>
      </c>
      <c r="P20" s="35">
        <f t="shared" si="2"/>
        <v>0.94444444444444431</v>
      </c>
      <c r="Q20" s="36">
        <f>IFERROR(CO_ATTAINMENT!AA136/3,"")</f>
        <v>0.94444444444444431</v>
      </c>
      <c r="R20" s="31">
        <f>CO_ATTAINMENT!AA136</f>
        <v>2.833333333333333</v>
      </c>
    </row>
    <row r="21" spans="1:18" s="28" customFormat="1" ht="23.5" thickTop="1" thickBot="1" x14ac:dyDescent="0.4">
      <c r="A21" s="33" t="s">
        <v>8</v>
      </c>
      <c r="B21" s="35">
        <f>IFERROR(IF(OR(B11="",B11&lt;=0,B11="-",B11="_",$Q$21=""),"",B11*$Q$21),)</f>
        <v>1.6666666666666667</v>
      </c>
      <c r="C21" s="35">
        <f t="shared" ref="C21:P21" si="3">IFERROR(IF(OR(C11="",C11&lt;=0,C11="-",C11="_",$Q$21=""),"",C11*$Q$21),)</f>
        <v>2.5</v>
      </c>
      <c r="D21" s="35">
        <f t="shared" si="3"/>
        <v>0.83333333333333337</v>
      </c>
      <c r="E21" s="35">
        <f t="shared" si="3"/>
        <v>2.5</v>
      </c>
      <c r="F21" s="35">
        <f t="shared" si="3"/>
        <v>2.5</v>
      </c>
      <c r="G21" s="35" t="str">
        <f t="shared" si="3"/>
        <v/>
      </c>
      <c r="H21" s="35">
        <f t="shared" si="3"/>
        <v>0.83333333333333337</v>
      </c>
      <c r="I21" s="35" t="str">
        <f t="shared" si="3"/>
        <v/>
      </c>
      <c r="J21" s="35" t="str">
        <f t="shared" si="3"/>
        <v/>
      </c>
      <c r="K21" s="35" t="str">
        <f t="shared" si="3"/>
        <v/>
      </c>
      <c r="L21" s="35">
        <f t="shared" si="3"/>
        <v>0.83333333333333337</v>
      </c>
      <c r="M21" s="35">
        <f t="shared" si="3"/>
        <v>0.83333333333333337</v>
      </c>
      <c r="N21" s="35" t="str">
        <f t="shared" si="3"/>
        <v/>
      </c>
      <c r="O21" s="35" t="str">
        <f t="shared" si="3"/>
        <v/>
      </c>
      <c r="P21" s="35">
        <f t="shared" si="3"/>
        <v>0.83333333333333337</v>
      </c>
      <c r="Q21" s="36">
        <f>IFERROR(CO_ATTAINMENT!AB136/3,"")</f>
        <v>0.83333333333333337</v>
      </c>
      <c r="R21" s="31">
        <f>CO_ATTAINMENT!AB136</f>
        <v>2.5</v>
      </c>
    </row>
    <row r="22" spans="1:18" s="28" customFormat="1" ht="23.5" thickTop="1" thickBot="1" x14ac:dyDescent="0.4">
      <c r="A22" s="33" t="s">
        <v>9</v>
      </c>
      <c r="B22" s="35">
        <f>IFERROR(IF(OR(B12="",B12&lt;=0,B12="-",B12="_",$Q$22=""),"",B12*$Q$22),)</f>
        <v>3</v>
      </c>
      <c r="C22" s="35">
        <f t="shared" ref="C22:P22" si="4">IFERROR(IF(OR(C12="",C12&lt;=0,C12="-",C12="_",$Q$22=""),"",C12*$Q$22),)</f>
        <v>3</v>
      </c>
      <c r="D22" s="35">
        <f t="shared" si="4"/>
        <v>2</v>
      </c>
      <c r="E22" s="35">
        <f t="shared" si="4"/>
        <v>3</v>
      </c>
      <c r="F22" s="35">
        <f t="shared" si="4"/>
        <v>3</v>
      </c>
      <c r="G22" s="35" t="str">
        <f t="shared" si="4"/>
        <v/>
      </c>
      <c r="H22" s="35" t="str">
        <f t="shared" si="4"/>
        <v/>
      </c>
      <c r="I22" s="35" t="str">
        <f t="shared" si="4"/>
        <v/>
      </c>
      <c r="J22" s="35" t="str">
        <f t="shared" si="4"/>
        <v/>
      </c>
      <c r="K22" s="35" t="str">
        <f t="shared" si="4"/>
        <v/>
      </c>
      <c r="L22" s="35">
        <f t="shared" si="4"/>
        <v>1</v>
      </c>
      <c r="M22" s="35" t="str">
        <f t="shared" si="4"/>
        <v/>
      </c>
      <c r="N22" s="35" t="str">
        <f t="shared" si="4"/>
        <v/>
      </c>
      <c r="O22" s="35" t="str">
        <f t="shared" si="4"/>
        <v/>
      </c>
      <c r="P22" s="35">
        <f t="shared" si="4"/>
        <v>1</v>
      </c>
      <c r="Q22" s="36">
        <f>IFERROR(CO_ATTAINMENT!AC136/3,"")</f>
        <v>1</v>
      </c>
      <c r="R22" s="31">
        <f>CO_ATTAINMENT!AC136</f>
        <v>3</v>
      </c>
    </row>
    <row r="23" spans="1:18" s="28" customFormat="1" ht="23.5" thickTop="1" thickBot="1" x14ac:dyDescent="0.4">
      <c r="A23" s="33" t="s">
        <v>10</v>
      </c>
      <c r="B23" s="35" t="str">
        <f>IFERROR(IF(OR(B13="",B13&lt;=0,B13="-",B13="_",$Q$23=""),"",B13*$Q$23),)</f>
        <v/>
      </c>
      <c r="C23" s="35" t="str">
        <f t="shared" ref="C23:P23" si="5">IFERROR(IF(OR(C13="",C13&lt;=0,C13="-",C13="_",$Q$23=""),"",C13*$Q$23),)</f>
        <v/>
      </c>
      <c r="D23" s="35" t="str">
        <f t="shared" si="5"/>
        <v/>
      </c>
      <c r="E23" s="35" t="str">
        <f t="shared" si="5"/>
        <v/>
      </c>
      <c r="F23" s="35" t="str">
        <f t="shared" si="5"/>
        <v/>
      </c>
      <c r="G23" s="35" t="str">
        <f t="shared" si="5"/>
        <v/>
      </c>
      <c r="H23" s="35" t="str">
        <f t="shared" si="5"/>
        <v/>
      </c>
      <c r="I23" s="35" t="str">
        <f t="shared" si="5"/>
        <v/>
      </c>
      <c r="J23" s="35" t="str">
        <f t="shared" si="5"/>
        <v/>
      </c>
      <c r="K23" s="35" t="str">
        <f t="shared" si="5"/>
        <v/>
      </c>
      <c r="L23" s="35" t="str">
        <f t="shared" si="5"/>
        <v/>
      </c>
      <c r="M23" s="35" t="str">
        <f t="shared" si="5"/>
        <v/>
      </c>
      <c r="N23" s="35" t="str">
        <f t="shared" si="5"/>
        <v/>
      </c>
      <c r="O23" s="35" t="str">
        <f t="shared" si="5"/>
        <v/>
      </c>
      <c r="P23" s="35" t="str">
        <f t="shared" si="5"/>
        <v/>
      </c>
      <c r="Q23" s="36" t="str">
        <f>IFERROR(CO_ATTAINMENT!AD136/3,"")</f>
        <v/>
      </c>
      <c r="R23" s="31" t="str">
        <f>CO_ATTAINMENT!AD136</f>
        <v/>
      </c>
    </row>
    <row r="24" spans="1:18" s="28" customFormat="1" ht="23.5" thickTop="1" thickBot="1" x14ac:dyDescent="0.4">
      <c r="A24" s="37" t="s">
        <v>32</v>
      </c>
      <c r="B24" s="1">
        <f>IFERROR(AVERAGE(B19:B23),"")</f>
        <v>2.416666666666667</v>
      </c>
      <c r="C24" s="1">
        <f t="shared" ref="C24:P24" si="6">IFERROR(AVERAGE(C19:C23),"")</f>
        <v>2.4444444444444446</v>
      </c>
      <c r="D24" s="1">
        <f t="shared" si="6"/>
        <v>1.5740740740740737</v>
      </c>
      <c r="E24" s="1">
        <f t="shared" si="6"/>
        <v>2.7777777777777772</v>
      </c>
      <c r="F24" s="1">
        <f t="shared" si="6"/>
        <v>2.4444444444444446</v>
      </c>
      <c r="G24" s="1" t="str">
        <f t="shared" si="6"/>
        <v/>
      </c>
      <c r="H24" s="1">
        <f t="shared" si="6"/>
        <v>0.88888888888888884</v>
      </c>
      <c r="I24" s="1" t="str">
        <f t="shared" si="6"/>
        <v/>
      </c>
      <c r="J24" s="1" t="str">
        <f t="shared" si="6"/>
        <v/>
      </c>
      <c r="K24" s="1" t="str">
        <f t="shared" si="6"/>
        <v/>
      </c>
      <c r="L24" s="1">
        <f t="shared" si="6"/>
        <v>0.91666666666666674</v>
      </c>
      <c r="M24" s="1">
        <f t="shared" si="6"/>
        <v>0.83333333333333337</v>
      </c>
      <c r="N24" s="1" t="str">
        <f t="shared" si="6"/>
        <v/>
      </c>
      <c r="O24" s="1" t="str">
        <f t="shared" si="6"/>
        <v/>
      </c>
      <c r="P24" s="1">
        <f t="shared" si="6"/>
        <v>0.875</v>
      </c>
      <c r="Q24" s="38"/>
    </row>
    <row r="25" spans="1:18" ht="15.5" thickTop="1" thickBot="1" x14ac:dyDescent="0.4">
      <c r="Q25" s="32"/>
    </row>
    <row r="26" spans="1:18" ht="23.5" thickTop="1" thickBot="1" x14ac:dyDescent="0.4">
      <c r="J26" s="233" t="s">
        <v>66</v>
      </c>
      <c r="K26" s="234"/>
      <c r="L26" s="234"/>
      <c r="M26" s="234"/>
      <c r="N26" s="234"/>
      <c r="O26" s="235"/>
      <c r="P26" s="1">
        <f>IFERROR(AVERAGEIF(B24:P24,"&gt;0"),"")</f>
        <v>1.6856995884773662</v>
      </c>
      <c r="Q26" s="32"/>
    </row>
    <row r="27" spans="1:18" ht="19.5" thickTop="1" thickBot="1" x14ac:dyDescent="0.5">
      <c r="A27" s="232" t="s">
        <v>69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32"/>
    </row>
    <row r="28" spans="1:18" s="28" customFormat="1" ht="23.5" thickTop="1" thickBot="1" x14ac:dyDescent="0.4">
      <c r="A28" s="33"/>
      <c r="B28" s="33" t="s">
        <v>17</v>
      </c>
      <c r="C28" s="33" t="s">
        <v>18</v>
      </c>
      <c r="D28" s="33" t="s">
        <v>19</v>
      </c>
      <c r="E28" s="33" t="s">
        <v>20</v>
      </c>
      <c r="F28" s="33" t="s">
        <v>21</v>
      </c>
      <c r="G28" s="33" t="s">
        <v>22</v>
      </c>
      <c r="H28" s="33" t="s">
        <v>23</v>
      </c>
      <c r="I28" s="33" t="s">
        <v>24</v>
      </c>
      <c r="J28" s="33" t="s">
        <v>25</v>
      </c>
      <c r="K28" s="33" t="s">
        <v>26</v>
      </c>
      <c r="L28" s="33" t="s">
        <v>27</v>
      </c>
      <c r="M28" s="33" t="s">
        <v>28</v>
      </c>
      <c r="N28" s="33" t="s">
        <v>29</v>
      </c>
      <c r="O28" s="33" t="s">
        <v>30</v>
      </c>
      <c r="P28" s="33" t="s">
        <v>31</v>
      </c>
      <c r="Q28" s="34" t="s">
        <v>53</v>
      </c>
      <c r="R28" s="34" t="s">
        <v>53</v>
      </c>
    </row>
    <row r="29" spans="1:18" s="28" customFormat="1" ht="23.5" thickTop="1" thickBot="1" x14ac:dyDescent="0.4">
      <c r="A29" s="33" t="s">
        <v>6</v>
      </c>
      <c r="B29" s="35">
        <f t="shared" ref="B29:P29" si="7">IFERROR(IF(OR(B9="",B9&lt;=0,B9="-",B9="_",$Q$29=""),"",B9*$Q$29),)</f>
        <v>169.21071428571418</v>
      </c>
      <c r="C29" s="35">
        <f t="shared" si="7"/>
        <v>112.80714285714279</v>
      </c>
      <c r="D29" s="35" t="str">
        <f t="shared" si="7"/>
        <v/>
      </c>
      <c r="E29" s="35" t="str">
        <f t="shared" si="7"/>
        <v/>
      </c>
      <c r="F29" s="35">
        <f t="shared" si="7"/>
        <v>112.80714285714279</v>
      </c>
      <c r="G29" s="35" t="str">
        <f t="shared" si="7"/>
        <v/>
      </c>
      <c r="H29" s="35" t="str">
        <f t="shared" si="7"/>
        <v/>
      </c>
      <c r="I29" s="35" t="str">
        <f t="shared" si="7"/>
        <v/>
      </c>
      <c r="J29" s="35" t="str">
        <f t="shared" si="7"/>
        <v/>
      </c>
      <c r="K29" s="35" t="str">
        <f t="shared" si="7"/>
        <v/>
      </c>
      <c r="L29" s="35" t="str">
        <f t="shared" si="7"/>
        <v/>
      </c>
      <c r="M29" s="35">
        <f t="shared" si="7"/>
        <v>56.403571428571396</v>
      </c>
      <c r="N29" s="35" t="str">
        <f t="shared" si="7"/>
        <v/>
      </c>
      <c r="O29" s="35" t="str">
        <f t="shared" si="7"/>
        <v/>
      </c>
      <c r="P29" s="35">
        <f t="shared" si="7"/>
        <v>56.403571428571396</v>
      </c>
      <c r="Q29" s="36">
        <f>R29</f>
        <v>56.403571428571396</v>
      </c>
      <c r="R29" s="31">
        <f>CO_ATTAINMENT!Z142</f>
        <v>56.403571428571396</v>
      </c>
    </row>
    <row r="30" spans="1:18" s="28" customFormat="1" ht="23.5" thickTop="1" thickBot="1" x14ac:dyDescent="0.4">
      <c r="A30" s="33" t="s">
        <v>7</v>
      </c>
      <c r="B30" s="35">
        <f t="shared" ref="B30:P30" si="8">IFERROR(IF(OR(B10="",B10&lt;=0,B10="-",B10="_",$Q$29=""),"",B10*$Q$30),)</f>
        <v>181.93400000000003</v>
      </c>
      <c r="C30" s="35">
        <f t="shared" si="8"/>
        <v>181.93400000000003</v>
      </c>
      <c r="D30" s="35">
        <f t="shared" si="8"/>
        <v>121.28933333333336</v>
      </c>
      <c r="E30" s="35">
        <f t="shared" si="8"/>
        <v>181.93400000000003</v>
      </c>
      <c r="F30" s="35">
        <f t="shared" si="8"/>
        <v>181.93400000000003</v>
      </c>
      <c r="G30" s="35" t="str">
        <f t="shared" si="8"/>
        <v/>
      </c>
      <c r="H30" s="35">
        <f t="shared" si="8"/>
        <v>60.64466666666668</v>
      </c>
      <c r="I30" s="35" t="str">
        <f t="shared" si="8"/>
        <v/>
      </c>
      <c r="J30" s="35" t="str">
        <f t="shared" si="8"/>
        <v/>
      </c>
      <c r="K30" s="35" t="str">
        <f t="shared" si="8"/>
        <v/>
      </c>
      <c r="L30" s="35" t="str">
        <f t="shared" si="8"/>
        <v/>
      </c>
      <c r="M30" s="35">
        <f t="shared" si="8"/>
        <v>60.64466666666668</v>
      </c>
      <c r="N30" s="35" t="str">
        <f t="shared" si="8"/>
        <v/>
      </c>
      <c r="O30" s="35" t="str">
        <f t="shared" si="8"/>
        <v/>
      </c>
      <c r="P30" s="35">
        <f t="shared" si="8"/>
        <v>60.64466666666668</v>
      </c>
      <c r="Q30" s="36">
        <f t="shared" ref="Q30:Q33" si="9">R30</f>
        <v>60.64466666666668</v>
      </c>
      <c r="R30" s="31">
        <f>CO_ATTAINMENT!AA142</f>
        <v>60.64466666666668</v>
      </c>
    </row>
    <row r="31" spans="1:18" s="28" customFormat="1" ht="23.5" thickTop="1" thickBot="1" x14ac:dyDescent="0.4">
      <c r="A31" s="33" t="s">
        <v>8</v>
      </c>
      <c r="B31" s="35">
        <f t="shared" ref="B31:P31" si="10">IFERROR(IF(OR(B11="",B11&lt;=0,B11="-",B11="_",$Q$29=""),"",B11*$Q$31),)</f>
        <v>122.21891891891892</v>
      </c>
      <c r="C31" s="35">
        <f t="shared" si="10"/>
        <v>183.32837837837837</v>
      </c>
      <c r="D31" s="35">
        <f t="shared" si="10"/>
        <v>61.109459459459458</v>
      </c>
      <c r="E31" s="35">
        <f t="shared" si="10"/>
        <v>183.32837837837837</v>
      </c>
      <c r="F31" s="35">
        <f t="shared" si="10"/>
        <v>183.32837837837837</v>
      </c>
      <c r="G31" s="35" t="str">
        <f t="shared" si="10"/>
        <v/>
      </c>
      <c r="H31" s="35">
        <f t="shared" si="10"/>
        <v>61.109459459459458</v>
      </c>
      <c r="I31" s="35" t="str">
        <f t="shared" si="10"/>
        <v/>
      </c>
      <c r="J31" s="35" t="str">
        <f t="shared" si="10"/>
        <v/>
      </c>
      <c r="K31" s="35" t="str">
        <f t="shared" si="10"/>
        <v/>
      </c>
      <c r="L31" s="35">
        <f t="shared" si="10"/>
        <v>61.109459459459458</v>
      </c>
      <c r="M31" s="35">
        <f t="shared" si="10"/>
        <v>61.109459459459458</v>
      </c>
      <c r="N31" s="35" t="str">
        <f t="shared" si="10"/>
        <v/>
      </c>
      <c r="O31" s="35" t="str">
        <f t="shared" si="10"/>
        <v/>
      </c>
      <c r="P31" s="35">
        <f t="shared" si="10"/>
        <v>61.109459459459458</v>
      </c>
      <c r="Q31" s="36">
        <f t="shared" si="9"/>
        <v>61.109459459459458</v>
      </c>
      <c r="R31" s="31">
        <f>CO_ATTAINMENT!AB142</f>
        <v>61.109459459459458</v>
      </c>
    </row>
    <row r="32" spans="1:18" s="28" customFormat="1" ht="23.5" thickTop="1" thickBot="1" x14ac:dyDescent="0.4">
      <c r="A32" s="33" t="s">
        <v>9</v>
      </c>
      <c r="B32" s="35">
        <f t="shared" ref="B32:P32" si="11">IFERROR(IF(OR(B12="",B12&lt;=0,B12="-",B12="_",$Q$29=""),"",B12*$Q$32),)</f>
        <v>203.53928571428568</v>
      </c>
      <c r="C32" s="35">
        <f t="shared" si="11"/>
        <v>203.53928571428568</v>
      </c>
      <c r="D32" s="35">
        <f t="shared" si="11"/>
        <v>135.69285714285712</v>
      </c>
      <c r="E32" s="35">
        <f t="shared" si="11"/>
        <v>203.53928571428568</v>
      </c>
      <c r="F32" s="35">
        <f t="shared" si="11"/>
        <v>203.53928571428568</v>
      </c>
      <c r="G32" s="35" t="str">
        <f t="shared" si="11"/>
        <v/>
      </c>
      <c r="H32" s="35" t="str">
        <f t="shared" si="11"/>
        <v/>
      </c>
      <c r="I32" s="35" t="str">
        <f t="shared" si="11"/>
        <v/>
      </c>
      <c r="J32" s="35" t="str">
        <f t="shared" si="11"/>
        <v/>
      </c>
      <c r="K32" s="35" t="str">
        <f t="shared" si="11"/>
        <v/>
      </c>
      <c r="L32" s="35">
        <f t="shared" si="11"/>
        <v>67.846428571428561</v>
      </c>
      <c r="M32" s="35" t="str">
        <f t="shared" si="11"/>
        <v/>
      </c>
      <c r="N32" s="35" t="str">
        <f t="shared" si="11"/>
        <v/>
      </c>
      <c r="O32" s="35" t="str">
        <f t="shared" si="11"/>
        <v/>
      </c>
      <c r="P32" s="35">
        <f t="shared" si="11"/>
        <v>67.846428571428561</v>
      </c>
      <c r="Q32" s="36">
        <f t="shared" si="9"/>
        <v>67.846428571428561</v>
      </c>
      <c r="R32" s="31">
        <f>CO_ATTAINMENT!AC142</f>
        <v>67.846428571428561</v>
      </c>
    </row>
    <row r="33" spans="1:18" s="28" customFormat="1" ht="23.5" thickTop="1" thickBot="1" x14ac:dyDescent="0.4">
      <c r="A33" s="33" t="s">
        <v>10</v>
      </c>
      <c r="B33" s="35" t="str">
        <f t="shared" ref="B33:P33" si="12">IFERROR(IF(OR(B23="",B23&lt;=0,B23="-",B23="_",$Q$23=""),"",B23*$Q$33),)</f>
        <v/>
      </c>
      <c r="C33" s="35" t="str">
        <f t="shared" si="12"/>
        <v/>
      </c>
      <c r="D33" s="35" t="str">
        <f t="shared" si="12"/>
        <v/>
      </c>
      <c r="E33" s="35" t="str">
        <f t="shared" si="12"/>
        <v/>
      </c>
      <c r="F33" s="35" t="str">
        <f t="shared" si="12"/>
        <v/>
      </c>
      <c r="G33" s="35" t="str">
        <f t="shared" si="12"/>
        <v/>
      </c>
      <c r="H33" s="35" t="str">
        <f t="shared" si="12"/>
        <v/>
      </c>
      <c r="I33" s="35" t="str">
        <f t="shared" si="12"/>
        <v/>
      </c>
      <c r="J33" s="35" t="str">
        <f t="shared" si="12"/>
        <v/>
      </c>
      <c r="K33" s="35" t="str">
        <f t="shared" si="12"/>
        <v/>
      </c>
      <c r="L33" s="35" t="str">
        <f t="shared" si="12"/>
        <v/>
      </c>
      <c r="M33" s="35" t="str">
        <f t="shared" si="12"/>
        <v/>
      </c>
      <c r="N33" s="35" t="str">
        <f t="shared" si="12"/>
        <v/>
      </c>
      <c r="O33" s="35" t="str">
        <f t="shared" si="12"/>
        <v/>
      </c>
      <c r="P33" s="35" t="str">
        <f t="shared" si="12"/>
        <v/>
      </c>
      <c r="Q33" s="36" t="str">
        <f t="shared" si="9"/>
        <v/>
      </c>
      <c r="R33" s="31" t="str">
        <f>CO_ATTAINMENT!AD142</f>
        <v/>
      </c>
    </row>
    <row r="34" spans="1:18" s="28" customFormat="1" ht="23.5" thickTop="1" thickBot="1" x14ac:dyDescent="0.4">
      <c r="A34" s="37" t="s">
        <v>64</v>
      </c>
      <c r="B34" s="1">
        <f>IFERROR(SUM(B28:B33),"")</f>
        <v>676.90291891891877</v>
      </c>
      <c r="C34" s="1">
        <f t="shared" ref="C34:P34" si="13">IFERROR(SUM(C28:C33),"")</f>
        <v>681.60880694980688</v>
      </c>
      <c r="D34" s="1">
        <f t="shared" si="13"/>
        <v>318.09164993564991</v>
      </c>
      <c r="E34" s="1">
        <f t="shared" si="13"/>
        <v>568.80166409266405</v>
      </c>
      <c r="F34" s="1">
        <f t="shared" si="13"/>
        <v>681.60880694980688</v>
      </c>
      <c r="G34" s="1">
        <f t="shared" si="13"/>
        <v>0</v>
      </c>
      <c r="H34" s="1">
        <f t="shared" si="13"/>
        <v>121.75412612612614</v>
      </c>
      <c r="I34" s="1">
        <f t="shared" si="13"/>
        <v>0</v>
      </c>
      <c r="J34" s="1">
        <f t="shared" si="13"/>
        <v>0</v>
      </c>
      <c r="K34" s="1">
        <f t="shared" si="13"/>
        <v>0</v>
      </c>
      <c r="L34" s="1">
        <f t="shared" si="13"/>
        <v>128.95588803088802</v>
      </c>
      <c r="M34" s="1">
        <f t="shared" si="13"/>
        <v>178.15769755469753</v>
      </c>
      <c r="N34" s="1">
        <f t="shared" si="13"/>
        <v>0</v>
      </c>
      <c r="O34" s="1">
        <f t="shared" si="13"/>
        <v>0</v>
      </c>
      <c r="P34" s="1">
        <f t="shared" si="13"/>
        <v>246.0041261261261</v>
      </c>
      <c r="Q34" s="38"/>
    </row>
    <row r="35" spans="1:18" s="28" customFormat="1" ht="23.5" thickTop="1" thickBot="1" x14ac:dyDescent="0.4">
      <c r="A35" s="57" t="s">
        <v>65</v>
      </c>
      <c r="B35" s="1">
        <f>IFERROR(SUM(B9:B13),"")</f>
        <v>14</v>
      </c>
      <c r="C35" s="1">
        <f t="shared" ref="C35:P35" si="14">IFERROR(SUM(C9:C13),"")</f>
        <v>14</v>
      </c>
      <c r="D35" s="1">
        <f t="shared" si="14"/>
        <v>7</v>
      </c>
      <c r="E35" s="1">
        <f t="shared" si="14"/>
        <v>12</v>
      </c>
      <c r="F35" s="1">
        <f t="shared" si="14"/>
        <v>14</v>
      </c>
      <c r="G35" s="1">
        <f t="shared" si="14"/>
        <v>0</v>
      </c>
      <c r="H35" s="1">
        <f t="shared" si="14"/>
        <v>2</v>
      </c>
      <c r="I35" s="1">
        <f t="shared" si="14"/>
        <v>0</v>
      </c>
      <c r="J35" s="1">
        <f t="shared" si="14"/>
        <v>0</v>
      </c>
      <c r="K35" s="1">
        <f t="shared" si="14"/>
        <v>0</v>
      </c>
      <c r="L35" s="1">
        <f t="shared" si="14"/>
        <v>3</v>
      </c>
      <c r="M35" s="1">
        <f t="shared" si="14"/>
        <v>3</v>
      </c>
      <c r="N35" s="1">
        <f t="shared" si="14"/>
        <v>0</v>
      </c>
      <c r="O35" s="1">
        <f t="shared" si="14"/>
        <v>0</v>
      </c>
      <c r="P35" s="1">
        <f t="shared" si="14"/>
        <v>5</v>
      </c>
      <c r="Q35" s="38"/>
    </row>
    <row r="36" spans="1:18" s="28" customFormat="1" ht="23" thickTop="1" x14ac:dyDescent="0.35">
      <c r="A36" s="57" t="s">
        <v>32</v>
      </c>
      <c r="B36" s="58">
        <f>IF(B34="","",IFERROR((B$34/B$35),""))</f>
        <v>48.350208494208481</v>
      </c>
      <c r="C36" s="58">
        <f t="shared" ref="C36:P36" si="15">IF(C34="","",IFERROR((C$34/C$35),""))</f>
        <v>48.686343353557632</v>
      </c>
      <c r="D36" s="58">
        <f t="shared" si="15"/>
        <v>45.441664276521415</v>
      </c>
      <c r="E36" s="58">
        <f t="shared" si="15"/>
        <v>47.400138674388671</v>
      </c>
      <c r="F36" s="58">
        <f t="shared" si="15"/>
        <v>48.686343353557632</v>
      </c>
      <c r="G36" s="58" t="str">
        <f t="shared" si="15"/>
        <v/>
      </c>
      <c r="H36" s="58">
        <f t="shared" si="15"/>
        <v>60.877063063063069</v>
      </c>
      <c r="I36" s="58" t="str">
        <f t="shared" si="15"/>
        <v/>
      </c>
      <c r="J36" s="58" t="str">
        <f t="shared" si="15"/>
        <v/>
      </c>
      <c r="K36" s="58" t="str">
        <f t="shared" si="15"/>
        <v/>
      </c>
      <c r="L36" s="58">
        <f t="shared" si="15"/>
        <v>42.985296010296004</v>
      </c>
      <c r="M36" s="58">
        <f t="shared" si="15"/>
        <v>59.385899184899181</v>
      </c>
      <c r="N36" s="58" t="str">
        <f t="shared" si="15"/>
        <v/>
      </c>
      <c r="O36" s="58" t="str">
        <f t="shared" si="15"/>
        <v/>
      </c>
      <c r="P36" s="58">
        <f t="shared" si="15"/>
        <v>49.200825225225216</v>
      </c>
      <c r="Q36" s="38"/>
    </row>
    <row r="37" spans="1:18" ht="15" thickBot="1" x14ac:dyDescent="0.4"/>
    <row r="38" spans="1:18" ht="23.5" thickTop="1" thickBot="1" x14ac:dyDescent="0.4">
      <c r="J38" s="233" t="s">
        <v>67</v>
      </c>
      <c r="K38" s="234"/>
      <c r="L38" s="234"/>
      <c r="M38" s="234"/>
      <c r="N38" s="234"/>
      <c r="O38" s="235"/>
      <c r="P38" s="1">
        <f>IFERROR(AVERAGEIF(B36:P36,"&gt;0"),"")</f>
        <v>50.112642403968586</v>
      </c>
    </row>
    <row r="39" spans="1:18" ht="15" thickTop="1" x14ac:dyDescent="0.35"/>
  </sheetData>
  <sheetProtection selectLockedCells="1" selectUnlockedCells="1"/>
  <protectedRanges>
    <protectedRange sqref="B9:P13" name="Range1"/>
  </protectedRanges>
  <mergeCells count="23">
    <mergeCell ref="A6:P6"/>
    <mergeCell ref="A7:P7"/>
    <mergeCell ref="L5:N5"/>
    <mergeCell ref="O5:P5"/>
    <mergeCell ref="A1:P1"/>
    <mergeCell ref="A2:E2"/>
    <mergeCell ref="F2:P2"/>
    <mergeCell ref="A17:P17"/>
    <mergeCell ref="A27:P27"/>
    <mergeCell ref="J26:O26"/>
    <mergeCell ref="J38:O38"/>
    <mergeCell ref="A3:B3"/>
    <mergeCell ref="A4:B4"/>
    <mergeCell ref="A5:B5"/>
    <mergeCell ref="C3:L3"/>
    <mergeCell ref="M3:N3"/>
    <mergeCell ref="O3:P3"/>
    <mergeCell ref="C4:F4"/>
    <mergeCell ref="G4:H4"/>
    <mergeCell ref="I4:L4"/>
    <mergeCell ref="M4:N4"/>
    <mergeCell ref="O4:P4"/>
    <mergeCell ref="C5:K5"/>
  </mergeCells>
  <dataValidations count="1">
    <dataValidation allowBlank="1" showInputMessage="1" showErrorMessage="1" error="PLEASE INSERT CORRECT VALUE" sqref="B9:P13" xr:uid="{00000000-0002-0000-02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INTERACTION-PAGE</vt:lpstr>
      <vt:lpstr>CO_ATTAINMENT</vt:lpstr>
      <vt:lpstr>PO_ATTAINMENT</vt:lpstr>
      <vt:lpstr>CO_ATTAINMENT!Print_Area</vt:lpstr>
      <vt:lpstr>'INTERACTION-PAGE'!Print_Area</vt:lpstr>
      <vt:lpstr>CO_ATTAINMENT!Print_Titles</vt:lpstr>
      <vt:lpstr>'INTERACTION-PAGE'!Print_Titles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</dc:creator>
  <cp:lastModifiedBy>JYOTISMITA</cp:lastModifiedBy>
  <cp:lastPrinted>2018-09-30T03:49:19Z</cp:lastPrinted>
  <dcterms:created xsi:type="dcterms:W3CDTF">2018-05-30T04:25:52Z</dcterms:created>
  <dcterms:modified xsi:type="dcterms:W3CDTF">2023-03-18T02:17:29Z</dcterms:modified>
</cp:coreProperties>
</file>