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PROJECT\KKR\WORKSPACE\kkr.ktm.job\wrk\ktm\excel\"/>
    </mc:Choice>
  </mc:AlternateContent>
  <bookViews>
    <workbookView xWindow="18735" yWindow="0" windowWidth="27690" windowHeight="12720" tabRatio="445" firstSheet="1" activeTab="2"/>
  </bookViews>
  <sheets>
    <sheet name="REVIEW" sheetId="6" r:id="rId1"/>
    <sheet name="(N) DATA_TEST" sheetId="8" r:id="rId2"/>
    <sheet name="DATA" sheetId="7" r:id="rId3"/>
    <sheet name="DEPENDENCY" sheetId="3" r:id="rId4"/>
    <sheet name="DATA_MULTI" sheetId="4" r:id="rId5"/>
    <sheet name="DATA_PERF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5" l="1"/>
  <c r="J38" i="4"/>
  <c r="G38" i="4"/>
  <c r="D38" i="4"/>
  <c r="I30" i="4"/>
  <c r="H30" i="4"/>
  <c r="F30" i="4"/>
  <c r="N37" i="3"/>
  <c r="L37" i="3"/>
  <c r="K37" i="3"/>
  <c r="J37" i="3"/>
  <c r="G37" i="3"/>
  <c r="F37" i="3"/>
  <c r="H29" i="3"/>
  <c r="D29" i="3"/>
  <c r="S40" i="7"/>
  <c r="P40" i="7"/>
  <c r="O40" i="7"/>
  <c r="N40" i="7"/>
  <c r="M40" i="7"/>
  <c r="L40" i="7"/>
  <c r="J40" i="7"/>
  <c r="G40" i="7"/>
  <c r="U32" i="7"/>
  <c r="R32" i="7"/>
  <c r="I32" i="7"/>
  <c r="H32" i="7"/>
  <c r="E32" i="7"/>
  <c r="D32" i="8" l="1"/>
  <c r="D16" i="8" l="1"/>
  <c r="B95" i="8" l="1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1" i="8"/>
  <c r="B40" i="8"/>
  <c r="B39" i="8"/>
  <c r="B38" i="8"/>
  <c r="B37" i="8"/>
  <c r="B36" i="8"/>
  <c r="B35" i="8"/>
  <c r="B33" i="8"/>
  <c r="B32" i="8"/>
  <c r="B31" i="8"/>
  <c r="B30" i="8"/>
  <c r="B29" i="8"/>
  <c r="B28" i="8"/>
  <c r="B27" i="8"/>
  <c r="B25" i="8"/>
  <c r="B24" i="8"/>
  <c r="B23" i="8"/>
  <c r="B22" i="8"/>
  <c r="B21" i="8"/>
  <c r="B20" i="8"/>
  <c r="B19" i="8"/>
  <c r="B18" i="8"/>
  <c r="D58" i="8"/>
  <c r="D15" i="8"/>
  <c r="D56" i="8" s="1"/>
  <c r="D14" i="8"/>
  <c r="D54" i="8" s="1"/>
  <c r="D4" i="8"/>
  <c r="D11" i="8" s="1"/>
  <c r="A2" i="8"/>
  <c r="D13" i="8" s="1"/>
  <c r="D52" i="8" s="1"/>
  <c r="D90" i="8" l="1"/>
  <c r="B20" i="7"/>
  <c r="B19" i="7"/>
  <c r="D56" i="4" l="1"/>
  <c r="D54" i="4"/>
  <c r="D52" i="4"/>
  <c r="D50" i="4"/>
  <c r="D43" i="4"/>
  <c r="G5" i="4"/>
  <c r="H5" i="4" s="1"/>
  <c r="I5" i="4" s="1"/>
  <c r="J5" i="4" s="1"/>
  <c r="D74" i="4" l="1"/>
  <c r="D7" i="3" l="1"/>
  <c r="A2" i="5"/>
  <c r="A2" i="4"/>
  <c r="A2" i="3"/>
  <c r="B16" i="3"/>
  <c r="B17" i="3"/>
  <c r="B18" i="3"/>
  <c r="B19" i="3"/>
  <c r="B20" i="3"/>
  <c r="B21" i="3"/>
  <c r="B22" i="3"/>
  <c r="B24" i="3"/>
  <c r="B25" i="3"/>
  <c r="B26" i="3"/>
  <c r="B27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O76" i="7"/>
  <c r="N76" i="7"/>
  <c r="L76" i="7"/>
  <c r="H54" i="7"/>
  <c r="E16" i="7"/>
  <c r="E58" i="7" s="1"/>
  <c r="E15" i="7"/>
  <c r="E56" i="7" s="1"/>
  <c r="E14" i="7"/>
  <c r="E54" i="7" s="1"/>
  <c r="G5" i="7"/>
  <c r="E4" i="7"/>
  <c r="E11" i="7" s="1"/>
  <c r="P2" i="7"/>
  <c r="P74" i="7" s="1"/>
  <c r="O2" i="7"/>
  <c r="O74" i="7" s="1"/>
  <c r="N2" i="7"/>
  <c r="N74" i="7" s="1"/>
  <c r="M2" i="7"/>
  <c r="M74" i="7" s="1"/>
  <c r="L2" i="7"/>
  <c r="L74" i="7" s="1"/>
  <c r="J2" i="7"/>
  <c r="J74" i="7" s="1"/>
  <c r="I2" i="7"/>
  <c r="H2" i="7"/>
  <c r="G2" i="7"/>
  <c r="G74" i="7" s="1"/>
  <c r="E90" i="7" l="1"/>
  <c r="G15" i="7"/>
  <c r="G14" i="7"/>
  <c r="H5" i="7"/>
  <c r="G16" i="7"/>
  <c r="G4" i="7"/>
  <c r="G11" i="7" s="1"/>
  <c r="G70" i="7" l="1"/>
  <c r="G90" i="7"/>
  <c r="H15" i="7"/>
  <c r="H56" i="7" s="1"/>
  <c r="I5" i="7"/>
  <c r="H16" i="7"/>
  <c r="H58" i="7" s="1"/>
  <c r="H4" i="7"/>
  <c r="H11" i="7" s="1"/>
  <c r="H90" i="7" l="1"/>
  <c r="J5" i="7"/>
  <c r="I16" i="7"/>
  <c r="I58" i="7" s="1"/>
  <c r="I14" i="7"/>
  <c r="I54" i="7" s="1"/>
  <c r="I4" i="7"/>
  <c r="I11" i="7" s="1"/>
  <c r="J15" i="7" l="1"/>
  <c r="J14" i="7"/>
  <c r="J4" i="7"/>
  <c r="J11" i="7" s="1"/>
  <c r="L5" i="7"/>
  <c r="I90" i="7"/>
  <c r="L16" i="7" l="1"/>
  <c r="M5" i="7"/>
  <c r="L15" i="7"/>
  <c r="L14" i="7"/>
  <c r="L4" i="7"/>
  <c r="L11" i="7" s="1"/>
  <c r="J90" i="7"/>
  <c r="J70" i="7"/>
  <c r="M16" i="7" l="1"/>
  <c r="N5" i="7"/>
  <c r="M15" i="7"/>
  <c r="M14" i="7"/>
  <c r="M76" i="7" s="1"/>
  <c r="M4" i="7"/>
  <c r="M11" i="7" s="1"/>
  <c r="L90" i="7"/>
  <c r="L70" i="7"/>
  <c r="M90" i="7" l="1"/>
  <c r="M70" i="7"/>
  <c r="O5" i="7"/>
  <c r="N14" i="7"/>
  <c r="N4" i="7"/>
  <c r="N11" i="7" s="1"/>
  <c r="N16" i="7"/>
  <c r="O14" i="7" l="1"/>
  <c r="O4" i="7"/>
  <c r="O11" i="7" s="1"/>
  <c r="O15" i="7"/>
  <c r="P5" i="7"/>
  <c r="N90" i="7"/>
  <c r="N70" i="7"/>
  <c r="O90" i="7" l="1"/>
  <c r="O70" i="7"/>
  <c r="P15" i="7"/>
  <c r="P16" i="7"/>
  <c r="P76" i="7" s="1"/>
  <c r="R5" i="7"/>
  <c r="P14" i="7"/>
  <c r="P4" i="7"/>
  <c r="P11" i="7" s="1"/>
  <c r="P90" i="7" l="1"/>
  <c r="P70" i="7"/>
  <c r="R16" i="7"/>
  <c r="R58" i="7" s="1"/>
  <c r="R15" i="7"/>
  <c r="R56" i="7" s="1"/>
  <c r="S5" i="7"/>
  <c r="R14" i="7"/>
  <c r="R54" i="7" s="1"/>
  <c r="R4" i="7"/>
  <c r="R11" i="7" s="1"/>
  <c r="U5" i="7" l="1"/>
  <c r="S14" i="7"/>
  <c r="S4" i="7"/>
  <c r="S11" i="7" s="1"/>
  <c r="S15" i="7"/>
  <c r="S16" i="7"/>
  <c r="R90" i="7"/>
  <c r="U14" i="7" l="1"/>
  <c r="U54" i="7" s="1"/>
  <c r="U4" i="7"/>
  <c r="U11" i="7" s="1"/>
  <c r="U15" i="7"/>
  <c r="U56" i="7" s="1"/>
  <c r="U16" i="7"/>
  <c r="U58" i="7" s="1"/>
  <c r="S90" i="7"/>
  <c r="S70" i="7"/>
  <c r="U90" i="7" l="1"/>
  <c r="A2" i="7" l="1"/>
  <c r="P13" i="7" l="1"/>
  <c r="J13" i="7"/>
  <c r="U13" i="7"/>
  <c r="O13" i="7"/>
  <c r="I13" i="7"/>
  <c r="I52" i="7" s="1"/>
  <c r="N13" i="7"/>
  <c r="H13" i="7"/>
  <c r="H52" i="7" s="1"/>
  <c r="R13" i="7"/>
  <c r="M13" i="7"/>
  <c r="E13" i="7"/>
  <c r="E52" i="7" s="1"/>
  <c r="B18" i="7"/>
  <c r="B21" i="7"/>
  <c r="B22" i="7"/>
  <c r="B23" i="7"/>
  <c r="B24" i="7"/>
  <c r="B25" i="7"/>
  <c r="B27" i="7"/>
  <c r="B28" i="7"/>
  <c r="B29" i="7"/>
  <c r="B30" i="7"/>
  <c r="B31" i="7"/>
  <c r="B32" i="7"/>
  <c r="B33" i="7"/>
  <c r="B35" i="7"/>
  <c r="B36" i="7"/>
  <c r="B37" i="7"/>
  <c r="B38" i="7"/>
  <c r="B39" i="7"/>
  <c r="B40" i="7"/>
  <c r="B41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40" i="5"/>
  <c r="B39" i="5"/>
  <c r="B38" i="5"/>
  <c r="B37" i="5"/>
  <c r="B36" i="5"/>
  <c r="B35" i="5"/>
  <c r="B34" i="5"/>
  <c r="B32" i="5"/>
  <c r="B31" i="5"/>
  <c r="B30" i="5"/>
  <c r="B29" i="5"/>
  <c r="B28" i="5"/>
  <c r="B27" i="5"/>
  <c r="B26" i="5"/>
  <c r="B24" i="5"/>
  <c r="B23" i="5"/>
  <c r="B22" i="5"/>
  <c r="B21" i="5"/>
  <c r="B20" i="5"/>
  <c r="B19" i="5"/>
  <c r="B18" i="5"/>
  <c r="D4" i="5"/>
  <c r="D10" i="5" s="1"/>
  <c r="B93" i="4"/>
  <c r="D92" i="4"/>
  <c r="B92" i="4"/>
  <c r="B91" i="4"/>
  <c r="D90" i="4"/>
  <c r="B90" i="4"/>
  <c r="B89" i="4"/>
  <c r="B88" i="4"/>
  <c r="B87" i="4"/>
  <c r="B86" i="4"/>
  <c r="B85" i="4"/>
  <c r="B84" i="4"/>
  <c r="B83" i="4"/>
  <c r="B82" i="4"/>
  <c r="B81" i="4"/>
  <c r="B80" i="4"/>
  <c r="B79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D61" i="4"/>
  <c r="B61" i="4"/>
  <c r="B60" i="4"/>
  <c r="B59" i="4"/>
  <c r="B57" i="4"/>
  <c r="B56" i="4"/>
  <c r="B55" i="4"/>
  <c r="B54" i="4"/>
  <c r="B53" i="4"/>
  <c r="H52" i="4"/>
  <c r="B52" i="4"/>
  <c r="B51" i="4"/>
  <c r="B50" i="4"/>
  <c r="B49" i="4"/>
  <c r="B48" i="4"/>
  <c r="B47" i="4"/>
  <c r="B46" i="4"/>
  <c r="B45" i="4"/>
  <c r="B44" i="4"/>
  <c r="B43" i="4"/>
  <c r="B42" i="4"/>
  <c r="B41" i="4"/>
  <c r="B39" i="4"/>
  <c r="B38" i="4"/>
  <c r="B37" i="4"/>
  <c r="B36" i="4"/>
  <c r="B35" i="4"/>
  <c r="B34" i="4"/>
  <c r="B33" i="4"/>
  <c r="B31" i="4"/>
  <c r="B30" i="4"/>
  <c r="B29" i="4"/>
  <c r="B28" i="4"/>
  <c r="B27" i="4"/>
  <c r="B26" i="4"/>
  <c r="B25" i="4"/>
  <c r="B23" i="4"/>
  <c r="B22" i="4"/>
  <c r="B21" i="4"/>
  <c r="B20" i="4"/>
  <c r="B19" i="4"/>
  <c r="B18" i="4"/>
  <c r="B17" i="4"/>
  <c r="D11" i="4"/>
  <c r="D12" i="5" s="1"/>
  <c r="H15" i="4"/>
  <c r="D4" i="4"/>
  <c r="D10" i="4" s="1"/>
  <c r="J2" i="4"/>
  <c r="J72" i="4" s="1"/>
  <c r="D72" i="4" s="1"/>
  <c r="I2" i="4"/>
  <c r="H2" i="4"/>
  <c r="K71" i="3"/>
  <c r="J71" i="3"/>
  <c r="H53" i="3"/>
  <c r="D14" i="3"/>
  <c r="D53" i="3" s="1"/>
  <c r="F5" i="3"/>
  <c r="G5" i="3" s="1"/>
  <c r="D4" i="3"/>
  <c r="D10" i="3" s="1"/>
  <c r="L2" i="3"/>
  <c r="L69" i="3" s="1"/>
  <c r="K2" i="3"/>
  <c r="K69" i="3" s="1"/>
  <c r="J2" i="3"/>
  <c r="J69" i="3" s="1"/>
  <c r="H2" i="3"/>
  <c r="G2" i="3"/>
  <c r="G69" i="3" s="1"/>
  <c r="F2" i="3"/>
  <c r="F69" i="3" s="1"/>
  <c r="U52" i="7" l="1"/>
  <c r="L13" i="3"/>
  <c r="D13" i="3"/>
  <c r="D51" i="3" s="1"/>
  <c r="J13" i="3"/>
  <c r="H13" i="3"/>
  <c r="H51" i="3" s="1"/>
  <c r="F13" i="3"/>
  <c r="R52" i="7"/>
  <c r="S13" i="7"/>
  <c r="S78" i="7" s="1"/>
  <c r="H4" i="4"/>
  <c r="H10" i="4" s="1"/>
  <c r="H12" i="4"/>
  <c r="H50" i="4" s="1"/>
  <c r="H56" i="4"/>
  <c r="D68" i="4"/>
  <c r="D88" i="4"/>
  <c r="H14" i="4"/>
  <c r="H54" i="4" s="1"/>
  <c r="G14" i="3"/>
  <c r="H5" i="3"/>
  <c r="H12" i="3" s="1"/>
  <c r="H49" i="3" s="1"/>
  <c r="G4" i="3"/>
  <c r="G10" i="3" s="1"/>
  <c r="D85" i="3"/>
  <c r="F4" i="3"/>
  <c r="F10" i="3" s="1"/>
  <c r="G12" i="3"/>
  <c r="F14" i="3"/>
  <c r="D12" i="3"/>
  <c r="D49" i="3" s="1"/>
  <c r="H88" i="4" l="1"/>
  <c r="I13" i="4"/>
  <c r="I15" i="4"/>
  <c r="I12" i="4"/>
  <c r="I4" i="4"/>
  <c r="I10" i="4" s="1"/>
  <c r="G65" i="3"/>
  <c r="G85" i="3"/>
  <c r="F65" i="3"/>
  <c r="F85" i="3"/>
  <c r="J5" i="3"/>
  <c r="H4" i="3"/>
  <c r="H10" i="3" s="1"/>
  <c r="I56" i="4" l="1"/>
  <c r="J13" i="4"/>
  <c r="J14" i="4"/>
  <c r="J4" i="4"/>
  <c r="J10" i="4" s="1"/>
  <c r="J12" i="4"/>
  <c r="I88" i="4"/>
  <c r="I52" i="4"/>
  <c r="I50" i="4"/>
  <c r="H85" i="3"/>
  <c r="K5" i="3"/>
  <c r="J14" i="3"/>
  <c r="J4" i="3"/>
  <c r="J10" i="3" s="1"/>
  <c r="J88" i="4" l="1"/>
  <c r="J68" i="4"/>
  <c r="F14" i="4"/>
  <c r="F12" i="4"/>
  <c r="F4" i="4"/>
  <c r="F10" i="4" s="1"/>
  <c r="F15" i="4"/>
  <c r="F13" i="4"/>
  <c r="L5" i="3"/>
  <c r="K14" i="3"/>
  <c r="K4" i="3"/>
  <c r="K10" i="3" s="1"/>
  <c r="K12" i="3"/>
  <c r="J85" i="3"/>
  <c r="J65" i="3"/>
  <c r="F52" i="4" l="1"/>
  <c r="F54" i="4"/>
  <c r="F88" i="4"/>
  <c r="G14" i="4"/>
  <c r="G4" i="4"/>
  <c r="G10" i="4" s="1"/>
  <c r="G15" i="4"/>
  <c r="G13" i="4"/>
  <c r="G12" i="4"/>
  <c r="D12" i="4" s="1"/>
  <c r="F50" i="4"/>
  <c r="F56" i="4"/>
  <c r="K85" i="3"/>
  <c r="K65" i="3"/>
  <c r="L14" i="3"/>
  <c r="L71" i="3" s="1"/>
  <c r="N5" i="3"/>
  <c r="L4" i="3"/>
  <c r="L10" i="3" s="1"/>
  <c r="L12" i="3"/>
  <c r="D13" i="4" l="1"/>
  <c r="D14" i="5" s="1"/>
  <c r="D14" i="4"/>
  <c r="D15" i="5" s="1"/>
  <c r="D15" i="4"/>
  <c r="D16" i="5" s="1"/>
  <c r="G68" i="4"/>
  <c r="G88" i="4"/>
  <c r="G76" i="4"/>
  <c r="D76" i="4" s="1"/>
  <c r="D13" i="5"/>
  <c r="L85" i="3"/>
  <c r="L65" i="3"/>
  <c r="N4" i="3"/>
  <c r="N10" i="3" s="1"/>
  <c r="N14" i="3"/>
  <c r="N12" i="3"/>
  <c r="N13" i="3"/>
  <c r="N73" i="3" s="1"/>
  <c r="N85" i="3" l="1"/>
  <c r="N65" i="3"/>
</calcChain>
</file>

<file path=xl/sharedStrings.xml><?xml version="1.0" encoding="utf-8"?>
<sst xmlns="http://schemas.openxmlformats.org/spreadsheetml/2006/main" count="767" uniqueCount="59">
  <si>
    <t>S</t>
  </si>
  <si>
    <t>I</t>
  </si>
  <si>
    <t>E</t>
  </si>
  <si>
    <t>O</t>
  </si>
  <si>
    <t>NAME</t>
  </si>
  <si>
    <t>DESCRIPTION</t>
  </si>
  <si>
    <t>ACTIVE</t>
  </si>
  <si>
    <t>CODE</t>
  </si>
  <si>
    <t>STATUS</t>
  </si>
  <si>
    <t>GROUP</t>
  </si>
  <si>
    <t>ORDER</t>
  </si>
  <si>
    <t>DATA</t>
  </si>
  <si>
    <t>Best case</t>
  </si>
  <si>
    <t>Empty</t>
  </si>
  <si>
    <t>Bad value</t>
  </si>
  <si>
    <t>Unicity</t>
  </si>
  <si>
    <t>Y</t>
  </si>
  <si>
    <t>LANCER.FILE</t>
  </si>
  <si>
    <t>COUNT_LINES</t>
  </si>
  <si>
    <t>COLUMN_INTEGER</t>
  </si>
  <si>
    <t>X</t>
  </si>
  <si>
    <t>COLUMN_STRING</t>
  </si>
  <si>
    <t>COLUMN_DOUBLE</t>
  </si>
  <si>
    <t>COLUMN_DATE</t>
  </si>
  <si>
    <t>INPUT</t>
  </si>
  <si>
    <t>OUTPUT</t>
  </si>
  <si>
    <t>NEW</t>
  </si>
  <si>
    <t>ERROR</t>
  </si>
  <si>
    <t>TABLE_DATA</t>
  </si>
  <si>
    <t>TABLE_ERROR</t>
  </si>
  <si>
    <t>Mandatory</t>
  </si>
  <si>
    <t>Integer</t>
  </si>
  <si>
    <t>TABLE_FILE</t>
  </si>
  <si>
    <t>LANCER.EXCEPTION.MESSAGE</t>
  </si>
  <si>
    <t>LANCER.EXCEPTION</t>
  </si>
  <si>
    <t>LANCER.PARAMETERS</t>
  </si>
  <si>
    <t>BATCH.TIME.BEGIN</t>
  </si>
  <si>
    <t>BATCH.TIME.END</t>
  </si>
  <si>
    <t>BATCH.TIME.DELTA</t>
  </si>
  <si>
    <t>LANCER.TIME.DELTA</t>
  </si>
  <si>
    <t>DEPENDENCY</t>
  </si>
  <si>
    <t>Inexisting reference</t>
  </si>
  <si>
    <t>Dependency on DATA</t>
  </si>
  <si>
    <t>COLUMN_INTEGER_FK</t>
  </si>
  <si>
    <t>TABLE_DEPENDENCY</t>
  </si>
  <si>
    <t>Text max 15 characters</t>
  </si>
  <si>
    <t>DATA_MULTI</t>
  </si>
  <si>
    <t>N</t>
  </si>
  <si>
    <t>[3|5]</t>
  </si>
  <si>
    <t>DATA_PERF</t>
  </si>
  <si>
    <t>COUNT_BLOCKS</t>
  </si>
  <si>
    <t>Prepare dependency</t>
  </si>
  <si>
    <t>Text max 10 characters</t>
  </si>
  <si>
    <t>Double</t>
  </si>
  <si>
    <t>Date in format HH:mm:ss dd/MM/yyyy</t>
  </si>
  <si>
    <t>.</t>
  </si>
  <si>
    <t>SYSTEM</t>
  </si>
  <si>
    <t>DYNSTATUS</t>
  </si>
  <si>
    <t>DATA_TEST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</si>
</sst>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right" vertical="top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5" fillId="2" borderId="1" xfId="0" applyFont="1" applyFill="1" applyBorder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0" fontId="5" fillId="5" borderId="1" xfId="0" applyFont="1" applyFill="1" applyBorder="1" applyAlignment="1">
      <alignment horizontal="right" vertical="top"/>
    </xf>
    <xf numFmtId="22" fontId="5" fillId="0" borderId="0" xfId="0" quotePrefix="1" applyNumberFormat="1" applyFont="1" applyAlignment="1">
      <alignment horizontal="right" vertical="top"/>
    </xf>
    <xf numFmtId="22" fontId="5" fillId="3" borderId="0" xfId="0" quotePrefix="1" applyNumberFormat="1" applyFont="1" applyFill="1" applyAlignment="1">
      <alignment horizontal="right" vertical="top"/>
    </xf>
    <xf numFmtId="0" fontId="7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0" fontId="9" fillId="0" borderId="0" xfId="0" applyFont="1"/>
    <xf numFmtId="0" fontId="3" fillId="0" borderId="0" xfId="0" applyFont="1"/>
  </cellXfs>
  <cellStyles count="1">
    <cellStyle name="Normal" xfId="0" builtinId="0"/>
  </cellStyles>
  <dxfs count="397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DB7BF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rgb="FFFF656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99"/>
      <color rgb="FFFF6565"/>
      <color rgb="FF008080"/>
      <color rgb="FF009999"/>
      <color rgb="FF006699"/>
      <color rgb="FFDB7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"/>
  <sheetViews>
    <sheetView workbookViewId="0">
      <selection activeCell="A3" sqref="A3"/>
    </sheetView>
  </sheetViews>
  <sheetFormatPr baseColWidth="10" defaultRowHeight="15" x14ac:dyDescent="0.25"/>
  <cols>
    <col min="1" max="1" width="11.42578125" style="11"/>
  </cols>
  <sheetData>
    <row r="2" spans="1:1" ht="26.25" x14ac:dyDescent="0.25">
      <c r="A2" s="1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I9" sqref="I9"/>
    </sheetView>
  </sheetViews>
  <sheetFormatPr baseColWidth="10" defaultRowHeight="15" x14ac:dyDescent="0.25"/>
  <cols>
    <col min="1" max="1" width="8.42578125" style="5" customWidth="1"/>
    <col min="2" max="2" width="29.7109375" style="1" customWidth="1"/>
    <col min="3" max="3" width="2" style="2" bestFit="1" customWidth="1"/>
    <col min="4" max="4" width="35.140625" style="20" bestFit="1" customWidth="1"/>
    <col min="5" max="5" width="2" style="2" bestFit="1" customWidth="1"/>
  </cols>
  <sheetData>
    <row r="1" spans="1:5" x14ac:dyDescent="0.25">
      <c r="A1" s="5" t="s">
        <v>58</v>
      </c>
      <c r="B1" s="1" t="s">
        <v>4</v>
      </c>
      <c r="C1" s="2" t="s">
        <v>0</v>
      </c>
      <c r="D1" s="20" t="s">
        <v>12</v>
      </c>
      <c r="E1" s="2" t="s">
        <v>0</v>
      </c>
    </row>
    <row r="2" spans="1:5" x14ac:dyDescent="0.25">
      <c r="A2" s="5">
        <f>REVIEW!A2</f>
        <v>1</v>
      </c>
      <c r="B2" s="1" t="s">
        <v>5</v>
      </c>
      <c r="C2" s="2" t="s">
        <v>0</v>
      </c>
      <c r="E2" s="2" t="s">
        <v>0</v>
      </c>
    </row>
    <row r="3" spans="1:5" x14ac:dyDescent="0.25">
      <c r="A3" s="5">
        <v>1</v>
      </c>
      <c r="B3" s="8" t="s">
        <v>6</v>
      </c>
      <c r="C3" s="2" t="s">
        <v>0</v>
      </c>
      <c r="D3" s="20" t="s">
        <v>16</v>
      </c>
    </row>
    <row r="4" spans="1:5" ht="31.5" x14ac:dyDescent="0.5">
      <c r="A4" s="34"/>
      <c r="B4" s="8" t="s">
        <v>7</v>
      </c>
      <c r="C4" s="2" t="s">
        <v>0</v>
      </c>
      <c r="D4" s="35" t="str">
        <f>CONCATENATE($A$1,"_",TEXT(D5,"00"))</f>
        <v>DATA_TEST_01</v>
      </c>
      <c r="E4" s="2" t="s">
        <v>0</v>
      </c>
    </row>
    <row r="5" spans="1:5" x14ac:dyDescent="0.25">
      <c r="A5" s="6"/>
      <c r="B5" s="4"/>
      <c r="C5" s="3"/>
      <c r="D5" s="22">
        <v>1</v>
      </c>
      <c r="E5" s="3"/>
    </row>
    <row r="6" spans="1:5" x14ac:dyDescent="0.25">
      <c r="B6" s="1" t="s">
        <v>8</v>
      </c>
      <c r="C6" s="2" t="s">
        <v>0</v>
      </c>
      <c r="E6" s="2" t="s">
        <v>0</v>
      </c>
    </row>
    <row r="7" spans="1:5" x14ac:dyDescent="0.25">
      <c r="B7" s="1" t="s">
        <v>57</v>
      </c>
      <c r="C7" s="2" t="s">
        <v>0</v>
      </c>
      <c r="E7" s="2" t="s">
        <v>0</v>
      </c>
    </row>
    <row r="8" spans="1:5" x14ac:dyDescent="0.25">
      <c r="B8" s="1" t="s">
        <v>9</v>
      </c>
      <c r="C8" s="2" t="s">
        <v>0</v>
      </c>
      <c r="E8" s="2" t="s">
        <v>0</v>
      </c>
    </row>
    <row r="9" spans="1:5" x14ac:dyDescent="0.25">
      <c r="B9" s="1" t="s">
        <v>10</v>
      </c>
      <c r="C9" s="2" t="s">
        <v>0</v>
      </c>
      <c r="E9" s="2" t="s">
        <v>0</v>
      </c>
    </row>
    <row r="10" spans="1:5" x14ac:dyDescent="0.25">
      <c r="B10" s="7"/>
      <c r="C10" s="9"/>
      <c r="D10" s="21"/>
      <c r="E10" s="9"/>
    </row>
    <row r="11" spans="1:5" x14ac:dyDescent="0.25">
      <c r="B11" s="1" t="s">
        <v>17</v>
      </c>
      <c r="C11" s="2" t="s">
        <v>1</v>
      </c>
      <c r="D11" s="20" t="str">
        <f>CONCATENATE(D4,".csv")</f>
        <v>DATA_TEST_01.csv</v>
      </c>
      <c r="E11" s="2" t="s">
        <v>1</v>
      </c>
    </row>
    <row r="12" spans="1:5" x14ac:dyDescent="0.25">
      <c r="B12" s="1" t="s">
        <v>18</v>
      </c>
      <c r="C12" s="2" t="s">
        <v>1</v>
      </c>
      <c r="D12" s="20">
        <v>1</v>
      </c>
      <c r="E12" s="2" t="s">
        <v>1</v>
      </c>
    </row>
    <row r="13" spans="1:5" x14ac:dyDescent="0.25">
      <c r="B13" s="1" t="s">
        <v>19</v>
      </c>
      <c r="C13" s="2" t="s">
        <v>1</v>
      </c>
      <c r="D13" s="10">
        <f t="shared" ref="D13" si="0">10000*$A$2 + 1000*$A$3+D$5</f>
        <v>11001</v>
      </c>
      <c r="E13" s="2" t="s">
        <v>1</v>
      </c>
    </row>
    <row r="14" spans="1:5" x14ac:dyDescent="0.25">
      <c r="B14" s="1" t="s">
        <v>21</v>
      </c>
      <c r="C14" s="2" t="s">
        <v>1</v>
      </c>
      <c r="D14" s="20" t="str">
        <f>CONCATENATE("A",TEXT(D5,"00"),"_567890")</f>
        <v>A01_567890</v>
      </c>
      <c r="E14" s="2" t="s">
        <v>1</v>
      </c>
    </row>
    <row r="15" spans="1:5" x14ac:dyDescent="0.25">
      <c r="B15" s="1" t="s">
        <v>22</v>
      </c>
      <c r="C15" s="2" t="s">
        <v>1</v>
      </c>
      <c r="D15" s="20">
        <f>11 + D5/100</f>
        <v>11.01</v>
      </c>
      <c r="E15" s="2" t="s">
        <v>1</v>
      </c>
    </row>
    <row r="16" spans="1:5" x14ac:dyDescent="0.25">
      <c r="B16" s="1" t="s">
        <v>23</v>
      </c>
      <c r="C16" s="2" t="s">
        <v>1</v>
      </c>
      <c r="D16" s="20" t="str">
        <f>CONCATENATE("01:02:03 01/06/2",TEXT(D5,"000"))</f>
        <v>01:02:03 01/06/2001</v>
      </c>
      <c r="E16" s="2" t="s">
        <v>1</v>
      </c>
    </row>
    <row r="17" spans="1:5" x14ac:dyDescent="0.25">
      <c r="A17" s="16"/>
      <c r="B17" s="17" t="s">
        <v>24</v>
      </c>
      <c r="C17" s="16"/>
      <c r="D17" s="24"/>
      <c r="E17" s="16"/>
    </row>
    <row r="18" spans="1:5" x14ac:dyDescent="0.25">
      <c r="B18" s="1" t="str">
        <f>CONCATENATE("FS.",$B17,".&lt;INDEX&gt;")</f>
        <v>FS.INPUT.&lt;INDEX&gt;</v>
      </c>
      <c r="C18" s="2" t="s">
        <v>3</v>
      </c>
      <c r="E18" s="2" t="s">
        <v>3</v>
      </c>
    </row>
    <row r="19" spans="1:5" x14ac:dyDescent="0.25">
      <c r="B19" s="1" t="str">
        <f>CONCATENATE("FS.",$B17,".&lt;NAME&gt;")</f>
        <v>FS.INPUT.&lt;NAME&gt;</v>
      </c>
      <c r="E19" s="2" t="s">
        <v>3</v>
      </c>
    </row>
    <row r="20" spans="1:5" x14ac:dyDescent="0.25">
      <c r="B20" s="1" t="str">
        <f>CONCATENATE("FS.",$B17,".&lt;NAME&gt;")</f>
        <v>FS.INPUT.&lt;NAME&gt;</v>
      </c>
      <c r="E20" s="2" t="s">
        <v>3</v>
      </c>
    </row>
    <row r="21" spans="1:5" x14ac:dyDescent="0.25">
      <c r="B21" s="1" t="str">
        <f>CONCATENATE("FS.",$B17,".&lt;ITEM&gt;.&lt;STATUS&gt;")</f>
        <v>FS.INPUT.&lt;ITEM&gt;.&lt;STATUS&gt;</v>
      </c>
      <c r="E21" s="2" t="s">
        <v>2</v>
      </c>
    </row>
    <row r="22" spans="1:5" x14ac:dyDescent="0.25">
      <c r="B22" s="1" t="str">
        <f>CONCATENATE("FS.",$B17,".&lt;ITEM&gt;.&lt;STATUS&gt;")</f>
        <v>FS.INPUT.&lt;ITEM&gt;.&lt;STATUS&gt;</v>
      </c>
      <c r="E22" s="2" t="s">
        <v>3</v>
      </c>
    </row>
    <row r="23" spans="1:5" x14ac:dyDescent="0.25">
      <c r="B23" s="1" t="str">
        <f>CONCATENATE("FS.",$B17,".&lt;ITEM&gt;.&lt;INDEX&gt;")</f>
        <v>FS.INPUT.&lt;ITEM&gt;.&lt;INDEX&gt;</v>
      </c>
      <c r="E23" s="2" t="s">
        <v>3</v>
      </c>
    </row>
    <row r="24" spans="1:5" x14ac:dyDescent="0.25">
      <c r="B24" s="1" t="str">
        <f>CONCATENATE("FS.",$B17,".&lt;ITEM&gt;.&lt;NAME&gt;")</f>
        <v>FS.INPUT.&lt;ITEM&gt;.&lt;NAME&gt;</v>
      </c>
      <c r="E24" s="2" t="s">
        <v>2</v>
      </c>
    </row>
    <row r="25" spans="1:5" x14ac:dyDescent="0.25">
      <c r="B25" s="1" t="str">
        <f>CONCATENATE("FS.",$B17,".&lt;ITEM&gt;.&lt;NAME&gt;")</f>
        <v>FS.INPUT.&lt;ITEM&gt;.&lt;NAME&gt;</v>
      </c>
      <c r="E25" s="2" t="s">
        <v>3</v>
      </c>
    </row>
    <row r="26" spans="1:5" x14ac:dyDescent="0.25">
      <c r="A26" s="16"/>
      <c r="B26" s="17" t="s">
        <v>25</v>
      </c>
      <c r="C26" s="16"/>
      <c r="D26" s="24"/>
      <c r="E26" s="16"/>
    </row>
    <row r="27" spans="1:5" x14ac:dyDescent="0.25">
      <c r="B27" s="1" t="str">
        <f>CONCATENATE("FS.",$B26,".&lt;INDEX&gt;")</f>
        <v>FS.OUTPUT.&lt;INDEX&gt;</v>
      </c>
      <c r="E27" s="2" t="s">
        <v>3</v>
      </c>
    </row>
    <row r="28" spans="1:5" x14ac:dyDescent="0.25">
      <c r="B28" s="1" t="str">
        <f>CONCATENATE("FS.",$B26,".&lt;NAME&gt;")</f>
        <v>FS.OUTPUT.&lt;NAME&gt;</v>
      </c>
      <c r="E28" s="2" t="s">
        <v>3</v>
      </c>
    </row>
    <row r="29" spans="1:5" x14ac:dyDescent="0.25">
      <c r="B29" s="1" t="str">
        <f>CONCATENATE("FS.",$B26,".&lt;ITEM&gt;.&lt;STATUS&gt;")</f>
        <v>FS.OUTPUT.&lt;ITEM&gt;.&lt;STATUS&gt;</v>
      </c>
      <c r="D29" s="20" t="s">
        <v>26</v>
      </c>
      <c r="E29" s="2" t="s">
        <v>2</v>
      </c>
    </row>
    <row r="30" spans="1:5" x14ac:dyDescent="0.25">
      <c r="B30" s="1" t="str">
        <f>CONCATENATE("FS.",$B26,".&lt;ITEM&gt;.&lt;STATUS&gt;")</f>
        <v>FS.OUTPUT.&lt;ITEM&gt;.&lt;STATUS&gt;</v>
      </c>
      <c r="E30" s="2" t="s">
        <v>3</v>
      </c>
    </row>
    <row r="31" spans="1:5" x14ac:dyDescent="0.25">
      <c r="B31" s="1" t="str">
        <f>CONCATENATE("FS.",$B26,".&lt;ITEM&gt;.&lt;INDEX&gt;")</f>
        <v>FS.OUTPUT.&lt;ITEM&gt;.&lt;INDEX&gt;</v>
      </c>
      <c r="E31" s="2" t="s">
        <v>3</v>
      </c>
    </row>
    <row r="32" spans="1:5" x14ac:dyDescent="0.25">
      <c r="B32" s="1" t="str">
        <f>CONCATENATE("FS.",$B26,".&lt;ITEM&gt;.&lt;NAME&gt;")</f>
        <v>FS.OUTPUT.&lt;ITEM&gt;.&lt;NAME&gt;</v>
      </c>
      <c r="D32" s="20" t="str">
        <f>CONCATENATE("#","[0-9]{8}-[0-9]{6}.OK.",D11,"#")</f>
        <v>#[0-9]{8}-[0-9]{6}.OK.DATA_TEST_01.csv#</v>
      </c>
      <c r="E32" s="2" t="s">
        <v>2</v>
      </c>
    </row>
    <row r="33" spans="1:5" x14ac:dyDescent="0.25">
      <c r="B33" s="1" t="str">
        <f>CONCATENATE("FS.",$B26,".&lt;ITEM&gt;.&lt;NAME&gt;")</f>
        <v>FS.OUTPUT.&lt;ITEM&gt;.&lt;NAME&gt;</v>
      </c>
      <c r="E33" s="2" t="s">
        <v>3</v>
      </c>
    </row>
    <row r="34" spans="1:5" x14ac:dyDescent="0.25">
      <c r="A34" s="16"/>
      <c r="B34" s="17" t="s">
        <v>27</v>
      </c>
      <c r="C34" s="16"/>
      <c r="D34" s="24"/>
      <c r="E34" s="16"/>
    </row>
    <row r="35" spans="1:5" x14ac:dyDescent="0.25">
      <c r="B35" s="1" t="str">
        <f>CONCATENATE("FS.",$B34,".&lt;INDEX&gt;")</f>
        <v>FS.ERROR.&lt;INDEX&gt;</v>
      </c>
      <c r="E35" s="2" t="s">
        <v>3</v>
      </c>
    </row>
    <row r="36" spans="1:5" x14ac:dyDescent="0.25">
      <c r="B36" s="1" t="str">
        <f>CONCATENATE("FS.",$B34,".&lt;NAME&gt;")</f>
        <v>FS.ERROR.&lt;NAME&gt;</v>
      </c>
      <c r="E36" s="2" t="s">
        <v>3</v>
      </c>
    </row>
    <row r="37" spans="1:5" x14ac:dyDescent="0.25">
      <c r="B37" s="1" t="str">
        <f>CONCATENATE("FS.",$B34,".&lt;ITEM&gt;.&lt;STATUS&gt;")</f>
        <v>FS.ERROR.&lt;ITEM&gt;.&lt;STATUS&gt;</v>
      </c>
      <c r="E37" s="2" t="s">
        <v>2</v>
      </c>
    </row>
    <row r="38" spans="1:5" x14ac:dyDescent="0.25">
      <c r="B38" s="1" t="str">
        <f>CONCATENATE("FS.",$B34,".&lt;ITEM&gt;.&lt;STATUS&gt;")</f>
        <v>FS.ERROR.&lt;ITEM&gt;.&lt;STATUS&gt;</v>
      </c>
      <c r="E38" s="2" t="s">
        <v>3</v>
      </c>
    </row>
    <row r="39" spans="1:5" x14ac:dyDescent="0.25">
      <c r="B39" s="1" t="str">
        <f>CONCATENATE("FS.",$B34,".&lt;ITEM&gt;.&lt;INDEX&gt;")</f>
        <v>FS.ERROR.&lt;ITEM&gt;.&lt;INDEX&gt;</v>
      </c>
      <c r="E39" s="2" t="s">
        <v>3</v>
      </c>
    </row>
    <row r="40" spans="1:5" x14ac:dyDescent="0.25">
      <c r="B40" s="1" t="str">
        <f>CONCATENATE("FS.",$B34,".&lt;ITEM&gt;.&lt;NAME&gt;")</f>
        <v>FS.ERROR.&lt;ITEM&gt;.&lt;NAME&gt;</v>
      </c>
      <c r="E40" s="2" t="s">
        <v>2</v>
      </c>
    </row>
    <row r="41" spans="1:5" x14ac:dyDescent="0.25">
      <c r="B41" s="1" t="str">
        <f>CONCATENATE("FS.",$B34,".&lt;ITEM&gt;.&lt;NAME&gt;")</f>
        <v>FS.ERROR.&lt;ITEM&gt;.&lt;NAME&gt;</v>
      </c>
      <c r="E41" s="2" t="s">
        <v>3</v>
      </c>
    </row>
    <row r="42" spans="1:5" x14ac:dyDescent="0.25">
      <c r="A42" s="18"/>
      <c r="B42" s="19" t="s">
        <v>28</v>
      </c>
      <c r="C42" s="18"/>
      <c r="D42" s="25"/>
      <c r="E42" s="18"/>
    </row>
    <row r="43" spans="1:5" x14ac:dyDescent="0.25">
      <c r="B43" s="1" t="str">
        <f>CONCATENATE("DB.",$B$42,".&lt;INDEX&gt;")</f>
        <v>DB.TABLE_DATA.&lt;INDEX&gt;</v>
      </c>
      <c r="E43" s="2" t="s">
        <v>3</v>
      </c>
    </row>
    <row r="44" spans="1:5" x14ac:dyDescent="0.25">
      <c r="B44" s="1" t="str">
        <f>CONCATENATE("DB.",$B$42,".&lt;NAME&gt;")</f>
        <v>DB.TABLE_DATA.&lt;NAME&gt;</v>
      </c>
      <c r="E44" s="2" t="s">
        <v>3</v>
      </c>
    </row>
    <row r="45" spans="1:5" x14ac:dyDescent="0.25">
      <c r="B45" s="1" t="str">
        <f>CONCATENATE("DB.",$B$42,".&lt;ITEM&gt;.&lt;STATUS&gt;")</f>
        <v>DB.TABLE_DATA.&lt;ITEM&gt;.&lt;STATUS&gt;</v>
      </c>
      <c r="D45" s="20" t="s">
        <v>26</v>
      </c>
      <c r="E45" s="2" t="s">
        <v>2</v>
      </c>
    </row>
    <row r="46" spans="1:5" x14ac:dyDescent="0.25">
      <c r="B46" s="1" t="str">
        <f>CONCATENATE("DB.",$B$42,".&lt;ITEM&gt;.&lt;STATUS&gt;")</f>
        <v>DB.TABLE_DATA.&lt;ITEM&gt;.&lt;STATUS&gt;</v>
      </c>
      <c r="E46" s="2" t="s">
        <v>3</v>
      </c>
    </row>
    <row r="47" spans="1:5" x14ac:dyDescent="0.25">
      <c r="B47" s="1" t="str">
        <f>CONCATENATE("DB.",$B$42,".&lt;ITEM&gt;.&lt;INDEX&gt;")</f>
        <v>DB.TABLE_DATA.&lt;ITEM&gt;.&lt;INDEX&gt;</v>
      </c>
      <c r="E47" s="2" t="s">
        <v>3</v>
      </c>
    </row>
    <row r="48" spans="1:5" x14ac:dyDescent="0.25">
      <c r="B48" s="1" t="str">
        <f>CONCATENATE("DB.",$B$42,".&lt;ITEM&gt;.&lt;NAME&gt;")</f>
        <v>DB.TABLE_DATA.&lt;ITEM&gt;.&lt;NAME&gt;</v>
      </c>
      <c r="E48" s="2" t="s">
        <v>3</v>
      </c>
    </row>
    <row r="49" spans="1:5" x14ac:dyDescent="0.25">
      <c r="B49" s="1" t="str">
        <f>CONCATENATE("DB.",$B$42,".&lt;ITEM&gt;.ID")</f>
        <v>DB.TABLE_DATA.&lt;ITEM&gt;.ID</v>
      </c>
      <c r="E49" s="2" t="s">
        <v>3</v>
      </c>
    </row>
    <row r="50" spans="1:5" x14ac:dyDescent="0.25">
      <c r="B50" s="1" t="str">
        <f>CONCATENATE("DB.",$B$42,".&lt;ITEM&gt;.BATCH_ID")</f>
        <v>DB.TABLE_DATA.&lt;ITEM&gt;.BATCH_ID</v>
      </c>
      <c r="E50" s="2" t="s">
        <v>3</v>
      </c>
    </row>
    <row r="51" spans="1:5" x14ac:dyDescent="0.25">
      <c r="B51" s="1" t="str">
        <f>CONCATENATE("DB.",$B$42,".&lt;ITEM&gt;.DATE")</f>
        <v>DB.TABLE_DATA.&lt;ITEM&gt;.DATE</v>
      </c>
      <c r="E51" s="2" t="s">
        <v>3</v>
      </c>
    </row>
    <row r="52" spans="1:5" x14ac:dyDescent="0.25">
      <c r="B52" s="1" t="str">
        <f>CONCATENATE("DB.",$B$42,".&lt;ITEM&gt;.COLUMN_INTEGER")</f>
        <v>DB.TABLE_DATA.&lt;ITEM&gt;.COLUMN_INTEGER</v>
      </c>
      <c r="D52" s="20">
        <f>D13</f>
        <v>11001</v>
      </c>
      <c r="E52" s="2" t="s">
        <v>2</v>
      </c>
    </row>
    <row r="53" spans="1:5" x14ac:dyDescent="0.25">
      <c r="B53" s="1" t="str">
        <f>CONCATENATE("DB.",$B$42,".&lt;ITEM&gt;.COLUMN_INTEGER")</f>
        <v>DB.TABLE_DATA.&lt;ITEM&gt;.COLUMN_INTEGER</v>
      </c>
      <c r="E53" s="2" t="s">
        <v>3</v>
      </c>
    </row>
    <row r="54" spans="1:5" x14ac:dyDescent="0.25">
      <c r="B54" s="1" t="str">
        <f>CONCATENATE("DB.",$B$42,".&lt;ITEM&gt;.COLUMN_STRING")</f>
        <v>DB.TABLE_DATA.&lt;ITEM&gt;.COLUMN_STRING</v>
      </c>
      <c r="D54" s="20" t="str">
        <f>CONCATENATE(D14)</f>
        <v>A01_567890</v>
      </c>
      <c r="E54" s="2" t="s">
        <v>2</v>
      </c>
    </row>
    <row r="55" spans="1:5" x14ac:dyDescent="0.25">
      <c r="B55" s="1" t="str">
        <f>CONCATENATE("DB.",$B$42,".&lt;ITEM&gt;.COLUMN_STRING")</f>
        <v>DB.TABLE_DATA.&lt;ITEM&gt;.COLUMN_STRING</v>
      </c>
      <c r="E55" s="2" t="s">
        <v>3</v>
      </c>
    </row>
    <row r="56" spans="1:5" x14ac:dyDescent="0.25">
      <c r="B56" s="1" t="str">
        <f>CONCATENATE("DB.",$B$42,".&lt;ITEM&gt;.COLUMN_DOUBLE")</f>
        <v>DB.TABLE_DATA.&lt;ITEM&gt;.COLUMN_DOUBLE</v>
      </c>
      <c r="D56" s="20">
        <f>D15</f>
        <v>11.01</v>
      </c>
      <c r="E56" s="2" t="s">
        <v>2</v>
      </c>
    </row>
    <row r="57" spans="1:5" x14ac:dyDescent="0.25">
      <c r="B57" s="1" t="str">
        <f>CONCATENATE("DB.",$B$42,".&lt;ITEM&gt;.COLUMN_DOUBLE")</f>
        <v>DB.TABLE_DATA.&lt;ITEM&gt;.COLUMN_DOUBLE</v>
      </c>
      <c r="E57" s="2" t="s">
        <v>3</v>
      </c>
    </row>
    <row r="58" spans="1:5" x14ac:dyDescent="0.25">
      <c r="B58" s="1" t="str">
        <f>CONCATENATE("DB.",$B$42,".&lt;ITEM&gt;.COLUMN_DATE")</f>
        <v>DB.TABLE_DATA.&lt;ITEM&gt;.COLUMN_DATE</v>
      </c>
      <c r="D58" s="20" t="str">
        <f>D16</f>
        <v>01:02:03 01/06/2001</v>
      </c>
      <c r="E58" s="2" t="s">
        <v>2</v>
      </c>
    </row>
    <row r="59" spans="1:5" x14ac:dyDescent="0.25">
      <c r="B59" s="1" t="str">
        <f>CONCATENATE("DB.",$B$42,".&lt;ITEM&gt;.COLUMN_DATE")</f>
        <v>DB.TABLE_DATA.&lt;ITEM&gt;.COLUMN_DATE</v>
      </c>
      <c r="E59" s="2" t="s">
        <v>3</v>
      </c>
    </row>
    <row r="60" spans="1:5" x14ac:dyDescent="0.25">
      <c r="A60" s="18"/>
      <c r="B60" s="19" t="s">
        <v>29</v>
      </c>
      <c r="C60" s="18"/>
      <c r="D60" s="25"/>
      <c r="E60" s="18"/>
    </row>
    <row r="61" spans="1:5" x14ac:dyDescent="0.25">
      <c r="B61" s="1" t="str">
        <f>CONCATENATE("DB.",$B$60,".&lt;INDEX&gt;")</f>
        <v>DB.TABLE_ERROR.&lt;INDEX&gt;</v>
      </c>
      <c r="E61" s="2" t="s">
        <v>3</v>
      </c>
    </row>
    <row r="62" spans="1:5" x14ac:dyDescent="0.25">
      <c r="B62" s="1" t="str">
        <f>CONCATENATE("DB.",$B$60,".&lt;NAME&gt;")</f>
        <v>DB.TABLE_ERROR.&lt;NAME&gt;</v>
      </c>
      <c r="E62" s="2" t="s">
        <v>3</v>
      </c>
    </row>
    <row r="63" spans="1:5" x14ac:dyDescent="0.25">
      <c r="B63" s="1" t="str">
        <f>CONCATENATE("DB.",$B$60,".&lt;ITEM&gt;.&lt;STATUS&gt;")</f>
        <v>DB.TABLE_ERROR.&lt;ITEM&gt;.&lt;STATUS&gt;</v>
      </c>
      <c r="E63" s="2" t="s">
        <v>2</v>
      </c>
    </row>
    <row r="64" spans="1:5" x14ac:dyDescent="0.25">
      <c r="B64" s="1" t="str">
        <f>CONCATENATE("DB.",$B$60,".&lt;ITEM&gt;.&lt;STATUS&gt;")</f>
        <v>DB.TABLE_ERROR.&lt;ITEM&gt;.&lt;STATUS&gt;</v>
      </c>
      <c r="E64" s="2" t="s">
        <v>3</v>
      </c>
    </row>
    <row r="65" spans="1:5" x14ac:dyDescent="0.25">
      <c r="B65" s="1" t="str">
        <f>CONCATENATE("DB.",$B$60,".&lt;ITEM&gt;.&lt;INDEX&gt;")</f>
        <v>DB.TABLE_ERROR.&lt;ITEM&gt;.&lt;INDEX&gt;</v>
      </c>
      <c r="E65" s="2" t="s">
        <v>3</v>
      </c>
    </row>
    <row r="66" spans="1:5" x14ac:dyDescent="0.25">
      <c r="B66" s="1" t="str">
        <f>CONCATENATE("DB.",$B$60,".&lt;ITEM&gt;.&lt;NAME&gt;")</f>
        <v>DB.TABLE_ERROR.&lt;ITEM&gt;.&lt;NAME&gt;</v>
      </c>
      <c r="E66" s="2" t="s">
        <v>3</v>
      </c>
    </row>
    <row r="67" spans="1:5" x14ac:dyDescent="0.25">
      <c r="B67" s="1" t="str">
        <f>CONCATENATE("DB.",$B$60,".&lt;ITEM&gt;.ID")</f>
        <v>DB.TABLE_ERROR.&lt;ITEM&gt;.ID</v>
      </c>
      <c r="E67" s="2" t="s">
        <v>3</v>
      </c>
    </row>
    <row r="68" spans="1:5" x14ac:dyDescent="0.25">
      <c r="B68" s="1" t="str">
        <f>CONCATENATE("DB.",$B$60,".&lt;ITEM&gt;.BATCH_ID")</f>
        <v>DB.TABLE_ERROR.&lt;ITEM&gt;.BATCH_ID</v>
      </c>
      <c r="E68" s="2" t="s">
        <v>3</v>
      </c>
    </row>
    <row r="69" spans="1:5" x14ac:dyDescent="0.25">
      <c r="B69" s="1" t="str">
        <f>CONCATENATE("DB.",$B$60,".&lt;ITEM&gt;.DATE")</f>
        <v>DB.TABLE_ERROR.&lt;ITEM&gt;.DATE</v>
      </c>
      <c r="E69" s="2" t="s">
        <v>3</v>
      </c>
    </row>
    <row r="70" spans="1:5" x14ac:dyDescent="0.25">
      <c r="B70" s="1" t="str">
        <f>CONCATENATE("DB.",$B$60,".&lt;ITEM&gt;.FILE")</f>
        <v>DB.TABLE_ERROR.&lt;ITEM&gt;.FILE</v>
      </c>
      <c r="E70" s="2" t="s">
        <v>2</v>
      </c>
    </row>
    <row r="71" spans="1:5" x14ac:dyDescent="0.25">
      <c r="B71" s="1" t="str">
        <f>CONCATENATE("DB.",$B$60,".&lt;ITEM&gt;.FILE")</f>
        <v>DB.TABLE_ERROR.&lt;ITEM&gt;.FILE</v>
      </c>
      <c r="E71" s="2" t="s">
        <v>3</v>
      </c>
    </row>
    <row r="72" spans="1:5" x14ac:dyDescent="0.25">
      <c r="B72" s="1" t="str">
        <f>CONCATENATE("DB.",$B$60,".&lt;ITEM&gt;.LINE")</f>
        <v>DB.TABLE_ERROR.&lt;ITEM&gt;.LINE</v>
      </c>
      <c r="E72" s="2" t="s">
        <v>2</v>
      </c>
    </row>
    <row r="73" spans="1:5" x14ac:dyDescent="0.25">
      <c r="B73" s="1" t="str">
        <f>CONCATENATE("DB.",$B$60,".&lt;ITEM&gt;.LINE")</f>
        <v>DB.TABLE_ERROR.&lt;ITEM&gt;.LINE</v>
      </c>
      <c r="E73" s="2" t="s">
        <v>3</v>
      </c>
    </row>
    <row r="74" spans="1:5" x14ac:dyDescent="0.25">
      <c r="B74" s="1" t="str">
        <f>CONCATENATE("DB.",$B$60,".&lt;ITEM&gt;.ITEM")</f>
        <v>DB.TABLE_ERROR.&lt;ITEM&gt;.ITEM</v>
      </c>
      <c r="E74" s="2" t="s">
        <v>2</v>
      </c>
    </row>
    <row r="75" spans="1:5" x14ac:dyDescent="0.25">
      <c r="B75" s="1" t="str">
        <f>CONCATENATE("DB.",$B$60,".&lt;ITEM&gt;.ITEM")</f>
        <v>DB.TABLE_ERROR.&lt;ITEM&gt;.ITEM</v>
      </c>
      <c r="E75" s="2" t="s">
        <v>3</v>
      </c>
    </row>
    <row r="76" spans="1:5" x14ac:dyDescent="0.25">
      <c r="B76" s="1" t="str">
        <f>CONCATENATE("DB.",$B$60,".&lt;ITEM&gt;.VALUE")</f>
        <v>DB.TABLE_ERROR.&lt;ITEM&gt;.VALUE</v>
      </c>
      <c r="E76" s="2" t="s">
        <v>2</v>
      </c>
    </row>
    <row r="77" spans="1:5" x14ac:dyDescent="0.25">
      <c r="B77" s="1" t="str">
        <f>CONCATENATE("DB.",$B$60,".&lt;ITEM&gt;.VALUE")</f>
        <v>DB.TABLE_ERROR.&lt;ITEM&gt;.VALUE</v>
      </c>
      <c r="E77" s="2" t="s">
        <v>3</v>
      </c>
    </row>
    <row r="78" spans="1:5" x14ac:dyDescent="0.25">
      <c r="B78" s="1" t="str">
        <f>CONCATENATE("DB.",$B$60,".&lt;ITEM&gt;.REASON")</f>
        <v>DB.TABLE_ERROR.&lt;ITEM&gt;.REASON</v>
      </c>
      <c r="E78" s="2" t="s">
        <v>2</v>
      </c>
    </row>
    <row r="79" spans="1:5" x14ac:dyDescent="0.25">
      <c r="B79" s="1" t="str">
        <f>CONCATENATE("DB.",$B$60,".&lt;ITEM&gt;.REASON")</f>
        <v>DB.TABLE_ERROR.&lt;ITEM&gt;.REASON</v>
      </c>
      <c r="E79" s="2" t="s">
        <v>3</v>
      </c>
    </row>
    <row r="80" spans="1:5" x14ac:dyDescent="0.25">
      <c r="A80" s="18"/>
      <c r="B80" s="19" t="s">
        <v>32</v>
      </c>
      <c r="C80" s="18"/>
      <c r="D80" s="25"/>
      <c r="E80" s="18"/>
    </row>
    <row r="81" spans="1:5" x14ac:dyDescent="0.25">
      <c r="B81" s="1" t="str">
        <f>CONCATENATE("DB.",$B$80,".&lt;INDEX&gt;")</f>
        <v>DB.TABLE_FILE.&lt;INDEX&gt;</v>
      </c>
      <c r="E81" s="2" t="s">
        <v>3</v>
      </c>
    </row>
    <row r="82" spans="1:5" x14ac:dyDescent="0.25">
      <c r="B82" s="1" t="str">
        <f>CONCATENATE("DB.",$B$80,".&lt;NAME&gt;")</f>
        <v>DB.TABLE_FILE.&lt;NAME&gt;</v>
      </c>
      <c r="E82" s="2" t="s">
        <v>3</v>
      </c>
    </row>
    <row r="83" spans="1:5" x14ac:dyDescent="0.25">
      <c r="B83" s="1" t="str">
        <f>CONCATENATE("DB.",$B$80,".&lt;ITEM&gt;.&lt;STATUS&gt;")</f>
        <v>DB.TABLE_FILE.&lt;ITEM&gt;.&lt;STATUS&gt;</v>
      </c>
      <c r="D83" s="20" t="s">
        <v>26</v>
      </c>
      <c r="E83" s="2" t="s">
        <v>2</v>
      </c>
    </row>
    <row r="84" spans="1:5" x14ac:dyDescent="0.25">
      <c r="B84" s="1" t="str">
        <f>CONCATENATE("DB.",$B$80,".&lt;ITEM&gt;.&lt;STATUS&gt;")</f>
        <v>DB.TABLE_FILE.&lt;ITEM&gt;.&lt;STATUS&gt;</v>
      </c>
      <c r="E84" s="2" t="s">
        <v>3</v>
      </c>
    </row>
    <row r="85" spans="1:5" x14ac:dyDescent="0.25">
      <c r="B85" s="1" t="str">
        <f>CONCATENATE("DB.",$B$80,".&lt;ITEM&gt;.&lt;INDEX&gt;")</f>
        <v>DB.TABLE_FILE.&lt;ITEM&gt;.&lt;INDEX&gt;</v>
      </c>
      <c r="E85" s="2" t="s">
        <v>3</v>
      </c>
    </row>
    <row r="86" spans="1:5" x14ac:dyDescent="0.25">
      <c r="B86" s="1" t="str">
        <f>CONCATENATE("DB.",$B$80,".&lt;ITEM&gt;.&lt;NAME&gt;")</f>
        <v>DB.TABLE_FILE.&lt;ITEM&gt;.&lt;NAME&gt;</v>
      </c>
      <c r="E86" s="2" t="s">
        <v>3</v>
      </c>
    </row>
    <row r="87" spans="1:5" x14ac:dyDescent="0.25">
      <c r="B87" s="1" t="str">
        <f>CONCATENATE("DB.",$B$80,".&lt;ITEM&gt;.ID")</f>
        <v>DB.TABLE_FILE.&lt;ITEM&gt;.ID</v>
      </c>
      <c r="E87" s="2" t="s">
        <v>3</v>
      </c>
    </row>
    <row r="88" spans="1:5" x14ac:dyDescent="0.25">
      <c r="B88" s="1" t="str">
        <f>CONCATENATE("DB.",$B$80,".&lt;ITEM&gt;.BATCH_ID")</f>
        <v>DB.TABLE_FILE.&lt;ITEM&gt;.BATCH_ID</v>
      </c>
      <c r="E88" s="2" t="s">
        <v>3</v>
      </c>
    </row>
    <row r="89" spans="1:5" x14ac:dyDescent="0.25">
      <c r="B89" s="1" t="str">
        <f>CONCATENATE("DB.",$B$80,".&lt;ITEM&gt;.DATE")</f>
        <v>DB.TABLE_FILE.&lt;ITEM&gt;.DATE</v>
      </c>
      <c r="E89" s="2" t="s">
        <v>3</v>
      </c>
    </row>
    <row r="90" spans="1:5" x14ac:dyDescent="0.25">
      <c r="B90" s="1" t="str">
        <f>CONCATENATE("DB.",$B$80,".&lt;ITEM&gt;.FILE")</f>
        <v>DB.TABLE_FILE.&lt;ITEM&gt;.FILE</v>
      </c>
      <c r="D90" s="20" t="str">
        <f>D11</f>
        <v>DATA_TEST_01.csv</v>
      </c>
      <c r="E90" s="2" t="s">
        <v>2</v>
      </c>
    </row>
    <row r="91" spans="1:5" x14ac:dyDescent="0.25">
      <c r="B91" s="1" t="str">
        <f>CONCATENATE("DB.",$B$80,".&lt;ITEM&gt;.FILE")</f>
        <v>DB.TABLE_FILE.&lt;ITEM&gt;.FILE</v>
      </c>
      <c r="E91" s="2" t="s">
        <v>3</v>
      </c>
    </row>
    <row r="92" spans="1:5" x14ac:dyDescent="0.25">
      <c r="B92" s="1" t="str">
        <f>CONCATENATE("DB.",$B$80,".&lt;ITEM&gt;.COUNT_LINES")</f>
        <v>DB.TABLE_FILE.&lt;ITEM&gt;.COUNT_LINES</v>
      </c>
      <c r="D92" s="20">
        <v>1</v>
      </c>
      <c r="E92" s="2" t="s">
        <v>2</v>
      </c>
    </row>
    <row r="93" spans="1:5" x14ac:dyDescent="0.25">
      <c r="B93" s="1" t="str">
        <f>CONCATENATE("DB.",$B$80,".&lt;ITEM&gt;.COUNT_LINES")</f>
        <v>DB.TABLE_FILE.&lt;ITEM&gt;.COUNT_LINES</v>
      </c>
      <c r="E93" s="2" t="s">
        <v>3</v>
      </c>
    </row>
    <row r="94" spans="1:5" x14ac:dyDescent="0.25">
      <c r="B94" s="1" t="str">
        <f>CONCATENATE("DB.",$B$80,".&lt;ITEM&gt;.COUNT_LINES_ERROR")</f>
        <v>DB.TABLE_FILE.&lt;ITEM&gt;.COUNT_LINES_ERROR</v>
      </c>
      <c r="D94" s="20">
        <v>0</v>
      </c>
      <c r="E94" s="2" t="s">
        <v>2</v>
      </c>
    </row>
    <row r="95" spans="1:5" x14ac:dyDescent="0.25">
      <c r="B95" s="1" t="str">
        <f>CONCATENATE("DB.",$B$80,".&lt;ITEM&gt;.COUNT_LINES_ERROR")</f>
        <v>DB.TABLE_FILE.&lt;ITEM&gt;.COUNT_LINES_ERROR</v>
      </c>
      <c r="E95" s="2" t="s">
        <v>3</v>
      </c>
    </row>
    <row r="96" spans="1:5" x14ac:dyDescent="0.25">
      <c r="A96" s="13"/>
      <c r="B96" s="14" t="s">
        <v>56</v>
      </c>
      <c r="C96" s="15"/>
      <c r="D96" s="26"/>
      <c r="E96" s="15"/>
    </row>
    <row r="97" spans="2:5" x14ac:dyDescent="0.25">
      <c r="B97" s="1" t="s">
        <v>33</v>
      </c>
      <c r="E97" s="2" t="s">
        <v>2</v>
      </c>
    </row>
    <row r="98" spans="2:5" x14ac:dyDescent="0.25">
      <c r="B98" s="1" t="s">
        <v>33</v>
      </c>
      <c r="E98" s="2" t="s">
        <v>3</v>
      </c>
    </row>
    <row r="99" spans="2:5" x14ac:dyDescent="0.25">
      <c r="B99" s="1" t="s">
        <v>34</v>
      </c>
      <c r="E99" s="2" t="s">
        <v>2</v>
      </c>
    </row>
    <row r="100" spans="2:5" x14ac:dyDescent="0.25">
      <c r="B100" s="1" t="s">
        <v>34</v>
      </c>
      <c r="E100" s="2" t="s">
        <v>3</v>
      </c>
    </row>
    <row r="101" spans="2:5" x14ac:dyDescent="0.25">
      <c r="B101" s="1" t="s">
        <v>35</v>
      </c>
      <c r="E101" s="2" t="s">
        <v>3</v>
      </c>
    </row>
    <row r="102" spans="2:5" x14ac:dyDescent="0.25">
      <c r="B102" s="1" t="s">
        <v>36</v>
      </c>
      <c r="E102" s="2" t="s">
        <v>3</v>
      </c>
    </row>
    <row r="103" spans="2:5" x14ac:dyDescent="0.25">
      <c r="B103" s="1" t="s">
        <v>37</v>
      </c>
      <c r="E103" s="2" t="s">
        <v>3</v>
      </c>
    </row>
    <row r="104" spans="2:5" x14ac:dyDescent="0.25">
      <c r="B104" s="1" t="s">
        <v>38</v>
      </c>
      <c r="E104" s="2" t="s">
        <v>3</v>
      </c>
    </row>
    <row r="105" spans="2:5" x14ac:dyDescent="0.25">
      <c r="B105" s="1" t="s">
        <v>39</v>
      </c>
      <c r="E105" s="2" t="s">
        <v>3</v>
      </c>
    </row>
  </sheetData>
  <conditionalFormatting sqref="A3:B3 D3">
    <cfRule type="cellIs" dxfId="396" priority="273" operator="equal">
      <formula>"N"</formula>
    </cfRule>
    <cfRule type="cellIs" dxfId="395" priority="274" operator="equal">
      <formula>"Y"</formula>
    </cfRule>
  </conditionalFormatting>
  <conditionalFormatting sqref="B4">
    <cfRule type="cellIs" dxfId="394" priority="249" operator="equal">
      <formula>"N"</formula>
    </cfRule>
    <cfRule type="cellIs" dxfId="393" priority="250" operator="equal">
      <formula>"Y"</formula>
    </cfRule>
  </conditionalFormatting>
  <conditionalFormatting sqref="A8:B8 D8">
    <cfRule type="cellIs" dxfId="392" priority="247" operator="equal">
      <formula>"OK"</formula>
    </cfRule>
    <cfRule type="cellIs" dxfId="391" priority="248" operator="equal">
      <formula>"KO"</formula>
    </cfRule>
  </conditionalFormatting>
  <conditionalFormatting sqref="A7:B7 D7">
    <cfRule type="cellIs" dxfId="390" priority="246" operator="equal">
      <formula>"KO"</formula>
    </cfRule>
  </conditionalFormatting>
  <conditionalFormatting sqref="E27:E33 E35:E59 E61:E79 E81:E1048576 E10:E19 E21:E25">
    <cfRule type="cellIs" dxfId="389" priority="236" operator="equal">
      <formula>"S"</formula>
    </cfRule>
    <cfRule type="cellIs" dxfId="388" priority="237" operator="equal">
      <formula>"E"</formula>
    </cfRule>
    <cfRule type="cellIs" dxfId="387" priority="238" operator="equal">
      <formula>"O"</formula>
    </cfRule>
    <cfRule type="cellIs" dxfId="386" priority="239" operator="equal">
      <formula>"I"</formula>
    </cfRule>
  </conditionalFormatting>
  <conditionalFormatting sqref="E26">
    <cfRule type="cellIs" dxfId="385" priority="232" operator="equal">
      <formula>"S"</formula>
    </cfRule>
    <cfRule type="cellIs" dxfId="384" priority="233" operator="equal">
      <formula>"E"</formula>
    </cfRule>
    <cfRule type="cellIs" dxfId="383" priority="234" operator="equal">
      <formula>"O"</formula>
    </cfRule>
    <cfRule type="cellIs" dxfId="382" priority="235" operator="equal">
      <formula>"I"</formula>
    </cfRule>
  </conditionalFormatting>
  <conditionalFormatting sqref="E34">
    <cfRule type="cellIs" dxfId="381" priority="228" operator="equal">
      <formula>"S"</formula>
    </cfRule>
    <cfRule type="cellIs" dxfId="380" priority="229" operator="equal">
      <formula>"E"</formula>
    </cfRule>
    <cfRule type="cellIs" dxfId="379" priority="230" operator="equal">
      <formula>"O"</formula>
    </cfRule>
    <cfRule type="cellIs" dxfId="378" priority="231" operator="equal">
      <formula>"I"</formula>
    </cfRule>
  </conditionalFormatting>
  <conditionalFormatting sqref="E60">
    <cfRule type="cellIs" dxfId="377" priority="224" operator="equal">
      <formula>"S"</formula>
    </cfRule>
    <cfRule type="cellIs" dxfId="376" priority="225" operator="equal">
      <formula>"E"</formula>
    </cfRule>
    <cfRule type="cellIs" dxfId="375" priority="226" operator="equal">
      <formula>"O"</formula>
    </cfRule>
    <cfRule type="cellIs" dxfId="374" priority="227" operator="equal">
      <formula>"I"</formula>
    </cfRule>
  </conditionalFormatting>
  <conditionalFormatting sqref="E80">
    <cfRule type="cellIs" dxfId="373" priority="220" operator="equal">
      <formula>"S"</formula>
    </cfRule>
    <cfRule type="cellIs" dxfId="372" priority="221" operator="equal">
      <formula>"E"</formula>
    </cfRule>
    <cfRule type="cellIs" dxfId="371" priority="222" operator="equal">
      <formula>"O"</formula>
    </cfRule>
    <cfRule type="cellIs" dxfId="370" priority="223" operator="equal">
      <formula>"I"</formula>
    </cfRule>
  </conditionalFormatting>
  <conditionalFormatting sqref="E20">
    <cfRule type="cellIs" dxfId="369" priority="211" operator="equal">
      <formula>"S"</formula>
    </cfRule>
    <cfRule type="cellIs" dxfId="368" priority="212" operator="equal">
      <formula>"E"</formula>
    </cfRule>
    <cfRule type="cellIs" dxfId="367" priority="213" operator="equal">
      <formula>"O"</formula>
    </cfRule>
    <cfRule type="cellIs" dxfId="366" priority="214" operator="equal">
      <formula>"I"</formula>
    </cfRule>
  </conditionalFormatting>
  <conditionalFormatting sqref="E3">
    <cfRule type="cellIs" dxfId="365" priority="185" operator="equal">
      <formula>"N"</formula>
    </cfRule>
    <cfRule type="cellIs" dxfId="364" priority="186" operator="equal">
      <formula>"Y"</formula>
    </cfRule>
  </conditionalFormatting>
  <conditionalFormatting sqref="E1:E9">
    <cfRule type="cellIs" dxfId="363" priority="181" operator="equal">
      <formula>"S"</formula>
    </cfRule>
    <cfRule type="cellIs" dxfId="362" priority="182" operator="equal">
      <formula>"E"</formula>
    </cfRule>
    <cfRule type="cellIs" dxfId="361" priority="183" operator="equal">
      <formula>"O"</formula>
    </cfRule>
    <cfRule type="cellIs" dxfId="360" priority="184" operator="equal">
      <formula>"I"</formula>
    </cfRule>
  </conditionalFormatting>
  <conditionalFormatting sqref="E4">
    <cfRule type="cellIs" dxfId="359" priority="179" operator="equal">
      <formula>"N"</formula>
    </cfRule>
    <cfRule type="cellIs" dxfId="358" priority="180" operator="equal">
      <formula>"Y"</formula>
    </cfRule>
  </conditionalFormatting>
  <conditionalFormatting sqref="E8">
    <cfRule type="cellIs" dxfId="357" priority="177" operator="equal">
      <formula>"OK"</formula>
    </cfRule>
    <cfRule type="cellIs" dxfId="356" priority="178" operator="equal">
      <formula>"KO"</formula>
    </cfRule>
  </conditionalFormatting>
  <conditionalFormatting sqref="E7">
    <cfRule type="cellIs" dxfId="355" priority="176" operator="equal">
      <formula>"KO"</formula>
    </cfRule>
  </conditionalFormatting>
  <conditionalFormatting sqref="C27:C33 C35:C59 C61:C79 C81:C1048576 C10:C19 C21:C25">
    <cfRule type="cellIs" dxfId="354" priority="32" operator="equal">
      <formula>"S"</formula>
    </cfRule>
    <cfRule type="cellIs" dxfId="353" priority="33" operator="equal">
      <formula>"E"</formula>
    </cfRule>
    <cfRule type="cellIs" dxfId="352" priority="34" operator="equal">
      <formula>"O"</formula>
    </cfRule>
    <cfRule type="cellIs" dxfId="351" priority="35" operator="equal">
      <formula>"I"</formula>
    </cfRule>
  </conditionalFormatting>
  <conditionalFormatting sqref="C26">
    <cfRule type="cellIs" dxfId="350" priority="28" operator="equal">
      <formula>"S"</formula>
    </cfRule>
    <cfRule type="cellIs" dxfId="349" priority="29" operator="equal">
      <formula>"E"</formula>
    </cfRule>
    <cfRule type="cellIs" dxfId="348" priority="30" operator="equal">
      <formula>"O"</formula>
    </cfRule>
    <cfRule type="cellIs" dxfId="347" priority="31" operator="equal">
      <formula>"I"</formula>
    </cfRule>
  </conditionalFormatting>
  <conditionalFormatting sqref="C34">
    <cfRule type="cellIs" dxfId="346" priority="24" operator="equal">
      <formula>"S"</formula>
    </cfRule>
    <cfRule type="cellIs" dxfId="345" priority="25" operator="equal">
      <formula>"E"</formula>
    </cfRule>
    <cfRule type="cellIs" dxfId="344" priority="26" operator="equal">
      <formula>"O"</formula>
    </cfRule>
    <cfRule type="cellIs" dxfId="343" priority="27" operator="equal">
      <formula>"I"</formula>
    </cfRule>
  </conditionalFormatting>
  <conditionalFormatting sqref="C60">
    <cfRule type="cellIs" dxfId="342" priority="20" operator="equal">
      <formula>"S"</formula>
    </cfRule>
    <cfRule type="cellIs" dxfId="341" priority="21" operator="equal">
      <formula>"E"</formula>
    </cfRule>
    <cfRule type="cellIs" dxfId="340" priority="22" operator="equal">
      <formula>"O"</formula>
    </cfRule>
    <cfRule type="cellIs" dxfId="339" priority="23" operator="equal">
      <formula>"I"</formula>
    </cfRule>
  </conditionalFormatting>
  <conditionalFormatting sqref="C80">
    <cfRule type="cellIs" dxfId="338" priority="16" operator="equal">
      <formula>"S"</formula>
    </cfRule>
    <cfRule type="cellIs" dxfId="337" priority="17" operator="equal">
      <formula>"E"</formula>
    </cfRule>
    <cfRule type="cellIs" dxfId="336" priority="18" operator="equal">
      <formula>"O"</formula>
    </cfRule>
    <cfRule type="cellIs" dxfId="335" priority="19" operator="equal">
      <formula>"I"</formula>
    </cfRule>
  </conditionalFormatting>
  <conditionalFormatting sqref="C20">
    <cfRule type="cellIs" dxfId="334" priority="12" operator="equal">
      <formula>"S"</formula>
    </cfRule>
    <cfRule type="cellIs" dxfId="333" priority="13" operator="equal">
      <formula>"E"</formula>
    </cfRule>
    <cfRule type="cellIs" dxfId="332" priority="14" operator="equal">
      <formula>"O"</formula>
    </cfRule>
    <cfRule type="cellIs" dxfId="331" priority="15" operator="equal">
      <formula>"I"</formula>
    </cfRule>
  </conditionalFormatting>
  <conditionalFormatting sqref="C3">
    <cfRule type="cellIs" dxfId="330" priority="10" operator="equal">
      <formula>"N"</formula>
    </cfRule>
    <cfRule type="cellIs" dxfId="329" priority="11" operator="equal">
      <formula>"Y"</formula>
    </cfRule>
  </conditionalFormatting>
  <conditionalFormatting sqref="C1:C9">
    <cfRule type="cellIs" dxfId="328" priority="6" operator="equal">
      <formula>"S"</formula>
    </cfRule>
    <cfRule type="cellIs" dxfId="327" priority="7" operator="equal">
      <formula>"E"</formula>
    </cfRule>
    <cfRule type="cellIs" dxfId="326" priority="8" operator="equal">
      <formula>"O"</formula>
    </cfRule>
    <cfRule type="cellIs" dxfId="325" priority="9" operator="equal">
      <formula>"I"</formula>
    </cfRule>
  </conditionalFormatting>
  <conditionalFormatting sqref="C4">
    <cfRule type="cellIs" dxfId="324" priority="4" operator="equal">
      <formula>"N"</formula>
    </cfRule>
    <cfRule type="cellIs" dxfId="323" priority="5" operator="equal">
      <formula>"Y"</formula>
    </cfRule>
  </conditionalFormatting>
  <conditionalFormatting sqref="C8">
    <cfRule type="cellIs" dxfId="322" priority="2" operator="equal">
      <formula>"OK"</formula>
    </cfRule>
    <cfRule type="cellIs" dxfId="321" priority="3" operator="equal">
      <formula>"KO"</formula>
    </cfRule>
  </conditionalFormatting>
  <conditionalFormatting sqref="C7">
    <cfRule type="cellIs" dxfId="320" priority="1" operator="equal">
      <formula>"KO"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zoomScaleNormal="100" workbookViewId="0">
      <selection activeCell="G9" sqref="G9"/>
    </sheetView>
  </sheetViews>
  <sheetFormatPr baseColWidth="10" defaultRowHeight="15" x14ac:dyDescent="0.25"/>
  <cols>
    <col min="1" max="1" width="8.42578125" style="5" customWidth="1"/>
    <col min="2" max="2" width="29.7109375" style="1" customWidth="1"/>
    <col min="3" max="4" width="2" style="2" bestFit="1" customWidth="1"/>
    <col min="5" max="5" width="35.140625" style="20" bestFit="1" customWidth="1"/>
    <col min="6" max="6" width="0.42578125" style="21" customWidth="1"/>
    <col min="7" max="7" width="38.5703125" style="20" bestFit="1" customWidth="1"/>
    <col min="8" max="9" width="35.140625" style="20" bestFit="1" customWidth="1"/>
    <col min="10" max="10" width="38.5703125" style="20" bestFit="1" customWidth="1"/>
    <col min="11" max="11" width="0.42578125" style="21" customWidth="1"/>
    <col min="12" max="16" width="38.5703125" style="20" bestFit="1" customWidth="1"/>
    <col min="17" max="17" width="0.42578125" style="21" customWidth="1"/>
    <col min="18" max="18" width="35.140625" style="20" bestFit="1" customWidth="1"/>
    <col min="19" max="19" width="51.5703125" style="20" bestFit="1" customWidth="1"/>
    <col min="20" max="20" width="0.42578125" style="21" customWidth="1"/>
    <col min="21" max="21" width="35.140625" style="20" bestFit="1" customWidth="1"/>
    <col min="22" max="22" width="0.42578125" style="21" customWidth="1"/>
  </cols>
  <sheetData>
    <row r="1" spans="1:22" x14ac:dyDescent="0.25">
      <c r="A1" s="5" t="s">
        <v>11</v>
      </c>
      <c r="B1" s="1" t="s">
        <v>4</v>
      </c>
      <c r="C1" s="2" t="s">
        <v>0</v>
      </c>
      <c r="D1" s="2" t="s">
        <v>0</v>
      </c>
      <c r="E1" s="20" t="s">
        <v>12</v>
      </c>
      <c r="F1" s="21" t="s">
        <v>55</v>
      </c>
      <c r="G1" s="20" t="s">
        <v>13</v>
      </c>
      <c r="H1" s="20" t="s">
        <v>13</v>
      </c>
      <c r="I1" s="20" t="s">
        <v>13</v>
      </c>
      <c r="J1" s="20" t="s">
        <v>13</v>
      </c>
      <c r="K1" s="21" t="s">
        <v>55</v>
      </c>
      <c r="L1" s="20" t="s">
        <v>14</v>
      </c>
      <c r="M1" s="20" t="s">
        <v>14</v>
      </c>
      <c r="N1" s="20" t="s">
        <v>14</v>
      </c>
      <c r="O1" s="20" t="s">
        <v>14</v>
      </c>
      <c r="P1" s="20" t="s">
        <v>14</v>
      </c>
      <c r="Q1" s="21" t="s">
        <v>55</v>
      </c>
      <c r="R1" s="20" t="s">
        <v>15</v>
      </c>
      <c r="S1" s="20" t="s">
        <v>15</v>
      </c>
      <c r="T1" s="21" t="s">
        <v>55</v>
      </c>
      <c r="U1" s="20" t="s">
        <v>51</v>
      </c>
      <c r="V1" s="21" t="s">
        <v>55</v>
      </c>
    </row>
    <row r="2" spans="1:22" x14ac:dyDescent="0.25">
      <c r="A2" s="5">
        <f>REVIEW!A2</f>
        <v>1</v>
      </c>
      <c r="B2" s="1" t="s">
        <v>5</v>
      </c>
      <c r="C2" s="2" t="s">
        <v>0</v>
      </c>
      <c r="D2" s="2" t="s">
        <v>0</v>
      </c>
      <c r="G2" s="20" t="str">
        <f>B13</f>
        <v>COLUMN_INTEGER</v>
      </c>
      <c r="H2" s="20" t="str">
        <f>B14</f>
        <v>COLUMN_STRING</v>
      </c>
      <c r="I2" s="20" t="str">
        <f>B15</f>
        <v>COLUMN_DOUBLE</v>
      </c>
      <c r="J2" s="20" t="str">
        <f>B16</f>
        <v>COLUMN_DATE</v>
      </c>
      <c r="L2" s="20" t="str">
        <f>B13</f>
        <v>COLUMN_INTEGER</v>
      </c>
      <c r="M2" s="20" t="str">
        <f>B14</f>
        <v>COLUMN_STRING</v>
      </c>
      <c r="N2" s="20" t="str">
        <f>B15</f>
        <v>COLUMN_DOUBLE</v>
      </c>
      <c r="O2" s="20" t="str">
        <f>B16</f>
        <v>COLUMN_DATE</v>
      </c>
      <c r="P2" s="20" t="str">
        <f>B16</f>
        <v>COLUMN_DATE</v>
      </c>
    </row>
    <row r="3" spans="1:22" x14ac:dyDescent="0.25">
      <c r="A3" s="5">
        <v>1</v>
      </c>
      <c r="B3" s="8" t="s">
        <v>6</v>
      </c>
      <c r="C3" s="2" t="s">
        <v>0</v>
      </c>
      <c r="E3" s="20" t="s">
        <v>16</v>
      </c>
      <c r="G3" s="20" t="s">
        <v>16</v>
      </c>
      <c r="H3" s="20" t="s">
        <v>16</v>
      </c>
      <c r="I3" s="20" t="s">
        <v>16</v>
      </c>
      <c r="J3" s="20" t="s">
        <v>16</v>
      </c>
      <c r="L3" s="20" t="s">
        <v>16</v>
      </c>
      <c r="M3" s="20" t="s">
        <v>16</v>
      </c>
      <c r="N3" s="20" t="s">
        <v>16</v>
      </c>
      <c r="O3" s="20" t="s">
        <v>16</v>
      </c>
      <c r="P3" s="20" t="s">
        <v>16</v>
      </c>
      <c r="R3" s="20" t="s">
        <v>16</v>
      </c>
      <c r="S3" s="20" t="s">
        <v>16</v>
      </c>
      <c r="U3" s="20" t="s">
        <v>16</v>
      </c>
    </row>
    <row r="4" spans="1:22" s="37" customFormat="1" ht="31.5" x14ac:dyDescent="0.5">
      <c r="A4" s="34"/>
      <c r="B4" s="8" t="s">
        <v>7</v>
      </c>
      <c r="C4" s="2" t="s">
        <v>0</v>
      </c>
      <c r="D4" s="2" t="s">
        <v>0</v>
      </c>
      <c r="E4" s="35" t="str">
        <f>CONCATENATE($A$1,"_",TEXT(E5,"00"))</f>
        <v>DATA_01</v>
      </c>
      <c r="F4" s="36"/>
      <c r="G4" s="35" t="str">
        <f>CONCATENATE($A$1,"_",TEXT(G5,"00"))</f>
        <v>DATA_02</v>
      </c>
      <c r="H4" s="35" t="str">
        <f>CONCATENATE($A$1,"_",TEXT(H5,"00"))</f>
        <v>DATA_03</v>
      </c>
      <c r="I4" s="35" t="str">
        <f>CONCATENATE($A$1,"_",TEXT(I5,"00"))</f>
        <v>DATA_04</v>
      </c>
      <c r="J4" s="35" t="str">
        <f>CONCATENATE($A$1,"_",TEXT(J5,"00"))</f>
        <v>DATA_05</v>
      </c>
      <c r="K4" s="36"/>
      <c r="L4" s="35" t="str">
        <f>CONCATENATE($A$1,"_",TEXT(L5,"00"))</f>
        <v>DATA_06</v>
      </c>
      <c r="M4" s="35" t="str">
        <f>CONCATENATE($A$1,"_",TEXT(M5,"00"))</f>
        <v>DATA_07</v>
      </c>
      <c r="N4" s="35" t="str">
        <f>CONCATENATE($A$1,"_",TEXT(N5,"00"))</f>
        <v>DATA_08</v>
      </c>
      <c r="O4" s="35" t="str">
        <f>CONCATENATE($A$1,"_",TEXT(O5,"00"))</f>
        <v>DATA_09</v>
      </c>
      <c r="P4" s="35" t="str">
        <f>CONCATENATE($A$1,"_",TEXT(P5,"00"))</f>
        <v>DATA_10</v>
      </c>
      <c r="Q4" s="36"/>
      <c r="R4" s="35" t="str">
        <f>CONCATENATE($A$1,"_",TEXT(R5,"00"))</f>
        <v>DATA_11</v>
      </c>
      <c r="S4" s="35" t="str">
        <f>CONCATENATE($A$1,"_",TEXT(S5,"00"))</f>
        <v>DATA_12</v>
      </c>
      <c r="T4" s="36"/>
      <c r="U4" s="35" t="str">
        <f>CONCATENATE($A$1,"_",TEXT(U5,"00"))</f>
        <v>DATA_13</v>
      </c>
      <c r="V4" s="36"/>
    </row>
    <row r="5" spans="1:22" s="3" customFormat="1" ht="11.25" x14ac:dyDescent="0.2">
      <c r="A5" s="6"/>
      <c r="B5" s="4"/>
      <c r="E5" s="22">
        <v>1</v>
      </c>
      <c r="F5" s="23"/>
      <c r="G5" s="22">
        <f>E5+1</f>
        <v>2</v>
      </c>
      <c r="H5" s="22">
        <f>G5+1</f>
        <v>3</v>
      </c>
      <c r="I5" s="22">
        <f>H5+1</f>
        <v>4</v>
      </c>
      <c r="J5" s="22">
        <f>I5+1</f>
        <v>5</v>
      </c>
      <c r="K5" s="23"/>
      <c r="L5" s="22">
        <f>J5+1</f>
        <v>6</v>
      </c>
      <c r="M5" s="22">
        <f>L5+1</f>
        <v>7</v>
      </c>
      <c r="N5" s="22">
        <f>M5+1</f>
        <v>8</v>
      </c>
      <c r="O5" s="22">
        <f>N5+1</f>
        <v>9</v>
      </c>
      <c r="P5" s="22">
        <f>O5+1</f>
        <v>10</v>
      </c>
      <c r="Q5" s="23"/>
      <c r="R5" s="22">
        <f>P5+1</f>
        <v>11</v>
      </c>
      <c r="S5" s="22">
        <f>R5+1</f>
        <v>12</v>
      </c>
      <c r="T5" s="23"/>
      <c r="U5" s="22">
        <f>S5+1</f>
        <v>13</v>
      </c>
      <c r="V5" s="23"/>
    </row>
    <row r="6" spans="1:22" x14ac:dyDescent="0.25">
      <c r="B6" s="1" t="s">
        <v>8</v>
      </c>
      <c r="C6" s="2" t="s">
        <v>0</v>
      </c>
      <c r="D6" s="2" t="s">
        <v>0</v>
      </c>
    </row>
    <row r="7" spans="1:22" x14ac:dyDescent="0.25">
      <c r="B7" s="1" t="s">
        <v>57</v>
      </c>
      <c r="C7" s="2" t="s">
        <v>0</v>
      </c>
      <c r="D7" s="2" t="s">
        <v>0</v>
      </c>
    </row>
    <row r="8" spans="1:22" x14ac:dyDescent="0.25">
      <c r="B8" s="1" t="s">
        <v>9</v>
      </c>
      <c r="C8" s="2" t="s">
        <v>0</v>
      </c>
      <c r="D8" s="2" t="s">
        <v>0</v>
      </c>
      <c r="R8" s="20">
        <v>1</v>
      </c>
      <c r="S8" s="20">
        <v>1</v>
      </c>
      <c r="U8" s="20">
        <v>5</v>
      </c>
    </row>
    <row r="9" spans="1:22" x14ac:dyDescent="0.25">
      <c r="B9" s="1" t="s">
        <v>10</v>
      </c>
      <c r="C9" s="2" t="s">
        <v>0</v>
      </c>
      <c r="D9" s="2" t="s">
        <v>0</v>
      </c>
      <c r="R9" s="20">
        <v>1</v>
      </c>
      <c r="S9" s="20">
        <v>2</v>
      </c>
      <c r="U9" s="20">
        <v>1</v>
      </c>
    </row>
    <row r="10" spans="1:22" s="7" customFormat="1" ht="6.75" customHeight="1" x14ac:dyDescent="0.25">
      <c r="A10" s="5"/>
      <c r="C10" s="9"/>
      <c r="D10" s="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x14ac:dyDescent="0.25">
      <c r="B11" s="1" t="s">
        <v>17</v>
      </c>
      <c r="C11" s="2" t="s">
        <v>1</v>
      </c>
      <c r="D11" s="2" t="s">
        <v>1</v>
      </c>
      <c r="E11" s="20" t="str">
        <f>CONCATENATE(E4,".csv")</f>
        <v>DATA_01.csv</v>
      </c>
      <c r="G11" s="20" t="str">
        <f>CONCATENATE(G4,".csv")</f>
        <v>DATA_02.csv</v>
      </c>
      <c r="H11" s="20" t="str">
        <f>CONCATENATE(H4,".csv")</f>
        <v>DATA_03.csv</v>
      </c>
      <c r="I11" s="20" t="str">
        <f>CONCATENATE(I4,".csv")</f>
        <v>DATA_04.csv</v>
      </c>
      <c r="J11" s="20" t="str">
        <f>CONCATENATE(J4,".csv")</f>
        <v>DATA_05.csv</v>
      </c>
      <c r="L11" s="20" t="str">
        <f t="shared" ref="L11:P11" si="0">CONCATENATE(L4,".csv")</f>
        <v>DATA_06.csv</v>
      </c>
      <c r="M11" s="20" t="str">
        <f t="shared" si="0"/>
        <v>DATA_07.csv</v>
      </c>
      <c r="N11" s="20" t="str">
        <f t="shared" si="0"/>
        <v>DATA_08.csv</v>
      </c>
      <c r="O11" s="20" t="str">
        <f t="shared" si="0"/>
        <v>DATA_09.csv</v>
      </c>
      <c r="P11" s="20" t="str">
        <f t="shared" si="0"/>
        <v>DATA_10.csv</v>
      </c>
      <c r="R11" s="20" t="str">
        <f>CONCATENATE(R4,".csv")</f>
        <v>DATA_11.csv</v>
      </c>
      <c r="S11" s="20" t="str">
        <f>CONCATENATE(S4,".csv")</f>
        <v>DATA_12.csv</v>
      </c>
      <c r="U11" s="20" t="str">
        <f>CONCATENATE(U4,".csv")</f>
        <v>DATA_13.csv</v>
      </c>
    </row>
    <row r="12" spans="1:22" ht="15.75" thickBot="1" x14ac:dyDescent="0.3">
      <c r="B12" s="1" t="s">
        <v>18</v>
      </c>
      <c r="C12" s="2" t="s">
        <v>1</v>
      </c>
      <c r="D12" s="2" t="s">
        <v>1</v>
      </c>
      <c r="E12" s="20">
        <v>1</v>
      </c>
      <c r="G12" s="20">
        <v>1</v>
      </c>
      <c r="H12" s="20">
        <v>1</v>
      </c>
      <c r="I12" s="20">
        <v>1</v>
      </c>
      <c r="J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R12" s="20">
        <v>1</v>
      </c>
      <c r="S12" s="20">
        <v>1</v>
      </c>
      <c r="U12" s="20">
        <v>1</v>
      </c>
    </row>
    <row r="13" spans="1:22" ht="15.75" thickBot="1" x14ac:dyDescent="0.3">
      <c r="B13" s="1" t="s">
        <v>19</v>
      </c>
      <c r="C13" s="2" t="s">
        <v>1</v>
      </c>
      <c r="D13" s="2" t="s">
        <v>1</v>
      </c>
      <c r="E13" s="10">
        <f t="shared" ref="E13" si="1">10000*$A$2 + 1000*$A$3+E$5</f>
        <v>11001</v>
      </c>
      <c r="G13" s="27"/>
      <c r="H13" s="10">
        <f t="shared" ref="H13:J13" si="2">10000*$A$2 + 1000*$A$3+H$5</f>
        <v>11003</v>
      </c>
      <c r="I13" s="10">
        <f t="shared" si="2"/>
        <v>11004</v>
      </c>
      <c r="J13" s="10">
        <f t="shared" si="2"/>
        <v>11005</v>
      </c>
      <c r="K13" s="28"/>
      <c r="L13" s="27" t="s">
        <v>20</v>
      </c>
      <c r="M13" s="10">
        <f t="shared" ref="M13:P13" si="3">10000*$A$2 + 1000*$A$3+M$5</f>
        <v>11007</v>
      </c>
      <c r="N13" s="10">
        <f t="shared" si="3"/>
        <v>11008</v>
      </c>
      <c r="O13" s="10">
        <f t="shared" si="3"/>
        <v>11009</v>
      </c>
      <c r="P13" s="10">
        <f t="shared" si="3"/>
        <v>11010</v>
      </c>
      <c r="Q13" s="28"/>
      <c r="R13" s="10">
        <f t="shared" ref="R13" si="4">10000*$A$2 + 1000*$A$3+R$5</f>
        <v>11011</v>
      </c>
      <c r="S13" s="29">
        <f>$R$13</f>
        <v>11011</v>
      </c>
      <c r="T13" s="28"/>
      <c r="U13" s="10">
        <f>10000*$A$2 + 1000*$A$3+U$5</f>
        <v>11013</v>
      </c>
    </row>
    <row r="14" spans="1:22" ht="15.75" thickBot="1" x14ac:dyDescent="0.3">
      <c r="B14" s="1" t="s">
        <v>21</v>
      </c>
      <c r="C14" s="2" t="s">
        <v>1</v>
      </c>
      <c r="D14" s="2" t="s">
        <v>1</v>
      </c>
      <c r="E14" s="20" t="str">
        <f>CONCATENATE("A",TEXT(E5,"00"),"_567890")</f>
        <v>A01_567890</v>
      </c>
      <c r="G14" s="10" t="str">
        <f>CONCATENATE("A",TEXT(G5,"00"),"_567890")</f>
        <v>A02_567890</v>
      </c>
      <c r="H14" s="27"/>
      <c r="I14" s="10" t="str">
        <f>CONCATENATE("A",TEXT(I5,"000"),"_67890")</f>
        <v>A004_67890</v>
      </c>
      <c r="J14" s="10" t="str">
        <f>CONCATENATE("A",TEXT(J5,"000"),"_67890")</f>
        <v>A005_67890</v>
      </c>
      <c r="K14" s="28"/>
      <c r="L14" s="10" t="str">
        <f>CONCATENATE("A",TEXT(L5,"00"),"_567890")</f>
        <v>A06_567890</v>
      </c>
      <c r="M14" s="27" t="str">
        <f>CONCATENATE("A",TEXT(M5,"00"),"_567890X")</f>
        <v>A07_567890X</v>
      </c>
      <c r="N14" s="10" t="str">
        <f>CONCATENATE("A",TEXT(N5,"00"),"_567890")</f>
        <v>A08_567890</v>
      </c>
      <c r="O14" s="10" t="str">
        <f>CONCATENATE("A",TEXT(O5,"00"),"_567890")</f>
        <v>A09_567890</v>
      </c>
      <c r="P14" s="10" t="str">
        <f>CONCATENATE("A",TEXT(P5,"00"),"_567890")</f>
        <v>A10_567890</v>
      </c>
      <c r="Q14" s="28"/>
      <c r="R14" s="10" t="str">
        <f>CONCATENATE("A",TEXT(R5,"00"),"_567890")</f>
        <v>A11_567890</v>
      </c>
      <c r="S14" s="10" t="str">
        <f>CONCATENATE("A",TEXT(S5,"00"),"_567890")</f>
        <v>A12_567890</v>
      </c>
      <c r="T14" s="28"/>
      <c r="U14" s="10" t="str">
        <f>CONCATENATE("A",TEXT(U5,"00"),"_567890")</f>
        <v>A13_567890</v>
      </c>
    </row>
    <row r="15" spans="1:22" ht="15.75" thickBot="1" x14ac:dyDescent="0.3">
      <c r="B15" s="1" t="s">
        <v>22</v>
      </c>
      <c r="C15" s="2" t="s">
        <v>1</v>
      </c>
      <c r="D15" s="2" t="s">
        <v>1</v>
      </c>
      <c r="E15" s="20">
        <f>11 + E5/100</f>
        <v>11.01</v>
      </c>
      <c r="G15" s="10">
        <f>11 + G5/100</f>
        <v>11.02</v>
      </c>
      <c r="H15" s="10">
        <f>11 + H5/100</f>
        <v>11.03</v>
      </c>
      <c r="I15" s="27"/>
      <c r="J15" s="10">
        <f>11 + J5/100</f>
        <v>11.05</v>
      </c>
      <c r="K15" s="28"/>
      <c r="L15" s="10">
        <f>11 + L5/100</f>
        <v>11.06</v>
      </c>
      <c r="M15" s="10">
        <f>11 + M5/100</f>
        <v>11.07</v>
      </c>
      <c r="N15" s="27" t="s">
        <v>20</v>
      </c>
      <c r="O15" s="10">
        <f>11 + O5/100</f>
        <v>11.09</v>
      </c>
      <c r="P15" s="10">
        <f>11 + P5/100</f>
        <v>11.1</v>
      </c>
      <c r="Q15" s="28"/>
      <c r="R15" s="10">
        <f>11 + R5/100</f>
        <v>11.11</v>
      </c>
      <c r="S15" s="10">
        <f>11 + S5/100</f>
        <v>11.12</v>
      </c>
      <c r="T15" s="28"/>
      <c r="U15" s="10">
        <f>11 + U5/100</f>
        <v>11.13</v>
      </c>
    </row>
    <row r="16" spans="1:22" ht="15.75" thickBot="1" x14ac:dyDescent="0.3">
      <c r="B16" s="1" t="s">
        <v>23</v>
      </c>
      <c r="C16" s="2" t="s">
        <v>1</v>
      </c>
      <c r="D16" s="2" t="s">
        <v>1</v>
      </c>
      <c r="E16" s="20" t="str">
        <f>CONCATENATE("01:02:03 01/06/2",TEXT(E5,"000"))</f>
        <v>01:02:03 01/06/2001</v>
      </c>
      <c r="G16" s="30" t="str">
        <f>CONCATENATE("01:02:03 01/06/2",TEXT(G5,"000"))</f>
        <v>01:02:03 01/06/2002</v>
      </c>
      <c r="H16" s="30" t="str">
        <f>CONCATENATE("01:02:03 01/06/2",TEXT(H5,"000"))</f>
        <v>01:02:03 01/06/2003</v>
      </c>
      <c r="I16" s="30" t="str">
        <f>CONCATENATE("01:02:03 01/06/2",TEXT(I5,"000"))</f>
        <v>01:02:03 01/06/2004</v>
      </c>
      <c r="J16" s="27"/>
      <c r="K16" s="31"/>
      <c r="L16" s="30" t="str">
        <f>CONCATENATE("01:02:03 01/06/2",TEXT(L5,"000"))</f>
        <v>01:02:03 01/06/2006</v>
      </c>
      <c r="M16" s="30" t="str">
        <f>CONCATENATE("01:02:03 01/06/2",TEXT(M5,"000"))</f>
        <v>01:02:03 01/06/2007</v>
      </c>
      <c r="N16" s="30" t="str">
        <f>CONCATENATE("01:02:03 01/06/2",TEXT(N5,"000"))</f>
        <v>01:02:03 01/06/2008</v>
      </c>
      <c r="O16" s="27" t="s">
        <v>20</v>
      </c>
      <c r="P16" s="27" t="str">
        <f>CONCATENATE("01:02:03 30/02/2",TEXT(P5,"000"))</f>
        <v>01:02:03 30/02/2010</v>
      </c>
      <c r="Q16" s="31"/>
      <c r="R16" s="30" t="str">
        <f>CONCATENATE("01:02:03 01/06/2",TEXT(R5,"000"))</f>
        <v>01:02:03 01/06/2011</v>
      </c>
      <c r="S16" s="30" t="str">
        <f>CONCATENATE("01:02:03 01/06/2",TEXT(S5,"000"))</f>
        <v>01:02:03 01/06/2012</v>
      </c>
      <c r="T16" s="31"/>
      <c r="U16" s="30" t="str">
        <f>CONCATENATE("01:02:03 01/06/2",TEXT(U5,"000"))</f>
        <v>01:02:03 01/06/2013</v>
      </c>
    </row>
    <row r="17" spans="1:22" s="17" customFormat="1" ht="12.75" x14ac:dyDescent="0.2">
      <c r="A17" s="16"/>
      <c r="B17" s="17" t="s">
        <v>24</v>
      </c>
      <c r="C17" s="16"/>
      <c r="D17" s="16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B18" s="1" t="str">
        <f>CONCATENATE("FS.",$B17,".&lt;INDEX&gt;")</f>
        <v>FS.INPUT.&lt;INDEX&gt;</v>
      </c>
      <c r="D18" s="2" t="s">
        <v>3</v>
      </c>
    </row>
    <row r="19" spans="1:22" x14ac:dyDescent="0.25">
      <c r="B19" s="1" t="str">
        <f>CONCATENATE("FS.",$B17,".&lt;NAME&gt;")</f>
        <v>FS.INPUT.&lt;NAME&gt;</v>
      </c>
      <c r="D19" s="2" t="s">
        <v>3</v>
      </c>
    </row>
    <row r="20" spans="1:22" x14ac:dyDescent="0.25">
      <c r="B20" s="1" t="str">
        <f>CONCATENATE("FS.",$B17,".&lt;NAME&gt;")</f>
        <v>FS.INPUT.&lt;NAME&gt;</v>
      </c>
      <c r="D20" s="2" t="s">
        <v>3</v>
      </c>
    </row>
    <row r="21" spans="1:22" x14ac:dyDescent="0.25">
      <c r="B21" s="1" t="str">
        <f>CONCATENATE("FS.",$B17,".&lt;ITEM&gt;.&lt;STATUS&gt;")</f>
        <v>FS.INPUT.&lt;ITEM&gt;.&lt;STATUS&gt;</v>
      </c>
      <c r="D21" s="2" t="s">
        <v>2</v>
      </c>
    </row>
    <row r="22" spans="1:22" x14ac:dyDescent="0.25">
      <c r="B22" s="1" t="str">
        <f>CONCATENATE("FS.",$B17,".&lt;ITEM&gt;.&lt;STATUS&gt;")</f>
        <v>FS.INPUT.&lt;ITEM&gt;.&lt;STATUS&gt;</v>
      </c>
      <c r="D22" s="2" t="s">
        <v>3</v>
      </c>
    </row>
    <row r="23" spans="1:22" x14ac:dyDescent="0.25">
      <c r="B23" s="1" t="str">
        <f>CONCATENATE("FS.",$B17,".&lt;ITEM&gt;.&lt;INDEX&gt;")</f>
        <v>FS.INPUT.&lt;ITEM&gt;.&lt;INDEX&gt;</v>
      </c>
      <c r="D23" s="2" t="s">
        <v>3</v>
      </c>
    </row>
    <row r="24" spans="1:22" x14ac:dyDescent="0.25">
      <c r="B24" s="1" t="str">
        <f>CONCATENATE("FS.",$B17,".&lt;ITEM&gt;.&lt;NAME&gt;")</f>
        <v>FS.INPUT.&lt;ITEM&gt;.&lt;NAME&gt;</v>
      </c>
      <c r="D24" s="2" t="s">
        <v>2</v>
      </c>
    </row>
    <row r="25" spans="1:22" x14ac:dyDescent="0.25">
      <c r="B25" s="1" t="str">
        <f>CONCATENATE("FS.",$B17,".&lt;ITEM&gt;.&lt;NAME&gt;")</f>
        <v>FS.INPUT.&lt;ITEM&gt;.&lt;NAME&gt;</v>
      </c>
      <c r="D25" s="2" t="s">
        <v>3</v>
      </c>
    </row>
    <row r="26" spans="1:22" s="17" customFormat="1" ht="12.75" x14ac:dyDescent="0.2">
      <c r="A26" s="16"/>
      <c r="B26" s="17" t="s">
        <v>25</v>
      </c>
      <c r="C26" s="16"/>
      <c r="D26" s="16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5">
      <c r="B27" s="1" t="str">
        <f>CONCATENATE("FS.",$B26,".&lt;INDEX&gt;")</f>
        <v>FS.OUTPUT.&lt;INDEX&gt;</v>
      </c>
      <c r="D27" s="2" t="s">
        <v>3</v>
      </c>
    </row>
    <row r="28" spans="1:22" x14ac:dyDescent="0.25">
      <c r="B28" s="1" t="str">
        <f>CONCATENATE("FS.",$B26,".&lt;NAME&gt;")</f>
        <v>FS.OUTPUT.&lt;NAME&gt;</v>
      </c>
      <c r="D28" s="2" t="s">
        <v>3</v>
      </c>
    </row>
    <row r="29" spans="1:22" x14ac:dyDescent="0.25">
      <c r="B29" s="1" t="str">
        <f>CONCATENATE("FS.",$B26,".&lt;ITEM&gt;.&lt;STATUS&gt;")</f>
        <v>FS.OUTPUT.&lt;ITEM&gt;.&lt;STATUS&gt;</v>
      </c>
      <c r="D29" s="2" t="s">
        <v>2</v>
      </c>
      <c r="E29" s="20" t="s">
        <v>26</v>
      </c>
      <c r="H29" s="20" t="s">
        <v>26</v>
      </c>
      <c r="I29" s="20" t="s">
        <v>26</v>
      </c>
      <c r="R29" s="20" t="s">
        <v>26</v>
      </c>
      <c r="U29" s="20" t="s">
        <v>26</v>
      </c>
    </row>
    <row r="30" spans="1:22" x14ac:dyDescent="0.25">
      <c r="B30" s="1" t="str">
        <f>CONCATENATE("FS.",$B26,".&lt;ITEM&gt;.&lt;STATUS&gt;")</f>
        <v>FS.OUTPUT.&lt;ITEM&gt;.&lt;STATUS&gt;</v>
      </c>
      <c r="D30" s="2" t="s">
        <v>3</v>
      </c>
    </row>
    <row r="31" spans="1:22" x14ac:dyDescent="0.25">
      <c r="B31" s="1" t="str">
        <f>CONCATENATE("FS.",$B26,".&lt;ITEM&gt;.&lt;INDEX&gt;")</f>
        <v>FS.OUTPUT.&lt;ITEM&gt;.&lt;INDEX&gt;</v>
      </c>
      <c r="D31" s="2" t="s">
        <v>3</v>
      </c>
    </row>
    <row r="32" spans="1:22" x14ac:dyDescent="0.25">
      <c r="B32" s="1" t="str">
        <f>CONCATENATE("FS.",$B26,".&lt;ITEM&gt;.&lt;NAME&gt;")</f>
        <v>FS.OUTPUT.&lt;ITEM&gt;.&lt;NAME&gt;</v>
      </c>
      <c r="C32" s="2" t="s">
        <v>2</v>
      </c>
      <c r="D32" s="2" t="s">
        <v>2</v>
      </c>
      <c r="E32" s="20" t="str">
        <f>CONCATENATE("#","[0-9]{8}-[0-9]{6}.OK.",E11,"#")</f>
        <v>#[0-9]{8}-[0-9]{6}.OK.DATA_01.csv#</v>
      </c>
      <c r="H32" s="20" t="str">
        <f>CONCATENATE("#","[0-9]{8}-[0-9]{6}.OK.",H11,"#")</f>
        <v>#[0-9]{8}-[0-9]{6}.OK.DATA_03.csv#</v>
      </c>
      <c r="I32" s="20" t="str">
        <f>CONCATENATE("#","[0-9]{8}-[0-9]{6}.OK.",I11,"#")</f>
        <v>#[0-9]{8}-[0-9]{6}.OK.DATA_04.csv#</v>
      </c>
      <c r="R32" s="20" t="str">
        <f>CONCATENATE("#","[0-9]{8}-[0-9]{6}.OK.",R11,"#")</f>
        <v>#[0-9]{8}-[0-9]{6}.OK.DATA_11.csv#</v>
      </c>
      <c r="U32" s="20" t="str">
        <f>CONCATENATE("#","[0-9]{8}-[0-9]{6}.OK.",U11,"#")</f>
        <v>#[0-9]{8}-[0-9]{6}.OK.DATA_13.csv#</v>
      </c>
    </row>
    <row r="33" spans="1:22" x14ac:dyDescent="0.25">
      <c r="B33" s="1" t="str">
        <f>CONCATENATE("FS.",$B26,".&lt;ITEM&gt;.&lt;NAME&gt;")</f>
        <v>FS.OUTPUT.&lt;ITEM&gt;.&lt;NAME&gt;</v>
      </c>
      <c r="C33" s="2" t="s">
        <v>3</v>
      </c>
      <c r="D33" s="2" t="s">
        <v>3</v>
      </c>
    </row>
    <row r="34" spans="1:22" s="17" customFormat="1" ht="12.75" x14ac:dyDescent="0.2">
      <c r="A34" s="16"/>
      <c r="B34" s="17" t="s">
        <v>27</v>
      </c>
      <c r="C34" s="16"/>
      <c r="D34" s="16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x14ac:dyDescent="0.25">
      <c r="B35" s="1" t="str">
        <f>CONCATENATE("FS.",$B34,".&lt;INDEX&gt;")</f>
        <v>FS.ERROR.&lt;INDEX&gt;</v>
      </c>
      <c r="D35" s="2" t="s">
        <v>3</v>
      </c>
    </row>
    <row r="36" spans="1:22" x14ac:dyDescent="0.25">
      <c r="B36" s="1" t="str">
        <f>CONCATENATE("FS.",$B34,".&lt;NAME&gt;")</f>
        <v>FS.ERROR.&lt;NAME&gt;</v>
      </c>
      <c r="D36" s="2" t="s">
        <v>3</v>
      </c>
    </row>
    <row r="37" spans="1:22" x14ac:dyDescent="0.25">
      <c r="B37" s="1" t="str">
        <f>CONCATENATE("FS.",$B34,".&lt;ITEM&gt;.&lt;STATUS&gt;")</f>
        <v>FS.ERROR.&lt;ITEM&gt;.&lt;STATUS&gt;</v>
      </c>
      <c r="D37" s="2" t="s">
        <v>2</v>
      </c>
      <c r="G37" s="20" t="s">
        <v>26</v>
      </c>
      <c r="J37" s="20" t="s">
        <v>26</v>
      </c>
      <c r="L37" s="20" t="s">
        <v>26</v>
      </c>
      <c r="M37" s="20" t="s">
        <v>26</v>
      </c>
      <c r="N37" s="20" t="s">
        <v>26</v>
      </c>
      <c r="O37" s="20" t="s">
        <v>26</v>
      </c>
      <c r="P37" s="20" t="s">
        <v>26</v>
      </c>
      <c r="S37" s="20" t="s">
        <v>26</v>
      </c>
    </row>
    <row r="38" spans="1:22" x14ac:dyDescent="0.25">
      <c r="B38" s="1" t="str">
        <f>CONCATENATE("FS.",$B34,".&lt;ITEM&gt;.&lt;STATUS&gt;")</f>
        <v>FS.ERROR.&lt;ITEM&gt;.&lt;STATUS&gt;</v>
      </c>
      <c r="D38" s="2" t="s">
        <v>3</v>
      </c>
    </row>
    <row r="39" spans="1:22" x14ac:dyDescent="0.25">
      <c r="B39" s="1" t="str">
        <f>CONCATENATE("FS.",$B34,".&lt;ITEM&gt;.&lt;INDEX&gt;")</f>
        <v>FS.ERROR.&lt;ITEM&gt;.&lt;INDEX&gt;</v>
      </c>
      <c r="D39" s="2" t="s">
        <v>3</v>
      </c>
    </row>
    <row r="40" spans="1:22" x14ac:dyDescent="0.25">
      <c r="B40" s="1" t="str">
        <f>CONCATENATE("FS.",$B34,".&lt;ITEM&gt;.&lt;NAME&gt;")</f>
        <v>FS.ERROR.&lt;ITEM&gt;.&lt;NAME&gt;</v>
      </c>
      <c r="D40" s="2" t="s">
        <v>2</v>
      </c>
      <c r="G40" s="20" t="str">
        <f>CONCATENATE("#","[0-9]{8}-[0-9]{6}.ERROR.",G11,"#")</f>
        <v>#[0-9]{8}-[0-9]{6}.ERROR.DATA_02.csv#</v>
      </c>
      <c r="J40" s="20" t="str">
        <f>CONCATENATE("#","[0-9]{8}-[0-9]{6}.ERROR.",J11,"#")</f>
        <v>#[0-9]{8}-[0-9]{6}.ERROR.DATA_05.csv#</v>
      </c>
      <c r="L40" s="20" t="str">
        <f>CONCATENATE("#","[0-9]{8}-[0-9]{6}.ERROR.",L11,"#")</f>
        <v>#[0-9]{8}-[0-9]{6}.ERROR.DATA_06.csv#</v>
      </c>
      <c r="M40" s="20" t="str">
        <f>CONCATENATE("#","[0-9]{8}-[0-9]{6}.ERROR.",M11,"#")</f>
        <v>#[0-9]{8}-[0-9]{6}.ERROR.DATA_07.csv#</v>
      </c>
      <c r="N40" s="20" t="str">
        <f>CONCATENATE("#","[0-9]{8}-[0-9]{6}.ERROR.",N11,"#")</f>
        <v>#[0-9]{8}-[0-9]{6}.ERROR.DATA_08.csv#</v>
      </c>
      <c r="O40" s="20" t="str">
        <f>CONCATENATE("#","[0-9]{8}-[0-9]{6}.ERROR.",O11,"#")</f>
        <v>#[0-9]{8}-[0-9]{6}.ERROR.DATA_09.csv#</v>
      </c>
      <c r="P40" s="20" t="str">
        <f>CONCATENATE("#","[0-9]{8}-[0-9]{6}.ERROR.",P11,"#")</f>
        <v>#[0-9]{8}-[0-9]{6}.ERROR.DATA_10.csv#</v>
      </c>
      <c r="S40" s="20" t="str">
        <f>CONCATENATE("#","[0-9]{8}-[0-9]{6}.ERROR.",S11,"#")</f>
        <v>#[0-9]{8}-[0-9]{6}.ERROR.DATA_12.csv#</v>
      </c>
    </row>
    <row r="41" spans="1:22" x14ac:dyDescent="0.25">
      <c r="B41" s="1" t="str">
        <f>CONCATENATE("FS.",$B34,".&lt;ITEM&gt;.&lt;NAME&gt;")</f>
        <v>FS.ERROR.&lt;ITEM&gt;.&lt;NAME&gt;</v>
      </c>
      <c r="D41" s="2" t="s">
        <v>3</v>
      </c>
    </row>
    <row r="42" spans="1:22" s="19" customFormat="1" ht="12" customHeight="1" x14ac:dyDescent="0.25">
      <c r="A42" s="18"/>
      <c r="B42" s="19" t="s">
        <v>28</v>
      </c>
      <c r="C42" s="18"/>
      <c r="D42" s="18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5">
      <c r="B43" s="1" t="str">
        <f>CONCATENATE("DB.",$B$42,".&lt;INDEX&gt;")</f>
        <v>DB.TABLE_DATA.&lt;INDEX&gt;</v>
      </c>
      <c r="D43" s="2" t="s">
        <v>3</v>
      </c>
    </row>
    <row r="44" spans="1:22" x14ac:dyDescent="0.25">
      <c r="B44" s="1" t="str">
        <f>CONCATENATE("DB.",$B$42,".&lt;NAME&gt;")</f>
        <v>DB.TABLE_DATA.&lt;NAME&gt;</v>
      </c>
      <c r="D44" s="2" t="s">
        <v>3</v>
      </c>
    </row>
    <row r="45" spans="1:22" x14ac:dyDescent="0.25">
      <c r="B45" s="1" t="str">
        <f>CONCATENATE("DB.",$B$42,".&lt;ITEM&gt;.&lt;STATUS&gt;")</f>
        <v>DB.TABLE_DATA.&lt;ITEM&gt;.&lt;STATUS&gt;</v>
      </c>
      <c r="D45" s="2" t="s">
        <v>2</v>
      </c>
      <c r="E45" s="20" t="s">
        <v>26</v>
      </c>
      <c r="H45" s="20" t="s">
        <v>26</v>
      </c>
      <c r="I45" s="20" t="s">
        <v>26</v>
      </c>
      <c r="R45" s="20" t="s">
        <v>26</v>
      </c>
      <c r="U45" s="20" t="s">
        <v>26</v>
      </c>
    </row>
    <row r="46" spans="1:22" x14ac:dyDescent="0.25">
      <c r="B46" s="1" t="str">
        <f>CONCATENATE("DB.",$B$42,".&lt;ITEM&gt;.&lt;STATUS&gt;")</f>
        <v>DB.TABLE_DATA.&lt;ITEM&gt;.&lt;STATUS&gt;</v>
      </c>
      <c r="D46" s="2" t="s">
        <v>3</v>
      </c>
    </row>
    <row r="47" spans="1:22" x14ac:dyDescent="0.25">
      <c r="B47" s="1" t="str">
        <f>CONCATENATE("DB.",$B$42,".&lt;ITEM&gt;.&lt;INDEX&gt;")</f>
        <v>DB.TABLE_DATA.&lt;ITEM&gt;.&lt;INDEX&gt;</v>
      </c>
      <c r="D47" s="2" t="s">
        <v>3</v>
      </c>
    </row>
    <row r="48" spans="1:22" x14ac:dyDescent="0.25">
      <c r="B48" s="1" t="str">
        <f>CONCATENATE("DB.",$B$42,".&lt;ITEM&gt;.&lt;NAME&gt;")</f>
        <v>DB.TABLE_DATA.&lt;ITEM&gt;.&lt;NAME&gt;</v>
      </c>
      <c r="D48" s="2" t="s">
        <v>3</v>
      </c>
    </row>
    <row r="49" spans="1:22" x14ac:dyDescent="0.25">
      <c r="B49" s="1" t="str">
        <f>CONCATENATE("DB.",$B$42,".&lt;ITEM&gt;.ID")</f>
        <v>DB.TABLE_DATA.&lt;ITEM&gt;.ID</v>
      </c>
      <c r="D49" s="2" t="s">
        <v>3</v>
      </c>
    </row>
    <row r="50" spans="1:22" x14ac:dyDescent="0.25">
      <c r="B50" s="1" t="str">
        <f>CONCATENATE("DB.",$B$42,".&lt;ITEM&gt;.BATCH_ID")</f>
        <v>DB.TABLE_DATA.&lt;ITEM&gt;.BATCH_ID</v>
      </c>
      <c r="D50" s="2" t="s">
        <v>3</v>
      </c>
    </row>
    <row r="51" spans="1:22" x14ac:dyDescent="0.25">
      <c r="B51" s="1" t="str">
        <f>CONCATENATE("DB.",$B$42,".&lt;ITEM&gt;.DATE")</f>
        <v>DB.TABLE_DATA.&lt;ITEM&gt;.DATE</v>
      </c>
      <c r="D51" s="2" t="s">
        <v>3</v>
      </c>
    </row>
    <row r="52" spans="1:22" x14ac:dyDescent="0.25">
      <c r="B52" s="1" t="str">
        <f>CONCATENATE("DB.",$B$42,".&lt;ITEM&gt;.COLUMN_INTEGER")</f>
        <v>DB.TABLE_DATA.&lt;ITEM&gt;.COLUMN_INTEGER</v>
      </c>
      <c r="D52" s="2" t="s">
        <v>2</v>
      </c>
      <c r="E52" s="20">
        <f>E13</f>
        <v>11001</v>
      </c>
      <c r="H52" s="20">
        <f>H13</f>
        <v>11003</v>
      </c>
      <c r="I52" s="20">
        <f>I13</f>
        <v>11004</v>
      </c>
      <c r="R52" s="20">
        <f>R13</f>
        <v>11011</v>
      </c>
      <c r="U52" s="20">
        <f>U13</f>
        <v>11013</v>
      </c>
    </row>
    <row r="53" spans="1:22" x14ac:dyDescent="0.25">
      <c r="B53" s="1" t="str">
        <f>CONCATENATE("DB.",$B$42,".&lt;ITEM&gt;.COLUMN_INTEGER")</f>
        <v>DB.TABLE_DATA.&lt;ITEM&gt;.COLUMN_INTEGER</v>
      </c>
      <c r="D53" s="2" t="s">
        <v>3</v>
      </c>
    </row>
    <row r="54" spans="1:22" x14ac:dyDescent="0.25">
      <c r="B54" s="1" t="str">
        <f>CONCATENATE("DB.",$B$42,".&lt;ITEM&gt;.COLUMN_STRING")</f>
        <v>DB.TABLE_DATA.&lt;ITEM&gt;.COLUMN_STRING</v>
      </c>
      <c r="D54" s="2" t="s">
        <v>2</v>
      </c>
      <c r="E54" s="20" t="str">
        <f>CONCATENATE(E14)</f>
        <v>A01_567890</v>
      </c>
      <c r="H54" s="20" t="str">
        <f>CONCATENATE(H14)</f>
        <v/>
      </c>
      <c r="I54" s="20" t="str">
        <f>CONCATENATE(I14)</f>
        <v>A004_67890</v>
      </c>
      <c r="R54" s="20" t="str">
        <f>CONCATENATE(R14)</f>
        <v>A11_567890</v>
      </c>
      <c r="U54" s="20" t="str">
        <f>CONCATENATE(U14)</f>
        <v>A13_567890</v>
      </c>
    </row>
    <row r="55" spans="1:22" x14ac:dyDescent="0.25">
      <c r="B55" s="1" t="str">
        <f>CONCATENATE("DB.",$B$42,".&lt;ITEM&gt;.COLUMN_STRING")</f>
        <v>DB.TABLE_DATA.&lt;ITEM&gt;.COLUMN_STRING</v>
      </c>
      <c r="D55" s="2" t="s">
        <v>3</v>
      </c>
    </row>
    <row r="56" spans="1:22" x14ac:dyDescent="0.25">
      <c r="B56" s="1" t="str">
        <f>CONCATENATE("DB.",$B$42,".&lt;ITEM&gt;.COLUMN_DOUBLE")</f>
        <v>DB.TABLE_DATA.&lt;ITEM&gt;.COLUMN_DOUBLE</v>
      </c>
      <c r="D56" s="2" t="s">
        <v>2</v>
      </c>
      <c r="E56" s="20">
        <f>E15</f>
        <v>11.01</v>
      </c>
      <c r="H56" s="20">
        <f>H15</f>
        <v>11.03</v>
      </c>
      <c r="R56" s="20">
        <f>R15</f>
        <v>11.11</v>
      </c>
      <c r="U56" s="20">
        <f>U15</f>
        <v>11.13</v>
      </c>
    </row>
    <row r="57" spans="1:22" x14ac:dyDescent="0.25">
      <c r="B57" s="1" t="str">
        <f>CONCATENATE("DB.",$B$42,".&lt;ITEM&gt;.COLUMN_DOUBLE")</f>
        <v>DB.TABLE_DATA.&lt;ITEM&gt;.COLUMN_DOUBLE</v>
      </c>
      <c r="D57" s="2" t="s">
        <v>3</v>
      </c>
    </row>
    <row r="58" spans="1:22" x14ac:dyDescent="0.25">
      <c r="B58" s="1" t="str">
        <f>CONCATENATE("DB.",$B$42,".&lt;ITEM&gt;.COLUMN_DATE")</f>
        <v>DB.TABLE_DATA.&lt;ITEM&gt;.COLUMN_DATE</v>
      </c>
      <c r="D58" s="2" t="s">
        <v>2</v>
      </c>
      <c r="E58" s="20" t="str">
        <f>E16</f>
        <v>01:02:03 01/06/2001</v>
      </c>
      <c r="H58" s="20" t="str">
        <f>H16</f>
        <v>01:02:03 01/06/2003</v>
      </c>
      <c r="I58" s="20" t="str">
        <f>I16</f>
        <v>01:02:03 01/06/2004</v>
      </c>
      <c r="R58" s="20" t="str">
        <f>R16</f>
        <v>01:02:03 01/06/2011</v>
      </c>
      <c r="U58" s="20" t="str">
        <f>U16</f>
        <v>01:02:03 01/06/2013</v>
      </c>
    </row>
    <row r="59" spans="1:22" x14ac:dyDescent="0.25">
      <c r="B59" s="1" t="str">
        <f>CONCATENATE("DB.",$B$42,".&lt;ITEM&gt;.COLUMN_DATE")</f>
        <v>DB.TABLE_DATA.&lt;ITEM&gt;.COLUMN_DATE</v>
      </c>
      <c r="D59" s="2" t="s">
        <v>3</v>
      </c>
    </row>
    <row r="60" spans="1:22" s="19" customFormat="1" ht="12" customHeight="1" x14ac:dyDescent="0.25">
      <c r="A60" s="18"/>
      <c r="B60" s="19" t="s">
        <v>29</v>
      </c>
      <c r="C60" s="18"/>
      <c r="D60" s="18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5">
      <c r="B61" s="1" t="str">
        <f>CONCATENATE("DB.",$B$60,".&lt;INDEX&gt;")</f>
        <v>DB.TABLE_ERROR.&lt;INDEX&gt;</v>
      </c>
      <c r="D61" s="2" t="s">
        <v>3</v>
      </c>
    </row>
    <row r="62" spans="1:22" x14ac:dyDescent="0.25">
      <c r="B62" s="1" t="str">
        <f>CONCATENATE("DB.",$B$60,".&lt;NAME&gt;")</f>
        <v>DB.TABLE_ERROR.&lt;NAME&gt;</v>
      </c>
      <c r="D62" s="2" t="s">
        <v>3</v>
      </c>
    </row>
    <row r="63" spans="1:22" x14ac:dyDescent="0.25">
      <c r="B63" s="1" t="str">
        <f>CONCATENATE("DB.",$B$60,".&lt;ITEM&gt;.&lt;STATUS&gt;")</f>
        <v>DB.TABLE_ERROR.&lt;ITEM&gt;.&lt;STATUS&gt;</v>
      </c>
      <c r="D63" s="2" t="s">
        <v>2</v>
      </c>
      <c r="G63" s="20" t="s">
        <v>26</v>
      </c>
      <c r="J63" s="20" t="s">
        <v>26</v>
      </c>
      <c r="L63" s="20" t="s">
        <v>26</v>
      </c>
      <c r="M63" s="20" t="s">
        <v>26</v>
      </c>
      <c r="N63" s="20" t="s">
        <v>26</v>
      </c>
      <c r="O63" s="20" t="s">
        <v>26</v>
      </c>
      <c r="P63" s="20" t="s">
        <v>26</v>
      </c>
      <c r="S63" s="20" t="s">
        <v>26</v>
      </c>
    </row>
    <row r="64" spans="1:22" x14ac:dyDescent="0.25">
      <c r="B64" s="1" t="str">
        <f>CONCATENATE("DB.",$B$60,".&lt;ITEM&gt;.&lt;STATUS&gt;")</f>
        <v>DB.TABLE_ERROR.&lt;ITEM&gt;.&lt;STATUS&gt;</v>
      </c>
      <c r="D64" s="2" t="s">
        <v>3</v>
      </c>
    </row>
    <row r="65" spans="1:22" x14ac:dyDescent="0.25">
      <c r="B65" s="1" t="str">
        <f>CONCATENATE("DB.",$B$60,".&lt;ITEM&gt;.&lt;INDEX&gt;")</f>
        <v>DB.TABLE_ERROR.&lt;ITEM&gt;.&lt;INDEX&gt;</v>
      </c>
      <c r="D65" s="2" t="s">
        <v>3</v>
      </c>
    </row>
    <row r="66" spans="1:22" x14ac:dyDescent="0.25">
      <c r="B66" s="1" t="str">
        <f>CONCATENATE("DB.",$B$60,".&lt;ITEM&gt;.&lt;NAME&gt;")</f>
        <v>DB.TABLE_ERROR.&lt;ITEM&gt;.&lt;NAME&gt;</v>
      </c>
      <c r="D66" s="2" t="s">
        <v>3</v>
      </c>
    </row>
    <row r="67" spans="1:22" x14ac:dyDescent="0.25">
      <c r="B67" s="1" t="str">
        <f>CONCATENATE("DB.",$B$60,".&lt;ITEM&gt;.ID")</f>
        <v>DB.TABLE_ERROR.&lt;ITEM&gt;.ID</v>
      </c>
      <c r="D67" s="2" t="s">
        <v>3</v>
      </c>
    </row>
    <row r="68" spans="1:22" x14ac:dyDescent="0.25">
      <c r="B68" s="1" t="str">
        <f>CONCATENATE("DB.",$B$60,".&lt;ITEM&gt;.BATCH_ID")</f>
        <v>DB.TABLE_ERROR.&lt;ITEM&gt;.BATCH_ID</v>
      </c>
      <c r="D68" s="2" t="s">
        <v>3</v>
      </c>
    </row>
    <row r="69" spans="1:22" x14ac:dyDescent="0.25">
      <c r="B69" s="1" t="str">
        <f>CONCATENATE("DB.",$B$60,".&lt;ITEM&gt;.DATE")</f>
        <v>DB.TABLE_ERROR.&lt;ITEM&gt;.DATE</v>
      </c>
      <c r="D69" s="2" t="s">
        <v>3</v>
      </c>
    </row>
    <row r="70" spans="1:22" x14ac:dyDescent="0.25">
      <c r="B70" s="1" t="str">
        <f>CONCATENATE("DB.",$B$60,".&lt;ITEM&gt;.FILE")</f>
        <v>DB.TABLE_ERROR.&lt;ITEM&gt;.FILE</v>
      </c>
      <c r="D70" s="2" t="s">
        <v>2</v>
      </c>
      <c r="G70" s="20" t="str">
        <f>G11</f>
        <v>DATA_02.csv</v>
      </c>
      <c r="J70" s="20" t="str">
        <f>J11</f>
        <v>DATA_05.csv</v>
      </c>
      <c r="L70" s="20" t="str">
        <f>L11</f>
        <v>DATA_06.csv</v>
      </c>
      <c r="M70" s="20" t="str">
        <f>M11</f>
        <v>DATA_07.csv</v>
      </c>
      <c r="N70" s="20" t="str">
        <f>N11</f>
        <v>DATA_08.csv</v>
      </c>
      <c r="O70" s="20" t="str">
        <f>O11</f>
        <v>DATA_09.csv</v>
      </c>
      <c r="P70" s="20" t="str">
        <f>P11</f>
        <v>DATA_10.csv</v>
      </c>
      <c r="S70" s="20" t="str">
        <f>S11</f>
        <v>DATA_12.csv</v>
      </c>
    </row>
    <row r="71" spans="1:22" x14ac:dyDescent="0.25">
      <c r="B71" s="1" t="str">
        <f>CONCATENATE("DB.",$B$60,".&lt;ITEM&gt;.FILE")</f>
        <v>DB.TABLE_ERROR.&lt;ITEM&gt;.FILE</v>
      </c>
      <c r="D71" s="2" t="s">
        <v>3</v>
      </c>
    </row>
    <row r="72" spans="1:22" x14ac:dyDescent="0.25">
      <c r="B72" s="1" t="str">
        <f>CONCATENATE("DB.",$B$60,".&lt;ITEM&gt;.LINE")</f>
        <v>DB.TABLE_ERROR.&lt;ITEM&gt;.LINE</v>
      </c>
      <c r="D72" s="2" t="s">
        <v>2</v>
      </c>
      <c r="G72" s="20">
        <v>0</v>
      </c>
      <c r="J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S72" s="20">
        <v>0</v>
      </c>
    </row>
    <row r="73" spans="1:22" x14ac:dyDescent="0.25">
      <c r="B73" s="1" t="str">
        <f>CONCATENATE("DB.",$B$60,".&lt;ITEM&gt;.LINE")</f>
        <v>DB.TABLE_ERROR.&lt;ITEM&gt;.LINE</v>
      </c>
      <c r="D73" s="2" t="s">
        <v>3</v>
      </c>
    </row>
    <row r="74" spans="1:22" x14ac:dyDescent="0.25">
      <c r="B74" s="1" t="str">
        <f>CONCATENATE("DB.",$B$60,".&lt;ITEM&gt;.ITEM")</f>
        <v>DB.TABLE_ERROR.&lt;ITEM&gt;.ITEM</v>
      </c>
      <c r="D74" s="2" t="s">
        <v>2</v>
      </c>
      <c r="G74" s="20" t="str">
        <f>G2</f>
        <v>COLUMN_INTEGER</v>
      </c>
      <c r="J74" s="20" t="str">
        <f>J2</f>
        <v>COLUMN_DATE</v>
      </c>
      <c r="L74" s="20" t="str">
        <f>L2</f>
        <v>COLUMN_INTEGER</v>
      </c>
      <c r="M74" s="20" t="str">
        <f>M2</f>
        <v>COLUMN_STRING</v>
      </c>
      <c r="N74" s="20" t="str">
        <f>N2</f>
        <v>COLUMN_DOUBLE</v>
      </c>
      <c r="O74" s="20" t="str">
        <f>O2</f>
        <v>COLUMN_DATE</v>
      </c>
      <c r="P74" s="20" t="str">
        <f>P2</f>
        <v>COLUMN_DATE</v>
      </c>
    </row>
    <row r="75" spans="1:22" x14ac:dyDescent="0.25">
      <c r="B75" s="1" t="str">
        <f>CONCATENATE("DB.",$B$60,".&lt;ITEM&gt;.ITEM")</f>
        <v>DB.TABLE_ERROR.&lt;ITEM&gt;.ITEM</v>
      </c>
      <c r="D75" s="2" t="s">
        <v>3</v>
      </c>
    </row>
    <row r="76" spans="1:22" x14ac:dyDescent="0.25">
      <c r="B76" s="1" t="str">
        <f>CONCATENATE("DB.",$B$60,".&lt;ITEM&gt;.VALUE")</f>
        <v>DB.TABLE_ERROR.&lt;ITEM&gt;.VALUE</v>
      </c>
      <c r="D76" s="2" t="s">
        <v>2</v>
      </c>
      <c r="L76" s="20" t="str">
        <f>L13</f>
        <v>X</v>
      </c>
      <c r="M76" s="20" t="str">
        <f>M14</f>
        <v>A07_567890X</v>
      </c>
      <c r="N76" s="20" t="str">
        <f>N15</f>
        <v>X</v>
      </c>
      <c r="O76" s="20" t="str">
        <f>O16</f>
        <v>X</v>
      </c>
      <c r="P76" s="20" t="str">
        <f>P16</f>
        <v>01:02:03 30/02/2010</v>
      </c>
    </row>
    <row r="77" spans="1:22" x14ac:dyDescent="0.25">
      <c r="B77" s="1" t="str">
        <f>CONCATENATE("DB.",$B$60,".&lt;ITEM&gt;.VALUE")</f>
        <v>DB.TABLE_ERROR.&lt;ITEM&gt;.VALUE</v>
      </c>
      <c r="D77" s="2" t="s">
        <v>3</v>
      </c>
    </row>
    <row r="78" spans="1:22" x14ac:dyDescent="0.25">
      <c r="B78" s="1" t="str">
        <f>CONCATENATE("DB.",$B$60,".&lt;ITEM&gt;.REASON")</f>
        <v>DB.TABLE_ERROR.&lt;ITEM&gt;.REASON</v>
      </c>
      <c r="D78" s="2" t="s">
        <v>2</v>
      </c>
      <c r="G78" s="20" t="s">
        <v>30</v>
      </c>
      <c r="J78" s="20" t="s">
        <v>30</v>
      </c>
      <c r="L78" s="20" t="s">
        <v>31</v>
      </c>
      <c r="M78" s="20" t="s">
        <v>52</v>
      </c>
      <c r="N78" s="20" t="s">
        <v>53</v>
      </c>
      <c r="O78" s="20" t="s">
        <v>54</v>
      </c>
      <c r="P78" s="20" t="s">
        <v>54</v>
      </c>
      <c r="S78" s="20" t="str">
        <f>CONCATENATE("Not unique item. TABLE_DATA.COLUMN_INTEGER: ",S13)</f>
        <v>Not unique item. TABLE_DATA.COLUMN_INTEGER: 11011</v>
      </c>
    </row>
    <row r="79" spans="1:22" x14ac:dyDescent="0.25">
      <c r="B79" s="1" t="str">
        <f>CONCATENATE("DB.",$B$60,".&lt;ITEM&gt;.REASON")</f>
        <v>DB.TABLE_ERROR.&lt;ITEM&gt;.REASON</v>
      </c>
      <c r="D79" s="2" t="s">
        <v>3</v>
      </c>
    </row>
    <row r="80" spans="1:22" s="19" customFormat="1" ht="12" customHeight="1" x14ac:dyDescent="0.25">
      <c r="A80" s="18"/>
      <c r="B80" s="19" t="s">
        <v>32</v>
      </c>
      <c r="C80" s="18"/>
      <c r="D80" s="18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x14ac:dyDescent="0.25">
      <c r="B81" s="1" t="str">
        <f>CONCATENATE("DB.",$B$80,".&lt;INDEX&gt;")</f>
        <v>DB.TABLE_FILE.&lt;INDEX&gt;</v>
      </c>
      <c r="D81" s="2" t="s">
        <v>3</v>
      </c>
    </row>
    <row r="82" spans="1:22" x14ac:dyDescent="0.25">
      <c r="B82" s="1" t="str">
        <f>CONCATENATE("DB.",$B$80,".&lt;NAME&gt;")</f>
        <v>DB.TABLE_FILE.&lt;NAME&gt;</v>
      </c>
      <c r="D82" s="2" t="s">
        <v>3</v>
      </c>
    </row>
    <row r="83" spans="1:22" x14ac:dyDescent="0.25">
      <c r="B83" s="1" t="str">
        <f>CONCATENATE("DB.",$B$80,".&lt;ITEM&gt;.&lt;STATUS&gt;")</f>
        <v>DB.TABLE_FILE.&lt;ITEM&gt;.&lt;STATUS&gt;</v>
      </c>
      <c r="D83" s="2" t="s">
        <v>2</v>
      </c>
      <c r="E83" s="20" t="s">
        <v>26</v>
      </c>
      <c r="G83" s="20" t="s">
        <v>26</v>
      </c>
      <c r="H83" s="20" t="s">
        <v>26</v>
      </c>
      <c r="I83" s="20" t="s">
        <v>26</v>
      </c>
      <c r="J83" s="20" t="s">
        <v>26</v>
      </c>
      <c r="L83" s="20" t="s">
        <v>26</v>
      </c>
      <c r="M83" s="20" t="s">
        <v>26</v>
      </c>
      <c r="N83" s="20" t="s">
        <v>26</v>
      </c>
      <c r="O83" s="20" t="s">
        <v>26</v>
      </c>
      <c r="P83" s="20" t="s">
        <v>26</v>
      </c>
      <c r="R83" s="20" t="s">
        <v>26</v>
      </c>
      <c r="S83" s="20" t="s">
        <v>26</v>
      </c>
      <c r="U83" s="20" t="s">
        <v>26</v>
      </c>
    </row>
    <row r="84" spans="1:22" x14ac:dyDescent="0.25">
      <c r="B84" s="1" t="str">
        <f>CONCATENATE("DB.",$B$80,".&lt;ITEM&gt;.&lt;STATUS&gt;")</f>
        <v>DB.TABLE_FILE.&lt;ITEM&gt;.&lt;STATUS&gt;</v>
      </c>
      <c r="D84" s="2" t="s">
        <v>3</v>
      </c>
    </row>
    <row r="85" spans="1:22" x14ac:dyDescent="0.25">
      <c r="B85" s="1" t="str">
        <f>CONCATENATE("DB.",$B$80,".&lt;ITEM&gt;.&lt;INDEX&gt;")</f>
        <v>DB.TABLE_FILE.&lt;ITEM&gt;.&lt;INDEX&gt;</v>
      </c>
      <c r="D85" s="2" t="s">
        <v>3</v>
      </c>
    </row>
    <row r="86" spans="1:22" x14ac:dyDescent="0.25">
      <c r="B86" s="1" t="str">
        <f>CONCATENATE("DB.",$B$80,".&lt;ITEM&gt;.&lt;NAME&gt;")</f>
        <v>DB.TABLE_FILE.&lt;ITEM&gt;.&lt;NAME&gt;</v>
      </c>
      <c r="D86" s="2" t="s">
        <v>3</v>
      </c>
    </row>
    <row r="87" spans="1:22" x14ac:dyDescent="0.25">
      <c r="B87" s="1" t="str">
        <f>CONCATENATE("DB.",$B$80,".&lt;ITEM&gt;.ID")</f>
        <v>DB.TABLE_FILE.&lt;ITEM&gt;.ID</v>
      </c>
      <c r="D87" s="2" t="s">
        <v>3</v>
      </c>
    </row>
    <row r="88" spans="1:22" x14ac:dyDescent="0.25">
      <c r="B88" s="1" t="str">
        <f>CONCATENATE("DB.",$B$80,".&lt;ITEM&gt;.BATCH_ID")</f>
        <v>DB.TABLE_FILE.&lt;ITEM&gt;.BATCH_ID</v>
      </c>
      <c r="D88" s="2" t="s">
        <v>3</v>
      </c>
    </row>
    <row r="89" spans="1:22" x14ac:dyDescent="0.25">
      <c r="B89" s="1" t="str">
        <f>CONCATENATE("DB.",$B$80,".&lt;ITEM&gt;.DATE")</f>
        <v>DB.TABLE_FILE.&lt;ITEM&gt;.DATE</v>
      </c>
      <c r="D89" s="2" t="s">
        <v>3</v>
      </c>
    </row>
    <row r="90" spans="1:22" x14ac:dyDescent="0.25">
      <c r="B90" s="1" t="str">
        <f>CONCATENATE("DB.",$B$80,".&lt;ITEM&gt;.FILE")</f>
        <v>DB.TABLE_FILE.&lt;ITEM&gt;.FILE</v>
      </c>
      <c r="D90" s="2" t="s">
        <v>2</v>
      </c>
      <c r="E90" s="20" t="str">
        <f>E11</f>
        <v>DATA_01.csv</v>
      </c>
      <c r="G90" s="20" t="str">
        <f>G11</f>
        <v>DATA_02.csv</v>
      </c>
      <c r="H90" s="20" t="str">
        <f>H11</f>
        <v>DATA_03.csv</v>
      </c>
      <c r="I90" s="20" t="str">
        <f>I11</f>
        <v>DATA_04.csv</v>
      </c>
      <c r="J90" s="20" t="str">
        <f>J11</f>
        <v>DATA_05.csv</v>
      </c>
      <c r="L90" s="20" t="str">
        <f>L11</f>
        <v>DATA_06.csv</v>
      </c>
      <c r="M90" s="20" t="str">
        <f>M11</f>
        <v>DATA_07.csv</v>
      </c>
      <c r="N90" s="20" t="str">
        <f>N11</f>
        <v>DATA_08.csv</v>
      </c>
      <c r="O90" s="20" t="str">
        <f>O11</f>
        <v>DATA_09.csv</v>
      </c>
      <c r="P90" s="20" t="str">
        <f>P11</f>
        <v>DATA_10.csv</v>
      </c>
      <c r="R90" s="20" t="str">
        <f>R11</f>
        <v>DATA_11.csv</v>
      </c>
      <c r="S90" s="20" t="str">
        <f>S11</f>
        <v>DATA_12.csv</v>
      </c>
      <c r="U90" s="20" t="str">
        <f>U11</f>
        <v>DATA_13.csv</v>
      </c>
    </row>
    <row r="91" spans="1:22" x14ac:dyDescent="0.25">
      <c r="B91" s="1" t="str">
        <f>CONCATENATE("DB.",$B$80,".&lt;ITEM&gt;.FILE")</f>
        <v>DB.TABLE_FILE.&lt;ITEM&gt;.FILE</v>
      </c>
      <c r="D91" s="2" t="s">
        <v>3</v>
      </c>
    </row>
    <row r="92" spans="1:22" x14ac:dyDescent="0.25">
      <c r="B92" s="1" t="str">
        <f>CONCATENATE("DB.",$B$80,".&lt;ITEM&gt;.COUNT_LINES")</f>
        <v>DB.TABLE_FILE.&lt;ITEM&gt;.COUNT_LINES</v>
      </c>
      <c r="D92" s="2" t="s">
        <v>2</v>
      </c>
      <c r="E92" s="20">
        <v>1</v>
      </c>
      <c r="G92" s="20">
        <v>1</v>
      </c>
      <c r="H92" s="20">
        <v>1</v>
      </c>
      <c r="I92" s="20">
        <v>1</v>
      </c>
      <c r="J92" s="20">
        <v>1</v>
      </c>
      <c r="L92" s="20">
        <v>1</v>
      </c>
      <c r="M92" s="20">
        <v>1</v>
      </c>
      <c r="N92" s="20">
        <v>1</v>
      </c>
      <c r="O92" s="20">
        <v>1</v>
      </c>
      <c r="P92" s="20">
        <v>1</v>
      </c>
      <c r="R92" s="20">
        <v>1</v>
      </c>
      <c r="S92" s="20">
        <v>1</v>
      </c>
      <c r="U92" s="20">
        <v>1</v>
      </c>
    </row>
    <row r="93" spans="1:22" x14ac:dyDescent="0.25">
      <c r="B93" s="1" t="str">
        <f>CONCATENATE("DB.",$B$80,".&lt;ITEM&gt;.COUNT_LINES")</f>
        <v>DB.TABLE_FILE.&lt;ITEM&gt;.COUNT_LINES</v>
      </c>
      <c r="D93" s="2" t="s">
        <v>3</v>
      </c>
    </row>
    <row r="94" spans="1:22" x14ac:dyDescent="0.25">
      <c r="B94" s="1" t="str">
        <f>CONCATENATE("DB.",$B$80,".&lt;ITEM&gt;.COUNT_LINES_ERROR")</f>
        <v>DB.TABLE_FILE.&lt;ITEM&gt;.COUNT_LINES_ERROR</v>
      </c>
      <c r="D94" s="2" t="s">
        <v>2</v>
      </c>
      <c r="E94" s="20">
        <v>0</v>
      </c>
      <c r="G94" s="20">
        <v>1</v>
      </c>
      <c r="H94" s="20">
        <v>0</v>
      </c>
      <c r="I94" s="20">
        <v>0</v>
      </c>
      <c r="J94" s="20">
        <v>1</v>
      </c>
      <c r="L94" s="20">
        <v>1</v>
      </c>
      <c r="M94" s="20">
        <v>1</v>
      </c>
      <c r="N94" s="20">
        <v>1</v>
      </c>
      <c r="O94" s="20">
        <v>1</v>
      </c>
      <c r="P94" s="20">
        <v>1</v>
      </c>
      <c r="R94" s="20">
        <v>0</v>
      </c>
      <c r="S94" s="20">
        <v>1</v>
      </c>
      <c r="U94" s="20">
        <v>0</v>
      </c>
    </row>
    <row r="95" spans="1:22" x14ac:dyDescent="0.25">
      <c r="B95" s="1" t="str">
        <f>CONCATENATE("DB.",$B$80,".&lt;ITEM&gt;.COUNT_LINES_ERROR")</f>
        <v>DB.TABLE_FILE.&lt;ITEM&gt;.COUNT_LINES_ERROR</v>
      </c>
      <c r="D95" s="2" t="s">
        <v>3</v>
      </c>
    </row>
    <row r="96" spans="1:22" s="14" customFormat="1" ht="14.25" customHeight="1" x14ac:dyDescent="0.25">
      <c r="A96" s="13"/>
      <c r="B96" s="14" t="s">
        <v>56</v>
      </c>
      <c r="C96" s="15"/>
      <c r="D96" s="1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2:4" x14ac:dyDescent="0.25">
      <c r="B97" s="1" t="s">
        <v>33</v>
      </c>
      <c r="D97" s="2" t="s">
        <v>2</v>
      </c>
    </row>
    <row r="98" spans="2:4" x14ac:dyDescent="0.25">
      <c r="B98" s="1" t="s">
        <v>33</v>
      </c>
      <c r="D98" s="2" t="s">
        <v>3</v>
      </c>
    </row>
    <row r="99" spans="2:4" x14ac:dyDescent="0.25">
      <c r="B99" s="1" t="s">
        <v>34</v>
      </c>
      <c r="D99" s="2" t="s">
        <v>2</v>
      </c>
    </row>
    <row r="100" spans="2:4" x14ac:dyDescent="0.25">
      <c r="B100" s="1" t="s">
        <v>34</v>
      </c>
      <c r="D100" s="2" t="s">
        <v>3</v>
      </c>
    </row>
    <row r="101" spans="2:4" x14ac:dyDescent="0.25">
      <c r="B101" s="1" t="s">
        <v>35</v>
      </c>
      <c r="D101" s="2" t="s">
        <v>3</v>
      </c>
    </row>
    <row r="102" spans="2:4" x14ac:dyDescent="0.25">
      <c r="B102" s="1" t="s">
        <v>36</v>
      </c>
      <c r="D102" s="2" t="s">
        <v>3</v>
      </c>
    </row>
    <row r="103" spans="2:4" x14ac:dyDescent="0.25">
      <c r="B103" s="1" t="s">
        <v>37</v>
      </c>
      <c r="D103" s="2" t="s">
        <v>3</v>
      </c>
    </row>
    <row r="104" spans="2:4" x14ac:dyDescent="0.25">
      <c r="B104" s="1" t="s">
        <v>38</v>
      </c>
      <c r="D104" s="2" t="s">
        <v>3</v>
      </c>
    </row>
    <row r="105" spans="2:4" x14ac:dyDescent="0.25">
      <c r="B105" s="1" t="s">
        <v>39</v>
      </c>
      <c r="D105" s="2" t="s">
        <v>3</v>
      </c>
    </row>
  </sheetData>
  <conditionalFormatting sqref="W3:XFD3 A3:C3 L3:P3 R3:S3 U3 E3:J3">
    <cfRule type="cellIs" dxfId="284" priority="80" operator="equal">
      <formula>"N"</formula>
    </cfRule>
    <cfRule type="cellIs" dxfId="283" priority="81" operator="equal">
      <formula>"Y"</formula>
    </cfRule>
  </conditionalFormatting>
  <conditionalFormatting sqref="C27:C33 C35:C59 C61:C79 C81:C1048576 C1:C19 C21:C25">
    <cfRule type="cellIs" dxfId="282" priority="70" operator="equal">
      <formula>"S"</formula>
    </cfRule>
    <cfRule type="cellIs" dxfId="281" priority="71" operator="equal">
      <formula>"E"</formula>
    </cfRule>
    <cfRule type="cellIs" dxfId="280" priority="72" operator="equal">
      <formula>"O"</formula>
    </cfRule>
    <cfRule type="cellIs" dxfId="279" priority="73" operator="equal">
      <formula>"I"</formula>
    </cfRule>
  </conditionalFormatting>
  <conditionalFormatting sqref="K3">
    <cfRule type="cellIs" dxfId="278" priority="68" operator="equal">
      <formula>"N"</formula>
    </cfRule>
    <cfRule type="cellIs" dxfId="277" priority="69" operator="equal">
      <formula>"Y"</formula>
    </cfRule>
  </conditionalFormatting>
  <conditionalFormatting sqref="Q3">
    <cfRule type="cellIs" dxfId="276" priority="66" operator="equal">
      <formula>"N"</formula>
    </cfRule>
    <cfRule type="cellIs" dxfId="275" priority="67" operator="equal">
      <formula>"Y"</formula>
    </cfRule>
  </conditionalFormatting>
  <conditionalFormatting sqref="T3">
    <cfRule type="cellIs" dxfId="274" priority="64" operator="equal">
      <formula>"N"</formula>
    </cfRule>
    <cfRule type="cellIs" dxfId="273" priority="65" operator="equal">
      <formula>"Y"</formula>
    </cfRule>
  </conditionalFormatting>
  <conditionalFormatting sqref="V3">
    <cfRule type="cellIs" dxfId="272" priority="62" operator="equal">
      <formula>"N"</formula>
    </cfRule>
    <cfRule type="cellIs" dxfId="271" priority="63" operator="equal">
      <formula>"Y"</formula>
    </cfRule>
  </conditionalFormatting>
  <conditionalFormatting sqref="C26">
    <cfRule type="cellIs" dxfId="270" priority="55" operator="equal">
      <formula>"S"</formula>
    </cfRule>
    <cfRule type="cellIs" dxfId="269" priority="56" operator="equal">
      <formula>"E"</formula>
    </cfRule>
    <cfRule type="cellIs" dxfId="268" priority="57" operator="equal">
      <formula>"O"</formula>
    </cfRule>
    <cfRule type="cellIs" dxfId="267" priority="58" operator="equal">
      <formula>"I"</formula>
    </cfRule>
  </conditionalFormatting>
  <conditionalFormatting sqref="C34">
    <cfRule type="cellIs" dxfId="266" priority="51" operator="equal">
      <formula>"S"</formula>
    </cfRule>
    <cfRule type="cellIs" dxfId="265" priority="52" operator="equal">
      <formula>"E"</formula>
    </cfRule>
    <cfRule type="cellIs" dxfId="264" priority="53" operator="equal">
      <formula>"O"</formula>
    </cfRule>
    <cfRule type="cellIs" dxfId="263" priority="54" operator="equal">
      <formula>"I"</formula>
    </cfRule>
  </conditionalFormatting>
  <conditionalFormatting sqref="C60">
    <cfRule type="cellIs" dxfId="262" priority="47" operator="equal">
      <formula>"S"</formula>
    </cfRule>
    <cfRule type="cellIs" dxfId="261" priority="48" operator="equal">
      <formula>"E"</formula>
    </cfRule>
    <cfRule type="cellIs" dxfId="260" priority="49" operator="equal">
      <formula>"O"</formula>
    </cfRule>
    <cfRule type="cellIs" dxfId="259" priority="50" operator="equal">
      <formula>"I"</formula>
    </cfRule>
  </conditionalFormatting>
  <conditionalFormatting sqref="C80">
    <cfRule type="cellIs" dxfId="258" priority="43" operator="equal">
      <formula>"S"</formula>
    </cfRule>
    <cfRule type="cellIs" dxfId="257" priority="44" operator="equal">
      <formula>"E"</formula>
    </cfRule>
    <cfRule type="cellIs" dxfId="256" priority="45" operator="equal">
      <formula>"O"</formula>
    </cfRule>
    <cfRule type="cellIs" dxfId="255" priority="46" operator="equal">
      <formula>"I"</formula>
    </cfRule>
  </conditionalFormatting>
  <conditionalFormatting sqref="C4">
    <cfRule type="cellIs" dxfId="254" priority="41" operator="equal">
      <formula>"N"</formula>
    </cfRule>
    <cfRule type="cellIs" dxfId="253" priority="42" operator="equal">
      <formula>"Y"</formula>
    </cfRule>
  </conditionalFormatting>
  <conditionalFormatting sqref="B4">
    <cfRule type="cellIs" dxfId="252" priority="39" operator="equal">
      <formula>"N"</formula>
    </cfRule>
    <cfRule type="cellIs" dxfId="251" priority="40" operator="equal">
      <formula>"Y"</formula>
    </cfRule>
  </conditionalFormatting>
  <conditionalFormatting sqref="A8:C8 E8:XFD8">
    <cfRule type="cellIs" dxfId="250" priority="37" operator="equal">
      <formula>"OK"</formula>
    </cfRule>
    <cfRule type="cellIs" dxfId="249" priority="38" operator="equal">
      <formula>"KO"</formula>
    </cfRule>
  </conditionalFormatting>
  <conditionalFormatting sqref="A7:C7 E7:XFD7">
    <cfRule type="cellIs" dxfId="248" priority="36" operator="equal">
      <formula>"KO"</formula>
    </cfRule>
  </conditionalFormatting>
  <conditionalFormatting sqref="C20">
    <cfRule type="cellIs" dxfId="247" priority="32" operator="equal">
      <formula>"S"</formula>
    </cfRule>
    <cfRule type="cellIs" dxfId="246" priority="33" operator="equal">
      <formula>"E"</formula>
    </cfRule>
    <cfRule type="cellIs" dxfId="245" priority="34" operator="equal">
      <formula>"O"</formula>
    </cfRule>
    <cfRule type="cellIs" dxfId="244" priority="35" operator="equal">
      <formula>"I"</formula>
    </cfRule>
  </conditionalFormatting>
  <conditionalFormatting sqref="D3">
    <cfRule type="cellIs" dxfId="61" priority="30" operator="equal">
      <formula>"N"</formula>
    </cfRule>
    <cfRule type="cellIs" dxfId="60" priority="31" operator="equal">
      <formula>"Y"</formula>
    </cfRule>
  </conditionalFormatting>
  <conditionalFormatting sqref="D27:D33 D35:D59 D61:D79 D81:D1048576 D1:D19 D21:D25">
    <cfRule type="cellIs" dxfId="57" priority="26" operator="equal">
      <formula>"S"</formula>
    </cfRule>
    <cfRule type="cellIs" dxfId="56" priority="27" operator="equal">
      <formula>"E"</formula>
    </cfRule>
    <cfRule type="cellIs" dxfId="55" priority="28" operator="equal">
      <formula>"O"</formula>
    </cfRule>
    <cfRule type="cellIs" dxfId="54" priority="29" operator="equal">
      <formula>"I"</formula>
    </cfRule>
  </conditionalFormatting>
  <conditionalFormatting sqref="D26">
    <cfRule type="cellIs" dxfId="49" priority="22" operator="equal">
      <formula>"S"</formula>
    </cfRule>
    <cfRule type="cellIs" dxfId="48" priority="23" operator="equal">
      <formula>"E"</formula>
    </cfRule>
    <cfRule type="cellIs" dxfId="47" priority="24" operator="equal">
      <formula>"O"</formula>
    </cfRule>
    <cfRule type="cellIs" dxfId="46" priority="25" operator="equal">
      <formula>"I"</formula>
    </cfRule>
  </conditionalFormatting>
  <conditionalFormatting sqref="D34">
    <cfRule type="cellIs" dxfId="41" priority="18" operator="equal">
      <formula>"S"</formula>
    </cfRule>
    <cfRule type="cellIs" dxfId="40" priority="19" operator="equal">
      <formula>"E"</formula>
    </cfRule>
    <cfRule type="cellIs" dxfId="39" priority="20" operator="equal">
      <formula>"O"</formula>
    </cfRule>
    <cfRule type="cellIs" dxfId="38" priority="21" operator="equal">
      <formula>"I"</formula>
    </cfRule>
  </conditionalFormatting>
  <conditionalFormatting sqref="D60">
    <cfRule type="cellIs" dxfId="33" priority="14" operator="equal">
      <formula>"S"</formula>
    </cfRule>
    <cfRule type="cellIs" dxfId="32" priority="15" operator="equal">
      <formula>"E"</formula>
    </cfRule>
    <cfRule type="cellIs" dxfId="31" priority="16" operator="equal">
      <formula>"O"</formula>
    </cfRule>
    <cfRule type="cellIs" dxfId="30" priority="17" operator="equal">
      <formula>"I"</formula>
    </cfRule>
  </conditionalFormatting>
  <conditionalFormatting sqref="D80">
    <cfRule type="cellIs" dxfId="25" priority="10" operator="equal">
      <formula>"S"</formula>
    </cfRule>
    <cfRule type="cellIs" dxfId="24" priority="11" operator="equal">
      <formula>"E"</formula>
    </cfRule>
    <cfRule type="cellIs" dxfId="23" priority="12" operator="equal">
      <formula>"O"</formula>
    </cfRule>
    <cfRule type="cellIs" dxfId="22" priority="13" operator="equal">
      <formula>"I"</formula>
    </cfRule>
  </conditionalFormatting>
  <conditionalFormatting sqref="D4">
    <cfRule type="cellIs" dxfId="17" priority="8" operator="equal">
      <formula>"N"</formula>
    </cfRule>
    <cfRule type="cellIs" dxfId="16" priority="9" operator="equal">
      <formula>"Y"</formula>
    </cfRule>
  </conditionalFormatting>
  <conditionalFormatting sqref="D8">
    <cfRule type="cellIs" dxfId="13" priority="6" operator="equal">
      <formula>"OK"</formula>
    </cfRule>
    <cfRule type="cellIs" dxfId="12" priority="7" operator="equal">
      <formula>"KO"</formula>
    </cfRule>
  </conditionalFormatting>
  <conditionalFormatting sqref="D7">
    <cfRule type="cellIs" dxfId="9" priority="5" operator="equal">
      <formula>"KO"</formula>
    </cfRule>
  </conditionalFormatting>
  <conditionalFormatting sqref="D20">
    <cfRule type="cellIs" dxfId="7" priority="1" operator="equal">
      <formula>"S"</formula>
    </cfRule>
    <cfRule type="cellIs" dxfId="6" priority="2" operator="equal">
      <formula>"E"</formula>
    </cfRule>
    <cfRule type="cellIs" dxfId="5" priority="3" operator="equal">
      <formula>"O"</formula>
    </cfRule>
    <cfRule type="cellIs" dxfId="4" priority="4" operator="equal">
      <formula>"I"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/>
  </sheetViews>
  <sheetFormatPr baseColWidth="10" defaultRowHeight="15" x14ac:dyDescent="0.25"/>
  <cols>
    <col min="1" max="1" width="12.85546875" style="5" bestFit="1" customWidth="1"/>
    <col min="2" max="2" width="29.7109375" style="1" customWidth="1"/>
    <col min="3" max="3" width="2" style="2" bestFit="1" customWidth="1"/>
    <col min="4" max="4" width="42.28515625" style="20" bestFit="1" customWidth="1"/>
    <col min="5" max="5" width="0.42578125" style="21" customWidth="1"/>
    <col min="6" max="7" width="45.5703125" style="20" bestFit="1" customWidth="1"/>
    <col min="8" max="8" width="42.28515625" style="20" bestFit="1" customWidth="1"/>
    <col min="9" max="9" width="0.42578125" style="21" customWidth="1"/>
    <col min="10" max="12" width="45.5703125" style="20" bestFit="1" customWidth="1"/>
    <col min="13" max="13" width="0.42578125" style="21" customWidth="1"/>
    <col min="14" max="14" width="114.140625" style="20" bestFit="1" customWidth="1"/>
    <col min="15" max="15" width="0.42578125" style="21" customWidth="1"/>
  </cols>
  <sheetData>
    <row r="1" spans="1:21" x14ac:dyDescent="0.25">
      <c r="A1" s="5" t="s">
        <v>40</v>
      </c>
      <c r="B1" s="1" t="s">
        <v>4</v>
      </c>
      <c r="C1" s="2" t="s">
        <v>0</v>
      </c>
      <c r="D1" s="20" t="s">
        <v>12</v>
      </c>
      <c r="E1" s="21" t="s">
        <v>55</v>
      </c>
      <c r="F1" s="20" t="s">
        <v>13</v>
      </c>
      <c r="G1" s="20" t="s">
        <v>13</v>
      </c>
      <c r="H1" s="20" t="s">
        <v>13</v>
      </c>
      <c r="I1" s="21" t="s">
        <v>55</v>
      </c>
      <c r="J1" s="20" t="s">
        <v>14</v>
      </c>
      <c r="K1" s="20" t="s">
        <v>14</v>
      </c>
      <c r="L1" s="20" t="s">
        <v>14</v>
      </c>
      <c r="M1" s="21" t="s">
        <v>55</v>
      </c>
      <c r="N1" s="20" t="s">
        <v>41</v>
      </c>
      <c r="O1" s="21" t="s">
        <v>55</v>
      </c>
    </row>
    <row r="2" spans="1:21" x14ac:dyDescent="0.25">
      <c r="A2" s="5">
        <f>REVIEW!A2</f>
        <v>1</v>
      </c>
      <c r="B2" s="1" t="s">
        <v>5</v>
      </c>
      <c r="C2" s="2" t="s">
        <v>0</v>
      </c>
      <c r="D2" s="20" t="s">
        <v>42</v>
      </c>
      <c r="F2" s="20" t="str">
        <f>B12</f>
        <v>COLUMN_INTEGER</v>
      </c>
      <c r="G2" s="20" t="str">
        <f>B13</f>
        <v>COLUMN_INTEGER_FK</v>
      </c>
      <c r="H2" s="20" t="str">
        <f>B14</f>
        <v>COLUMN_STRING</v>
      </c>
      <c r="J2" s="20" t="str">
        <f>B12</f>
        <v>COLUMN_INTEGER</v>
      </c>
      <c r="K2" s="20" t="str">
        <f>B13</f>
        <v>COLUMN_INTEGER_FK</v>
      </c>
      <c r="L2" s="20" t="str">
        <f>B14</f>
        <v>COLUMN_STRING</v>
      </c>
      <c r="N2" s="20" t="s">
        <v>42</v>
      </c>
    </row>
    <row r="3" spans="1:21" x14ac:dyDescent="0.25">
      <c r="A3" s="5">
        <v>2</v>
      </c>
      <c r="B3" s="8" t="s">
        <v>6</v>
      </c>
      <c r="C3" s="2" t="s">
        <v>0</v>
      </c>
      <c r="D3" s="20" t="s">
        <v>16</v>
      </c>
      <c r="F3" s="20" t="s">
        <v>16</v>
      </c>
      <c r="G3" s="20" t="s">
        <v>16</v>
      </c>
      <c r="H3" s="20" t="s">
        <v>16</v>
      </c>
      <c r="J3" s="21" t="s">
        <v>16</v>
      </c>
      <c r="K3" s="20" t="s">
        <v>16</v>
      </c>
      <c r="L3" s="20" t="s">
        <v>16</v>
      </c>
      <c r="N3" s="20" t="s">
        <v>16</v>
      </c>
    </row>
    <row r="4" spans="1:21" s="37" customFormat="1" ht="31.5" x14ac:dyDescent="0.5">
      <c r="A4" s="34"/>
      <c r="B4" s="8" t="s">
        <v>7</v>
      </c>
      <c r="C4" s="2" t="s">
        <v>0</v>
      </c>
      <c r="D4" s="35" t="str">
        <f>CONCATENATE($A$1,"_",TEXT(D5,"00"))</f>
        <v>DEPENDENCY_01</v>
      </c>
      <c r="E4" s="36"/>
      <c r="F4" s="35" t="str">
        <f>CONCATENATE($A$1,"_",TEXT(F5,"00"))</f>
        <v>DEPENDENCY_02</v>
      </c>
      <c r="G4" s="35" t="str">
        <f>CONCATENATE($A$1,"_",TEXT(G5,"00"))</f>
        <v>DEPENDENCY_03</v>
      </c>
      <c r="H4" s="35" t="str">
        <f>CONCATENATE($A$1,"_",TEXT(H5,"00"))</f>
        <v>DEPENDENCY_04</v>
      </c>
      <c r="I4" s="36"/>
      <c r="J4" s="35" t="str">
        <f>CONCATENATE($A$1,"_",TEXT(J5,"00"))</f>
        <v>DEPENDENCY_05</v>
      </c>
      <c r="K4" s="35" t="str">
        <f>CONCATENATE($A$1,"_",TEXT(K5,"00"))</f>
        <v>DEPENDENCY_06</v>
      </c>
      <c r="L4" s="35" t="str">
        <f>CONCATENATE($A$1,"_",TEXT(L5,"00"))</f>
        <v>DEPENDENCY_07</v>
      </c>
      <c r="M4" s="36"/>
      <c r="N4" s="35" t="str">
        <f>CONCATENATE($A$1,"_",TEXT(N5,"00"))</f>
        <v>DEPENDENCY_08</v>
      </c>
      <c r="O4" s="36"/>
    </row>
    <row r="5" spans="1:21" s="38" customFormat="1" ht="11.25" x14ac:dyDescent="0.2">
      <c r="A5" s="6"/>
      <c r="B5" s="4"/>
      <c r="C5" s="3"/>
      <c r="D5" s="22">
        <v>1</v>
      </c>
      <c r="E5" s="23"/>
      <c r="F5" s="22">
        <f>D5+1</f>
        <v>2</v>
      </c>
      <c r="G5" s="22">
        <f>F5+1</f>
        <v>3</v>
      </c>
      <c r="H5" s="22">
        <f>G5+1</f>
        <v>4</v>
      </c>
      <c r="I5" s="23"/>
      <c r="J5" s="22">
        <f>H5+1</f>
        <v>5</v>
      </c>
      <c r="K5" s="22">
        <f>J5+1</f>
        <v>6</v>
      </c>
      <c r="L5" s="22">
        <f>K5+1</f>
        <v>7</v>
      </c>
      <c r="M5" s="23"/>
      <c r="N5" s="22">
        <f>L5+1</f>
        <v>8</v>
      </c>
      <c r="O5" s="23"/>
    </row>
    <row r="6" spans="1:21" x14ac:dyDescent="0.25">
      <c r="B6" s="1" t="s">
        <v>8</v>
      </c>
      <c r="C6" s="2" t="s">
        <v>0</v>
      </c>
    </row>
    <row r="7" spans="1:21" x14ac:dyDescent="0.25">
      <c r="B7" s="1" t="s">
        <v>9</v>
      </c>
      <c r="C7" s="2" t="s">
        <v>0</v>
      </c>
      <c r="D7" s="20">
        <f>DATA!U8</f>
        <v>5</v>
      </c>
      <c r="N7" s="20">
        <v>8</v>
      </c>
    </row>
    <row r="8" spans="1:21" x14ac:dyDescent="0.25">
      <c r="B8" s="1" t="s">
        <v>10</v>
      </c>
      <c r="C8" s="2" t="s">
        <v>0</v>
      </c>
      <c r="D8" s="20">
        <v>2</v>
      </c>
      <c r="N8" s="20">
        <v>2</v>
      </c>
    </row>
    <row r="9" spans="1:21" s="7" customFormat="1" ht="6.75" customHeight="1" x14ac:dyDescent="0.25">
      <c r="A9" s="5"/>
      <c r="C9" s="9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21" x14ac:dyDescent="0.25">
      <c r="B10" s="1" t="s">
        <v>17</v>
      </c>
      <c r="C10" s="2" t="s">
        <v>1</v>
      </c>
      <c r="D10" s="20" t="str">
        <f>CONCATENATE(D4,".csv")</f>
        <v>DEPENDENCY_01.csv</v>
      </c>
      <c r="F10" s="20" t="str">
        <f>CONCATENATE(F4,".csv")</f>
        <v>DEPENDENCY_02.csv</v>
      </c>
      <c r="G10" s="20" t="str">
        <f>CONCATENATE(G4,".csv")</f>
        <v>DEPENDENCY_03.csv</v>
      </c>
      <c r="H10" s="20" t="str">
        <f>CONCATENATE(H4,".csv")</f>
        <v>DEPENDENCY_04.csv</v>
      </c>
      <c r="J10" s="20" t="str">
        <f>CONCATENATE(J4,".csv")</f>
        <v>DEPENDENCY_05.csv</v>
      </c>
      <c r="K10" s="20" t="str">
        <f>CONCATENATE(K4,".csv")</f>
        <v>DEPENDENCY_06.csv</v>
      </c>
      <c r="L10" s="20" t="str">
        <f>CONCATENATE(L4,".csv")</f>
        <v>DEPENDENCY_07.csv</v>
      </c>
      <c r="N10" s="20" t="str">
        <f>CONCATENATE(N4,".csv")</f>
        <v>DEPENDENCY_08.csv</v>
      </c>
    </row>
    <row r="11" spans="1:21" x14ac:dyDescent="0.25">
      <c r="B11" s="1" t="s">
        <v>18</v>
      </c>
      <c r="C11" s="2" t="s">
        <v>1</v>
      </c>
      <c r="D11" s="20">
        <v>1</v>
      </c>
      <c r="F11" s="20">
        <v>1</v>
      </c>
      <c r="G11" s="20">
        <v>1</v>
      </c>
      <c r="H11" s="20">
        <v>1</v>
      </c>
      <c r="J11" s="20">
        <v>1</v>
      </c>
      <c r="K11" s="20">
        <v>1</v>
      </c>
      <c r="L11" s="20">
        <v>1</v>
      </c>
      <c r="N11" s="20">
        <v>1</v>
      </c>
    </row>
    <row r="12" spans="1:21" x14ac:dyDescent="0.25">
      <c r="B12" s="1" t="s">
        <v>19</v>
      </c>
      <c r="C12" s="2" t="s">
        <v>1</v>
      </c>
      <c r="D12" s="20">
        <f>10000*$A$2 +1000*$A$3+D$5</f>
        <v>12001</v>
      </c>
      <c r="G12" s="20">
        <f>10000*$A$2 +1000*$A$3+G$5</f>
        <v>12003</v>
      </c>
      <c r="H12" s="20">
        <f>10000*$A$2 +1000*$A$3+H$5</f>
        <v>12004</v>
      </c>
      <c r="J12" s="20" t="s">
        <v>20</v>
      </c>
      <c r="K12" s="20">
        <f>10000*$A$2 +1000*$A$3+K$5</f>
        <v>12006</v>
      </c>
      <c r="L12" s="20">
        <f>10000*$A$2 +1000*$A$3+L$5</f>
        <v>12007</v>
      </c>
      <c r="N12" s="20">
        <f>10000*$A$2 +1000*$A$3+N$5</f>
        <v>12008</v>
      </c>
    </row>
    <row r="13" spans="1:21" x14ac:dyDescent="0.25">
      <c r="B13" s="1" t="s">
        <v>43</v>
      </c>
      <c r="C13" s="2" t="s">
        <v>1</v>
      </c>
      <c r="D13" s="20">
        <f>DATA!$U$13</f>
        <v>11013</v>
      </c>
      <c r="F13" s="20">
        <f>DATA!$U$13</f>
        <v>11013</v>
      </c>
      <c r="H13" s="20">
        <f>DATA!$U$13</f>
        <v>11013</v>
      </c>
      <c r="J13" s="20">
        <f>DATA!$U$13</f>
        <v>11013</v>
      </c>
      <c r="K13" s="20" t="s">
        <v>20</v>
      </c>
      <c r="L13" s="20">
        <f>DATA!$U$13</f>
        <v>11013</v>
      </c>
      <c r="N13" s="20">
        <f>$A$2*100000 + +N5</f>
        <v>100008</v>
      </c>
    </row>
    <row r="14" spans="1:21" x14ac:dyDescent="0.25">
      <c r="B14" s="1" t="s">
        <v>21</v>
      </c>
      <c r="C14" s="2" t="s">
        <v>1</v>
      </c>
      <c r="D14" s="20" t="str">
        <f>CONCATENATE("A",TEXT(D5,"00"),"_56789012345")</f>
        <v>A01_56789012345</v>
      </c>
      <c r="F14" s="20" t="str">
        <f>CONCATENATE("A",TEXT(F5,"00"),"_56789012345")</f>
        <v>A02_56789012345</v>
      </c>
      <c r="G14" s="20" t="str">
        <f>CONCATENATE("A",TEXT(G5,"00"),"_56789012345")</f>
        <v>A03_56789012345</v>
      </c>
      <c r="J14" s="20" t="str">
        <f>CONCATENATE("A",TEXT(J5,"00"),"_56789012345")</f>
        <v>A05_56789012345</v>
      </c>
      <c r="K14" s="20" t="str">
        <f>CONCATENATE("A",TEXT(K5,"00"),"_56789012345")</f>
        <v>A06_56789012345</v>
      </c>
      <c r="L14" s="20" t="str">
        <f>CONCATENATE("A",TEXT(L5,"00"),"_56789012345X")</f>
        <v>A07_56789012345X</v>
      </c>
      <c r="N14" s="20" t="str">
        <f>CONCATENATE("A",TEXT(N5,"00"),"_56789012345")</f>
        <v>A08_56789012345</v>
      </c>
    </row>
    <row r="15" spans="1:21" s="17" customFormat="1" ht="12.75" x14ac:dyDescent="0.2">
      <c r="A15" s="16"/>
      <c r="B15" s="17" t="s">
        <v>24</v>
      </c>
      <c r="C15" s="16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25">
      <c r="B16" s="1" t="str">
        <f>CONCATENATE("FS.",$B15,".&lt;INDEX&gt;")</f>
        <v>FS.INPUT.&lt;INDEX&gt;</v>
      </c>
      <c r="C16" s="2" t="s">
        <v>3</v>
      </c>
    </row>
    <row r="17" spans="1:21" x14ac:dyDescent="0.25">
      <c r="B17" s="1" t="str">
        <f>CONCATENATE("FS.",$B15,".&lt;NAME&gt;")</f>
        <v>FS.INPUT.&lt;NAME&gt;</v>
      </c>
      <c r="C17" s="2" t="s">
        <v>3</v>
      </c>
      <c r="E17" s="32"/>
      <c r="I17" s="32"/>
      <c r="M17" s="32"/>
      <c r="O17" s="32"/>
    </row>
    <row r="18" spans="1:21" x14ac:dyDescent="0.25">
      <c r="B18" s="1" t="str">
        <f>CONCATENATE("FS.",$B15,".&lt;ITEM&gt;.&lt;STATUS&gt;")</f>
        <v>FS.INPUT.&lt;ITEM&gt;.&lt;STATUS&gt;</v>
      </c>
      <c r="C18" s="2" t="s">
        <v>2</v>
      </c>
    </row>
    <row r="19" spans="1:21" x14ac:dyDescent="0.25">
      <c r="B19" s="1" t="str">
        <f>CONCATENATE("FS.",$B15,".&lt;ITEM&gt;.&lt;STATUS&gt;")</f>
        <v>FS.INPUT.&lt;ITEM&gt;.&lt;STATUS&gt;</v>
      </c>
      <c r="C19" s="2" t="s">
        <v>3</v>
      </c>
    </row>
    <row r="20" spans="1:21" x14ac:dyDescent="0.25">
      <c r="B20" s="1" t="str">
        <f>CONCATENATE("FS.",$B15,".&lt;ITEM&gt;.&lt;INDEX&gt;")</f>
        <v>FS.INPUT.&lt;ITEM&gt;.&lt;INDEX&gt;</v>
      </c>
      <c r="C20" s="2" t="s">
        <v>3</v>
      </c>
    </row>
    <row r="21" spans="1:21" x14ac:dyDescent="0.25">
      <c r="B21" s="1" t="str">
        <f>CONCATENATE("FS.",$B15,".&lt;ITEM&gt;.&lt;NAME&gt;")</f>
        <v>FS.INPUT.&lt;ITEM&gt;.&lt;NAME&gt;</v>
      </c>
      <c r="C21" s="2" t="s">
        <v>2</v>
      </c>
    </row>
    <row r="22" spans="1:21" x14ac:dyDescent="0.25">
      <c r="B22" s="1" t="str">
        <f>CONCATENATE("FS.",$B15,".&lt;ITEM&gt;.&lt;NAME&gt;")</f>
        <v>FS.INPUT.&lt;ITEM&gt;.&lt;NAME&gt;</v>
      </c>
      <c r="C22" s="2" t="s">
        <v>3</v>
      </c>
    </row>
    <row r="23" spans="1:21" s="17" customFormat="1" ht="12.75" x14ac:dyDescent="0.2">
      <c r="A23" s="16"/>
      <c r="B23" s="17" t="s">
        <v>25</v>
      </c>
      <c r="C23" s="1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x14ac:dyDescent="0.25">
      <c r="B24" s="1" t="str">
        <f>CONCATENATE("FS.",$B23,".&lt;INDEX&gt;")</f>
        <v>FS.OUTPUT.&lt;INDEX&gt;</v>
      </c>
      <c r="C24" s="2" t="s">
        <v>3</v>
      </c>
    </row>
    <row r="25" spans="1:21" x14ac:dyDescent="0.25">
      <c r="B25" s="1" t="str">
        <f>CONCATENATE("FS.",$B23,".&lt;NAME&gt;")</f>
        <v>FS.OUTPUT.&lt;NAME&gt;</v>
      </c>
      <c r="C25" s="2" t="s">
        <v>3</v>
      </c>
      <c r="E25" s="32"/>
      <c r="I25" s="32"/>
      <c r="M25" s="32"/>
      <c r="O25" s="32"/>
    </row>
    <row r="26" spans="1:21" x14ac:dyDescent="0.25">
      <c r="B26" s="1" t="str">
        <f>CONCATENATE("FS.",$B23,".&lt;ITEM&gt;.&lt;STATUS&gt;")</f>
        <v>FS.OUTPUT.&lt;ITEM&gt;.&lt;STATUS&gt;</v>
      </c>
      <c r="C26" s="2" t="s">
        <v>2</v>
      </c>
      <c r="D26" s="20" t="s">
        <v>26</v>
      </c>
      <c r="H26" s="20" t="s">
        <v>26</v>
      </c>
    </row>
    <row r="27" spans="1:21" x14ac:dyDescent="0.25">
      <c r="B27" s="1" t="str">
        <f>CONCATENATE("FS.",$B23,".&lt;ITEM&gt;.&lt;STATUS&gt;")</f>
        <v>FS.OUTPUT.&lt;ITEM&gt;.&lt;STATUS&gt;</v>
      </c>
      <c r="C27" s="2" t="s">
        <v>3</v>
      </c>
    </row>
    <row r="28" spans="1:21" x14ac:dyDescent="0.25">
      <c r="B28" s="1" t="str">
        <f>CONCATENATE("FS.",$B23,".&lt;ITEM&gt;.&lt;INDEX&gt;")</f>
        <v>FS.OUTPUT.&lt;ITEM&gt;.&lt;INDEX&gt;</v>
      </c>
      <c r="C28" s="2" t="s">
        <v>3</v>
      </c>
    </row>
    <row r="29" spans="1:21" x14ac:dyDescent="0.25">
      <c r="B29" s="1" t="str">
        <f>CONCATENATE("FS.",$B23,".&lt;ITEM&gt;.&lt;NAME&gt;")</f>
        <v>FS.OUTPUT.&lt;ITEM&gt;.&lt;NAME&gt;</v>
      </c>
      <c r="C29" s="2" t="s">
        <v>2</v>
      </c>
      <c r="D29" s="20" t="str">
        <f>CONCATENATE("#","[0-9]{8}-[0-9]{6}.OK.",D10,"#")</f>
        <v>#[0-9]{8}-[0-9]{6}.OK.DEPENDENCY_01.csv#</v>
      </c>
      <c r="H29" s="20" t="str">
        <f>CONCATENATE("#","[0-9]{8}-[0-9]{6}.OK.",H10,"#")</f>
        <v>#[0-9]{8}-[0-9]{6}.OK.DEPENDENCY_04.csv#</v>
      </c>
    </row>
    <row r="30" spans="1:21" x14ac:dyDescent="0.25">
      <c r="B30" s="1" t="str">
        <f>CONCATENATE("FS.",$B23,".&lt;ITEM&gt;.&lt;NAME&gt;")</f>
        <v>FS.OUTPUT.&lt;ITEM&gt;.&lt;NAME&gt;</v>
      </c>
      <c r="C30" s="2" t="s">
        <v>3</v>
      </c>
    </row>
    <row r="31" spans="1:21" s="17" customFormat="1" ht="12.75" x14ac:dyDescent="0.2">
      <c r="A31" s="16"/>
      <c r="B31" s="17" t="s">
        <v>27</v>
      </c>
      <c r="C31" s="16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25">
      <c r="B32" s="1" t="str">
        <f>CONCATENATE("FS.",$B31,".&lt;INDEX&gt;")</f>
        <v>FS.ERROR.&lt;INDEX&gt;</v>
      </c>
      <c r="C32" s="2" t="s">
        <v>3</v>
      </c>
    </row>
    <row r="33" spans="1:15" x14ac:dyDescent="0.25">
      <c r="B33" s="1" t="str">
        <f>CONCATENATE("FS.",$B31,".&lt;NAME&gt;")</f>
        <v>FS.ERROR.&lt;NAME&gt;</v>
      </c>
      <c r="C33" s="2" t="s">
        <v>3</v>
      </c>
      <c r="E33" s="32"/>
      <c r="I33" s="32"/>
      <c r="M33" s="32"/>
      <c r="O33" s="32"/>
    </row>
    <row r="34" spans="1:15" x14ac:dyDescent="0.25">
      <c r="B34" s="1" t="str">
        <f>CONCATENATE("FS.",$B31,".&lt;ITEM&gt;.&lt;STATUS&gt;")</f>
        <v>FS.ERROR.&lt;ITEM&gt;.&lt;STATUS&gt;</v>
      </c>
      <c r="C34" s="2" t="s">
        <v>2</v>
      </c>
      <c r="F34" s="20" t="s">
        <v>26</v>
      </c>
      <c r="G34" s="20" t="s">
        <v>26</v>
      </c>
      <c r="J34" s="20" t="s">
        <v>26</v>
      </c>
      <c r="K34" s="20" t="s">
        <v>26</v>
      </c>
      <c r="L34" s="20" t="s">
        <v>26</v>
      </c>
      <c r="N34" s="20" t="s">
        <v>26</v>
      </c>
    </row>
    <row r="35" spans="1:15" x14ac:dyDescent="0.25">
      <c r="B35" s="1" t="str">
        <f>CONCATENATE("FS.",$B31,".&lt;ITEM&gt;.&lt;STATUS&gt;")</f>
        <v>FS.ERROR.&lt;ITEM&gt;.&lt;STATUS&gt;</v>
      </c>
      <c r="C35" s="2" t="s">
        <v>3</v>
      </c>
    </row>
    <row r="36" spans="1:15" x14ac:dyDescent="0.25">
      <c r="B36" s="1" t="str">
        <f>CONCATENATE("FS.",$B31,".&lt;ITEM&gt;.&lt;INDEX&gt;")</f>
        <v>FS.ERROR.&lt;ITEM&gt;.&lt;INDEX&gt;</v>
      </c>
      <c r="C36" s="2" t="s">
        <v>3</v>
      </c>
    </row>
    <row r="37" spans="1:15" x14ac:dyDescent="0.25">
      <c r="B37" s="1" t="str">
        <f>CONCATENATE("FS.",$B31,".&lt;ITEM&gt;.&lt;NAME&gt;")</f>
        <v>FS.ERROR.&lt;ITEM&gt;.&lt;NAME&gt;</v>
      </c>
      <c r="C37" s="2" t="s">
        <v>2</v>
      </c>
      <c r="F37" s="20" t="str">
        <f>CONCATENATE("#","[0-9]{8}-[0-9]{6}.ERROR.",F10,"#")</f>
        <v>#[0-9]{8}-[0-9]{6}.ERROR.DEPENDENCY_02.csv#</v>
      </c>
      <c r="G37" s="20" t="str">
        <f>CONCATENATE("#","[0-9]{8}-[0-9]{6}.ERROR.",G10,"#")</f>
        <v>#[0-9]{8}-[0-9]{6}.ERROR.DEPENDENCY_03.csv#</v>
      </c>
      <c r="J37" s="20" t="str">
        <f>CONCATENATE("#","[0-9]{8}-[0-9]{6}.ERROR.",J10,"#")</f>
        <v>#[0-9]{8}-[0-9]{6}.ERROR.DEPENDENCY_05.csv#</v>
      </c>
      <c r="K37" s="20" t="str">
        <f>CONCATENATE("#","[0-9]{8}-[0-9]{6}.ERROR.",K10,"#")</f>
        <v>#[0-9]{8}-[0-9]{6}.ERROR.DEPENDENCY_06.csv#</v>
      </c>
      <c r="L37" s="20" t="str">
        <f>CONCATENATE("#","[0-9]{8}-[0-9]{6}.ERROR.",L10,"#")</f>
        <v>#[0-9]{8}-[0-9]{6}.ERROR.DEPENDENCY_07.csv#</v>
      </c>
      <c r="N37" s="20" t="str">
        <f>CONCATENATE("#","[0-9]{8}-[0-9]{6}.ERROR.",N10,"#")</f>
        <v>#[0-9]{8}-[0-9]{6}.ERROR.DEPENDENCY_08.csv#</v>
      </c>
    </row>
    <row r="38" spans="1:15" x14ac:dyDescent="0.25">
      <c r="B38" s="1" t="str">
        <f>CONCATENATE("FS.",$B31,".&lt;ITEM&gt;.&lt;NAME&gt;")</f>
        <v>FS.ERROR.&lt;ITEM&gt;.&lt;NAME&gt;</v>
      </c>
      <c r="C38" s="2" t="s">
        <v>3</v>
      </c>
    </row>
    <row r="39" spans="1:15" s="19" customFormat="1" ht="12" customHeight="1" x14ac:dyDescent="0.25">
      <c r="A39" s="18"/>
      <c r="B39" s="19" t="s">
        <v>44</v>
      </c>
      <c r="C39" s="18"/>
      <c r="D39" s="25"/>
      <c r="E39" s="21"/>
      <c r="F39" s="25"/>
      <c r="G39" s="25"/>
      <c r="H39" s="25"/>
      <c r="I39" s="21"/>
      <c r="J39" s="25"/>
      <c r="K39" s="25"/>
      <c r="L39" s="25"/>
      <c r="M39" s="21"/>
      <c r="N39" s="25"/>
      <c r="O39" s="21"/>
    </row>
    <row r="40" spans="1:15" x14ac:dyDescent="0.25">
      <c r="B40" s="1" t="str">
        <f>CONCATENATE("DB.",$B$39,".&lt;INDEX&gt;")</f>
        <v>DB.TABLE_DEPENDENCY.&lt;INDEX&gt;</v>
      </c>
      <c r="C40" s="2" t="s">
        <v>3</v>
      </c>
    </row>
    <row r="41" spans="1:15" x14ac:dyDescent="0.25">
      <c r="B41" s="1" t="str">
        <f>CONCATENATE("DB.",$B$39,".&lt;NAME&gt;")</f>
        <v>DB.TABLE_DEPENDENCY.&lt;NAME&gt;</v>
      </c>
      <c r="C41" s="2" t="s">
        <v>3</v>
      </c>
      <c r="E41" s="33"/>
      <c r="I41" s="33"/>
      <c r="M41" s="33"/>
      <c r="O41" s="33"/>
    </row>
    <row r="42" spans="1:15" x14ac:dyDescent="0.25">
      <c r="B42" s="1" t="str">
        <f>CONCATENATE("DB.",$B$39,".&lt;ITEM&gt;.&lt;STATUS&gt;")</f>
        <v>DB.TABLE_DEPENDENCY.&lt;ITEM&gt;.&lt;STATUS&gt;</v>
      </c>
      <c r="C42" s="2" t="s">
        <v>2</v>
      </c>
      <c r="D42" s="20" t="s">
        <v>26</v>
      </c>
      <c r="H42" s="20" t="s">
        <v>26</v>
      </c>
    </row>
    <row r="43" spans="1:15" x14ac:dyDescent="0.25">
      <c r="B43" s="1" t="str">
        <f>CONCATENATE("DB.",$B$39,".&lt;ITEM&gt;.&lt;STATUS&gt;")</f>
        <v>DB.TABLE_DEPENDENCY.&lt;ITEM&gt;.&lt;STATUS&gt;</v>
      </c>
      <c r="C43" s="2" t="s">
        <v>3</v>
      </c>
    </row>
    <row r="44" spans="1:15" x14ac:dyDescent="0.25">
      <c r="B44" s="1" t="str">
        <f>CONCATENATE("DB.",$B$39,".&lt;ITEM&gt;.&lt;INDEX&gt;")</f>
        <v>DB.TABLE_DEPENDENCY.&lt;ITEM&gt;.&lt;INDEX&gt;</v>
      </c>
      <c r="C44" s="2" t="s">
        <v>3</v>
      </c>
    </row>
    <row r="45" spans="1:15" x14ac:dyDescent="0.25">
      <c r="B45" s="1" t="str">
        <f>CONCATENATE("DB.",$B$39,".&lt;ITEM&gt;.&lt;NAME&gt;")</f>
        <v>DB.TABLE_DEPENDENCY.&lt;ITEM&gt;.&lt;NAME&gt;</v>
      </c>
      <c r="C45" s="2" t="s">
        <v>3</v>
      </c>
    </row>
    <row r="46" spans="1:15" x14ac:dyDescent="0.25">
      <c r="B46" s="1" t="str">
        <f>CONCATENATE("DB.",$B$39,".&lt;ITEM&gt;.ID")</f>
        <v>DB.TABLE_DEPENDENCY.&lt;ITEM&gt;.ID</v>
      </c>
      <c r="C46" s="2" t="s">
        <v>3</v>
      </c>
    </row>
    <row r="47" spans="1:15" x14ac:dyDescent="0.25">
      <c r="B47" s="1" t="str">
        <f>CONCATENATE("DB.",$B$39,".&lt;ITEM&gt;.BATCH_ID")</f>
        <v>DB.TABLE_DEPENDENCY.&lt;ITEM&gt;.BATCH_ID</v>
      </c>
      <c r="C47" s="2" t="s">
        <v>3</v>
      </c>
    </row>
    <row r="48" spans="1:15" x14ac:dyDescent="0.25">
      <c r="B48" s="1" t="str">
        <f>CONCATENATE("DB.",$B$39,".&lt;ITEM&gt;.DATE")</f>
        <v>DB.TABLE_DEPENDENCY.&lt;ITEM&gt;.DATE</v>
      </c>
      <c r="C48" s="2" t="s">
        <v>3</v>
      </c>
    </row>
    <row r="49" spans="1:15" x14ac:dyDescent="0.25">
      <c r="B49" s="1" t="str">
        <f>CONCATENATE("DB.",$B$39,".&lt;ITEM&gt;.COLUMN_INTEGER")</f>
        <v>DB.TABLE_DEPENDENCY.&lt;ITEM&gt;.COLUMN_INTEGER</v>
      </c>
      <c r="C49" s="2" t="s">
        <v>2</v>
      </c>
      <c r="D49" s="20">
        <f>D12</f>
        <v>12001</v>
      </c>
      <c r="H49" s="20">
        <f>H12</f>
        <v>12004</v>
      </c>
    </row>
    <row r="50" spans="1:15" x14ac:dyDescent="0.25">
      <c r="B50" s="1" t="str">
        <f>CONCATENATE("DB.",$B$39,".&lt;ITEM&gt;.COLUMN_INTEGER")</f>
        <v>DB.TABLE_DEPENDENCY.&lt;ITEM&gt;.COLUMN_INTEGER</v>
      </c>
      <c r="C50" s="2" t="s">
        <v>3</v>
      </c>
    </row>
    <row r="51" spans="1:15" x14ac:dyDescent="0.25">
      <c r="B51" s="1" t="str">
        <f>CONCATENATE("DB.",$B$39,".&lt;ITEM&gt;.COLUMN_INTEGER_FK")</f>
        <v>DB.TABLE_DEPENDENCY.&lt;ITEM&gt;.COLUMN_INTEGER_FK</v>
      </c>
      <c r="C51" s="2" t="s">
        <v>2</v>
      </c>
      <c r="D51" s="20">
        <f>D13</f>
        <v>11013</v>
      </c>
      <c r="H51" s="20">
        <f>H13</f>
        <v>11013</v>
      </c>
    </row>
    <row r="52" spans="1:15" x14ac:dyDescent="0.25">
      <c r="B52" s="1" t="str">
        <f>CONCATENATE("DB.",$B$39,".&lt;ITEM&gt;.COLUMN_INTEGER_FK")</f>
        <v>DB.TABLE_DEPENDENCY.&lt;ITEM&gt;.COLUMN_INTEGER_FK</v>
      </c>
      <c r="C52" s="2" t="s">
        <v>3</v>
      </c>
    </row>
    <row r="53" spans="1:15" x14ac:dyDescent="0.25">
      <c r="B53" s="1" t="str">
        <f>CONCATENATE("DB.",$B$39,".&lt;ITEM&gt;.COLUMN_STRING")</f>
        <v>DB.TABLE_DEPENDENCY.&lt;ITEM&gt;.COLUMN_STRING</v>
      </c>
      <c r="C53" s="2" t="s">
        <v>2</v>
      </c>
      <c r="D53" s="20" t="str">
        <f>CONCATENATE(D14)</f>
        <v>A01_56789012345</v>
      </c>
      <c r="H53" s="20" t="str">
        <f>CONCATENATE(H14)</f>
        <v/>
      </c>
    </row>
    <row r="54" spans="1:15" x14ac:dyDescent="0.25">
      <c r="B54" s="1" t="str">
        <f>CONCATENATE("DB.",$B$39,".&lt;ITEM&gt;.COLUMN_STRING")</f>
        <v>DB.TABLE_DEPENDENCY.&lt;ITEM&gt;.COLUMN_STRING</v>
      </c>
      <c r="C54" s="2" t="s">
        <v>3</v>
      </c>
    </row>
    <row r="55" spans="1:15" s="19" customFormat="1" ht="12" customHeight="1" x14ac:dyDescent="0.25">
      <c r="A55" s="18"/>
      <c r="B55" s="19" t="s">
        <v>29</v>
      </c>
      <c r="C55" s="18"/>
      <c r="D55" s="25"/>
      <c r="E55" s="21"/>
      <c r="F55" s="25"/>
      <c r="G55" s="25"/>
      <c r="H55" s="25"/>
      <c r="I55" s="21"/>
      <c r="J55" s="25"/>
      <c r="K55" s="25"/>
      <c r="L55" s="25"/>
      <c r="M55" s="21"/>
      <c r="N55" s="25"/>
      <c r="O55" s="21"/>
    </row>
    <row r="56" spans="1:15" x14ac:dyDescent="0.25">
      <c r="B56" s="1" t="str">
        <f>CONCATENATE("DB.",$B$55,".&lt;INDEX&gt;")</f>
        <v>DB.TABLE_ERROR.&lt;INDEX&gt;</v>
      </c>
      <c r="C56" s="2" t="s">
        <v>3</v>
      </c>
    </row>
    <row r="57" spans="1:15" x14ac:dyDescent="0.25">
      <c r="B57" s="1" t="str">
        <f>CONCATENATE("DB.",$B$55,".&lt;NAME&gt;")</f>
        <v>DB.TABLE_ERROR.&lt;NAME&gt;</v>
      </c>
      <c r="C57" s="2" t="s">
        <v>3</v>
      </c>
    </row>
    <row r="58" spans="1:15" x14ac:dyDescent="0.25">
      <c r="B58" s="1" t="str">
        <f>CONCATENATE("DB.",$B$55,".&lt;ITEM&gt;.&lt;STATUS&gt;")</f>
        <v>DB.TABLE_ERROR.&lt;ITEM&gt;.&lt;STATUS&gt;</v>
      </c>
      <c r="C58" s="2" t="s">
        <v>2</v>
      </c>
      <c r="F58" s="20" t="s">
        <v>26</v>
      </c>
      <c r="G58" s="20" t="s">
        <v>26</v>
      </c>
      <c r="J58" s="20" t="s">
        <v>26</v>
      </c>
      <c r="K58" s="20" t="s">
        <v>26</v>
      </c>
      <c r="L58" s="20" t="s">
        <v>26</v>
      </c>
      <c r="N58" s="20" t="s">
        <v>26</v>
      </c>
    </row>
    <row r="59" spans="1:15" x14ac:dyDescent="0.25">
      <c r="B59" s="1" t="str">
        <f>CONCATENATE("DB.",$B$55,".&lt;ITEM&gt;.&lt;STATUS&gt;")</f>
        <v>DB.TABLE_ERROR.&lt;ITEM&gt;.&lt;STATUS&gt;</v>
      </c>
      <c r="C59" s="2" t="s">
        <v>3</v>
      </c>
      <c r="E59" s="33"/>
      <c r="I59" s="33"/>
      <c r="M59" s="33"/>
      <c r="O59" s="33"/>
    </row>
    <row r="60" spans="1:15" x14ac:dyDescent="0.25">
      <c r="B60" s="1" t="str">
        <f>CONCATENATE("DB.",$B$55,".&lt;ITEM&gt;.&lt;INDEX&gt;")</f>
        <v>DB.TABLE_ERROR.&lt;ITEM&gt;.&lt;INDEX&gt;</v>
      </c>
      <c r="C60" s="2" t="s">
        <v>3</v>
      </c>
    </row>
    <row r="61" spans="1:15" x14ac:dyDescent="0.25">
      <c r="B61" s="1" t="str">
        <f>CONCATENATE("DB.",$B$55,".&lt;ITEM&gt;.&lt;NAME&gt;")</f>
        <v>DB.TABLE_ERROR.&lt;ITEM&gt;.&lt;NAME&gt;</v>
      </c>
      <c r="C61" s="2" t="s">
        <v>3</v>
      </c>
    </row>
    <row r="62" spans="1:15" x14ac:dyDescent="0.25">
      <c r="B62" s="1" t="str">
        <f>CONCATENATE("DB.",$B$55,".&lt;ITEM&gt;.ID")</f>
        <v>DB.TABLE_ERROR.&lt;ITEM&gt;.ID</v>
      </c>
      <c r="C62" s="2" t="s">
        <v>3</v>
      </c>
    </row>
    <row r="63" spans="1:15" x14ac:dyDescent="0.25">
      <c r="B63" s="1" t="str">
        <f>CONCATENATE("DB.",$B$55,".&lt;ITEM&gt;.BATCH_ID")</f>
        <v>DB.TABLE_ERROR.&lt;ITEM&gt;.BATCH_ID</v>
      </c>
      <c r="C63" s="2" t="s">
        <v>3</v>
      </c>
    </row>
    <row r="64" spans="1:15" x14ac:dyDescent="0.25">
      <c r="B64" s="1" t="str">
        <f>CONCATENATE("DB.",$B$55,".&lt;ITEM&gt;.DATE")</f>
        <v>DB.TABLE_ERROR.&lt;ITEM&gt;.DATE</v>
      </c>
      <c r="C64" s="2" t="s">
        <v>3</v>
      </c>
    </row>
    <row r="65" spans="1:15" x14ac:dyDescent="0.25">
      <c r="B65" s="1" t="str">
        <f>CONCATENATE("DB.",$B$55,".&lt;ITEM&gt;.FILE")</f>
        <v>DB.TABLE_ERROR.&lt;ITEM&gt;.FILE</v>
      </c>
      <c r="C65" s="2" t="s">
        <v>2</v>
      </c>
      <c r="F65" s="20" t="str">
        <f>F10</f>
        <v>DEPENDENCY_02.csv</v>
      </c>
      <c r="G65" s="20" t="str">
        <f>G10</f>
        <v>DEPENDENCY_03.csv</v>
      </c>
      <c r="J65" s="20" t="str">
        <f>J10</f>
        <v>DEPENDENCY_05.csv</v>
      </c>
      <c r="K65" s="20" t="str">
        <f>K10</f>
        <v>DEPENDENCY_06.csv</v>
      </c>
      <c r="L65" s="20" t="str">
        <f>L10</f>
        <v>DEPENDENCY_07.csv</v>
      </c>
      <c r="N65" s="20" t="str">
        <f>N10</f>
        <v>DEPENDENCY_08.csv</v>
      </c>
    </row>
    <row r="66" spans="1:15" x14ac:dyDescent="0.25">
      <c r="B66" s="1" t="str">
        <f>CONCATENATE("DB.",$B$55,".&lt;ITEM&gt;.FILE")</f>
        <v>DB.TABLE_ERROR.&lt;ITEM&gt;.FILE</v>
      </c>
      <c r="C66" s="2" t="s">
        <v>3</v>
      </c>
    </row>
    <row r="67" spans="1:15" x14ac:dyDescent="0.25">
      <c r="B67" s="1" t="str">
        <f>CONCATENATE("DB.",$B$55,".&lt;ITEM&gt;.LINE")</f>
        <v>DB.TABLE_ERROR.&lt;ITEM&gt;.LINE</v>
      </c>
      <c r="C67" s="2" t="s">
        <v>2</v>
      </c>
      <c r="F67" s="20">
        <v>0</v>
      </c>
      <c r="G67" s="20">
        <v>0</v>
      </c>
      <c r="J67" s="20">
        <v>0</v>
      </c>
      <c r="K67" s="20">
        <v>0</v>
      </c>
      <c r="L67" s="20">
        <v>0</v>
      </c>
      <c r="N67" s="20">
        <v>0</v>
      </c>
    </row>
    <row r="68" spans="1:15" x14ac:dyDescent="0.25">
      <c r="B68" s="1" t="str">
        <f>CONCATENATE("DB.",$B$55,".&lt;ITEM&gt;.LINE")</f>
        <v>DB.TABLE_ERROR.&lt;ITEM&gt;.LINE</v>
      </c>
      <c r="C68" s="2" t="s">
        <v>3</v>
      </c>
    </row>
    <row r="69" spans="1:15" x14ac:dyDescent="0.25">
      <c r="B69" s="1" t="str">
        <f>CONCATENATE("DB.",$B$55,".&lt;ITEM&gt;.ITEM")</f>
        <v>DB.TABLE_ERROR.&lt;ITEM&gt;.ITEM</v>
      </c>
      <c r="C69" s="2" t="s">
        <v>2</v>
      </c>
      <c r="F69" s="20" t="str">
        <f>F2</f>
        <v>COLUMN_INTEGER</v>
      </c>
      <c r="G69" s="20" t="str">
        <f>G2</f>
        <v>COLUMN_INTEGER_FK</v>
      </c>
      <c r="J69" s="20" t="str">
        <f>J2</f>
        <v>COLUMN_INTEGER</v>
      </c>
      <c r="K69" s="20" t="str">
        <f>K2</f>
        <v>COLUMN_INTEGER_FK</v>
      </c>
      <c r="L69" s="20" t="str">
        <f>L2</f>
        <v>COLUMN_STRING</v>
      </c>
    </row>
    <row r="70" spans="1:15" x14ac:dyDescent="0.25">
      <c r="B70" s="1" t="str">
        <f>CONCATENATE("DB.",$B$55,".&lt;ITEM&gt;.ITEM")</f>
        <v>DB.TABLE_ERROR.&lt;ITEM&gt;.ITEM</v>
      </c>
      <c r="C70" s="2" t="s">
        <v>3</v>
      </c>
    </row>
    <row r="71" spans="1:15" x14ac:dyDescent="0.25">
      <c r="B71" s="1" t="str">
        <f>CONCATENATE("DB.",$B$55,".&lt;ITEM&gt;.VALUE")</f>
        <v>DB.TABLE_ERROR.&lt;ITEM&gt;.VALUE</v>
      </c>
      <c r="C71" s="2" t="s">
        <v>2</v>
      </c>
      <c r="J71" s="20" t="str">
        <f>J12</f>
        <v>X</v>
      </c>
      <c r="K71" s="20" t="str">
        <f>K13</f>
        <v>X</v>
      </c>
      <c r="L71" s="20" t="str">
        <f>L14</f>
        <v>A07_56789012345X</v>
      </c>
    </row>
    <row r="72" spans="1:15" x14ac:dyDescent="0.25">
      <c r="B72" s="1" t="str">
        <f>CONCATENATE("DB.",$B$55,".&lt;ITEM&gt;.VALUE")</f>
        <v>DB.TABLE_ERROR.&lt;ITEM&gt;.VALUE</v>
      </c>
      <c r="C72" s="2" t="s">
        <v>3</v>
      </c>
    </row>
    <row r="73" spans="1:15" x14ac:dyDescent="0.25">
      <c r="B73" s="1" t="str">
        <f>CONCATENATE("DB.",$B$55,".&lt;ITEM&gt;.REASON")</f>
        <v>DB.TABLE_ERROR.&lt;ITEM&gt;.REASON</v>
      </c>
      <c r="C73" s="2" t="s">
        <v>2</v>
      </c>
      <c r="F73" s="20" t="s">
        <v>30</v>
      </c>
      <c r="G73" s="20" t="s">
        <v>30</v>
      </c>
      <c r="J73" s="20" t="s">
        <v>31</v>
      </c>
      <c r="K73" s="20" t="s">
        <v>31</v>
      </c>
      <c r="L73" s="20" t="s">
        <v>45</v>
      </c>
      <c r="N73" s="20" t="str">
        <f>CONCATENATE("Missing dependency. TABLE_DEPENDENCY.COLUMN_INTEGER_FK is not referenced in TABLE_DATA.COLUMN_INTEGER: ",N13)</f>
        <v>Missing dependency. TABLE_DEPENDENCY.COLUMN_INTEGER_FK is not referenced in TABLE_DATA.COLUMN_INTEGER: 100008</v>
      </c>
    </row>
    <row r="74" spans="1:15" x14ac:dyDescent="0.25">
      <c r="B74" s="1" t="str">
        <f>CONCATENATE("DB.",$B$55,".&lt;ITEM&gt;.REASON")</f>
        <v>DB.TABLE_ERROR.&lt;ITEM&gt;.REASON</v>
      </c>
      <c r="C74" s="2" t="s">
        <v>3</v>
      </c>
    </row>
    <row r="75" spans="1:15" s="19" customFormat="1" ht="12" customHeight="1" x14ac:dyDescent="0.25">
      <c r="A75" s="18"/>
      <c r="B75" s="19" t="s">
        <v>32</v>
      </c>
      <c r="C75" s="18"/>
      <c r="D75" s="25"/>
      <c r="E75" s="21"/>
      <c r="F75" s="25"/>
      <c r="G75" s="25"/>
      <c r="H75" s="25"/>
      <c r="I75" s="21"/>
      <c r="J75" s="25"/>
      <c r="K75" s="25"/>
      <c r="L75" s="25"/>
      <c r="M75" s="21"/>
      <c r="N75" s="25"/>
      <c r="O75" s="21"/>
    </row>
    <row r="76" spans="1:15" x14ac:dyDescent="0.25">
      <c r="B76" s="1" t="str">
        <f>CONCATENATE("DB.",$B$75,".&lt;INDEX&gt;")</f>
        <v>DB.TABLE_FILE.&lt;INDEX&gt;</v>
      </c>
      <c r="C76" s="2" t="s">
        <v>3</v>
      </c>
    </row>
    <row r="77" spans="1:15" x14ac:dyDescent="0.25">
      <c r="B77" s="1" t="str">
        <f>CONCATENATE("DB.",$B$75,".&lt;NAME&gt;")</f>
        <v>DB.TABLE_FILE.&lt;NAME&gt;</v>
      </c>
      <c r="C77" s="2" t="s">
        <v>3</v>
      </c>
    </row>
    <row r="78" spans="1:15" x14ac:dyDescent="0.25">
      <c r="B78" s="1" t="str">
        <f>CONCATENATE("DB.",$B$75,".&lt;ITEM&gt;.&lt;STATUS&gt;")</f>
        <v>DB.TABLE_FILE.&lt;ITEM&gt;.&lt;STATUS&gt;</v>
      </c>
      <c r="C78" s="2" t="s">
        <v>2</v>
      </c>
      <c r="D78" s="20" t="s">
        <v>26</v>
      </c>
      <c r="F78" s="20" t="s">
        <v>26</v>
      </c>
      <c r="G78" s="20" t="s">
        <v>26</v>
      </c>
      <c r="H78" s="20" t="s">
        <v>26</v>
      </c>
      <c r="J78" s="20" t="s">
        <v>26</v>
      </c>
      <c r="K78" s="20" t="s">
        <v>26</v>
      </c>
      <c r="L78" s="20" t="s">
        <v>26</v>
      </c>
      <c r="N78" s="20" t="s">
        <v>26</v>
      </c>
    </row>
    <row r="79" spans="1:15" x14ac:dyDescent="0.25">
      <c r="B79" s="1" t="str">
        <f>CONCATENATE("DB.",$B$75,".&lt;ITEM&gt;.&lt;STATUS&gt;")</f>
        <v>DB.TABLE_FILE.&lt;ITEM&gt;.&lt;STATUS&gt;</v>
      </c>
      <c r="C79" s="2" t="s">
        <v>3</v>
      </c>
      <c r="E79" s="33"/>
      <c r="I79" s="33"/>
      <c r="M79" s="33"/>
      <c r="O79" s="33"/>
    </row>
    <row r="80" spans="1:15" x14ac:dyDescent="0.25">
      <c r="B80" s="1" t="str">
        <f>CONCATENATE("DB.",$B$75,".&lt;ITEM&gt;.&lt;INDEX&gt;")</f>
        <v>DB.TABLE_FILE.&lt;ITEM&gt;.&lt;INDEX&gt;</v>
      </c>
      <c r="C80" s="2" t="s">
        <v>3</v>
      </c>
    </row>
    <row r="81" spans="1:15" x14ac:dyDescent="0.25">
      <c r="B81" s="1" t="str">
        <f>CONCATENATE("DB.",$B$75,".&lt;ITEM&gt;.&lt;NAME&gt;")</f>
        <v>DB.TABLE_FILE.&lt;ITEM&gt;.&lt;NAME&gt;</v>
      </c>
      <c r="C81" s="2" t="s">
        <v>3</v>
      </c>
    </row>
    <row r="82" spans="1:15" x14ac:dyDescent="0.25">
      <c r="B82" s="1" t="str">
        <f>CONCATENATE("DB.",$B$75,".&lt;ITEM&gt;.ID")</f>
        <v>DB.TABLE_FILE.&lt;ITEM&gt;.ID</v>
      </c>
      <c r="C82" s="2" t="s">
        <v>3</v>
      </c>
    </row>
    <row r="83" spans="1:15" x14ac:dyDescent="0.25">
      <c r="B83" s="1" t="str">
        <f>CONCATENATE("DB.",$B$75,".&lt;ITEM&gt;.BATCH_ID")</f>
        <v>DB.TABLE_FILE.&lt;ITEM&gt;.BATCH_ID</v>
      </c>
      <c r="C83" s="2" t="s">
        <v>3</v>
      </c>
    </row>
    <row r="84" spans="1:15" x14ac:dyDescent="0.25">
      <c r="B84" s="1" t="str">
        <f>CONCATENATE("DB.",$B$75,".&lt;ITEM&gt;.DATE")</f>
        <v>DB.TABLE_FILE.&lt;ITEM&gt;.DATE</v>
      </c>
      <c r="C84" s="2" t="s">
        <v>3</v>
      </c>
    </row>
    <row r="85" spans="1:15" x14ac:dyDescent="0.25">
      <c r="B85" s="1" t="str">
        <f>CONCATENATE("DB.",$B$75,".&lt;ITEM&gt;.FILE")</f>
        <v>DB.TABLE_FILE.&lt;ITEM&gt;.FILE</v>
      </c>
      <c r="C85" s="2" t="s">
        <v>2</v>
      </c>
      <c r="D85" s="20" t="str">
        <f>D10</f>
        <v>DEPENDENCY_01.csv</v>
      </c>
      <c r="F85" s="20" t="str">
        <f>F10</f>
        <v>DEPENDENCY_02.csv</v>
      </c>
      <c r="G85" s="20" t="str">
        <f>G10</f>
        <v>DEPENDENCY_03.csv</v>
      </c>
      <c r="H85" s="20" t="str">
        <f>H10</f>
        <v>DEPENDENCY_04.csv</v>
      </c>
      <c r="J85" s="20" t="str">
        <f>J10</f>
        <v>DEPENDENCY_05.csv</v>
      </c>
      <c r="K85" s="20" t="str">
        <f>K10</f>
        <v>DEPENDENCY_06.csv</v>
      </c>
      <c r="L85" s="20" t="str">
        <f>L10</f>
        <v>DEPENDENCY_07.csv</v>
      </c>
      <c r="N85" s="20" t="str">
        <f>N10</f>
        <v>DEPENDENCY_08.csv</v>
      </c>
    </row>
    <row r="86" spans="1:15" x14ac:dyDescent="0.25">
      <c r="B86" s="1" t="str">
        <f>CONCATENATE("DB.",$B$75,".&lt;ITEM&gt;.FILE")</f>
        <v>DB.TABLE_FILE.&lt;ITEM&gt;.FILE</v>
      </c>
      <c r="C86" s="2" t="s">
        <v>3</v>
      </c>
    </row>
    <row r="87" spans="1:15" x14ac:dyDescent="0.25">
      <c r="B87" s="1" t="str">
        <f>CONCATENATE("DB.",$B$75,".&lt;ITEM&gt;.COUNT_LINES")</f>
        <v>DB.TABLE_FILE.&lt;ITEM&gt;.COUNT_LINES</v>
      </c>
      <c r="C87" s="2" t="s">
        <v>2</v>
      </c>
      <c r="D87" s="20">
        <v>1</v>
      </c>
      <c r="F87" s="20">
        <v>1</v>
      </c>
      <c r="G87" s="20">
        <v>1</v>
      </c>
      <c r="H87" s="20">
        <v>1</v>
      </c>
      <c r="J87" s="20">
        <v>1</v>
      </c>
      <c r="K87" s="20">
        <v>1</v>
      </c>
      <c r="L87" s="20">
        <v>1</v>
      </c>
      <c r="N87" s="20">
        <v>1</v>
      </c>
    </row>
    <row r="88" spans="1:15" x14ac:dyDescent="0.25">
      <c r="B88" s="1" t="str">
        <f>CONCATENATE("DB.",$B$75,".&lt;ITEM&gt;.COUNT_LINES")</f>
        <v>DB.TABLE_FILE.&lt;ITEM&gt;.COUNT_LINES</v>
      </c>
      <c r="C88" s="2" t="s">
        <v>3</v>
      </c>
    </row>
    <row r="89" spans="1:15" x14ac:dyDescent="0.25">
      <c r="B89" s="1" t="str">
        <f>CONCATENATE("DB.",$B$75,".&lt;ITEM&gt;.COUNT_LINES_ERROR")</f>
        <v>DB.TABLE_FILE.&lt;ITEM&gt;.COUNT_LINES_ERROR</v>
      </c>
      <c r="C89" s="2" t="s">
        <v>2</v>
      </c>
      <c r="D89" s="20">
        <v>0</v>
      </c>
      <c r="F89" s="20">
        <v>1</v>
      </c>
      <c r="G89" s="20">
        <v>1</v>
      </c>
      <c r="H89" s="20">
        <v>0</v>
      </c>
      <c r="J89" s="20">
        <v>1</v>
      </c>
      <c r="K89" s="20">
        <v>1</v>
      </c>
      <c r="L89" s="20">
        <v>1</v>
      </c>
      <c r="N89" s="20">
        <v>1</v>
      </c>
    </row>
    <row r="90" spans="1:15" x14ac:dyDescent="0.25">
      <c r="B90" s="1" t="str">
        <f>CONCATENATE("DB.",$B$75,".&lt;ITEM&gt;.COUNT_LINES_ERROR")</f>
        <v>DB.TABLE_FILE.&lt;ITEM&gt;.COUNT_LINES_ERROR</v>
      </c>
      <c r="C90" s="2" t="s">
        <v>3</v>
      </c>
    </row>
    <row r="91" spans="1:15" s="14" customFormat="1" ht="14.25" customHeight="1" x14ac:dyDescent="0.25">
      <c r="A91" s="13"/>
      <c r="C91" s="15"/>
      <c r="D91" s="26"/>
      <c r="E91" s="21"/>
      <c r="F91" s="26"/>
      <c r="G91" s="26"/>
      <c r="H91" s="26"/>
      <c r="I91" s="21"/>
      <c r="J91" s="26"/>
      <c r="K91" s="26"/>
      <c r="L91" s="26"/>
      <c r="M91" s="21"/>
      <c r="N91" s="26"/>
      <c r="O91" s="21"/>
    </row>
    <row r="92" spans="1:15" x14ac:dyDescent="0.25">
      <c r="B92" s="1" t="s">
        <v>33</v>
      </c>
      <c r="C92" s="2" t="s">
        <v>2</v>
      </c>
    </row>
    <row r="93" spans="1:15" x14ac:dyDescent="0.25">
      <c r="B93" s="1" t="s">
        <v>33</v>
      </c>
      <c r="C93" s="2" t="s">
        <v>3</v>
      </c>
    </row>
    <row r="94" spans="1:15" x14ac:dyDescent="0.25">
      <c r="B94" s="1" t="s">
        <v>34</v>
      </c>
      <c r="C94" s="2" t="s">
        <v>2</v>
      </c>
    </row>
    <row r="95" spans="1:15" x14ac:dyDescent="0.25">
      <c r="B95" s="1" t="s">
        <v>34</v>
      </c>
      <c r="C95" s="2" t="s">
        <v>3</v>
      </c>
    </row>
    <row r="96" spans="1:15" x14ac:dyDescent="0.25">
      <c r="B96" s="1" t="s">
        <v>35</v>
      </c>
      <c r="C96" s="2" t="s">
        <v>3</v>
      </c>
    </row>
    <row r="97" spans="2:3" x14ac:dyDescent="0.25">
      <c r="B97" s="1" t="s">
        <v>36</v>
      </c>
      <c r="C97" s="2" t="s">
        <v>3</v>
      </c>
    </row>
    <row r="98" spans="2:3" x14ac:dyDescent="0.25">
      <c r="B98" s="1" t="s">
        <v>37</v>
      </c>
      <c r="C98" s="2" t="s">
        <v>3</v>
      </c>
    </row>
    <row r="99" spans="2:3" x14ac:dyDescent="0.25">
      <c r="B99" s="1" t="s">
        <v>38</v>
      </c>
      <c r="C99" s="2" t="s">
        <v>3</v>
      </c>
    </row>
    <row r="100" spans="2:3" x14ac:dyDescent="0.25">
      <c r="B100" s="1" t="s">
        <v>39</v>
      </c>
      <c r="C100" s="2" t="s">
        <v>3</v>
      </c>
    </row>
  </sheetData>
  <conditionalFormatting sqref="C10:C14 C16:C22 C24:C30 C32:C38 C40:C54 C56:C74 C76:C90 C92:C1048576">
    <cfRule type="cellIs" dxfId="243" priority="91" operator="equal">
      <formula>"S"</formula>
    </cfRule>
    <cfRule type="cellIs" dxfId="242" priority="92" operator="equal">
      <formula>"E"</formula>
    </cfRule>
    <cfRule type="cellIs" dxfId="241" priority="93" operator="equal">
      <formula>"O"</formula>
    </cfRule>
    <cfRule type="cellIs" dxfId="240" priority="94" operator="equal">
      <formula>"I"</formula>
    </cfRule>
  </conditionalFormatting>
  <conditionalFormatting sqref="P3:XFD3">
    <cfRule type="cellIs" dxfId="239" priority="75" operator="equal">
      <formula>"N"</formula>
    </cfRule>
    <cfRule type="cellIs" dxfId="238" priority="76" operator="equal">
      <formula>"Y"</formula>
    </cfRule>
  </conditionalFormatting>
  <conditionalFormatting sqref="C9">
    <cfRule type="cellIs" dxfId="237" priority="83" operator="equal">
      <formula>"S"</formula>
    </cfRule>
    <cfRule type="cellIs" dxfId="236" priority="84" operator="equal">
      <formula>"E"</formula>
    </cfRule>
    <cfRule type="cellIs" dxfId="235" priority="85" operator="equal">
      <formula>"O"</formula>
    </cfRule>
    <cfRule type="cellIs" dxfId="234" priority="86" operator="equal">
      <formula>"I"</formula>
    </cfRule>
  </conditionalFormatting>
  <conditionalFormatting sqref="C39">
    <cfRule type="cellIs" dxfId="233" priority="67" operator="equal">
      <formula>"S"</formula>
    </cfRule>
    <cfRule type="cellIs" dxfId="232" priority="68" operator="equal">
      <formula>"E"</formula>
    </cfRule>
    <cfRule type="cellIs" dxfId="231" priority="69" operator="equal">
      <formula>"O"</formula>
    </cfRule>
    <cfRule type="cellIs" dxfId="230" priority="70" operator="equal">
      <formula>"I"</formula>
    </cfRule>
  </conditionalFormatting>
  <conditionalFormatting sqref="C55">
    <cfRule type="cellIs" dxfId="229" priority="63" operator="equal">
      <formula>"S"</formula>
    </cfRule>
    <cfRule type="cellIs" dxfId="228" priority="64" operator="equal">
      <formula>"E"</formula>
    </cfRule>
    <cfRule type="cellIs" dxfId="227" priority="65" operator="equal">
      <formula>"O"</formula>
    </cfRule>
    <cfRule type="cellIs" dxfId="226" priority="66" operator="equal">
      <formula>"I"</formula>
    </cfRule>
  </conditionalFormatting>
  <conditionalFormatting sqref="C75">
    <cfRule type="cellIs" dxfId="225" priority="59" operator="equal">
      <formula>"S"</formula>
    </cfRule>
    <cfRule type="cellIs" dxfId="224" priority="60" operator="equal">
      <formula>"E"</formula>
    </cfRule>
    <cfRule type="cellIs" dxfId="223" priority="61" operator="equal">
      <formula>"O"</formula>
    </cfRule>
    <cfRule type="cellIs" dxfId="222" priority="62" operator="equal">
      <formula>"I"</formula>
    </cfRule>
  </conditionalFormatting>
  <conditionalFormatting sqref="C91">
    <cfRule type="cellIs" dxfId="221" priority="55" operator="equal">
      <formula>"S"</formula>
    </cfRule>
    <cfRule type="cellIs" dxfId="220" priority="56" operator="equal">
      <formula>"E"</formula>
    </cfRule>
    <cfRule type="cellIs" dxfId="219" priority="57" operator="equal">
      <formula>"O"</formula>
    </cfRule>
    <cfRule type="cellIs" dxfId="218" priority="58" operator="equal">
      <formula>"I"</formula>
    </cfRule>
  </conditionalFormatting>
  <conditionalFormatting sqref="A3:I3 K3:L3 N3">
    <cfRule type="cellIs" dxfId="217" priority="33" operator="equal">
      <formula>"N"</formula>
    </cfRule>
    <cfRule type="cellIs" dxfId="216" priority="34" operator="equal">
      <formula>"Y"</formula>
    </cfRule>
  </conditionalFormatting>
  <conditionalFormatting sqref="C1:C2 C5:C8">
    <cfRule type="cellIs" dxfId="215" priority="49" operator="equal">
      <formula>"S"</formula>
    </cfRule>
    <cfRule type="cellIs" dxfId="214" priority="50" operator="equal">
      <formula>"E"</formula>
    </cfRule>
    <cfRule type="cellIs" dxfId="213" priority="51" operator="equal">
      <formula>"O"</formula>
    </cfRule>
    <cfRule type="cellIs" dxfId="212" priority="52" operator="equal">
      <formula>"I"</formula>
    </cfRule>
  </conditionalFormatting>
  <conditionalFormatting sqref="J3">
    <cfRule type="cellIs" dxfId="211" priority="27" operator="equal">
      <formula>"N"</formula>
    </cfRule>
    <cfRule type="cellIs" dxfId="210" priority="28" operator="equal">
      <formula>"Y"</formula>
    </cfRule>
  </conditionalFormatting>
  <conditionalFormatting sqref="C4">
    <cfRule type="cellIs" dxfId="209" priority="19" operator="equal">
      <formula>"N"</formula>
    </cfRule>
    <cfRule type="cellIs" dxfId="208" priority="20" operator="equal">
      <formula>"Y"</formula>
    </cfRule>
  </conditionalFormatting>
  <conditionalFormatting sqref="B4">
    <cfRule type="cellIs" dxfId="207" priority="17" operator="equal">
      <formula>"N"</formula>
    </cfRule>
    <cfRule type="cellIs" dxfId="206" priority="18" operator="equal">
      <formula>"Y"</formula>
    </cfRule>
  </conditionalFormatting>
  <conditionalFormatting sqref="M3">
    <cfRule type="cellIs" dxfId="205" priority="15" operator="equal">
      <formula>"N"</formula>
    </cfRule>
    <cfRule type="cellIs" dxfId="204" priority="16" operator="equal">
      <formula>"Y"</formula>
    </cfRule>
  </conditionalFormatting>
  <conditionalFormatting sqref="C3:C4">
    <cfRule type="cellIs" dxfId="203" priority="29" operator="equal">
      <formula>"S"</formula>
    </cfRule>
    <cfRule type="cellIs" dxfId="202" priority="30" operator="equal">
      <formula>"E"</formula>
    </cfRule>
    <cfRule type="cellIs" dxfId="201" priority="31" operator="equal">
      <formula>"O"</formula>
    </cfRule>
    <cfRule type="cellIs" dxfId="200" priority="32" operator="equal">
      <formula>"I"</formula>
    </cfRule>
  </conditionalFormatting>
  <conditionalFormatting sqref="O3">
    <cfRule type="cellIs" dxfId="199" priority="13" operator="equal">
      <formula>"N"</formula>
    </cfRule>
    <cfRule type="cellIs" dxfId="198" priority="14" operator="equal">
      <formula>"Y"</formula>
    </cfRule>
  </conditionalFormatting>
  <conditionalFormatting sqref="C15">
    <cfRule type="cellIs" dxfId="197" priority="9" operator="equal">
      <formula>"S"</formula>
    </cfRule>
    <cfRule type="cellIs" dxfId="196" priority="10" operator="equal">
      <formula>"E"</formula>
    </cfRule>
    <cfRule type="cellIs" dxfId="195" priority="11" operator="equal">
      <formula>"O"</formula>
    </cfRule>
    <cfRule type="cellIs" dxfId="194" priority="12" operator="equal">
      <formula>"I"</formula>
    </cfRule>
  </conditionalFormatting>
  <conditionalFormatting sqref="C23">
    <cfRule type="cellIs" dxfId="193" priority="5" operator="equal">
      <formula>"S"</formula>
    </cfRule>
    <cfRule type="cellIs" dxfId="192" priority="6" operator="equal">
      <formula>"E"</formula>
    </cfRule>
    <cfRule type="cellIs" dxfId="191" priority="7" operator="equal">
      <formula>"O"</formula>
    </cfRule>
    <cfRule type="cellIs" dxfId="190" priority="8" operator="equal">
      <formula>"I"</formula>
    </cfRule>
  </conditionalFormatting>
  <conditionalFormatting sqref="C31">
    <cfRule type="cellIs" dxfId="189" priority="1" operator="equal">
      <formula>"S"</formula>
    </cfRule>
    <cfRule type="cellIs" dxfId="188" priority="2" operator="equal">
      <formula>"E"</formula>
    </cfRule>
    <cfRule type="cellIs" dxfId="187" priority="3" operator="equal">
      <formula>"O"</formula>
    </cfRule>
    <cfRule type="cellIs" dxfId="186" priority="4" operator="equal">
      <formula>"I"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A3" sqref="A3"/>
    </sheetView>
  </sheetViews>
  <sheetFormatPr baseColWidth="10" defaultRowHeight="15" x14ac:dyDescent="0.25"/>
  <cols>
    <col min="1" max="1" width="12.5703125" style="5" bestFit="1" customWidth="1"/>
    <col min="2" max="2" width="29.7109375" style="1" customWidth="1"/>
    <col min="3" max="3" width="2" style="2" bestFit="1" customWidth="1"/>
    <col min="4" max="4" width="96.140625" style="20" bestFit="1" customWidth="1"/>
    <col min="5" max="5" width="0.42578125" style="21" customWidth="1"/>
    <col min="6" max="6" width="46.28515625" style="20" bestFit="1" customWidth="1"/>
    <col min="7" max="7" width="51.5703125" style="20" bestFit="1" customWidth="1"/>
    <col min="8" max="9" width="46.28515625" style="20" bestFit="1" customWidth="1"/>
    <col min="10" max="10" width="49.7109375" style="20" bestFit="1" customWidth="1"/>
    <col min="11" max="11" width="0.42578125" style="21" customWidth="1"/>
  </cols>
  <sheetData>
    <row r="1" spans="1:14" x14ac:dyDescent="0.25">
      <c r="A1" s="5" t="s">
        <v>46</v>
      </c>
      <c r="B1" s="1" t="s">
        <v>4</v>
      </c>
      <c r="C1" s="2" t="s">
        <v>0</v>
      </c>
      <c r="E1" s="21" t="s">
        <v>55</v>
      </c>
      <c r="F1" s="20" t="s">
        <v>15</v>
      </c>
      <c r="G1" s="20" t="s">
        <v>15</v>
      </c>
      <c r="H1" s="20" t="s">
        <v>13</v>
      </c>
      <c r="I1" s="20" t="s">
        <v>13</v>
      </c>
      <c r="J1" s="20" t="s">
        <v>13</v>
      </c>
      <c r="K1" s="21" t="s">
        <v>55</v>
      </c>
    </row>
    <row r="2" spans="1:14" x14ac:dyDescent="0.25">
      <c r="A2" s="5">
        <f>REVIEW!A2</f>
        <v>1</v>
      </c>
      <c r="B2" s="1" t="s">
        <v>5</v>
      </c>
      <c r="C2" s="2" t="s">
        <v>0</v>
      </c>
      <c r="H2" s="20" t="str">
        <f>B13</f>
        <v>COLUMN_STRING</v>
      </c>
      <c r="I2" s="20" t="str">
        <f>B14</f>
        <v>COLUMN_DOUBLE</v>
      </c>
      <c r="J2" s="20" t="str">
        <f>B15</f>
        <v>COLUMN_DATE</v>
      </c>
    </row>
    <row r="3" spans="1:14" x14ac:dyDescent="0.25">
      <c r="A3" s="5">
        <v>3</v>
      </c>
      <c r="B3" s="8" t="s">
        <v>6</v>
      </c>
      <c r="C3" s="2" t="s">
        <v>0</v>
      </c>
      <c r="D3" s="20" t="s">
        <v>16</v>
      </c>
      <c r="F3" s="21" t="s">
        <v>47</v>
      </c>
      <c r="G3" s="20" t="s">
        <v>47</v>
      </c>
      <c r="H3" s="20" t="s">
        <v>47</v>
      </c>
      <c r="I3" s="20" t="s">
        <v>47</v>
      </c>
      <c r="J3" s="20" t="s">
        <v>47</v>
      </c>
    </row>
    <row r="4" spans="1:14" s="37" customFormat="1" ht="31.5" x14ac:dyDescent="0.5">
      <c r="A4" s="34"/>
      <c r="B4" s="8" t="s">
        <v>7</v>
      </c>
      <c r="C4" s="2" t="s">
        <v>0</v>
      </c>
      <c r="D4" s="35" t="str">
        <f>CONCATENATE($A$1,"_",TEXT(D5,"00"))</f>
        <v>DATA_MULTI_01</v>
      </c>
      <c r="E4" s="36"/>
      <c r="F4" s="35" t="str">
        <f>CONCATENATE($A$1,"_SUB_",TEXT(F5,"00"))</f>
        <v>DATA_MULTI_SUB_01</v>
      </c>
      <c r="G4" s="35" t="str">
        <f>CONCATENATE($A$1,"_SUB_",TEXT(G5,"00"))</f>
        <v>DATA_MULTI_SUB_02</v>
      </c>
      <c r="H4" s="35" t="str">
        <f>CONCATENATE($A$1,"_SUB_",TEXT(H5,"00"))</f>
        <v>DATA_MULTI_SUB_03</v>
      </c>
      <c r="I4" s="35" t="str">
        <f>CONCATENATE($A$1,"_SUB_",TEXT(I5,"00"))</f>
        <v>DATA_MULTI_SUB_04</v>
      </c>
      <c r="J4" s="35" t="str">
        <f>CONCATENATE($A$1,"_SUB_",TEXT(J5,"00"))</f>
        <v>DATA_MULTI_SUB_05</v>
      </c>
      <c r="K4" s="36"/>
    </row>
    <row r="5" spans="1:14" s="38" customFormat="1" ht="11.25" x14ac:dyDescent="0.2">
      <c r="A5" s="6"/>
      <c r="B5" s="4"/>
      <c r="C5" s="3"/>
      <c r="D5" s="22">
        <v>1</v>
      </c>
      <c r="E5" s="23"/>
      <c r="F5" s="22">
        <v>1</v>
      </c>
      <c r="G5" s="22">
        <f>F5+1</f>
        <v>2</v>
      </c>
      <c r="H5" s="22">
        <f t="shared" ref="H5:J5" si="0">G5+1</f>
        <v>3</v>
      </c>
      <c r="I5" s="22">
        <f t="shared" si="0"/>
        <v>4</v>
      </c>
      <c r="J5" s="22">
        <f t="shared" si="0"/>
        <v>5</v>
      </c>
      <c r="K5" s="23"/>
    </row>
    <row r="6" spans="1:14" x14ac:dyDescent="0.25">
      <c r="B6" s="1" t="s">
        <v>8</v>
      </c>
      <c r="C6" s="2" t="s">
        <v>0</v>
      </c>
    </row>
    <row r="7" spans="1:14" x14ac:dyDescent="0.25">
      <c r="B7" s="1" t="s">
        <v>9</v>
      </c>
      <c r="C7" s="2" t="s">
        <v>0</v>
      </c>
      <c r="F7" s="20">
        <v>1</v>
      </c>
      <c r="G7" s="20">
        <v>1</v>
      </c>
    </row>
    <row r="8" spans="1:14" x14ac:dyDescent="0.25">
      <c r="B8" s="1" t="s">
        <v>10</v>
      </c>
      <c r="C8" s="2" t="s">
        <v>0</v>
      </c>
      <c r="F8" s="20">
        <v>1</v>
      </c>
      <c r="G8" s="20">
        <v>2</v>
      </c>
    </row>
    <row r="9" spans="1:14" s="7" customFormat="1" ht="6.75" customHeight="1" x14ac:dyDescent="0.25">
      <c r="A9" s="5"/>
      <c r="C9" s="9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x14ac:dyDescent="0.25">
      <c r="B10" s="1" t="s">
        <v>17</v>
      </c>
      <c r="C10" s="2" t="s">
        <v>1</v>
      </c>
      <c r="D10" s="20" t="str">
        <f>CONCATENATE(D4,".csv")</f>
        <v>DATA_MULTI_01.csv</v>
      </c>
      <c r="F10" s="20" t="str">
        <f>CONCATENATE(F4,".csv")</f>
        <v>DATA_MULTI_SUB_01.csv</v>
      </c>
      <c r="G10" s="20" t="str">
        <f>CONCATENATE(G4,".csv")</f>
        <v>DATA_MULTI_SUB_02.csv</v>
      </c>
      <c r="H10" s="20" t="str">
        <f t="shared" ref="H10:J10" si="1">CONCATENATE(H4,".csv")</f>
        <v>DATA_MULTI_SUB_03.csv</v>
      </c>
      <c r="I10" s="20" t="str">
        <f t="shared" si="1"/>
        <v>DATA_MULTI_SUB_04.csv</v>
      </c>
      <c r="J10" s="20" t="str">
        <f t="shared" si="1"/>
        <v>DATA_MULTI_SUB_05.csv</v>
      </c>
    </row>
    <row r="11" spans="1:14" x14ac:dyDescent="0.25">
      <c r="B11" s="1" t="s">
        <v>18</v>
      </c>
      <c r="C11" s="2" t="s">
        <v>1</v>
      </c>
      <c r="D11" s="20">
        <f>SUM(F11:J11)</f>
        <v>5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</row>
    <row r="12" spans="1:14" ht="15.75" thickBot="1" x14ac:dyDescent="0.3">
      <c r="B12" s="1" t="s">
        <v>19</v>
      </c>
      <c r="C12" s="2" t="s">
        <v>1</v>
      </c>
      <c r="D12" s="20" t="str">
        <f>CONCATENATE("[",F12,"|",G12,"|",H12,"|",I12,"|",J12,"]")</f>
        <v>[13001|13001|13003|13004|13005]</v>
      </c>
      <c r="F12" s="20">
        <f>10000*$A$2 +1000*$A$3+F$5</f>
        <v>13001</v>
      </c>
      <c r="G12" s="20">
        <f>F12</f>
        <v>13001</v>
      </c>
      <c r="H12" s="20">
        <f>10000*$A$2 +1000*$A$3+H$5</f>
        <v>13003</v>
      </c>
      <c r="I12" s="20">
        <f>10000*$A$2 +1000*$A$3+I$5</f>
        <v>13004</v>
      </c>
      <c r="J12" s="20">
        <f>10000*$A$2 +1000*$A$3+J$5</f>
        <v>13005</v>
      </c>
    </row>
    <row r="13" spans="1:14" ht="15.75" thickBot="1" x14ac:dyDescent="0.3">
      <c r="B13" s="1" t="s">
        <v>21</v>
      </c>
      <c r="C13" s="2" t="s">
        <v>1</v>
      </c>
      <c r="D13" s="20" t="str">
        <f t="shared" ref="D13:D15" si="2">CONCATENATE("[",F13,"|",G13,"|",H13,"|",I13,"|",J13,"]")</f>
        <v>[A01_567890|A02_567890||A004_67890|A005_67890]</v>
      </c>
      <c r="F13" s="20" t="str">
        <f>CONCATENATE("A",TEXT(F5,"00"),"_567890")</f>
        <v>A01_567890</v>
      </c>
      <c r="G13" s="20" t="str">
        <f>CONCATENATE("A",TEXT(G5,"00"),"_567890")</f>
        <v>A02_567890</v>
      </c>
      <c r="H13" s="27"/>
      <c r="I13" s="20" t="str">
        <f>CONCATENATE("A",TEXT(I5,"000"),"_67890")</f>
        <v>A004_67890</v>
      </c>
      <c r="J13" s="20" t="str">
        <f>CONCATENATE("A",TEXT(J5,"000"),"_67890")</f>
        <v>A005_67890</v>
      </c>
    </row>
    <row r="14" spans="1:14" ht="15.75" thickBot="1" x14ac:dyDescent="0.3">
      <c r="B14" s="1" t="s">
        <v>22</v>
      </c>
      <c r="C14" s="2" t="s">
        <v>1</v>
      </c>
      <c r="D14" s="20" t="str">
        <f t="shared" si="2"/>
        <v>[11,01|11,02|11,03||11,05]</v>
      </c>
      <c r="F14" s="20">
        <f>11 + F5/100</f>
        <v>11.01</v>
      </c>
      <c r="G14" s="20">
        <f>11 + G5/100</f>
        <v>11.02</v>
      </c>
      <c r="H14" s="20">
        <f>11 + H5/100</f>
        <v>11.03</v>
      </c>
      <c r="I14" s="27"/>
      <c r="J14" s="20">
        <f>11 + J5/100</f>
        <v>11.05</v>
      </c>
    </row>
    <row r="15" spans="1:14" ht="15.75" thickBot="1" x14ac:dyDescent="0.3">
      <c r="B15" s="1" t="s">
        <v>23</v>
      </c>
      <c r="C15" s="2" t="s">
        <v>1</v>
      </c>
      <c r="D15" s="20" t="str">
        <f t="shared" si="2"/>
        <v>[01:02:03 01/06/2001|01:02:03 01/06/2002|01:02:03 01/06/2003|01:02:03 01/06/2004|]</v>
      </c>
      <c r="F15" s="20" t="str">
        <f>CONCATENATE("01:02:03 01/06/2",TEXT(F5,"000"))</f>
        <v>01:02:03 01/06/2001</v>
      </c>
      <c r="G15" s="20" t="str">
        <f>CONCATENATE("01:02:03 01/06/2",TEXT(G5,"000"))</f>
        <v>01:02:03 01/06/2002</v>
      </c>
      <c r="H15" s="20" t="str">
        <f>CONCATENATE("01:02:03 01/06/2",TEXT(H5,"000"))</f>
        <v>01:02:03 01/06/2003</v>
      </c>
      <c r="I15" s="20" t="str">
        <f>CONCATENATE("01:02:03 01/06/2",TEXT(I5,"000"))</f>
        <v>01:02:03 01/06/2004</v>
      </c>
      <c r="J15" s="27"/>
    </row>
    <row r="16" spans="1:14" s="17" customFormat="1" ht="12.75" x14ac:dyDescent="0.2">
      <c r="A16" s="16"/>
      <c r="B16" s="17" t="s">
        <v>24</v>
      </c>
      <c r="C16" s="16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B17" s="1" t="str">
        <f>CONCATENATE("FS.",$B16,".&lt;INDEX&gt;")</f>
        <v>FS.INPUT.&lt;INDEX&gt;</v>
      </c>
      <c r="C17" s="2" t="s">
        <v>3</v>
      </c>
    </row>
    <row r="18" spans="1:11" x14ac:dyDescent="0.25">
      <c r="B18" s="1" t="str">
        <f>CONCATENATE("FS.",$B16,".&lt;NAME&gt;")</f>
        <v>FS.INPUT.&lt;NAME&gt;</v>
      </c>
      <c r="C18" s="2" t="s">
        <v>3</v>
      </c>
    </row>
    <row r="19" spans="1:11" x14ac:dyDescent="0.25">
      <c r="B19" s="1" t="str">
        <f>CONCATENATE("FS.",$B16,".&lt;ITEM&gt;.&lt;STATUS&gt;")</f>
        <v>FS.INPUT.&lt;ITEM&gt;.&lt;STATUS&gt;</v>
      </c>
      <c r="C19" s="2" t="s">
        <v>2</v>
      </c>
    </row>
    <row r="20" spans="1:11" x14ac:dyDescent="0.25">
      <c r="B20" s="1" t="str">
        <f>CONCATENATE("FS.",$B16,".&lt;ITEM&gt;.&lt;STATUS&gt;")</f>
        <v>FS.INPUT.&lt;ITEM&gt;.&lt;STATUS&gt;</v>
      </c>
      <c r="C20" s="2" t="s">
        <v>3</v>
      </c>
    </row>
    <row r="21" spans="1:11" x14ac:dyDescent="0.25">
      <c r="B21" s="1" t="str">
        <f>CONCATENATE("FS.",$B16,".&lt;ITEM&gt;.&lt;INDEX&gt;")</f>
        <v>FS.INPUT.&lt;ITEM&gt;.&lt;INDEX&gt;</v>
      </c>
      <c r="C21" s="2" t="s">
        <v>3</v>
      </c>
    </row>
    <row r="22" spans="1:11" x14ac:dyDescent="0.25">
      <c r="B22" s="1" t="str">
        <f>CONCATENATE("FS.",$B16,".&lt;ITEM&gt;.&lt;NAME&gt;")</f>
        <v>FS.INPUT.&lt;ITEM&gt;.&lt;NAME&gt;</v>
      </c>
      <c r="C22" s="2" t="s">
        <v>2</v>
      </c>
    </row>
    <row r="23" spans="1:11" x14ac:dyDescent="0.25">
      <c r="B23" s="1" t="str">
        <f>CONCATENATE("FS.",$B16,".&lt;ITEM&gt;.&lt;NAME&gt;")</f>
        <v>FS.INPUT.&lt;ITEM&gt;.&lt;NAME&gt;</v>
      </c>
      <c r="C23" s="2" t="s">
        <v>3</v>
      </c>
    </row>
    <row r="24" spans="1:11" s="17" customFormat="1" ht="12.75" x14ac:dyDescent="0.2">
      <c r="A24" s="16"/>
      <c r="B24" s="17" t="s">
        <v>25</v>
      </c>
      <c r="C24" s="16"/>
      <c r="D24" s="24"/>
      <c r="E24" s="24"/>
      <c r="F24" s="24"/>
      <c r="G24" s="24"/>
      <c r="H24" s="24"/>
      <c r="I24" s="24"/>
      <c r="J24" s="24"/>
      <c r="K24" s="24"/>
    </row>
    <row r="25" spans="1:11" x14ac:dyDescent="0.25">
      <c r="B25" s="1" t="str">
        <f>CONCATENATE("FS.",$B24,".&lt;INDEX&gt;")</f>
        <v>FS.OUTPUT.&lt;INDEX&gt;</v>
      </c>
      <c r="C25" s="2" t="s">
        <v>3</v>
      </c>
    </row>
    <row r="26" spans="1:11" x14ac:dyDescent="0.25">
      <c r="B26" s="1" t="str">
        <f>CONCATENATE("FS.",$B24,".&lt;NAME&gt;")</f>
        <v>FS.OUTPUT.&lt;NAME&gt;</v>
      </c>
      <c r="C26" s="2" t="s">
        <v>3</v>
      </c>
    </row>
    <row r="27" spans="1:11" x14ac:dyDescent="0.25">
      <c r="B27" s="1" t="str">
        <f>CONCATENATE("FS.",$B24,".&lt;ITEM&gt;.&lt;STATUS&gt;")</f>
        <v>FS.OUTPUT.&lt;ITEM&gt;.&lt;STATUS&gt;</v>
      </c>
      <c r="C27" s="2" t="s">
        <v>2</v>
      </c>
      <c r="F27" s="20" t="s">
        <v>26</v>
      </c>
      <c r="H27" s="20" t="s">
        <v>26</v>
      </c>
      <c r="I27" s="20" t="s">
        <v>26</v>
      </c>
    </row>
    <row r="28" spans="1:11" x14ac:dyDescent="0.25">
      <c r="B28" s="1" t="str">
        <f>CONCATENATE("FS.",$B24,".&lt;ITEM&gt;.&lt;STATUS&gt;")</f>
        <v>FS.OUTPUT.&lt;ITEM&gt;.&lt;STATUS&gt;</v>
      </c>
      <c r="C28" s="2" t="s">
        <v>3</v>
      </c>
    </row>
    <row r="29" spans="1:11" x14ac:dyDescent="0.25">
      <c r="B29" s="1" t="str">
        <f>CONCATENATE("FS.",$B24,".&lt;ITEM&gt;.&lt;INDEX&gt;")</f>
        <v>FS.OUTPUT.&lt;ITEM&gt;.&lt;INDEX&gt;</v>
      </c>
      <c r="C29" s="2" t="s">
        <v>3</v>
      </c>
    </row>
    <row r="30" spans="1:11" x14ac:dyDescent="0.25">
      <c r="B30" s="1" t="str">
        <f>CONCATENATE("FS.",$B24,".&lt;ITEM&gt;.&lt;NAME&gt;")</f>
        <v>FS.OUTPUT.&lt;ITEM&gt;.&lt;NAME&gt;</v>
      </c>
      <c r="C30" s="2" t="s">
        <v>2</v>
      </c>
      <c r="F30" s="20" t="str">
        <f>CONCATENATE("#","[0-9]{8}-[0-9]{6}.OK.",F10,"#")</f>
        <v>#[0-9]{8}-[0-9]{6}.OK.DATA_MULTI_SUB_01.csv#</v>
      </c>
      <c r="H30" s="20" t="str">
        <f>CONCATENATE("#","[0-9]{8}-[0-9]{6}.OK.",H10,"#")</f>
        <v>#[0-9]{8}-[0-9]{6}.OK.DATA_MULTI_SUB_03.csv#</v>
      </c>
      <c r="I30" s="20" t="str">
        <f>CONCATENATE("#","[0-9]{8}-[0-9]{6}.OK.",I10,"#")</f>
        <v>#[0-9]{8}-[0-9]{6}.OK.DATA_MULTI_SUB_04.csv#</v>
      </c>
    </row>
    <row r="31" spans="1:11" x14ac:dyDescent="0.25">
      <c r="B31" s="1" t="str">
        <f>CONCATENATE("FS.",$B24,".&lt;ITEM&gt;.&lt;NAME&gt;")</f>
        <v>FS.OUTPUT.&lt;ITEM&gt;.&lt;NAME&gt;</v>
      </c>
      <c r="C31" s="2" t="s">
        <v>3</v>
      </c>
    </row>
    <row r="32" spans="1:11" s="17" customFormat="1" ht="12.75" x14ac:dyDescent="0.2">
      <c r="A32" s="16"/>
      <c r="B32" s="17" t="s">
        <v>27</v>
      </c>
      <c r="C32" s="16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B33" s="1" t="str">
        <f>CONCATENATE("FS.",$B32,".&lt;INDEX&gt;")</f>
        <v>FS.ERROR.&lt;INDEX&gt;</v>
      </c>
      <c r="C33" s="2" t="s">
        <v>3</v>
      </c>
    </row>
    <row r="34" spans="1:11" x14ac:dyDescent="0.25">
      <c r="B34" s="1" t="str">
        <f>CONCATENATE("FS.",$B32,".&lt;NAME&gt;")</f>
        <v>FS.ERROR.&lt;NAME&gt;</v>
      </c>
      <c r="C34" s="2" t="s">
        <v>3</v>
      </c>
    </row>
    <row r="35" spans="1:11" x14ac:dyDescent="0.25">
      <c r="B35" s="1" t="str">
        <f>CONCATENATE("FS.",$B32,".&lt;ITEM&gt;.&lt;STATUS&gt;")</f>
        <v>FS.ERROR.&lt;ITEM&gt;.&lt;STATUS&gt;</v>
      </c>
      <c r="C35" s="2" t="s">
        <v>2</v>
      </c>
      <c r="D35" s="20" t="s">
        <v>26</v>
      </c>
      <c r="G35" s="20" t="s">
        <v>26</v>
      </c>
      <c r="J35" s="20" t="s">
        <v>26</v>
      </c>
    </row>
    <row r="36" spans="1:11" x14ac:dyDescent="0.25">
      <c r="B36" s="1" t="str">
        <f>CONCATENATE("FS.",$B32,".&lt;ITEM&gt;.&lt;STATUS&gt;")</f>
        <v>FS.ERROR.&lt;ITEM&gt;.&lt;STATUS&gt;</v>
      </c>
      <c r="C36" s="2" t="s">
        <v>3</v>
      </c>
    </row>
    <row r="37" spans="1:11" x14ac:dyDescent="0.25">
      <c r="B37" s="1" t="str">
        <f>CONCATENATE("FS.",$B32,".&lt;ITEM&gt;.&lt;INDEX&gt;")</f>
        <v>FS.ERROR.&lt;ITEM&gt;.&lt;INDEX&gt;</v>
      </c>
      <c r="C37" s="2" t="s">
        <v>3</v>
      </c>
    </row>
    <row r="38" spans="1:11" x14ac:dyDescent="0.25">
      <c r="B38" s="1" t="str">
        <f>CONCATENATE("FS.",$B32,".&lt;ITEM&gt;.&lt;NAME&gt;")</f>
        <v>FS.ERROR.&lt;ITEM&gt;.&lt;NAME&gt;</v>
      </c>
      <c r="C38" s="2" t="s">
        <v>2</v>
      </c>
      <c r="D38" s="20" t="str">
        <f>CONCATENATE("#","[0-9]{8}-[0-9]{6}.ERROR.",D10,"#")</f>
        <v>#[0-9]{8}-[0-9]{6}.ERROR.DATA_MULTI_01.csv#</v>
      </c>
      <c r="G38" s="20" t="str">
        <f>CONCATENATE("#","[0-9]{8}-[0-9]{6}.ERROR.",G10,"#")</f>
        <v>#[0-9]{8}-[0-9]{6}.ERROR.DATA_MULTI_SUB_02.csv#</v>
      </c>
      <c r="J38" s="20" t="str">
        <f>CONCATENATE("#","[0-9]{8}-[0-9]{6}.ERROR.",J10,"#")</f>
        <v>#[0-9]{8}-[0-9]{6}.ERROR.DATA_MULTI_SUB_05.csv#</v>
      </c>
    </row>
    <row r="39" spans="1:11" x14ac:dyDescent="0.25">
      <c r="B39" s="1" t="str">
        <f>CONCATENATE("FS.",$B32,".&lt;ITEM&gt;.&lt;NAME&gt;")</f>
        <v>FS.ERROR.&lt;ITEM&gt;.&lt;NAME&gt;</v>
      </c>
      <c r="C39" s="2" t="s">
        <v>3</v>
      </c>
    </row>
    <row r="40" spans="1:11" s="19" customFormat="1" ht="12" customHeight="1" x14ac:dyDescent="0.25">
      <c r="A40" s="18"/>
      <c r="B40" s="19" t="s">
        <v>28</v>
      </c>
      <c r="C40" s="18"/>
      <c r="D40" s="25"/>
      <c r="E40" s="21"/>
      <c r="F40" s="25"/>
      <c r="G40" s="25"/>
      <c r="H40" s="25"/>
      <c r="I40" s="25"/>
      <c r="J40" s="25"/>
      <c r="K40" s="21"/>
    </row>
    <row r="41" spans="1:11" x14ac:dyDescent="0.25">
      <c r="B41" s="1" t="str">
        <f>CONCATENATE("DB.",$B$40,".&lt;INDEX&gt;")</f>
        <v>DB.TABLE_DATA.&lt;INDEX&gt;</v>
      </c>
      <c r="C41" s="2" t="s">
        <v>3</v>
      </c>
    </row>
    <row r="42" spans="1:11" x14ac:dyDescent="0.25">
      <c r="B42" s="1" t="str">
        <f>CONCATENATE("DB.",$B$40,".&lt;NAME&gt;")</f>
        <v>DB.TABLE_DATA.&lt;NAME&gt;</v>
      </c>
      <c r="C42" s="2" t="s">
        <v>3</v>
      </c>
    </row>
    <row r="43" spans="1:11" x14ac:dyDescent="0.25">
      <c r="B43" s="1" t="str">
        <f>CONCATENATE("DB.",$B$40,".&lt;ITEM&gt;.&lt;STATUS&gt;")</f>
        <v>DB.TABLE_DATA.&lt;ITEM&gt;.&lt;STATUS&gt;</v>
      </c>
      <c r="C43" s="2" t="s">
        <v>2</v>
      </c>
      <c r="D43" s="20" t="str">
        <f>CONCATENATE("[",F43,"|",H43,"|",I43,"]")</f>
        <v>[NEW|NEW|NEW]</v>
      </c>
      <c r="F43" s="20" t="s">
        <v>26</v>
      </c>
      <c r="H43" s="20" t="s">
        <v>26</v>
      </c>
      <c r="I43" s="20" t="s">
        <v>26</v>
      </c>
    </row>
    <row r="44" spans="1:11" x14ac:dyDescent="0.25">
      <c r="B44" s="1" t="str">
        <f>CONCATENATE("DB.",$B$40,".&lt;ITEM&gt;.&lt;STATUS&gt;")</f>
        <v>DB.TABLE_DATA.&lt;ITEM&gt;.&lt;STATUS&gt;</v>
      </c>
      <c r="C44" s="2" t="s">
        <v>3</v>
      </c>
    </row>
    <row r="45" spans="1:11" x14ac:dyDescent="0.25">
      <c r="B45" s="1" t="str">
        <f>CONCATENATE("DB.",$B$40,".&lt;ITEM&gt;.&lt;INDEX&gt;")</f>
        <v>DB.TABLE_DATA.&lt;ITEM&gt;.&lt;INDEX&gt;</v>
      </c>
      <c r="C45" s="2" t="s">
        <v>3</v>
      </c>
    </row>
    <row r="46" spans="1:11" x14ac:dyDescent="0.25">
      <c r="B46" s="1" t="str">
        <f>CONCATENATE("DB.",$B$40,".&lt;ITEM&gt;.&lt;NAME&gt;")</f>
        <v>DB.TABLE_DATA.&lt;ITEM&gt;.&lt;NAME&gt;</v>
      </c>
      <c r="C46" s="2" t="s">
        <v>3</v>
      </c>
    </row>
    <row r="47" spans="1:11" x14ac:dyDescent="0.25">
      <c r="B47" s="1" t="str">
        <f>CONCATENATE("DB.",$B$40,".&lt;ITEM&gt;.ID")</f>
        <v>DB.TABLE_DATA.&lt;ITEM&gt;.ID</v>
      </c>
      <c r="C47" s="2" t="s">
        <v>3</v>
      </c>
    </row>
    <row r="48" spans="1:11" x14ac:dyDescent="0.25">
      <c r="B48" s="1" t="str">
        <f>CONCATENATE("DB.",$B$40,".&lt;ITEM&gt;.BATCH_ID")</f>
        <v>DB.TABLE_DATA.&lt;ITEM&gt;.BATCH_ID</v>
      </c>
      <c r="C48" s="2" t="s">
        <v>3</v>
      </c>
    </row>
    <row r="49" spans="1:11" x14ac:dyDescent="0.25">
      <c r="B49" s="1" t="str">
        <f>CONCATENATE("DB.",$B$40,".&lt;ITEM&gt;.DATE")</f>
        <v>DB.TABLE_DATA.&lt;ITEM&gt;.DATE</v>
      </c>
      <c r="C49" s="2" t="s">
        <v>3</v>
      </c>
    </row>
    <row r="50" spans="1:11" x14ac:dyDescent="0.25">
      <c r="B50" s="1" t="str">
        <f>CONCATENATE("DB.",$B$40,".&lt;ITEM&gt;.COLUMN_INTEGER")</f>
        <v>DB.TABLE_DATA.&lt;ITEM&gt;.COLUMN_INTEGER</v>
      </c>
      <c r="C50" s="2" t="s">
        <v>2</v>
      </c>
      <c r="D50" s="20" t="str">
        <f>CONCATENATE("[",F50,"|",H50,"|",I50,"]")</f>
        <v>[13001|13003|13004]</v>
      </c>
      <c r="F50" s="20">
        <f>F12</f>
        <v>13001</v>
      </c>
      <c r="H50" s="20">
        <f>H12</f>
        <v>13003</v>
      </c>
      <c r="I50" s="20">
        <f>I12</f>
        <v>13004</v>
      </c>
    </row>
    <row r="51" spans="1:11" x14ac:dyDescent="0.25">
      <c r="B51" s="1" t="str">
        <f>CONCATENATE("DB.",$B$40,".&lt;ITEM&gt;.COLUMN_INTEGER")</f>
        <v>DB.TABLE_DATA.&lt;ITEM&gt;.COLUMN_INTEGER</v>
      </c>
      <c r="C51" s="2" t="s">
        <v>3</v>
      </c>
    </row>
    <row r="52" spans="1:11" x14ac:dyDescent="0.25">
      <c r="B52" s="1" t="str">
        <f>CONCATENATE("DB.",$B$40,".&lt;ITEM&gt;.COLUMN_STRING")</f>
        <v>DB.TABLE_DATA.&lt;ITEM&gt;.COLUMN_STRING</v>
      </c>
      <c r="C52" s="2" t="s">
        <v>2</v>
      </c>
      <c r="D52" s="20" t="str">
        <f>CONCATENATE("[",F52,"|",H52,"|",I52,"]")</f>
        <v>[A01_567890||A004_67890]</v>
      </c>
      <c r="F52" s="20" t="str">
        <f>CONCATENATE(F13)</f>
        <v>A01_567890</v>
      </c>
      <c r="H52" s="20" t="str">
        <f>CONCATENATE(H13)</f>
        <v/>
      </c>
      <c r="I52" s="20" t="str">
        <f>CONCATENATE(I13)</f>
        <v>A004_67890</v>
      </c>
    </row>
    <row r="53" spans="1:11" x14ac:dyDescent="0.25">
      <c r="B53" s="1" t="str">
        <f>CONCATENATE("DB.",$B$40,".&lt;ITEM&gt;.COLUMN_STRING")</f>
        <v>DB.TABLE_DATA.&lt;ITEM&gt;.COLUMN_STRING</v>
      </c>
      <c r="C53" s="2" t="s">
        <v>3</v>
      </c>
    </row>
    <row r="54" spans="1:11" x14ac:dyDescent="0.25">
      <c r="B54" s="1" t="str">
        <f>CONCATENATE("DB.",$B$40,".&lt;ITEM&gt;.COLUMN_DOUBLE")</f>
        <v>DB.TABLE_DATA.&lt;ITEM&gt;.COLUMN_DOUBLE</v>
      </c>
      <c r="C54" s="2" t="s">
        <v>2</v>
      </c>
      <c r="D54" s="20" t="str">
        <f>CONCATENATE("[",F54,"|",H54,"|",I54,"]")</f>
        <v>[11,01|11,03|]</v>
      </c>
      <c r="F54" s="20">
        <f>F14</f>
        <v>11.01</v>
      </c>
      <c r="H54" s="20">
        <f>H14</f>
        <v>11.03</v>
      </c>
    </row>
    <row r="55" spans="1:11" x14ac:dyDescent="0.25">
      <c r="B55" s="1" t="str">
        <f>CONCATENATE("DB.",$B$40,".&lt;ITEM&gt;.COLUMN_DOUBLE")</f>
        <v>DB.TABLE_DATA.&lt;ITEM&gt;.COLUMN_DOUBLE</v>
      </c>
      <c r="C55" s="2" t="s">
        <v>3</v>
      </c>
    </row>
    <row r="56" spans="1:11" x14ac:dyDescent="0.25">
      <c r="B56" s="1" t="str">
        <f>CONCATENATE("DB.",$B$40,".&lt;ITEM&gt;.COLUMN_DATE")</f>
        <v>DB.TABLE_DATA.&lt;ITEM&gt;.COLUMN_DATE</v>
      </c>
      <c r="C56" s="2" t="s">
        <v>2</v>
      </c>
      <c r="D56" s="20" t="str">
        <f>CONCATENATE("[",F56,"|",H56,"|",I56,"]")</f>
        <v>[01:02:03 01/06/2001|01:02:03 01/06/2003|01:02:03 01/06/2004]</v>
      </c>
      <c r="F56" s="20" t="str">
        <f>F15</f>
        <v>01:02:03 01/06/2001</v>
      </c>
      <c r="H56" s="20" t="str">
        <f>H15</f>
        <v>01:02:03 01/06/2003</v>
      </c>
      <c r="I56" s="20" t="str">
        <f>I15</f>
        <v>01:02:03 01/06/2004</v>
      </c>
    </row>
    <row r="57" spans="1:11" x14ac:dyDescent="0.25">
      <c r="B57" s="1" t="str">
        <f>CONCATENATE("DB.",$B$40,".&lt;ITEM&gt;.COLUMN_DATE")</f>
        <v>DB.TABLE_DATA.&lt;ITEM&gt;.COLUMN_DATE</v>
      </c>
      <c r="C57" s="2" t="s">
        <v>3</v>
      </c>
    </row>
    <row r="58" spans="1:11" s="19" customFormat="1" ht="12" customHeight="1" x14ac:dyDescent="0.25">
      <c r="A58" s="18"/>
      <c r="B58" s="19" t="s">
        <v>29</v>
      </c>
      <c r="C58" s="18"/>
      <c r="D58" s="25"/>
      <c r="E58" s="21"/>
      <c r="F58" s="25"/>
      <c r="G58" s="25"/>
      <c r="H58" s="25"/>
      <c r="I58" s="25"/>
      <c r="J58" s="25"/>
      <c r="K58" s="21"/>
    </row>
    <row r="59" spans="1:11" x14ac:dyDescent="0.25">
      <c r="B59" s="1" t="str">
        <f>CONCATENATE("DB.",$B$58,".&lt;INDEX&gt;")</f>
        <v>DB.TABLE_ERROR.&lt;INDEX&gt;</v>
      </c>
      <c r="C59" s="2" t="s">
        <v>3</v>
      </c>
    </row>
    <row r="60" spans="1:11" x14ac:dyDescent="0.25">
      <c r="B60" s="1" t="str">
        <f>CONCATENATE("DB.",$B$58,".&lt;NAME&gt;")</f>
        <v>DB.TABLE_ERROR.&lt;NAME&gt;</v>
      </c>
      <c r="C60" s="2" t="s">
        <v>3</v>
      </c>
    </row>
    <row r="61" spans="1:11" x14ac:dyDescent="0.25">
      <c r="B61" s="1" t="str">
        <f>CONCATENATE("DB.",$B$58,".&lt;ITEM&gt;.&lt;STATUS&gt;")</f>
        <v>DB.TABLE_ERROR.&lt;ITEM&gt;.&lt;STATUS&gt;</v>
      </c>
      <c r="C61" s="2" t="s">
        <v>2</v>
      </c>
      <c r="D61" s="20" t="str">
        <f>CONCATENATE("[",J61,"|",G61,"]")</f>
        <v>[NEW|NEW]</v>
      </c>
      <c r="G61" s="20" t="s">
        <v>26</v>
      </c>
      <c r="J61" s="20" t="s">
        <v>26</v>
      </c>
    </row>
    <row r="62" spans="1:11" x14ac:dyDescent="0.25">
      <c r="B62" s="1" t="str">
        <f>CONCATENATE("DB.",$B$58,".&lt;ITEM&gt;.&lt;STATUS&gt;")</f>
        <v>DB.TABLE_ERROR.&lt;ITEM&gt;.&lt;STATUS&gt;</v>
      </c>
      <c r="C62" s="2" t="s">
        <v>3</v>
      </c>
    </row>
    <row r="63" spans="1:11" x14ac:dyDescent="0.25">
      <c r="B63" s="1" t="str">
        <f>CONCATENATE("DB.",$B$58,".&lt;ITEM&gt;.&lt;INDEX&gt;")</f>
        <v>DB.TABLE_ERROR.&lt;ITEM&gt;.&lt;INDEX&gt;</v>
      </c>
      <c r="C63" s="2" t="s">
        <v>3</v>
      </c>
    </row>
    <row r="64" spans="1:11" x14ac:dyDescent="0.25">
      <c r="B64" s="1" t="str">
        <f>CONCATENATE("DB.",$B$58,".&lt;ITEM&gt;.&lt;NAME&gt;")</f>
        <v>DB.TABLE_ERROR.&lt;ITEM&gt;.&lt;NAME&gt;</v>
      </c>
      <c r="C64" s="2" t="s">
        <v>3</v>
      </c>
    </row>
    <row r="65" spans="1:11" x14ac:dyDescent="0.25">
      <c r="B65" s="1" t="str">
        <f>CONCATENATE("DB.",$B$58,".&lt;ITEM&gt;.ID")</f>
        <v>DB.TABLE_ERROR.&lt;ITEM&gt;.ID</v>
      </c>
      <c r="C65" s="2" t="s">
        <v>3</v>
      </c>
    </row>
    <row r="66" spans="1:11" x14ac:dyDescent="0.25">
      <c r="B66" s="1" t="str">
        <f>CONCATENATE("DB.",$B$58,".&lt;ITEM&gt;.BATCH_ID")</f>
        <v>DB.TABLE_ERROR.&lt;ITEM&gt;.BATCH_ID</v>
      </c>
      <c r="C66" s="2" t="s">
        <v>3</v>
      </c>
    </row>
    <row r="67" spans="1:11" x14ac:dyDescent="0.25">
      <c r="B67" s="1" t="str">
        <f>CONCATENATE("DB.",$B$58,".&lt;ITEM&gt;.DATE")</f>
        <v>DB.TABLE_ERROR.&lt;ITEM&gt;.DATE</v>
      </c>
      <c r="C67" s="2" t="s">
        <v>3</v>
      </c>
    </row>
    <row r="68" spans="1:11" x14ac:dyDescent="0.25">
      <c r="B68" s="1" t="str">
        <f>CONCATENATE("DB.",$B$58,".&lt;ITEM&gt;.FILE")</f>
        <v>DB.TABLE_ERROR.&lt;ITEM&gt;.FILE</v>
      </c>
      <c r="C68" s="2" t="s">
        <v>2</v>
      </c>
      <c r="D68" s="20" t="str">
        <f>CONCATENATE("[",D10,"|",D10,"]")</f>
        <v>[DATA_MULTI_01.csv|DATA_MULTI_01.csv]</v>
      </c>
      <c r="G68" s="20" t="str">
        <f>G10</f>
        <v>DATA_MULTI_SUB_02.csv</v>
      </c>
      <c r="J68" s="20" t="str">
        <f>J10</f>
        <v>DATA_MULTI_SUB_05.csv</v>
      </c>
    </row>
    <row r="69" spans="1:11" x14ac:dyDescent="0.25">
      <c r="B69" s="1" t="str">
        <f>CONCATENATE("DB.",$B$58,".&lt;ITEM&gt;.FILE")</f>
        <v>DB.TABLE_ERROR.&lt;ITEM&gt;.FILE</v>
      </c>
      <c r="C69" s="2" t="s">
        <v>3</v>
      </c>
    </row>
    <row r="70" spans="1:11" x14ac:dyDescent="0.25">
      <c r="B70" s="1" t="str">
        <f>CONCATENATE("DB.",$B$58,".&lt;ITEM&gt;.LINE")</f>
        <v>DB.TABLE_ERROR.&lt;ITEM&gt;.LINE</v>
      </c>
      <c r="D70" s="20" t="s">
        <v>48</v>
      </c>
      <c r="G70" s="20">
        <v>0</v>
      </c>
      <c r="J70" s="20">
        <v>0</v>
      </c>
    </row>
    <row r="71" spans="1:11" x14ac:dyDescent="0.25">
      <c r="B71" s="1" t="str">
        <f>CONCATENATE("DB.",$B$58,".&lt;ITEM&gt;.LINE")</f>
        <v>DB.TABLE_ERROR.&lt;ITEM&gt;.LINE</v>
      </c>
      <c r="C71" s="2" t="s">
        <v>3</v>
      </c>
    </row>
    <row r="72" spans="1:11" x14ac:dyDescent="0.25">
      <c r="B72" s="1" t="str">
        <f>CONCATENATE("DB.",$B$58,".&lt;ITEM&gt;.ITEM")</f>
        <v>DB.TABLE_ERROR.&lt;ITEM&gt;.ITEM</v>
      </c>
      <c r="C72" s="2" t="s">
        <v>2</v>
      </c>
      <c r="D72" s="20" t="str">
        <f>CONCATENATE("[",G72,"|",J72,"]")</f>
        <v>[|COLUMN_DATE]</v>
      </c>
      <c r="J72" s="20" t="str">
        <f>J2</f>
        <v>COLUMN_DATE</v>
      </c>
    </row>
    <row r="73" spans="1:11" x14ac:dyDescent="0.25">
      <c r="B73" s="1" t="str">
        <f>CONCATENATE("DB.",$B$58,".&lt;ITEM&gt;.ITEM")</f>
        <v>DB.TABLE_ERROR.&lt;ITEM&gt;.ITEM</v>
      </c>
      <c r="C73" s="2" t="s">
        <v>3</v>
      </c>
    </row>
    <row r="74" spans="1:11" x14ac:dyDescent="0.25">
      <c r="B74" s="1" t="str">
        <f>CONCATENATE("DB.",$B$58,".&lt;ITEM&gt;.VALUE")</f>
        <v>DB.TABLE_ERROR.&lt;ITEM&gt;.VALUE</v>
      </c>
      <c r="C74" s="2" t="s">
        <v>2</v>
      </c>
      <c r="D74" s="20" t="str">
        <f>CONCATENATE("[",G74,"|",J74,"]")</f>
        <v>[|]</v>
      </c>
    </row>
    <row r="75" spans="1:11" x14ac:dyDescent="0.25">
      <c r="B75" s="1" t="str">
        <f>CONCATENATE("DB.",$B$58,".&lt;ITEM&gt;.VALUE")</f>
        <v>DB.TABLE_ERROR.&lt;ITEM&gt;.VALUE</v>
      </c>
      <c r="C75" s="2" t="s">
        <v>3</v>
      </c>
    </row>
    <row r="76" spans="1:11" x14ac:dyDescent="0.25">
      <c r="B76" s="1" t="str">
        <f>CONCATENATE("DB.",$B$58,".&lt;ITEM&gt;.REASON")</f>
        <v>DB.TABLE_ERROR.&lt;ITEM&gt;.REASON</v>
      </c>
      <c r="C76" s="2" t="s">
        <v>2</v>
      </c>
      <c r="D76" s="20" t="str">
        <f>CONCATENATE("[",G76,"|",J76,"]")</f>
        <v>[Not unique item. TABLE_DATA.COLUMN_INTEGER: 13001|Mandatory]</v>
      </c>
      <c r="G76" s="20" t="str">
        <f>CONCATENATE("Not unique item. TABLE_DATA.COLUMN_INTEGER: ",G12)</f>
        <v>Not unique item. TABLE_DATA.COLUMN_INTEGER: 13001</v>
      </c>
      <c r="J76" s="20" t="s">
        <v>30</v>
      </c>
    </row>
    <row r="77" spans="1:11" x14ac:dyDescent="0.25">
      <c r="B77" s="1" t="str">
        <f>CONCATENATE("DB.",$B$58,".&lt;ITEM&gt;.REASON")</f>
        <v>DB.TABLE_ERROR.&lt;ITEM&gt;.REASON</v>
      </c>
      <c r="C77" s="2" t="s">
        <v>3</v>
      </c>
    </row>
    <row r="78" spans="1:11" s="19" customFormat="1" ht="12" customHeight="1" x14ac:dyDescent="0.25">
      <c r="A78" s="18"/>
      <c r="B78" s="19" t="s">
        <v>32</v>
      </c>
      <c r="C78" s="18"/>
      <c r="D78" s="25"/>
      <c r="E78" s="21"/>
      <c r="F78" s="25"/>
      <c r="G78" s="25"/>
      <c r="H78" s="25"/>
      <c r="I78" s="25"/>
      <c r="J78" s="25"/>
      <c r="K78" s="21"/>
    </row>
    <row r="79" spans="1:11" x14ac:dyDescent="0.25">
      <c r="B79" s="1" t="str">
        <f>CONCATENATE("DB.",$B$78,".&lt;INDEX&gt;")</f>
        <v>DB.TABLE_FILE.&lt;INDEX&gt;</v>
      </c>
      <c r="C79" s="2" t="s">
        <v>3</v>
      </c>
    </row>
    <row r="80" spans="1:11" x14ac:dyDescent="0.25">
      <c r="B80" s="1" t="str">
        <f>CONCATENATE("DB.",$B$78,".&lt;NAME&gt;")</f>
        <v>DB.TABLE_FILE.&lt;NAME&gt;</v>
      </c>
      <c r="C80" s="2" t="s">
        <v>3</v>
      </c>
    </row>
    <row r="81" spans="1:11" x14ac:dyDescent="0.25">
      <c r="B81" s="1" t="str">
        <f>CONCATENATE("DB.",$B$78,".&lt;ITEM&gt;.&lt;STATUS&gt;")</f>
        <v>DB.TABLE_FILE.&lt;ITEM&gt;.&lt;STATUS&gt;</v>
      </c>
      <c r="C81" s="2" t="s">
        <v>2</v>
      </c>
      <c r="D81" s="20" t="s">
        <v>26</v>
      </c>
      <c r="F81" s="20" t="s">
        <v>26</v>
      </c>
      <c r="G81" s="20" t="s">
        <v>26</v>
      </c>
      <c r="H81" s="20" t="s">
        <v>26</v>
      </c>
      <c r="I81" s="20" t="s">
        <v>26</v>
      </c>
      <c r="J81" s="20" t="s">
        <v>26</v>
      </c>
    </row>
    <row r="82" spans="1:11" x14ac:dyDescent="0.25">
      <c r="B82" s="1" t="str">
        <f>CONCATENATE("DB.",$B$78,".&lt;ITEM&gt;.&lt;STATUS&gt;")</f>
        <v>DB.TABLE_FILE.&lt;ITEM&gt;.&lt;STATUS&gt;</v>
      </c>
      <c r="C82" s="2" t="s">
        <v>3</v>
      </c>
    </row>
    <row r="83" spans="1:11" x14ac:dyDescent="0.25">
      <c r="B83" s="1" t="str">
        <f>CONCATENATE("DB.",$B$78,".&lt;ITEM&gt;.&lt;INDEX&gt;")</f>
        <v>DB.TABLE_FILE.&lt;ITEM&gt;.&lt;INDEX&gt;</v>
      </c>
      <c r="C83" s="2" t="s">
        <v>3</v>
      </c>
    </row>
    <row r="84" spans="1:11" x14ac:dyDescent="0.25">
      <c r="B84" s="1" t="str">
        <f>CONCATENATE("DB.",$B$78,".&lt;ITEM&gt;.&lt;NAME&gt;")</f>
        <v>DB.TABLE_FILE.&lt;ITEM&gt;.&lt;NAME&gt;</v>
      </c>
      <c r="C84" s="2" t="s">
        <v>3</v>
      </c>
    </row>
    <row r="85" spans="1:11" x14ac:dyDescent="0.25">
      <c r="B85" s="1" t="str">
        <f>CONCATENATE("DB.",$B$78,".&lt;ITEM&gt;.ID")</f>
        <v>DB.TABLE_FILE.&lt;ITEM&gt;.ID</v>
      </c>
      <c r="C85" s="2" t="s">
        <v>3</v>
      </c>
    </row>
    <row r="86" spans="1:11" x14ac:dyDescent="0.25">
      <c r="B86" s="1" t="str">
        <f>CONCATENATE("DB.",$B$78,".&lt;ITEM&gt;.BATCH_ID")</f>
        <v>DB.TABLE_FILE.&lt;ITEM&gt;.BATCH_ID</v>
      </c>
      <c r="C86" s="2" t="s">
        <v>3</v>
      </c>
    </row>
    <row r="87" spans="1:11" x14ac:dyDescent="0.25">
      <c r="B87" s="1" t="str">
        <f>CONCATENATE("DB.",$B$78,".&lt;ITEM&gt;.DATE")</f>
        <v>DB.TABLE_FILE.&lt;ITEM&gt;.DATE</v>
      </c>
      <c r="C87" s="2" t="s">
        <v>3</v>
      </c>
    </row>
    <row r="88" spans="1:11" x14ac:dyDescent="0.25">
      <c r="B88" s="1" t="str">
        <f>CONCATENATE("DB.",$B$78,".&lt;ITEM&gt;.FILE")</f>
        <v>DB.TABLE_FILE.&lt;ITEM&gt;.FILE</v>
      </c>
      <c r="C88" s="2" t="s">
        <v>2</v>
      </c>
      <c r="D88" s="20" t="str">
        <f>D10</f>
        <v>DATA_MULTI_01.csv</v>
      </c>
      <c r="F88" s="20" t="str">
        <f>F10</f>
        <v>DATA_MULTI_SUB_01.csv</v>
      </c>
      <c r="G88" s="20" t="str">
        <f>G10</f>
        <v>DATA_MULTI_SUB_02.csv</v>
      </c>
      <c r="H88" s="20" t="str">
        <f t="shared" ref="H88:J88" si="3">H10</f>
        <v>DATA_MULTI_SUB_03.csv</v>
      </c>
      <c r="I88" s="20" t="str">
        <f t="shared" si="3"/>
        <v>DATA_MULTI_SUB_04.csv</v>
      </c>
      <c r="J88" s="20" t="str">
        <f t="shared" si="3"/>
        <v>DATA_MULTI_SUB_05.csv</v>
      </c>
    </row>
    <row r="89" spans="1:11" x14ac:dyDescent="0.25">
      <c r="B89" s="1" t="str">
        <f>CONCATENATE("DB.",$B$78,".&lt;ITEM&gt;.FILE")</f>
        <v>DB.TABLE_FILE.&lt;ITEM&gt;.FILE</v>
      </c>
      <c r="C89" s="2" t="s">
        <v>3</v>
      </c>
    </row>
    <row r="90" spans="1:11" x14ac:dyDescent="0.25">
      <c r="B90" s="1" t="str">
        <f>CONCATENATE("DB.",$B$78,".&lt;ITEM&gt;.COUNT_LINES")</f>
        <v>DB.TABLE_FILE.&lt;ITEM&gt;.COUNT_LINES</v>
      </c>
      <c r="C90" s="2" t="s">
        <v>2</v>
      </c>
      <c r="D90" s="20">
        <f>SUM(F90:J90)</f>
        <v>5</v>
      </c>
      <c r="F90" s="20">
        <v>1</v>
      </c>
      <c r="G90" s="20">
        <v>1</v>
      </c>
      <c r="H90" s="20">
        <v>1</v>
      </c>
      <c r="I90" s="20">
        <v>1</v>
      </c>
      <c r="J90" s="20">
        <v>1</v>
      </c>
    </row>
    <row r="91" spans="1:11" x14ac:dyDescent="0.25">
      <c r="B91" s="1" t="str">
        <f>CONCATENATE("DB.",$B$78,".&lt;ITEM&gt;.COUNT_LINES")</f>
        <v>DB.TABLE_FILE.&lt;ITEM&gt;.COUNT_LINES</v>
      </c>
      <c r="C91" s="2" t="s">
        <v>3</v>
      </c>
    </row>
    <row r="92" spans="1:11" x14ac:dyDescent="0.25">
      <c r="B92" s="1" t="str">
        <f>CONCATENATE("DB.",$B$78,".&lt;ITEM&gt;.COUNT_LINES_ERROR")</f>
        <v>DB.TABLE_FILE.&lt;ITEM&gt;.COUNT_LINES_ERROR</v>
      </c>
      <c r="C92" s="2" t="s">
        <v>2</v>
      </c>
      <c r="D92" s="20">
        <f>SUM(F92:J92)</f>
        <v>2</v>
      </c>
      <c r="F92" s="20">
        <v>0</v>
      </c>
      <c r="G92" s="20">
        <v>1</v>
      </c>
      <c r="H92" s="20">
        <v>0</v>
      </c>
      <c r="I92" s="20">
        <v>0</v>
      </c>
      <c r="J92" s="20">
        <v>1</v>
      </c>
    </row>
    <row r="93" spans="1:11" x14ac:dyDescent="0.25">
      <c r="B93" s="1" t="str">
        <f>CONCATENATE("DB.",$B$78,".&lt;ITEM&gt;.COUNT_LINES_ERROR")</f>
        <v>DB.TABLE_FILE.&lt;ITEM&gt;.COUNT_LINES_ERROR</v>
      </c>
      <c r="C93" s="2" t="s">
        <v>3</v>
      </c>
    </row>
    <row r="94" spans="1:11" s="14" customFormat="1" ht="14.25" customHeight="1" x14ac:dyDescent="0.25">
      <c r="A94" s="13"/>
      <c r="C94" s="15"/>
      <c r="D94" s="26"/>
      <c r="E94" s="21"/>
      <c r="F94" s="26"/>
      <c r="G94" s="26"/>
      <c r="H94" s="26"/>
      <c r="I94" s="26"/>
      <c r="J94" s="26"/>
      <c r="K94" s="21"/>
    </row>
    <row r="95" spans="1:11" x14ac:dyDescent="0.25">
      <c r="B95" s="1" t="s">
        <v>33</v>
      </c>
      <c r="C95" s="2" t="s">
        <v>2</v>
      </c>
    </row>
    <row r="96" spans="1:11" x14ac:dyDescent="0.25">
      <c r="B96" s="1" t="s">
        <v>33</v>
      </c>
      <c r="C96" s="2" t="s">
        <v>3</v>
      </c>
    </row>
    <row r="97" spans="2:3" x14ac:dyDescent="0.25">
      <c r="B97" s="1" t="s">
        <v>34</v>
      </c>
      <c r="C97" s="2" t="s">
        <v>2</v>
      </c>
    </row>
    <row r="98" spans="2:3" x14ac:dyDescent="0.25">
      <c r="B98" s="1" t="s">
        <v>34</v>
      </c>
      <c r="C98" s="2" t="s">
        <v>3</v>
      </c>
    </row>
    <row r="99" spans="2:3" x14ac:dyDescent="0.25">
      <c r="B99" s="1" t="s">
        <v>35</v>
      </c>
      <c r="C99" s="2" t="s">
        <v>3</v>
      </c>
    </row>
    <row r="100" spans="2:3" x14ac:dyDescent="0.25">
      <c r="B100" s="1" t="s">
        <v>36</v>
      </c>
      <c r="C100" s="2" t="s">
        <v>3</v>
      </c>
    </row>
    <row r="101" spans="2:3" x14ac:dyDescent="0.25">
      <c r="B101" s="1" t="s">
        <v>37</v>
      </c>
      <c r="C101" s="2" t="s">
        <v>3</v>
      </c>
    </row>
    <row r="102" spans="2:3" x14ac:dyDescent="0.25">
      <c r="B102" s="1" t="s">
        <v>38</v>
      </c>
      <c r="C102" s="2" t="s">
        <v>3</v>
      </c>
    </row>
    <row r="103" spans="2:3" x14ac:dyDescent="0.25">
      <c r="B103" s="1" t="s">
        <v>39</v>
      </c>
      <c r="C103" s="2" t="s">
        <v>3</v>
      </c>
    </row>
  </sheetData>
  <conditionalFormatting sqref="E3 L3:XFD3">
    <cfRule type="cellIs" dxfId="185" priority="51" operator="equal">
      <formula>"N"</formula>
    </cfRule>
    <cfRule type="cellIs" dxfId="184" priority="52" operator="equal">
      <formula>"Y"</formula>
    </cfRule>
  </conditionalFormatting>
  <conditionalFormatting sqref="C25:C31 C33:C39 C59:C77 C79:C93 C10:C15 C17:C23 C41:C57 C95:C1048576">
    <cfRule type="cellIs" dxfId="183" priority="91" operator="equal">
      <formula>"S"</formula>
    </cfRule>
    <cfRule type="cellIs" dxfId="182" priority="92" operator="equal">
      <formula>"E"</formula>
    </cfRule>
    <cfRule type="cellIs" dxfId="181" priority="93" operator="equal">
      <formula>"O"</formula>
    </cfRule>
    <cfRule type="cellIs" dxfId="180" priority="94" operator="equal">
      <formula>"I"</formula>
    </cfRule>
  </conditionalFormatting>
  <conditionalFormatting sqref="A3 D3 G3:I3">
    <cfRule type="cellIs" dxfId="179" priority="69" operator="equal">
      <formula>"N"</formula>
    </cfRule>
    <cfRule type="cellIs" dxfId="178" priority="70" operator="equal">
      <formula>"Y"</formula>
    </cfRule>
  </conditionalFormatting>
  <conditionalFormatting sqref="C58">
    <cfRule type="cellIs" dxfId="177" priority="21" operator="equal">
      <formula>"S"</formula>
    </cfRule>
    <cfRule type="cellIs" dxfId="176" priority="22" operator="equal">
      <formula>"E"</formula>
    </cfRule>
    <cfRule type="cellIs" dxfId="175" priority="23" operator="equal">
      <formula>"O"</formula>
    </cfRule>
    <cfRule type="cellIs" dxfId="174" priority="24" operator="equal">
      <formula>"I"</formula>
    </cfRule>
  </conditionalFormatting>
  <conditionalFormatting sqref="F3">
    <cfRule type="cellIs" dxfId="173" priority="63" operator="equal">
      <formula>"N"</formula>
    </cfRule>
    <cfRule type="cellIs" dxfId="172" priority="64" operator="equal">
      <formula>"Y"</formula>
    </cfRule>
  </conditionalFormatting>
  <conditionalFormatting sqref="B3:C3">
    <cfRule type="cellIs" dxfId="171" priority="45" operator="equal">
      <formula>"N"</formula>
    </cfRule>
    <cfRule type="cellIs" dxfId="170" priority="46" operator="equal">
      <formula>"Y"</formula>
    </cfRule>
  </conditionalFormatting>
  <conditionalFormatting sqref="C1:C2 C5:C8">
    <cfRule type="cellIs" dxfId="169" priority="47" operator="equal">
      <formula>"S"</formula>
    </cfRule>
    <cfRule type="cellIs" dxfId="168" priority="48" operator="equal">
      <formula>"E"</formula>
    </cfRule>
    <cfRule type="cellIs" dxfId="167" priority="49" operator="equal">
      <formula>"O"</formula>
    </cfRule>
    <cfRule type="cellIs" dxfId="166" priority="50" operator="equal">
      <formula>"I"</formula>
    </cfRule>
  </conditionalFormatting>
  <conditionalFormatting sqref="C4">
    <cfRule type="cellIs" dxfId="165" priority="39" operator="equal">
      <formula>"N"</formula>
    </cfRule>
    <cfRule type="cellIs" dxfId="164" priority="40" operator="equal">
      <formula>"Y"</formula>
    </cfRule>
  </conditionalFormatting>
  <conditionalFormatting sqref="B4">
    <cfRule type="cellIs" dxfId="163" priority="37" operator="equal">
      <formula>"N"</formula>
    </cfRule>
    <cfRule type="cellIs" dxfId="162" priority="38" operator="equal">
      <formula>"Y"</formula>
    </cfRule>
  </conditionalFormatting>
  <conditionalFormatting sqref="C3:C4">
    <cfRule type="cellIs" dxfId="161" priority="41" operator="equal">
      <formula>"S"</formula>
    </cfRule>
    <cfRule type="cellIs" dxfId="160" priority="42" operator="equal">
      <formula>"E"</formula>
    </cfRule>
    <cfRule type="cellIs" dxfId="159" priority="43" operator="equal">
      <formula>"O"</formula>
    </cfRule>
    <cfRule type="cellIs" dxfId="158" priority="44" operator="equal">
      <formula>"I"</formula>
    </cfRule>
  </conditionalFormatting>
  <conditionalFormatting sqref="C16">
    <cfRule type="cellIs" dxfId="157" priority="33" operator="equal">
      <formula>"S"</formula>
    </cfRule>
    <cfRule type="cellIs" dxfId="156" priority="34" operator="equal">
      <formula>"E"</formula>
    </cfRule>
    <cfRule type="cellIs" dxfId="155" priority="35" operator="equal">
      <formula>"O"</formula>
    </cfRule>
    <cfRule type="cellIs" dxfId="154" priority="36" operator="equal">
      <formula>"I"</formula>
    </cfRule>
  </conditionalFormatting>
  <conditionalFormatting sqref="C24">
    <cfRule type="cellIs" dxfId="153" priority="29" operator="equal">
      <formula>"S"</formula>
    </cfRule>
    <cfRule type="cellIs" dxfId="152" priority="30" operator="equal">
      <formula>"E"</formula>
    </cfRule>
    <cfRule type="cellIs" dxfId="151" priority="31" operator="equal">
      <formula>"O"</formula>
    </cfRule>
    <cfRule type="cellIs" dxfId="150" priority="32" operator="equal">
      <formula>"I"</formula>
    </cfRule>
  </conditionalFormatting>
  <conditionalFormatting sqref="C32">
    <cfRule type="cellIs" dxfId="149" priority="25" operator="equal">
      <formula>"S"</formula>
    </cfRule>
    <cfRule type="cellIs" dxfId="148" priority="26" operator="equal">
      <formula>"E"</formula>
    </cfRule>
    <cfRule type="cellIs" dxfId="147" priority="27" operator="equal">
      <formula>"O"</formula>
    </cfRule>
    <cfRule type="cellIs" dxfId="146" priority="28" operator="equal">
      <formula>"I"</formula>
    </cfRule>
  </conditionalFormatting>
  <conditionalFormatting sqref="C40">
    <cfRule type="cellIs" dxfId="145" priority="17" operator="equal">
      <formula>"S"</formula>
    </cfRule>
    <cfRule type="cellIs" dxfId="144" priority="18" operator="equal">
      <formula>"E"</formula>
    </cfRule>
    <cfRule type="cellIs" dxfId="143" priority="19" operator="equal">
      <formula>"O"</formula>
    </cfRule>
    <cfRule type="cellIs" dxfId="142" priority="20" operator="equal">
      <formula>"I"</formula>
    </cfRule>
  </conditionalFormatting>
  <conditionalFormatting sqref="C78">
    <cfRule type="cellIs" dxfId="141" priority="13" operator="equal">
      <formula>"S"</formula>
    </cfRule>
    <cfRule type="cellIs" dxfId="140" priority="14" operator="equal">
      <formula>"E"</formula>
    </cfRule>
    <cfRule type="cellIs" dxfId="139" priority="15" operator="equal">
      <formula>"O"</formula>
    </cfRule>
    <cfRule type="cellIs" dxfId="138" priority="16" operator="equal">
      <formula>"I"</formula>
    </cfRule>
  </conditionalFormatting>
  <conditionalFormatting sqref="C94">
    <cfRule type="cellIs" dxfId="137" priority="9" operator="equal">
      <formula>"S"</formula>
    </cfRule>
    <cfRule type="cellIs" dxfId="136" priority="10" operator="equal">
      <formula>"E"</formula>
    </cfRule>
    <cfRule type="cellIs" dxfId="135" priority="11" operator="equal">
      <formula>"O"</formula>
    </cfRule>
    <cfRule type="cellIs" dxfId="134" priority="12" operator="equal">
      <formula>"I"</formula>
    </cfRule>
  </conditionalFormatting>
  <conditionalFormatting sqref="J3">
    <cfRule type="cellIs" dxfId="133" priority="7" operator="equal">
      <formula>"N"</formula>
    </cfRule>
    <cfRule type="cellIs" dxfId="132" priority="8" operator="equal">
      <formula>"Y"</formula>
    </cfRule>
  </conditionalFormatting>
  <conditionalFormatting sqref="K3">
    <cfRule type="cellIs" dxfId="131" priority="5" operator="equal">
      <formula>"N"</formula>
    </cfRule>
    <cfRule type="cellIs" dxfId="130" priority="6" operator="equal">
      <formula>"Y"</formula>
    </cfRule>
  </conditionalFormatting>
  <conditionalFormatting sqref="C9">
    <cfRule type="cellIs" dxfId="129" priority="1" operator="equal">
      <formula>"S"</formula>
    </cfRule>
    <cfRule type="cellIs" dxfId="128" priority="2" operator="equal">
      <formula>"E"</formula>
    </cfRule>
    <cfRule type="cellIs" dxfId="127" priority="3" operator="equal">
      <formula>"O"</formula>
    </cfRule>
    <cfRule type="cellIs" dxfId="126" priority="4" operator="equal">
      <formula>"I"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19" sqref="D19"/>
    </sheetView>
  </sheetViews>
  <sheetFormatPr baseColWidth="10" defaultRowHeight="15" x14ac:dyDescent="0.25"/>
  <cols>
    <col min="1" max="1" width="12.5703125" style="5" bestFit="1" customWidth="1"/>
    <col min="2" max="2" width="29.7109375" style="1" customWidth="1"/>
    <col min="3" max="3" width="2" style="2" bestFit="1" customWidth="1"/>
    <col min="4" max="4" width="96.140625" style="20" bestFit="1" customWidth="1"/>
  </cols>
  <sheetData>
    <row r="1" spans="1:4" x14ac:dyDescent="0.25">
      <c r="A1" s="5" t="s">
        <v>49</v>
      </c>
      <c r="B1" s="1" t="s">
        <v>4</v>
      </c>
      <c r="C1" s="2" t="s">
        <v>0</v>
      </c>
    </row>
    <row r="2" spans="1:4" x14ac:dyDescent="0.25">
      <c r="A2" s="5">
        <f>REVIEW!A2</f>
        <v>1</v>
      </c>
      <c r="B2" s="1" t="s">
        <v>5</v>
      </c>
      <c r="C2" s="2" t="s">
        <v>0</v>
      </c>
    </row>
    <row r="3" spans="1:4" x14ac:dyDescent="0.25">
      <c r="A3" s="5">
        <v>4</v>
      </c>
      <c r="B3" s="8" t="s">
        <v>6</v>
      </c>
      <c r="C3" s="2" t="s">
        <v>0</v>
      </c>
      <c r="D3" s="20" t="s">
        <v>16</v>
      </c>
    </row>
    <row r="4" spans="1:4" s="37" customFormat="1" ht="31.5" x14ac:dyDescent="0.5">
      <c r="A4" s="34"/>
      <c r="B4" s="8" t="s">
        <v>7</v>
      </c>
      <c r="C4" s="2" t="s">
        <v>0</v>
      </c>
      <c r="D4" s="35" t="str">
        <f>CONCATENATE($A$1,"_",TEXT(D5,"00"))</f>
        <v>DATA_PERF_01</v>
      </c>
    </row>
    <row r="5" spans="1:4" s="38" customFormat="1" ht="11.25" x14ac:dyDescent="0.2">
      <c r="A5" s="6"/>
      <c r="B5" s="4"/>
      <c r="C5" s="3"/>
      <c r="D5" s="22">
        <v>1</v>
      </c>
    </row>
    <row r="6" spans="1:4" x14ac:dyDescent="0.25">
      <c r="B6" s="1" t="s">
        <v>8</v>
      </c>
      <c r="C6" s="2" t="s">
        <v>0</v>
      </c>
    </row>
    <row r="7" spans="1:4" x14ac:dyDescent="0.25">
      <c r="B7" s="1" t="s">
        <v>9</v>
      </c>
      <c r="C7" s="2" t="s">
        <v>0</v>
      </c>
    </row>
    <row r="8" spans="1:4" x14ac:dyDescent="0.25">
      <c r="B8" s="1" t="s">
        <v>10</v>
      </c>
      <c r="C8" s="2" t="s">
        <v>0</v>
      </c>
    </row>
    <row r="9" spans="1:4" s="7" customFormat="1" ht="6.75" customHeight="1" x14ac:dyDescent="0.25">
      <c r="A9" s="5"/>
      <c r="C9" s="9"/>
      <c r="D9" s="21"/>
    </row>
    <row r="10" spans="1:4" x14ac:dyDescent="0.25">
      <c r="B10" s="1" t="s">
        <v>17</v>
      </c>
      <c r="C10" s="2" t="s">
        <v>1</v>
      </c>
      <c r="D10" s="20" t="str">
        <f>CONCATENATE(D4,".csv")</f>
        <v>DATA_PERF_01.csv</v>
      </c>
    </row>
    <row r="11" spans="1:4" x14ac:dyDescent="0.25">
      <c r="B11" s="1" t="s">
        <v>50</v>
      </c>
      <c r="C11" s="2" t="s">
        <v>1</v>
      </c>
      <c r="D11" s="20">
        <v>1</v>
      </c>
    </row>
    <row r="12" spans="1:4" x14ac:dyDescent="0.25">
      <c r="B12" s="1" t="s">
        <v>18</v>
      </c>
      <c r="C12" s="2" t="s">
        <v>1</v>
      </c>
      <c r="D12" s="20">
        <f>DATA_MULTI!D11</f>
        <v>5</v>
      </c>
    </row>
    <row r="13" spans="1:4" x14ac:dyDescent="0.25">
      <c r="B13" s="1" t="s">
        <v>19</v>
      </c>
      <c r="C13" s="2" t="s">
        <v>1</v>
      </c>
      <c r="D13" s="20" t="str">
        <f>DATA_MULTI!D12</f>
        <v>[13001|13001|13003|13004|13005]</v>
      </c>
    </row>
    <row r="14" spans="1:4" x14ac:dyDescent="0.25">
      <c r="B14" s="1" t="s">
        <v>21</v>
      </c>
      <c r="C14" s="2" t="s">
        <v>1</v>
      </c>
      <c r="D14" s="20" t="str">
        <f>DATA_MULTI!D13</f>
        <v>[A01_567890|A02_567890||A004_67890|A005_67890]</v>
      </c>
    </row>
    <row r="15" spans="1:4" x14ac:dyDescent="0.25">
      <c r="B15" s="1" t="s">
        <v>22</v>
      </c>
      <c r="C15" s="2" t="s">
        <v>1</v>
      </c>
      <c r="D15" s="20" t="str">
        <f>DATA_MULTI!D14</f>
        <v>[11,01|11,02|11,03||11,05]</v>
      </c>
    </row>
    <row r="16" spans="1:4" x14ac:dyDescent="0.25">
      <c r="B16" s="1" t="s">
        <v>23</v>
      </c>
      <c r="C16" s="2" t="s">
        <v>1</v>
      </c>
      <c r="D16" s="20" t="str">
        <f>DATA_MULTI!D15</f>
        <v>[01:02:03 01/06/2001|01:02:03 01/06/2002|01:02:03 01/06/2003|01:02:03 01/06/2004|]</v>
      </c>
    </row>
    <row r="17" spans="1:4" s="17" customFormat="1" ht="12.75" x14ac:dyDescent="0.2">
      <c r="A17" s="16"/>
      <c r="B17" s="17" t="s">
        <v>24</v>
      </c>
      <c r="C17" s="16"/>
      <c r="D17" s="24"/>
    </row>
    <row r="18" spans="1:4" x14ac:dyDescent="0.25">
      <c r="B18" s="1" t="str">
        <f>CONCATENATE("FS.",$B17,".&lt;INDEX&gt;")</f>
        <v>FS.INPUT.&lt;INDEX&gt;</v>
      </c>
      <c r="C18" s="2" t="s">
        <v>3</v>
      </c>
    </row>
    <row r="19" spans="1:4" x14ac:dyDescent="0.25">
      <c r="B19" s="1" t="str">
        <f>CONCATENATE("FS.",$B17,".&lt;NAME&gt;")</f>
        <v>FS.INPUT.&lt;NAME&gt;</v>
      </c>
      <c r="C19" s="2" t="s">
        <v>3</v>
      </c>
    </row>
    <row r="20" spans="1:4" x14ac:dyDescent="0.25">
      <c r="B20" s="1" t="str">
        <f>CONCATENATE("FS.",$B17,".&lt;ITEM&gt;.&lt;STATUS&gt;")</f>
        <v>FS.INPUT.&lt;ITEM&gt;.&lt;STATUS&gt;</v>
      </c>
      <c r="C20" s="2" t="s">
        <v>2</v>
      </c>
    </row>
    <row r="21" spans="1:4" x14ac:dyDescent="0.25">
      <c r="B21" s="1" t="str">
        <f>CONCATENATE("FS.",$B17,".&lt;ITEM&gt;.&lt;STATUS&gt;")</f>
        <v>FS.INPUT.&lt;ITEM&gt;.&lt;STATUS&gt;</v>
      </c>
      <c r="C21" s="2" t="s">
        <v>3</v>
      </c>
    </row>
    <row r="22" spans="1:4" x14ac:dyDescent="0.25">
      <c r="B22" s="1" t="str">
        <f>CONCATENATE("FS.",$B17,".&lt;ITEM&gt;.&lt;INDEX&gt;")</f>
        <v>FS.INPUT.&lt;ITEM&gt;.&lt;INDEX&gt;</v>
      </c>
      <c r="C22" s="2" t="s">
        <v>3</v>
      </c>
    </row>
    <row r="23" spans="1:4" x14ac:dyDescent="0.25">
      <c r="B23" s="1" t="str">
        <f>CONCATENATE("FS.",$B17,".&lt;ITEM&gt;.&lt;NAME&gt;")</f>
        <v>FS.INPUT.&lt;ITEM&gt;.&lt;NAME&gt;</v>
      </c>
      <c r="C23" s="2" t="s">
        <v>2</v>
      </c>
    </row>
    <row r="24" spans="1:4" x14ac:dyDescent="0.25">
      <c r="B24" s="1" t="str">
        <f>CONCATENATE("FS.",$B17,".&lt;ITEM&gt;.&lt;NAME&gt;")</f>
        <v>FS.INPUT.&lt;ITEM&gt;.&lt;NAME&gt;</v>
      </c>
      <c r="C24" s="2" t="s">
        <v>3</v>
      </c>
    </row>
    <row r="25" spans="1:4" s="17" customFormat="1" ht="12.75" x14ac:dyDescent="0.2">
      <c r="A25" s="16"/>
      <c r="B25" s="17" t="s">
        <v>25</v>
      </c>
      <c r="C25" s="16"/>
      <c r="D25" s="24"/>
    </row>
    <row r="26" spans="1:4" x14ac:dyDescent="0.25">
      <c r="B26" s="1" t="str">
        <f>CONCATENATE("FS.",$B25,".&lt;INDEX&gt;")</f>
        <v>FS.OUTPUT.&lt;INDEX&gt;</v>
      </c>
      <c r="C26" s="2" t="s">
        <v>3</v>
      </c>
    </row>
    <row r="27" spans="1:4" x14ac:dyDescent="0.25">
      <c r="B27" s="1" t="str">
        <f>CONCATENATE("FS.",$B25,".&lt;NAME&gt;")</f>
        <v>FS.OUTPUT.&lt;NAME&gt;</v>
      </c>
      <c r="C27" s="2" t="s">
        <v>3</v>
      </c>
    </row>
    <row r="28" spans="1:4" x14ac:dyDescent="0.25">
      <c r="B28" s="1" t="str">
        <f>CONCATENATE("FS.",$B25,".&lt;ITEM&gt;.&lt;STATUS&gt;")</f>
        <v>FS.OUTPUT.&lt;ITEM&gt;.&lt;STATUS&gt;</v>
      </c>
      <c r="C28" s="2" t="s">
        <v>2</v>
      </c>
    </row>
    <row r="29" spans="1:4" x14ac:dyDescent="0.25">
      <c r="B29" s="1" t="str">
        <f>CONCATENATE("FS.",$B25,".&lt;ITEM&gt;.&lt;STATUS&gt;")</f>
        <v>FS.OUTPUT.&lt;ITEM&gt;.&lt;STATUS&gt;</v>
      </c>
      <c r="C29" s="2" t="s">
        <v>3</v>
      </c>
    </row>
    <row r="30" spans="1:4" x14ac:dyDescent="0.25">
      <c r="B30" s="1" t="str">
        <f>CONCATENATE("FS.",$B25,".&lt;ITEM&gt;.&lt;INDEX&gt;")</f>
        <v>FS.OUTPUT.&lt;ITEM&gt;.&lt;INDEX&gt;</v>
      </c>
      <c r="C30" s="2" t="s">
        <v>3</v>
      </c>
    </row>
    <row r="31" spans="1:4" x14ac:dyDescent="0.25">
      <c r="B31" s="1" t="str">
        <f>CONCATENATE("FS.",$B25,".&lt;ITEM&gt;.&lt;NAME&gt;")</f>
        <v>FS.OUTPUT.&lt;ITEM&gt;.&lt;NAME&gt;</v>
      </c>
      <c r="C31" s="2" t="s">
        <v>2</v>
      </c>
    </row>
    <row r="32" spans="1:4" x14ac:dyDescent="0.25">
      <c r="B32" s="1" t="str">
        <f>CONCATENATE("FS.",$B25,".&lt;ITEM&gt;.&lt;NAME&gt;")</f>
        <v>FS.OUTPUT.&lt;ITEM&gt;.&lt;NAME&gt;</v>
      </c>
      <c r="C32" s="2" t="s">
        <v>3</v>
      </c>
    </row>
    <row r="33" spans="1:4" s="17" customFormat="1" ht="12.75" x14ac:dyDescent="0.2">
      <c r="A33" s="16"/>
      <c r="B33" s="17" t="s">
        <v>27</v>
      </c>
      <c r="C33" s="16"/>
      <c r="D33" s="24"/>
    </row>
    <row r="34" spans="1:4" x14ac:dyDescent="0.25">
      <c r="B34" s="1" t="str">
        <f>CONCATENATE("FS.",$B33,".&lt;INDEX&gt;")</f>
        <v>FS.ERROR.&lt;INDEX&gt;</v>
      </c>
      <c r="C34" s="2" t="s">
        <v>3</v>
      </c>
    </row>
    <row r="35" spans="1:4" x14ac:dyDescent="0.25">
      <c r="B35" s="1" t="str">
        <f>CONCATENATE("FS.",$B33,".&lt;NAME&gt;")</f>
        <v>FS.ERROR.&lt;NAME&gt;</v>
      </c>
      <c r="C35" s="2" t="s">
        <v>3</v>
      </c>
    </row>
    <row r="36" spans="1:4" x14ac:dyDescent="0.25">
      <c r="B36" s="1" t="str">
        <f>CONCATENATE("FS.",$B33,".&lt;ITEM&gt;.&lt;STATUS&gt;")</f>
        <v>FS.ERROR.&lt;ITEM&gt;.&lt;STATUS&gt;</v>
      </c>
      <c r="C36" s="2" t="s">
        <v>2</v>
      </c>
      <c r="D36" s="20" t="s">
        <v>26</v>
      </c>
    </row>
    <row r="37" spans="1:4" x14ac:dyDescent="0.25">
      <c r="B37" s="1" t="str">
        <f>CONCATENATE("FS.",$B33,".&lt;ITEM&gt;.&lt;STATUS&gt;")</f>
        <v>FS.ERROR.&lt;ITEM&gt;.&lt;STATUS&gt;</v>
      </c>
      <c r="C37" s="2" t="s">
        <v>3</v>
      </c>
    </row>
    <row r="38" spans="1:4" x14ac:dyDescent="0.25">
      <c r="B38" s="1" t="str">
        <f>CONCATENATE("FS.",$B33,".&lt;ITEM&gt;.&lt;INDEX&gt;")</f>
        <v>FS.ERROR.&lt;ITEM&gt;.&lt;INDEX&gt;</v>
      </c>
      <c r="C38" s="2" t="s">
        <v>3</v>
      </c>
    </row>
    <row r="39" spans="1:4" x14ac:dyDescent="0.25">
      <c r="B39" s="1" t="str">
        <f>CONCATENATE("FS.",$B33,".&lt;ITEM&gt;.&lt;NAME&gt;")</f>
        <v>FS.ERROR.&lt;ITEM&gt;.&lt;NAME&gt;</v>
      </c>
      <c r="C39" s="2" t="s">
        <v>2</v>
      </c>
      <c r="D39" s="20" t="str">
        <f>CONCATENATE("#","[0-9]{8}-[0-9]{6}.ERROR.",D10,"#")</f>
        <v>#[0-9]{8}-[0-9]{6}.ERROR.DATA_PERF_01.csv#</v>
      </c>
    </row>
    <row r="40" spans="1:4" x14ac:dyDescent="0.25">
      <c r="B40" s="1" t="str">
        <f>CONCATENATE("FS.",$B33,".&lt;ITEM&gt;.&lt;NAME&gt;")</f>
        <v>FS.ERROR.&lt;ITEM&gt;.&lt;NAME&gt;</v>
      </c>
      <c r="C40" s="2" t="s">
        <v>3</v>
      </c>
    </row>
    <row r="41" spans="1:4" s="14" customFormat="1" ht="14.25" customHeight="1" x14ac:dyDescent="0.25">
      <c r="A41" s="13"/>
      <c r="C41" s="15"/>
      <c r="D41" s="26"/>
    </row>
    <row r="42" spans="1:4" x14ac:dyDescent="0.25">
      <c r="B42" s="1" t="s">
        <v>33</v>
      </c>
      <c r="C42" s="2" t="s">
        <v>2</v>
      </c>
    </row>
    <row r="43" spans="1:4" x14ac:dyDescent="0.25">
      <c r="B43" s="1" t="s">
        <v>33</v>
      </c>
      <c r="C43" s="2" t="s">
        <v>3</v>
      </c>
    </row>
    <row r="44" spans="1:4" x14ac:dyDescent="0.25">
      <c r="B44" s="1" t="s">
        <v>34</v>
      </c>
      <c r="C44" s="2" t="s">
        <v>2</v>
      </c>
    </row>
    <row r="45" spans="1:4" x14ac:dyDescent="0.25">
      <c r="B45" s="1" t="s">
        <v>34</v>
      </c>
      <c r="C45" s="2" t="s">
        <v>3</v>
      </c>
    </row>
    <row r="46" spans="1:4" x14ac:dyDescent="0.25">
      <c r="B46" s="1" t="s">
        <v>35</v>
      </c>
      <c r="C46" s="2" t="s">
        <v>3</v>
      </c>
    </row>
    <row r="47" spans="1:4" x14ac:dyDescent="0.25">
      <c r="B47" s="1" t="s">
        <v>36</v>
      </c>
      <c r="C47" s="2" t="s">
        <v>3</v>
      </c>
    </row>
    <row r="48" spans="1:4" x14ac:dyDescent="0.25">
      <c r="B48" s="1" t="s">
        <v>37</v>
      </c>
      <c r="C48" s="2" t="s">
        <v>3</v>
      </c>
    </row>
    <row r="49" spans="2:3" x14ac:dyDescent="0.25">
      <c r="B49" s="1" t="s">
        <v>38</v>
      </c>
      <c r="C49" s="2" t="s">
        <v>3</v>
      </c>
    </row>
    <row r="50" spans="2:3" x14ac:dyDescent="0.25">
      <c r="B50" s="1" t="s">
        <v>39</v>
      </c>
      <c r="C50" s="2" t="s">
        <v>3</v>
      </c>
    </row>
  </sheetData>
  <conditionalFormatting sqref="E3:XFD3">
    <cfRule type="cellIs" dxfId="125" priority="125" operator="equal">
      <formula>"N"</formula>
    </cfRule>
    <cfRule type="cellIs" dxfId="124" priority="126" operator="equal">
      <formula>"Y"</formula>
    </cfRule>
  </conditionalFormatting>
  <conditionalFormatting sqref="D3">
    <cfRule type="cellIs" dxfId="123" priority="129" operator="equal">
      <formula>"N"</formula>
    </cfRule>
    <cfRule type="cellIs" dxfId="122" priority="130" operator="equal">
      <formula>"Y"</formula>
    </cfRule>
  </conditionalFormatting>
  <conditionalFormatting sqref="C50 C27:C31">
    <cfRule type="cellIs" dxfId="121" priority="27" operator="equal">
      <formula>"S"</formula>
    </cfRule>
    <cfRule type="cellIs" dxfId="120" priority="28" operator="equal">
      <formula>"E"</formula>
    </cfRule>
    <cfRule type="cellIs" dxfId="119" priority="29" operator="equal">
      <formula>"O"</formula>
    </cfRule>
    <cfRule type="cellIs" dxfId="118" priority="30" operator="equal">
      <formula>"I"</formula>
    </cfRule>
  </conditionalFormatting>
  <conditionalFormatting sqref="C26 C51:C69 C10:C15 C18:C23 C34:C40 C87:C1048576 C42:C49">
    <cfRule type="cellIs" dxfId="117" priority="107" operator="equal">
      <formula>"S"</formula>
    </cfRule>
    <cfRule type="cellIs" dxfId="116" priority="108" operator="equal">
      <formula>"E"</formula>
    </cfRule>
    <cfRule type="cellIs" dxfId="115" priority="109" operator="equal">
      <formula>"O"</formula>
    </cfRule>
    <cfRule type="cellIs" dxfId="114" priority="110" operator="equal">
      <formula>"I"</formula>
    </cfRule>
  </conditionalFormatting>
  <conditionalFormatting sqref="A3">
    <cfRule type="cellIs" dxfId="113" priority="105" operator="equal">
      <formula>"N"</formula>
    </cfRule>
    <cfRule type="cellIs" dxfId="112" priority="106" operator="equal">
      <formula>"Y"</formula>
    </cfRule>
  </conditionalFormatting>
  <conditionalFormatting sqref="C17">
    <cfRule type="cellIs" dxfId="111" priority="47" operator="equal">
      <formula>"S"</formula>
    </cfRule>
    <cfRule type="cellIs" dxfId="110" priority="48" operator="equal">
      <formula>"E"</formula>
    </cfRule>
    <cfRule type="cellIs" dxfId="109" priority="49" operator="equal">
      <formula>"O"</formula>
    </cfRule>
    <cfRule type="cellIs" dxfId="108" priority="50" operator="equal">
      <formula>"I"</formula>
    </cfRule>
  </conditionalFormatting>
  <conditionalFormatting sqref="C16">
    <cfRule type="cellIs" dxfId="107" priority="55" operator="equal">
      <formula>"S"</formula>
    </cfRule>
    <cfRule type="cellIs" dxfId="106" priority="56" operator="equal">
      <formula>"E"</formula>
    </cfRule>
    <cfRule type="cellIs" dxfId="105" priority="57" operator="equal">
      <formula>"O"</formula>
    </cfRule>
    <cfRule type="cellIs" dxfId="104" priority="58" operator="equal">
      <formula>"I"</formula>
    </cfRule>
  </conditionalFormatting>
  <conditionalFormatting sqref="C41">
    <cfRule type="cellIs" dxfId="103" priority="23" operator="equal">
      <formula>"S"</formula>
    </cfRule>
    <cfRule type="cellIs" dxfId="102" priority="24" operator="equal">
      <formula>"E"</formula>
    </cfRule>
    <cfRule type="cellIs" dxfId="101" priority="25" operator="equal">
      <formula>"O"</formula>
    </cfRule>
    <cfRule type="cellIs" dxfId="100" priority="26" operator="equal">
      <formula>"I"</formula>
    </cfRule>
  </conditionalFormatting>
  <conditionalFormatting sqref="C9">
    <cfRule type="cellIs" dxfId="99" priority="51" operator="equal">
      <formula>"S"</formula>
    </cfRule>
    <cfRule type="cellIs" dxfId="98" priority="52" operator="equal">
      <formula>"E"</formula>
    </cfRule>
    <cfRule type="cellIs" dxfId="97" priority="53" operator="equal">
      <formula>"O"</formula>
    </cfRule>
    <cfRule type="cellIs" dxfId="96" priority="54" operator="equal">
      <formula>"I"</formula>
    </cfRule>
  </conditionalFormatting>
  <conditionalFormatting sqref="C25">
    <cfRule type="cellIs" dxfId="95" priority="43" operator="equal">
      <formula>"S"</formula>
    </cfRule>
    <cfRule type="cellIs" dxfId="94" priority="44" operator="equal">
      <formula>"E"</formula>
    </cfRule>
    <cfRule type="cellIs" dxfId="93" priority="45" operator="equal">
      <formula>"O"</formula>
    </cfRule>
    <cfRule type="cellIs" dxfId="92" priority="46" operator="equal">
      <formula>"I"</formula>
    </cfRule>
  </conditionalFormatting>
  <conditionalFormatting sqref="C24">
    <cfRule type="cellIs" dxfId="91" priority="39" operator="equal">
      <formula>"S"</formula>
    </cfRule>
    <cfRule type="cellIs" dxfId="90" priority="40" operator="equal">
      <formula>"E"</formula>
    </cfRule>
    <cfRule type="cellIs" dxfId="89" priority="41" operator="equal">
      <formula>"O"</formula>
    </cfRule>
    <cfRule type="cellIs" dxfId="88" priority="42" operator="equal">
      <formula>"I"</formula>
    </cfRule>
  </conditionalFormatting>
  <conditionalFormatting sqref="C32">
    <cfRule type="cellIs" dxfId="87" priority="31" operator="equal">
      <formula>"S"</formula>
    </cfRule>
    <cfRule type="cellIs" dxfId="86" priority="32" operator="equal">
      <formula>"E"</formula>
    </cfRule>
    <cfRule type="cellIs" dxfId="85" priority="33" operator="equal">
      <formula>"O"</formula>
    </cfRule>
    <cfRule type="cellIs" dxfId="84" priority="34" operator="equal">
      <formula>"I"</formula>
    </cfRule>
  </conditionalFormatting>
  <conditionalFormatting sqref="C33">
    <cfRule type="cellIs" dxfId="83" priority="19" operator="equal">
      <formula>"S"</formula>
    </cfRule>
    <cfRule type="cellIs" dxfId="82" priority="20" operator="equal">
      <formula>"E"</formula>
    </cfRule>
    <cfRule type="cellIs" dxfId="81" priority="21" operator="equal">
      <formula>"O"</formula>
    </cfRule>
    <cfRule type="cellIs" dxfId="80" priority="22" operator="equal">
      <formula>"I"</formula>
    </cfRule>
  </conditionalFormatting>
  <conditionalFormatting sqref="B3:C3">
    <cfRule type="cellIs" dxfId="79" priority="13" operator="equal">
      <formula>"N"</formula>
    </cfRule>
    <cfRule type="cellIs" dxfId="78" priority="14" operator="equal">
      <formula>"Y"</formula>
    </cfRule>
  </conditionalFormatting>
  <conditionalFormatting sqref="C1:C2 C5:C8">
    <cfRule type="cellIs" dxfId="77" priority="15" operator="equal">
      <formula>"S"</formula>
    </cfRule>
    <cfRule type="cellIs" dxfId="76" priority="16" operator="equal">
      <formula>"E"</formula>
    </cfRule>
    <cfRule type="cellIs" dxfId="75" priority="17" operator="equal">
      <formula>"O"</formula>
    </cfRule>
    <cfRule type="cellIs" dxfId="74" priority="18" operator="equal">
      <formula>"I"</formula>
    </cfRule>
  </conditionalFormatting>
  <conditionalFormatting sqref="C4">
    <cfRule type="cellIs" dxfId="73" priority="7" operator="equal">
      <formula>"N"</formula>
    </cfRule>
    <cfRule type="cellIs" dxfId="72" priority="8" operator="equal">
      <formula>"Y"</formula>
    </cfRule>
  </conditionalFormatting>
  <conditionalFormatting sqref="B4">
    <cfRule type="cellIs" dxfId="71" priority="5" operator="equal">
      <formula>"N"</formula>
    </cfRule>
    <cfRule type="cellIs" dxfId="70" priority="6" operator="equal">
      <formula>"Y"</formula>
    </cfRule>
  </conditionalFormatting>
  <conditionalFormatting sqref="C3:C4">
    <cfRule type="cellIs" dxfId="69" priority="9" operator="equal">
      <formula>"S"</formula>
    </cfRule>
    <cfRule type="cellIs" dxfId="68" priority="10" operator="equal">
      <formula>"E"</formula>
    </cfRule>
    <cfRule type="cellIs" dxfId="67" priority="11" operator="equal">
      <formula>"O"</formula>
    </cfRule>
    <cfRule type="cellIs" dxfId="66" priority="12" operator="equal">
      <formula>"I"</formula>
    </cfRule>
  </conditionalFormatting>
  <conditionalFormatting sqref="C70:C86">
    <cfRule type="cellIs" dxfId="65" priority="1" operator="equal">
      <formula>"S"</formula>
    </cfRule>
    <cfRule type="cellIs" dxfId="64" priority="2" operator="equal">
      <formula>"E"</formula>
    </cfRule>
    <cfRule type="cellIs" dxfId="63" priority="3" operator="equal">
      <formula>"O"</formula>
    </cfRule>
    <cfRule type="cellIs" dxfId="62" priority="4" operator="equal">
      <formula>"I"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REVIEW</vt:lpstr>
      <vt:lpstr>(N) DATA_TEST</vt:lpstr>
      <vt:lpstr>DATA</vt:lpstr>
      <vt:lpstr>DEPENDENCY</vt:lpstr>
      <vt:lpstr>DATA_MULTI</vt:lpstr>
      <vt:lpstr>DATA_PERF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KRALOVEC (kkralove)</dc:creator>
  <cp:lastModifiedBy>Karel KRALOVEC (kkralove)</cp:lastModifiedBy>
  <dcterms:created xsi:type="dcterms:W3CDTF">2018-02-23T14:29:52Z</dcterms:created>
  <dcterms:modified xsi:type="dcterms:W3CDTF">2018-03-22T18:21:32Z</dcterms:modified>
</cp:coreProperties>
</file>