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PROJECT\KKR\WORKSPACE\kkr.ktm.job\wrk\ktm\excel\"/>
    </mc:Choice>
  </mc:AlternateContent>
  <bookViews>
    <workbookView xWindow="7680" yWindow="6240" windowWidth="19200" windowHeight="3360" tabRatio="439" activeTab="4"/>
  </bookViews>
  <sheets>
    <sheet name="REVIEW" sheetId="10" r:id="rId1"/>
    <sheet name="DATA" sheetId="8" r:id="rId2"/>
    <sheet name="DEPENDENCY" sheetId="9" r:id="rId3"/>
    <sheet name="DATA_MULTI" sheetId="11" r:id="rId4"/>
    <sheet name="DATA_PERF" sheetId="13" r:id="rId5"/>
  </sheets>
  <calcPr calcId="152511"/>
</workbook>
</file>

<file path=xl/calcChain.xml><?xml version="1.0" encoding="utf-8"?>
<calcChain xmlns="http://schemas.openxmlformats.org/spreadsheetml/2006/main">
  <c r="K80" i="11" l="1"/>
  <c r="D96" i="11"/>
  <c r="D94" i="11"/>
  <c r="J54" i="11" l="1"/>
  <c r="H54" i="11"/>
  <c r="G54" i="11"/>
  <c r="F54" i="11"/>
  <c r="D39" i="13"/>
  <c r="D18" i="13"/>
  <c r="D17" i="13"/>
  <c r="D16" i="13"/>
  <c r="D15" i="13"/>
  <c r="D13" i="13"/>
  <c r="A43" i="13"/>
  <c r="A42" i="13"/>
  <c r="A41" i="13"/>
  <c r="A40" i="13"/>
  <c r="A39" i="13"/>
  <c r="A38" i="13"/>
  <c r="A37" i="13"/>
  <c r="A35" i="13"/>
  <c r="A34" i="13"/>
  <c r="A33" i="13"/>
  <c r="A32" i="13"/>
  <c r="A31" i="13"/>
  <c r="A30" i="13"/>
  <c r="A29" i="13"/>
  <c r="A27" i="13"/>
  <c r="A26" i="13"/>
  <c r="A25" i="13"/>
  <c r="A24" i="13"/>
  <c r="A23" i="13"/>
  <c r="A22" i="13"/>
  <c r="A21" i="13"/>
  <c r="D4" i="13"/>
  <c r="D10" i="13" s="1"/>
  <c r="D42" i="13" s="1"/>
  <c r="B1" i="13"/>
  <c r="J14" i="11"/>
  <c r="I14" i="11"/>
  <c r="H14" i="11"/>
  <c r="G14" i="11"/>
  <c r="F14" i="11"/>
  <c r="N14" i="9"/>
  <c r="L14" i="9"/>
  <c r="K14" i="9"/>
  <c r="H14" i="9"/>
  <c r="G14" i="9"/>
  <c r="D14" i="9"/>
  <c r="Q14" i="8"/>
  <c r="T14" i="8"/>
  <c r="O14" i="8"/>
  <c r="N14" i="8"/>
  <c r="M14" i="8"/>
  <c r="L14" i="8"/>
  <c r="I14" i="8"/>
  <c r="H14" i="8"/>
  <c r="G14" i="8"/>
  <c r="D14" i="8"/>
  <c r="B1" i="11" l="1"/>
  <c r="D47" i="11"/>
  <c r="D78" i="11" l="1"/>
  <c r="D65" i="11"/>
  <c r="G5" i="11" l="1"/>
  <c r="D10" i="8" l="1"/>
  <c r="I10" i="8"/>
  <c r="H10" i="8"/>
  <c r="G10" i="8"/>
  <c r="F10" i="8"/>
  <c r="O11" i="8"/>
  <c r="N11" i="8"/>
  <c r="M11" i="8"/>
  <c r="L11" i="8"/>
  <c r="K11" i="8"/>
  <c r="O10" i="8"/>
  <c r="N10" i="8"/>
  <c r="M10" i="8"/>
  <c r="L10" i="8"/>
  <c r="K10" i="8"/>
  <c r="R11" i="8"/>
  <c r="Q11" i="8"/>
  <c r="R10" i="8"/>
  <c r="Q10" i="8"/>
  <c r="T10" i="8"/>
  <c r="N10" i="9"/>
  <c r="L10" i="9"/>
  <c r="K10" i="9"/>
  <c r="J10" i="9"/>
  <c r="H10" i="9"/>
  <c r="G10" i="9"/>
  <c r="F10" i="9"/>
  <c r="D10" i="9"/>
  <c r="D12" i="11"/>
  <c r="F4" i="11"/>
  <c r="F10" i="11" s="1"/>
  <c r="D4" i="11"/>
  <c r="D10" i="11" s="1"/>
  <c r="F17" i="11"/>
  <c r="F16" i="11"/>
  <c r="F15" i="11"/>
  <c r="G2" i="11"/>
  <c r="H2" i="11"/>
  <c r="I2" i="11"/>
  <c r="I76" i="11" s="1"/>
  <c r="D76" i="11" s="1"/>
  <c r="G56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2" i="11"/>
  <c r="A41" i="11"/>
  <c r="A40" i="11"/>
  <c r="A39" i="11"/>
  <c r="A38" i="11"/>
  <c r="A37" i="11"/>
  <c r="A36" i="11"/>
  <c r="A34" i="11"/>
  <c r="A33" i="11"/>
  <c r="A32" i="11"/>
  <c r="A31" i="11"/>
  <c r="A30" i="11"/>
  <c r="A29" i="11"/>
  <c r="A28" i="11"/>
  <c r="A26" i="11"/>
  <c r="A25" i="11"/>
  <c r="A24" i="11"/>
  <c r="A23" i="11"/>
  <c r="A22" i="11"/>
  <c r="A21" i="11"/>
  <c r="A20" i="11"/>
  <c r="F60" i="11" l="1"/>
  <c r="F56" i="11"/>
  <c r="F58" i="11"/>
  <c r="F92" i="11"/>
  <c r="F33" i="11"/>
  <c r="D72" i="11"/>
  <c r="D41" i="11"/>
  <c r="D92" i="11"/>
  <c r="G4" i="11"/>
  <c r="G10" i="11" s="1"/>
  <c r="G92" i="11" s="1"/>
  <c r="G16" i="11"/>
  <c r="G58" i="11" s="1"/>
  <c r="H5" i="11"/>
  <c r="H4" i="11" s="1"/>
  <c r="H10" i="11" s="1"/>
  <c r="G17" i="11"/>
  <c r="G33" i="11" l="1"/>
  <c r="G60" i="11"/>
  <c r="I5" i="11"/>
  <c r="H15" i="11"/>
  <c r="H17" i="11"/>
  <c r="H60" i="11" s="1"/>
  <c r="H56" i="11" l="1"/>
  <c r="J5" i="11"/>
  <c r="J4" i="11" s="1"/>
  <c r="J10" i="11" s="1"/>
  <c r="I4" i="11"/>
  <c r="I10" i="11" s="1"/>
  <c r="H92" i="11"/>
  <c r="H33" i="11"/>
  <c r="I16" i="11"/>
  <c r="I15" i="11"/>
  <c r="I72" i="11" l="1"/>
  <c r="I41" i="11"/>
  <c r="I92" i="11"/>
  <c r="A41" i="9" l="1"/>
  <c r="A40" i="9"/>
  <c r="A39" i="9"/>
  <c r="A38" i="9"/>
  <c r="A37" i="9"/>
  <c r="A36" i="9"/>
  <c r="A35" i="9"/>
  <c r="A33" i="9"/>
  <c r="A32" i="9"/>
  <c r="A31" i="9"/>
  <c r="A30" i="9"/>
  <c r="A29" i="9"/>
  <c r="A28" i="9"/>
  <c r="A27" i="9"/>
  <c r="A25" i="9"/>
  <c r="A24" i="9"/>
  <c r="A23" i="9"/>
  <c r="A22" i="9"/>
  <c r="A21" i="9"/>
  <c r="A20" i="9"/>
  <c r="A19" i="9"/>
  <c r="A39" i="8" l="1"/>
  <c r="A38" i="8"/>
  <c r="A42" i="8"/>
  <c r="A41" i="8"/>
  <c r="A40" i="8"/>
  <c r="A37" i="8"/>
  <c r="A36" i="8"/>
  <c r="A31" i="8"/>
  <c r="A30" i="8"/>
  <c r="A34" i="8"/>
  <c r="A33" i="8"/>
  <c r="A32" i="8"/>
  <c r="A29" i="8"/>
  <c r="A28" i="8"/>
  <c r="A23" i="8"/>
  <c r="A22" i="8"/>
  <c r="A26" i="8"/>
  <c r="A25" i="8"/>
  <c r="A24" i="8"/>
  <c r="A21" i="8"/>
  <c r="A20" i="8"/>
  <c r="J16" i="11" l="1"/>
  <c r="K5" i="11"/>
  <c r="K4" i="11" s="1"/>
  <c r="K10" i="11" s="1"/>
  <c r="J15" i="11"/>
  <c r="J17" i="11"/>
  <c r="K75" i="9"/>
  <c r="J75" i="9"/>
  <c r="G56" i="8"/>
  <c r="H57" i="9"/>
  <c r="A56" i="9"/>
  <c r="A55" i="9"/>
  <c r="A58" i="9"/>
  <c r="A57" i="9"/>
  <c r="D15" i="11" l="1"/>
  <c r="J60" i="11"/>
  <c r="D60" i="11" s="1"/>
  <c r="J56" i="11"/>
  <c r="D56" i="11" s="1"/>
  <c r="D54" i="11"/>
  <c r="J58" i="11"/>
  <c r="D58" i="11" s="1"/>
  <c r="J33" i="11"/>
  <c r="J92" i="11"/>
  <c r="K14" i="11"/>
  <c r="D80" i="11" s="1"/>
  <c r="K15" i="11"/>
  <c r="K17" i="11"/>
  <c r="D17" i="11" s="1"/>
  <c r="K16" i="11"/>
  <c r="D16" i="11" s="1"/>
  <c r="D16" i="9"/>
  <c r="D57" i="9" s="1"/>
  <c r="D14" i="11" l="1"/>
  <c r="K72" i="11"/>
  <c r="K92" i="11"/>
  <c r="K41" i="11"/>
  <c r="A94" i="9"/>
  <c r="A93" i="9"/>
  <c r="A92" i="9"/>
  <c r="A91" i="9"/>
  <c r="A90" i="9"/>
  <c r="A89" i="9"/>
  <c r="A88" i="9"/>
  <c r="A87" i="9"/>
  <c r="A86" i="9"/>
  <c r="A83" i="9"/>
  <c r="A82" i="9"/>
  <c r="A85" i="9"/>
  <c r="A84" i="9"/>
  <c r="A81" i="9"/>
  <c r="A80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3" i="9"/>
  <c r="A62" i="9"/>
  <c r="A65" i="9"/>
  <c r="A64" i="9"/>
  <c r="A61" i="9"/>
  <c r="A60" i="9"/>
  <c r="A54" i="9"/>
  <c r="A53" i="9"/>
  <c r="A52" i="9"/>
  <c r="A51" i="9"/>
  <c r="A50" i="9"/>
  <c r="A47" i="9"/>
  <c r="A46" i="9"/>
  <c r="A49" i="9"/>
  <c r="A48" i="9"/>
  <c r="A45" i="9"/>
  <c r="A44" i="9"/>
  <c r="M78" i="8" l="1"/>
  <c r="N78" i="8" l="1"/>
  <c r="K78" i="8"/>
  <c r="A91" i="8" l="1"/>
  <c r="A90" i="8"/>
  <c r="A89" i="8"/>
  <c r="A45" i="8" l="1"/>
  <c r="A46" i="8"/>
  <c r="A49" i="8"/>
  <c r="A50" i="8"/>
  <c r="A47" i="8"/>
  <c r="A48" i="8"/>
  <c r="A51" i="8"/>
  <c r="A52" i="8"/>
  <c r="A53" i="8"/>
  <c r="A54" i="8"/>
  <c r="A55" i="8"/>
  <c r="A56" i="8"/>
  <c r="A57" i="8"/>
  <c r="A58" i="8"/>
  <c r="A59" i="8"/>
  <c r="A60" i="8"/>
  <c r="A61" i="8"/>
  <c r="A63" i="8"/>
  <c r="A97" i="8"/>
  <c r="A68" i="8"/>
  <c r="A65" i="8"/>
  <c r="A70" i="8"/>
  <c r="A71" i="8"/>
  <c r="A74" i="8"/>
  <c r="A75" i="8"/>
  <c r="A78" i="8"/>
  <c r="A79" i="8"/>
  <c r="A83" i="8"/>
  <c r="A87" i="8"/>
  <c r="A84" i="8"/>
  <c r="A88" i="8"/>
  <c r="A85" i="8"/>
  <c r="A86" i="8"/>
  <c r="A92" i="8"/>
  <c r="A94" i="8"/>
  <c r="A95" i="8"/>
  <c r="A96" i="8"/>
  <c r="A81" i="8" l="1"/>
  <c r="A77" i="8"/>
  <c r="A73" i="8"/>
  <c r="A69" i="8"/>
  <c r="A67" i="8"/>
  <c r="A80" i="8"/>
  <c r="A76" i="8"/>
  <c r="A72" i="8"/>
  <c r="A66" i="8"/>
  <c r="A64" i="8"/>
  <c r="A93" i="8"/>
  <c r="D17" i="8"/>
  <c r="D60" i="8" s="1"/>
  <c r="B1" i="9" l="1"/>
  <c r="B1" i="8"/>
  <c r="K2" i="9"/>
  <c r="K73" i="9" s="1"/>
  <c r="G2" i="9"/>
  <c r="G73" i="9" s="1"/>
  <c r="D7" i="9"/>
  <c r="D33" i="8"/>
  <c r="F5" i="9"/>
  <c r="D4" i="9"/>
  <c r="L2" i="9"/>
  <c r="L73" i="9" s="1"/>
  <c r="J2" i="9"/>
  <c r="J73" i="9" s="1"/>
  <c r="H2" i="9"/>
  <c r="F2" i="9"/>
  <c r="F73" i="9" s="1"/>
  <c r="D15" i="8"/>
  <c r="D56" i="8" s="1"/>
  <c r="D4" i="8"/>
  <c r="O2" i="8"/>
  <c r="O76" i="8" s="1"/>
  <c r="N2" i="8"/>
  <c r="N76" i="8" s="1"/>
  <c r="M2" i="8"/>
  <c r="M76" i="8" s="1"/>
  <c r="L2" i="8"/>
  <c r="L76" i="8" s="1"/>
  <c r="K2" i="8"/>
  <c r="K76" i="8" s="1"/>
  <c r="I2" i="8"/>
  <c r="I76" i="8" s="1"/>
  <c r="H2" i="8"/>
  <c r="G2" i="8"/>
  <c r="F2" i="8"/>
  <c r="F76" i="8" s="1"/>
  <c r="F5" i="8"/>
  <c r="F16" i="8" s="1"/>
  <c r="D16" i="8"/>
  <c r="D58" i="8" s="1"/>
  <c r="D89" i="9" l="1"/>
  <c r="D32" i="9"/>
  <c r="D92" i="8"/>
  <c r="G5" i="9"/>
  <c r="G16" i="9" s="1"/>
  <c r="F16" i="9"/>
  <c r="F41" i="8"/>
  <c r="F17" i="8"/>
  <c r="F4" i="8"/>
  <c r="F15" i="8"/>
  <c r="D54" i="8"/>
  <c r="D53" i="9"/>
  <c r="G4" i="9"/>
  <c r="F40" i="9"/>
  <c r="F4" i="9"/>
  <c r="G5" i="8"/>
  <c r="G17" i="8" s="1"/>
  <c r="G60" i="8" s="1"/>
  <c r="F92" i="8" l="1"/>
  <c r="F72" i="8"/>
  <c r="F69" i="9"/>
  <c r="F89" i="9"/>
  <c r="H5" i="9"/>
  <c r="J5" i="9" s="1"/>
  <c r="G4" i="8"/>
  <c r="G54" i="8"/>
  <c r="H53" i="9"/>
  <c r="H5" i="8"/>
  <c r="H17" i="8" s="1"/>
  <c r="H60" i="8" s="1"/>
  <c r="G16" i="8"/>
  <c r="G58" i="8" s="1"/>
  <c r="G92" i="8" l="1"/>
  <c r="G33" i="8"/>
  <c r="G69" i="9"/>
  <c r="G40" i="9"/>
  <c r="G89" i="9"/>
  <c r="H4" i="9"/>
  <c r="K5" i="9"/>
  <c r="J16" i="9"/>
  <c r="H15" i="8"/>
  <c r="H56" i="8" s="1"/>
  <c r="H4" i="8"/>
  <c r="H54" i="8"/>
  <c r="I5" i="8"/>
  <c r="H92" i="8" l="1"/>
  <c r="H33" i="8"/>
  <c r="H89" i="9"/>
  <c r="H32" i="9"/>
  <c r="K16" i="9"/>
  <c r="K40" i="9"/>
  <c r="L5" i="9"/>
  <c r="K4" i="9"/>
  <c r="I41" i="8"/>
  <c r="I4" i="8"/>
  <c r="J40" i="9"/>
  <c r="I15" i="8"/>
  <c r="K5" i="8"/>
  <c r="K17" i="8" s="1"/>
  <c r="I16" i="8"/>
  <c r="I72" i="8" l="1"/>
  <c r="I92" i="8"/>
  <c r="J89" i="9"/>
  <c r="J69" i="9"/>
  <c r="K89" i="9"/>
  <c r="K69" i="9"/>
  <c r="N5" i="9"/>
  <c r="L16" i="9"/>
  <c r="L75" i="9" s="1"/>
  <c r="K41" i="8"/>
  <c r="K15" i="8"/>
  <c r="K4" i="8"/>
  <c r="J4" i="9"/>
  <c r="K92" i="8" l="1"/>
  <c r="K72" i="8"/>
  <c r="N16" i="9"/>
  <c r="N15" i="9"/>
  <c r="N77" i="9" s="1"/>
  <c r="N4" i="9"/>
  <c r="N40" i="9"/>
  <c r="L40" i="9"/>
  <c r="L4" i="9"/>
  <c r="L5" i="8"/>
  <c r="L17" i="8" s="1"/>
  <c r="K16" i="8"/>
  <c r="L89" i="9" l="1"/>
  <c r="L69" i="9"/>
  <c r="N89" i="9"/>
  <c r="N69" i="9"/>
  <c r="L15" i="8"/>
  <c r="L78" i="8" s="1"/>
  <c r="L4" i="8"/>
  <c r="L41" i="8"/>
  <c r="L16" i="8"/>
  <c r="M5" i="8"/>
  <c r="M17" i="8" s="1"/>
  <c r="L72" i="8" l="1"/>
  <c r="L92" i="8"/>
  <c r="M4" i="8"/>
  <c r="M41" i="8"/>
  <c r="M15" i="8"/>
  <c r="N5" i="8"/>
  <c r="M92" i="8" l="1"/>
  <c r="M72" i="8"/>
  <c r="N41" i="8"/>
  <c r="N15" i="8"/>
  <c r="N4" i="8"/>
  <c r="O5" i="8"/>
  <c r="O17" i="8" s="1"/>
  <c r="O78" i="8" s="1"/>
  <c r="N16" i="8"/>
  <c r="N92" i="8" l="1"/>
  <c r="N72" i="8"/>
  <c r="Q5" i="8"/>
  <c r="Q17" i="8" s="1"/>
  <c r="Q60" i="8" s="1"/>
  <c r="O41" i="8"/>
  <c r="O15" i="8"/>
  <c r="O4" i="8"/>
  <c r="O16" i="8"/>
  <c r="Q16" i="8" l="1"/>
  <c r="Q58" i="8" s="1"/>
  <c r="O92" i="8"/>
  <c r="O72" i="8"/>
  <c r="Q15" i="8"/>
  <c r="Q56" i="8" s="1"/>
  <c r="Q4" i="8"/>
  <c r="R5" i="8"/>
  <c r="R17" i="8" s="1"/>
  <c r="Q92" i="8" l="1"/>
  <c r="Q33" i="8"/>
  <c r="R14" i="8"/>
  <c r="R80" i="8" s="1"/>
  <c r="Q54" i="8"/>
  <c r="R4" i="8"/>
  <c r="T5" i="8"/>
  <c r="T17" i="8" s="1"/>
  <c r="T60" i="8" s="1"/>
  <c r="R41" i="8"/>
  <c r="R15" i="8"/>
  <c r="R16" i="8"/>
  <c r="R72" i="8" l="1"/>
  <c r="R92" i="8"/>
  <c r="T16" i="8"/>
  <c r="T58" i="8" s="1"/>
  <c r="T15" i="8"/>
  <c r="T56" i="8" s="1"/>
  <c r="T4" i="8"/>
  <c r="T54" i="8"/>
  <c r="T92" i="8" l="1"/>
  <c r="T33" i="8"/>
  <c r="D15" i="9"/>
  <c r="D55" i="9" s="1"/>
  <c r="H15" i="9"/>
  <c r="H55" i="9" s="1"/>
  <c r="J15" i="9"/>
  <c r="L15" i="9"/>
  <c r="F15" i="9"/>
</calcChain>
</file>

<file path=xl/sharedStrings.xml><?xml version="1.0" encoding="utf-8"?>
<sst xmlns="http://schemas.openxmlformats.org/spreadsheetml/2006/main" count="593" uniqueCount="64">
  <si>
    <t>O</t>
  </si>
  <si>
    <t>I</t>
  </si>
  <si>
    <t>Y</t>
  </si>
  <si>
    <t>E</t>
  </si>
  <si>
    <t>Code</t>
  </si>
  <si>
    <t>Result</t>
  </si>
  <si>
    <t>Name</t>
  </si>
  <si>
    <t>Description</t>
  </si>
  <si>
    <t>Order</t>
  </si>
  <si>
    <t>Group</t>
  </si>
  <si>
    <t>COUNT_LINES</t>
  </si>
  <si>
    <t>COLUMN_INTEGER</t>
  </si>
  <si>
    <t>COLUMN_STRING</t>
  </si>
  <si>
    <t>COLUMN_DOUBLE</t>
  </si>
  <si>
    <t>COLUMN_DATE</t>
  </si>
  <si>
    <t>BATCH.TIME.BEGIN</t>
  </si>
  <si>
    <t>BATCH.TIME.END</t>
  </si>
  <si>
    <t>BATCH.TIME.DELTA</t>
  </si>
  <si>
    <t>LANCER.EXCEPTION.MESSAGE</t>
  </si>
  <si>
    <t>LANCER.EXCEPTION</t>
  </si>
  <si>
    <t>LANCER.FILE</t>
  </si>
  <si>
    <t>X</t>
  </si>
  <si>
    <t>Best case</t>
  </si>
  <si>
    <t>Empty</t>
  </si>
  <si>
    <t>Bad value</t>
  </si>
  <si>
    <t>Unicity</t>
  </si>
  <si>
    <t>Y/N</t>
  </si>
  <si>
    <t>DATA</t>
  </si>
  <si>
    <t>DEPENDENCY</t>
  </si>
  <si>
    <t>COLUMN_INTEGER_FK</t>
  </si>
  <si>
    <t>Prepare dependency</t>
  </si>
  <si>
    <t>Dependency on DATA</t>
  </si>
  <si>
    <t>TABLE_DATA</t>
  </si>
  <si>
    <t>TABLE_FILE</t>
  </si>
  <si>
    <t>DB</t>
  </si>
  <si>
    <t>TABLE_ERROR</t>
  </si>
  <si>
    <t>FS</t>
  </si>
  <si>
    <t>INPUT</t>
  </si>
  <si>
    <t>OUTPUT</t>
  </si>
  <si>
    <t>ERROR</t>
  </si>
  <si>
    <t>TABLE_DEPENDENCY</t>
  </si>
  <si>
    <t>LANCER.PARAMETERS</t>
  </si>
  <si>
    <t>NEW</t>
  </si>
  <si>
    <t>Mandatory</t>
  </si>
  <si>
    <t>Integer</t>
  </si>
  <si>
    <t>Text max 10 characters</t>
  </si>
  <si>
    <t>Date in format HH:mm:ss dd/MM/yyyy</t>
  </si>
  <si>
    <t>Double</t>
  </si>
  <si>
    <t>Inexisting reference</t>
  </si>
  <si>
    <t>N</t>
  </si>
  <si>
    <t>Optional, Max 10 char</t>
  </si>
  <si>
    <t>Optional, Double</t>
  </si>
  <si>
    <t>Mandatory, Date HH:mm:ss dd/MM/yyyy</t>
  </si>
  <si>
    <t>Mandatory, Integer, Unique</t>
  </si>
  <si>
    <t>Name of generated file</t>
  </si>
  <si>
    <t>Optional, Max 15 char</t>
  </si>
  <si>
    <t>Mandatory, Integer, Reference
TABLE_DATA.COLUMN_INTEGER</t>
  </si>
  <si>
    <t>Text max 15 characters</t>
  </si>
  <si>
    <t>COUNT_BLOCKS</t>
  </si>
  <si>
    <t>Mandatory, Integer, Unique
MODIFIED IN TEMPLATE</t>
  </si>
  <si>
    <t>[3|5]</t>
  </si>
  <si>
    <t>LANCER.TIME.DELTA</t>
  </si>
  <si>
    <t>DATA_MULTI</t>
  </si>
  <si>
    <t>DATA_PERF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</si>
</sst>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2"/>
      <color indexed="8"/>
      <name val="Calibri"/>
      <family val="2"/>
    </font>
    <font>
      <sz val="14"/>
      <color indexed="8"/>
      <name val="Calibri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6"/>
      <color indexed="8"/>
      <name val="Calibri"/>
      <family val="2"/>
    </font>
    <font>
      <b/>
      <sz val="6"/>
      <color indexed="8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inor"/>
    </font>
    <font>
      <b/>
      <sz val="26"/>
      <color indexed="8"/>
      <name val="Calibri"/>
      <family val="2"/>
    </font>
    <font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6" borderId="0" xfId="0" applyFont="1" applyFill="1" applyAlignment="1">
      <alignment horizontal="right"/>
    </xf>
    <xf numFmtId="0" fontId="0" fillId="7" borderId="0" xfId="0" applyFill="1"/>
    <xf numFmtId="0" fontId="5" fillId="7" borderId="0" xfId="0" applyFont="1" applyFill="1" applyAlignment="1">
      <alignment vertical="top"/>
    </xf>
    <xf numFmtId="0" fontId="0" fillId="8" borderId="0" xfId="0" applyFill="1"/>
    <xf numFmtId="0" fontId="7" fillId="2" borderId="0" xfId="0" applyFont="1" applyFill="1" applyAlignment="1"/>
    <xf numFmtId="0" fontId="5" fillId="9" borderId="0" xfId="0" applyFont="1" applyFill="1" applyAlignment="1">
      <alignment vertical="top"/>
    </xf>
    <xf numFmtId="0" fontId="0" fillId="9" borderId="0" xfId="0" applyFill="1"/>
    <xf numFmtId="0" fontId="5" fillId="8" borderId="0" xfId="0" applyFont="1" applyFill="1" applyAlignment="1">
      <alignment vertical="top"/>
    </xf>
    <xf numFmtId="0" fontId="4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/>
    </xf>
    <xf numFmtId="0" fontId="5" fillId="0" borderId="0" xfId="0" applyFont="1" applyAlignment="1">
      <alignment horizontal="right" vertical="top"/>
    </xf>
    <xf numFmtId="22" fontId="5" fillId="0" borderId="0" xfId="0" quotePrefix="1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5" fillId="9" borderId="0" xfId="0" applyFont="1" applyFill="1" applyAlignment="1">
      <alignment horizontal="right" vertical="top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/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right" vertical="center"/>
    </xf>
    <xf numFmtId="0" fontId="0" fillId="8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5" fillId="8" borderId="0" xfId="0" applyFont="1" applyFill="1" applyAlignment="1">
      <alignment horizontal="right" vertical="top"/>
    </xf>
    <xf numFmtId="22" fontId="5" fillId="8" borderId="0" xfId="0" quotePrefix="1" applyNumberFormat="1" applyFont="1" applyFill="1" applyAlignment="1">
      <alignment horizontal="right" vertical="top"/>
    </xf>
    <xf numFmtId="0" fontId="0" fillId="8" borderId="0" xfId="0" applyFill="1" applyAlignment="1">
      <alignment horizontal="right" vertical="top"/>
    </xf>
    <xf numFmtId="0" fontId="0" fillId="8" borderId="0" xfId="0" applyFill="1" applyAlignment="1">
      <alignment horizontal="right"/>
    </xf>
    <xf numFmtId="0" fontId="5" fillId="10" borderId="1" xfId="0" applyFont="1" applyFill="1" applyBorder="1" applyAlignment="1">
      <alignment horizontal="right" vertical="top"/>
    </xf>
    <xf numFmtId="0" fontId="8" fillId="8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8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 vertical="top"/>
    </xf>
    <xf numFmtId="0" fontId="10" fillId="8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right"/>
    </xf>
    <xf numFmtId="0" fontId="0" fillId="11" borderId="0" xfId="0" applyFill="1"/>
    <xf numFmtId="0" fontId="11" fillId="7" borderId="0" xfId="0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0" fillId="12" borderId="0" xfId="0" applyFill="1"/>
    <xf numFmtId="0" fontId="11" fillId="12" borderId="0" xfId="0" applyFont="1" applyFill="1" applyAlignment="1">
      <alignment vertical="top"/>
    </xf>
    <xf numFmtId="0" fontId="12" fillId="0" borderId="0" xfId="0" applyFont="1"/>
    <xf numFmtId="22" fontId="0" fillId="0" borderId="0" xfId="0" applyNumberFormat="1" applyAlignment="1">
      <alignment horizontal="right" vertical="top"/>
    </xf>
    <xf numFmtId="0" fontId="0" fillId="12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7" fillId="2" borderId="0" xfId="0" applyFont="1" applyFill="1" applyAlignment="1">
      <alignment wrapText="1"/>
    </xf>
    <xf numFmtId="0" fontId="10" fillId="8" borderId="0" xfId="0" applyFont="1" applyFill="1" applyAlignment="1">
      <alignment vertical="top"/>
    </xf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center" vertical="top"/>
    </xf>
    <xf numFmtId="0" fontId="8" fillId="8" borderId="0" xfId="0" applyFont="1" applyFill="1" applyAlignment="1">
      <alignment horizontal="right" vertical="top"/>
    </xf>
    <xf numFmtId="0" fontId="0" fillId="8" borderId="0" xfId="0" applyFill="1" applyAlignment="1">
      <alignment vertical="top"/>
    </xf>
    <xf numFmtId="0" fontId="2" fillId="3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10" borderId="0" xfId="0" applyFill="1" applyAlignment="1">
      <alignment vertical="top"/>
    </xf>
    <xf numFmtId="0" fontId="10" fillId="11" borderId="0" xfId="0" applyFont="1" applyFill="1" applyAlignment="1">
      <alignment vertical="top"/>
    </xf>
    <xf numFmtId="0" fontId="0" fillId="11" borderId="0" xfId="0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8" fillId="11" borderId="0" xfId="0" applyFont="1" applyFill="1" applyAlignment="1">
      <alignment horizontal="right" vertical="top"/>
    </xf>
    <xf numFmtId="0" fontId="0" fillId="11" borderId="0" xfId="0" applyFill="1" applyAlignment="1">
      <alignment vertical="top"/>
    </xf>
    <xf numFmtId="0" fontId="13" fillId="13" borderId="0" xfId="0" applyFont="1" applyFill="1" applyAlignment="1">
      <alignment vertical="top"/>
    </xf>
    <xf numFmtId="0" fontId="5" fillId="13" borderId="0" xfId="0" applyFont="1" applyFill="1" applyAlignment="1">
      <alignment vertical="top"/>
    </xf>
    <xf numFmtId="0" fontId="0" fillId="13" borderId="0" xfId="0" applyFill="1" applyAlignment="1">
      <alignment horizontal="right"/>
    </xf>
    <xf numFmtId="0" fontId="0" fillId="13" borderId="0" xfId="0" applyFill="1"/>
    <xf numFmtId="0" fontId="13" fillId="14" borderId="0" xfId="0" applyFont="1" applyFill="1" applyAlignment="1">
      <alignment vertical="top"/>
    </xf>
    <xf numFmtId="0" fontId="5" fillId="14" borderId="0" xfId="0" applyFont="1" applyFill="1" applyAlignment="1">
      <alignment vertical="top"/>
    </xf>
    <xf numFmtId="0" fontId="0" fillId="14" borderId="0" xfId="0" applyFill="1" applyAlignment="1">
      <alignment horizontal="right"/>
    </xf>
    <xf numFmtId="0" fontId="0" fillId="14" borderId="0" xfId="0" applyFill="1"/>
    <xf numFmtId="22" fontId="0" fillId="8" borderId="0" xfId="0" applyNumberFormat="1" applyFill="1" applyAlignment="1">
      <alignment horizontal="right" vertical="top"/>
    </xf>
  </cellXfs>
  <cellStyles count="3">
    <cellStyle name="Normal" xfId="0" builtinId="0"/>
    <cellStyle name="Normal 3" xfId="1"/>
    <cellStyle name="Normal 4" xfId="2"/>
  </cellStyles>
  <dxfs count="521"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>
    <row r="1" spans="1:1" ht="33.6" x14ac:dyDescent="0.65">
      <c r="A1" s="4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zoomScale="55" zoomScaleNormal="55" workbookViewId="0">
      <pane xSplit="3" ySplit="8" topLeftCell="L84" activePane="bottomRight" state="frozen"/>
      <selection pane="topRight" activeCell="D1" sqref="D1"/>
      <selection pane="bottomLeft" activeCell="A8" sqref="A8"/>
      <selection pane="bottomRight" activeCell="L94" sqref="L94"/>
    </sheetView>
  </sheetViews>
  <sheetFormatPr baseColWidth="10" defaultRowHeight="14.4" x14ac:dyDescent="0.3"/>
  <cols>
    <col min="1" max="1" width="43.77734375" style="61" bestFit="1" customWidth="1"/>
    <col min="2" max="2" width="11.5546875" style="2"/>
    <col min="3" max="3" width="38.88671875" style="10" customWidth="1"/>
    <col min="4" max="4" width="37" style="1" customWidth="1"/>
    <col min="5" max="5" width="0.6640625" style="33" customWidth="1"/>
    <col min="6" max="9" width="37" style="1" customWidth="1"/>
    <col min="10" max="10" width="0.6640625" style="33" customWidth="1"/>
    <col min="11" max="15" width="37" style="1" customWidth="1"/>
    <col min="16" max="16" width="0.6640625" style="33" customWidth="1"/>
    <col min="17" max="18" width="37" style="1" customWidth="1"/>
    <col min="19" max="19" width="0.6640625" style="33" customWidth="1"/>
    <col min="20" max="20" width="37" style="1" customWidth="1"/>
    <col min="21" max="21" width="0.6640625" style="33" customWidth="1"/>
  </cols>
  <sheetData>
    <row r="1" spans="1:21" s="21" customFormat="1" x14ac:dyDescent="0.3">
      <c r="A1" s="55" t="s">
        <v>27</v>
      </c>
      <c r="B1" s="40">
        <f>REVIEW!A1</f>
        <v>4</v>
      </c>
      <c r="C1" s="10" t="s">
        <v>6</v>
      </c>
      <c r="D1" s="21" t="s">
        <v>22</v>
      </c>
      <c r="E1" s="20"/>
      <c r="F1" s="21" t="s">
        <v>23</v>
      </c>
      <c r="G1" s="21" t="s">
        <v>23</v>
      </c>
      <c r="H1" s="21" t="s">
        <v>23</v>
      </c>
      <c r="I1" s="21" t="s">
        <v>23</v>
      </c>
      <c r="J1" s="20"/>
      <c r="K1" s="21" t="s">
        <v>24</v>
      </c>
      <c r="L1" s="21" t="s">
        <v>24</v>
      </c>
      <c r="M1" s="21" t="s">
        <v>24</v>
      </c>
      <c r="N1" s="21" t="s">
        <v>24</v>
      </c>
      <c r="O1" s="21" t="s">
        <v>24</v>
      </c>
      <c r="P1" s="20"/>
      <c r="Q1" s="21" t="s">
        <v>25</v>
      </c>
      <c r="R1" s="21" t="s">
        <v>25</v>
      </c>
      <c r="S1" s="20"/>
      <c r="T1" s="21" t="s">
        <v>30</v>
      </c>
      <c r="U1" s="20"/>
    </row>
    <row r="2" spans="1:21" s="21" customFormat="1" x14ac:dyDescent="0.3">
      <c r="A2" s="56"/>
      <c r="B2" s="40">
        <v>1</v>
      </c>
      <c r="C2" s="10" t="s">
        <v>7</v>
      </c>
      <c r="E2" s="20"/>
      <c r="F2" s="21" t="str">
        <f>A14</f>
        <v>COLUMN_INTEGER</v>
      </c>
      <c r="G2" s="21" t="str">
        <f>A15</f>
        <v>COLUMN_STRING</v>
      </c>
      <c r="H2" s="21" t="str">
        <f>A16</f>
        <v>COLUMN_DOUBLE</v>
      </c>
      <c r="I2" s="21" t="str">
        <f>A17</f>
        <v>COLUMN_DATE</v>
      </c>
      <c r="J2" s="20"/>
      <c r="K2" s="21" t="str">
        <f>A14</f>
        <v>COLUMN_INTEGER</v>
      </c>
      <c r="L2" s="21" t="str">
        <f>A15</f>
        <v>COLUMN_STRING</v>
      </c>
      <c r="M2" s="21" t="str">
        <f>A16</f>
        <v>COLUMN_DOUBLE</v>
      </c>
      <c r="N2" s="21" t="str">
        <f>A17</f>
        <v>COLUMN_DATE</v>
      </c>
      <c r="O2" s="21" t="str">
        <f>A17</f>
        <v>COLUMN_DATE</v>
      </c>
      <c r="P2" s="20"/>
      <c r="S2" s="20"/>
      <c r="U2" s="20"/>
    </row>
    <row r="3" spans="1:21" s="23" customFormat="1" x14ac:dyDescent="0.3">
      <c r="A3" s="57"/>
      <c r="B3" s="22"/>
      <c r="C3" s="10" t="s">
        <v>26</v>
      </c>
      <c r="D3" s="23" t="s">
        <v>2</v>
      </c>
      <c r="E3" s="22"/>
      <c r="F3" s="23" t="s">
        <v>2</v>
      </c>
      <c r="G3" s="23" t="s">
        <v>2</v>
      </c>
      <c r="H3" s="23" t="s">
        <v>2</v>
      </c>
      <c r="I3" s="23" t="s">
        <v>2</v>
      </c>
      <c r="J3" s="22"/>
      <c r="K3" s="23" t="s">
        <v>2</v>
      </c>
      <c r="L3" s="23" t="s">
        <v>2</v>
      </c>
      <c r="M3" s="23" t="s">
        <v>2</v>
      </c>
      <c r="N3" s="23" t="s">
        <v>2</v>
      </c>
      <c r="O3" s="23" t="s">
        <v>2</v>
      </c>
      <c r="P3" s="22"/>
      <c r="Q3" s="23" t="s">
        <v>2</v>
      </c>
      <c r="R3" s="23" t="s">
        <v>2</v>
      </c>
      <c r="S3" s="22"/>
      <c r="T3" s="23" t="s">
        <v>2</v>
      </c>
      <c r="U3" s="22"/>
    </row>
    <row r="4" spans="1:21" s="24" customFormat="1" ht="28.8" x14ac:dyDescent="0.55000000000000004">
      <c r="A4" s="57"/>
      <c r="B4" s="22"/>
      <c r="C4" s="10" t="s">
        <v>4</v>
      </c>
      <c r="D4" s="24" t="str">
        <f>CONCATENATE($A$1,"_",TEXT(D5,"00"))</f>
        <v>DATA_01</v>
      </c>
      <c r="E4" s="26"/>
      <c r="F4" s="24" t="str">
        <f t="shared" ref="F4:I4" si="0">CONCATENATE($A$1,"_",TEXT(F5,"00"))</f>
        <v>DATA_02</v>
      </c>
      <c r="G4" s="24" t="str">
        <f t="shared" si="0"/>
        <v>DATA_03</v>
      </c>
      <c r="H4" s="24" t="str">
        <f t="shared" si="0"/>
        <v>DATA_04</v>
      </c>
      <c r="I4" s="24" t="str">
        <f t="shared" si="0"/>
        <v>DATA_05</v>
      </c>
      <c r="J4" s="26"/>
      <c r="K4" s="24" t="str">
        <f t="shared" ref="K4:O4" si="1">CONCATENATE($A$1,"_",TEXT(K5,"00"))</f>
        <v>DATA_06</v>
      </c>
      <c r="L4" s="24" t="str">
        <f t="shared" si="1"/>
        <v>DATA_07</v>
      </c>
      <c r="M4" s="24" t="str">
        <f t="shared" si="1"/>
        <v>DATA_08</v>
      </c>
      <c r="N4" s="24" t="str">
        <f t="shared" si="1"/>
        <v>DATA_09</v>
      </c>
      <c r="O4" s="24" t="str">
        <f t="shared" si="1"/>
        <v>DATA_10</v>
      </c>
      <c r="P4" s="26"/>
      <c r="Q4" s="24" t="str">
        <f t="shared" ref="Q4:R4" si="2">CONCATENATE($A$1,"_",TEXT(Q5,"00"))</f>
        <v>DATA_11</v>
      </c>
      <c r="R4" s="24" t="str">
        <f t="shared" si="2"/>
        <v>DATA_12</v>
      </c>
      <c r="S4" s="26"/>
      <c r="T4" s="24" t="str">
        <f>CONCATENATE($A$1,"_",TEXT(T5,"00"))</f>
        <v>DATA_13</v>
      </c>
      <c r="U4" s="26"/>
    </row>
    <row r="5" spans="1:21" s="37" customFormat="1" ht="7.8" x14ac:dyDescent="0.15">
      <c r="A5" s="58"/>
      <c r="B5" s="35"/>
      <c r="C5" s="36"/>
      <c r="D5" s="37">
        <v>1</v>
      </c>
      <c r="E5" s="38"/>
      <c r="F5" s="37">
        <f>D5+1</f>
        <v>2</v>
      </c>
      <c r="G5" s="37">
        <f t="shared" ref="G5:R5" si="3">F5+1</f>
        <v>3</v>
      </c>
      <c r="H5" s="37">
        <f t="shared" si="3"/>
        <v>4</v>
      </c>
      <c r="I5" s="37">
        <f t="shared" si="3"/>
        <v>5</v>
      </c>
      <c r="J5" s="38"/>
      <c r="K5" s="37">
        <f>I5+1</f>
        <v>6</v>
      </c>
      <c r="L5" s="37">
        <f t="shared" ref="L5:N5" si="4">K5+1</f>
        <v>7</v>
      </c>
      <c r="M5" s="37">
        <f t="shared" si="4"/>
        <v>8</v>
      </c>
      <c r="N5" s="37">
        <f t="shared" si="4"/>
        <v>9</v>
      </c>
      <c r="O5" s="37">
        <f t="shared" ref="O5" si="5">N5+1</f>
        <v>10</v>
      </c>
      <c r="P5" s="38"/>
      <c r="Q5" s="37">
        <f>O5+1</f>
        <v>11</v>
      </c>
      <c r="R5" s="37">
        <f t="shared" si="3"/>
        <v>12</v>
      </c>
      <c r="S5" s="38"/>
      <c r="T5" s="37">
        <f>R5+1</f>
        <v>13</v>
      </c>
      <c r="U5" s="38"/>
    </row>
    <row r="6" spans="1:21" s="5" customFormat="1" ht="18" x14ac:dyDescent="0.3">
      <c r="A6" s="59"/>
      <c r="B6" s="9"/>
      <c r="C6" s="10" t="s">
        <v>5</v>
      </c>
      <c r="D6" s="14"/>
      <c r="E6" s="27"/>
      <c r="F6" s="14"/>
      <c r="G6" s="14"/>
      <c r="H6" s="14"/>
      <c r="I6" s="14"/>
      <c r="J6" s="27"/>
      <c r="K6" s="14"/>
      <c r="L6" s="14"/>
      <c r="M6" s="14"/>
      <c r="N6" s="14"/>
      <c r="O6" s="14"/>
      <c r="P6" s="27"/>
      <c r="Q6" s="14"/>
      <c r="R6" s="14"/>
      <c r="S6" s="27"/>
      <c r="T6" s="14"/>
      <c r="U6" s="27"/>
    </row>
    <row r="7" spans="1:21" s="6" customFormat="1" x14ac:dyDescent="0.3">
      <c r="A7" s="59"/>
      <c r="B7" s="9"/>
      <c r="C7" s="10" t="s">
        <v>9</v>
      </c>
      <c r="E7" s="28"/>
      <c r="J7" s="28">
        <v>2</v>
      </c>
      <c r="P7" s="28"/>
      <c r="Q7" s="6">
        <v>1</v>
      </c>
      <c r="R7" s="6">
        <v>1</v>
      </c>
      <c r="S7" s="28"/>
      <c r="T7" s="6">
        <v>5</v>
      </c>
      <c r="U7" s="28"/>
    </row>
    <row r="8" spans="1:21" s="6" customFormat="1" ht="22.2" customHeight="1" x14ac:dyDescent="0.3">
      <c r="A8" s="59"/>
      <c r="B8" s="9"/>
      <c r="C8" s="10" t="s">
        <v>8</v>
      </c>
      <c r="E8" s="28"/>
      <c r="J8" s="28"/>
      <c r="P8" s="28"/>
      <c r="Q8" s="6">
        <v>1</v>
      </c>
      <c r="R8" s="6">
        <v>2</v>
      </c>
      <c r="S8" s="28"/>
      <c r="T8" s="6">
        <v>1</v>
      </c>
      <c r="U8" s="28"/>
    </row>
    <row r="9" spans="1:21" s="3" customFormat="1" ht="3.6" customHeight="1" x14ac:dyDescent="0.3">
      <c r="A9" s="60"/>
      <c r="B9" s="4"/>
      <c r="C9" s="25"/>
      <c r="D9" s="15"/>
      <c r="E9" s="29"/>
      <c r="F9" s="15"/>
      <c r="G9" s="15"/>
      <c r="H9" s="15"/>
      <c r="I9" s="15"/>
      <c r="J9" s="29"/>
      <c r="K9" s="15"/>
      <c r="L9" s="15"/>
      <c r="M9" s="15"/>
      <c r="N9" s="15"/>
      <c r="O9" s="15"/>
      <c r="P9" s="29"/>
      <c r="Q9" s="15"/>
      <c r="R9" s="15"/>
      <c r="S9" s="29"/>
      <c r="T9" s="15"/>
      <c r="U9" s="29"/>
    </row>
    <row r="10" spans="1:21" x14ac:dyDescent="0.3">
      <c r="A10" s="61" t="s">
        <v>20</v>
      </c>
      <c r="B10" s="2" t="s">
        <v>1</v>
      </c>
      <c r="C10" s="10" t="s">
        <v>54</v>
      </c>
      <c r="D10" s="16" t="str">
        <f>CONCATENATE(D4,".csv")</f>
        <v>DATA_01.csv</v>
      </c>
      <c r="E10" s="30"/>
      <c r="F10" s="16" t="str">
        <f>CONCATENATE(F4,".csv")</f>
        <v>DATA_02.csv</v>
      </c>
      <c r="G10" s="16" t="str">
        <f>CONCATENATE(G4,".csv")</f>
        <v>DATA_03.csv</v>
      </c>
      <c r="H10" s="16" t="str">
        <f>CONCATENATE(H4,".csv")</f>
        <v>DATA_04.csv</v>
      </c>
      <c r="I10" s="16" t="str">
        <f>CONCATENATE(I4,".csv")</f>
        <v>DATA_05.csv</v>
      </c>
      <c r="J10" s="30"/>
      <c r="K10" s="16" t="str">
        <f t="shared" ref="K10:O11" si="6">CONCATENATE(K4,".csv")</f>
        <v>DATA_06.csv</v>
      </c>
      <c r="L10" s="16" t="str">
        <f t="shared" si="6"/>
        <v>DATA_07.csv</v>
      </c>
      <c r="M10" s="16" t="str">
        <f t="shared" si="6"/>
        <v>DATA_08.csv</v>
      </c>
      <c r="N10" s="16" t="str">
        <f t="shared" si="6"/>
        <v>DATA_09.csv</v>
      </c>
      <c r="O10" s="16" t="str">
        <f t="shared" si="6"/>
        <v>DATA_10.csv</v>
      </c>
      <c r="P10" s="30"/>
      <c r="Q10" s="16" t="str">
        <f>CONCATENATE(Q4,".csv")</f>
        <v>DATA_11.csv</v>
      </c>
      <c r="R10" s="16" t="str">
        <f>CONCATENATE(R4,".csv")</f>
        <v>DATA_12.csv</v>
      </c>
      <c r="S10" s="30"/>
      <c r="T10" s="16" t="str">
        <f>CONCATENATE(T4,".csv")</f>
        <v>DATA_13.csv</v>
      </c>
      <c r="U10" s="30"/>
    </row>
    <row r="11" spans="1:21" s="3" customFormat="1" ht="3.6" customHeight="1" x14ac:dyDescent="0.3">
      <c r="A11" s="60"/>
      <c r="B11" s="4"/>
      <c r="C11" s="25"/>
      <c r="D11" s="15"/>
      <c r="E11" s="29"/>
      <c r="F11" s="15"/>
      <c r="G11" s="15"/>
      <c r="H11" s="15"/>
      <c r="I11" s="15"/>
      <c r="J11" s="29"/>
      <c r="K11" s="16" t="str">
        <f t="shared" si="6"/>
        <v>6.csv</v>
      </c>
      <c r="L11" s="16" t="str">
        <f t="shared" si="6"/>
        <v>7.csv</v>
      </c>
      <c r="M11" s="16" t="str">
        <f t="shared" si="6"/>
        <v>8.csv</v>
      </c>
      <c r="N11" s="16" t="str">
        <f t="shared" si="6"/>
        <v>9.csv</v>
      </c>
      <c r="O11" s="16" t="str">
        <f t="shared" si="6"/>
        <v>10.csv</v>
      </c>
      <c r="P11" s="29"/>
      <c r="Q11" s="16" t="str">
        <f>CONCATENATE(Q5,".csv")</f>
        <v>11.csv</v>
      </c>
      <c r="R11" s="16" t="str">
        <f>CONCATENATE(R5,".csv")</f>
        <v>12.csv</v>
      </c>
      <c r="S11" s="29"/>
      <c r="T11" s="15"/>
      <c r="U11" s="29"/>
    </row>
    <row r="12" spans="1:21" x14ac:dyDescent="0.3">
      <c r="A12" s="61" t="s">
        <v>10</v>
      </c>
      <c r="B12" s="2" t="s">
        <v>1</v>
      </c>
      <c r="C12" s="54"/>
      <c r="D12" s="16">
        <v>1</v>
      </c>
      <c r="E12" s="30"/>
      <c r="F12" s="16">
        <v>1</v>
      </c>
      <c r="G12" s="16">
        <v>1</v>
      </c>
      <c r="H12" s="16">
        <v>1</v>
      </c>
      <c r="I12" s="16">
        <v>1</v>
      </c>
      <c r="J12" s="30"/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30"/>
      <c r="Q12" s="16">
        <v>1</v>
      </c>
      <c r="R12" s="16">
        <v>1</v>
      </c>
      <c r="S12" s="30"/>
      <c r="T12" s="16">
        <v>1</v>
      </c>
      <c r="U12" s="30"/>
    </row>
    <row r="13" spans="1:21" s="3" customFormat="1" ht="3.6" customHeight="1" thickBot="1" x14ac:dyDescent="0.35">
      <c r="A13" s="60"/>
      <c r="B13" s="4"/>
      <c r="C13" s="25"/>
      <c r="D13" s="15"/>
      <c r="E13" s="29"/>
      <c r="F13" s="15"/>
      <c r="G13" s="15"/>
      <c r="H13" s="15"/>
      <c r="I13" s="15"/>
      <c r="J13" s="29"/>
      <c r="K13" s="15"/>
      <c r="L13" s="15"/>
      <c r="M13" s="15"/>
      <c r="N13" s="15"/>
      <c r="O13" s="15"/>
      <c r="P13" s="29"/>
      <c r="Q13" s="15"/>
      <c r="R13" s="15"/>
      <c r="S13" s="29"/>
      <c r="T13" s="15"/>
      <c r="U13" s="29"/>
    </row>
    <row r="14" spans="1:21" ht="15" thickBot="1" x14ac:dyDescent="0.35">
      <c r="A14" s="61" t="s">
        <v>11</v>
      </c>
      <c r="B14" s="2" t="s">
        <v>1</v>
      </c>
      <c r="C14" s="10" t="s">
        <v>53</v>
      </c>
      <c r="D14" s="16">
        <f>10000*$B$1 +1000*$B$2+D$5</f>
        <v>41001</v>
      </c>
      <c r="E14" s="30"/>
      <c r="F14" s="34"/>
      <c r="G14" s="16">
        <f>10000*$B$1 +1000*$B$2+G$5</f>
        <v>41003</v>
      </c>
      <c r="H14" s="16">
        <f>10000*$B$1 +1000*$B$2+H$5</f>
        <v>41004</v>
      </c>
      <c r="I14" s="16">
        <f>10000*$B$1 +1000*$B$2+I$5</f>
        <v>41005</v>
      </c>
      <c r="J14" s="30"/>
      <c r="K14" s="34" t="s">
        <v>21</v>
      </c>
      <c r="L14" s="16">
        <f>10000*$B$1 +1000*$B$2+L$5</f>
        <v>41007</v>
      </c>
      <c r="M14" s="16">
        <f>10000*$B$1 +1000*$B$2+M$5</f>
        <v>41008</v>
      </c>
      <c r="N14" s="16">
        <f>10000*$B$1 +1000*$B$2+N$5</f>
        <v>41009</v>
      </c>
      <c r="O14" s="16">
        <f>10000*$B$1 +1000*$B$2+O$5</f>
        <v>41010</v>
      </c>
      <c r="P14" s="30"/>
      <c r="Q14" s="16">
        <f>10000*$B$1 +1000*$B$2+Q$5</f>
        <v>41011</v>
      </c>
      <c r="R14" s="39">
        <f>Q14</f>
        <v>41011</v>
      </c>
      <c r="S14" s="30"/>
      <c r="T14" s="16">
        <f>10000*$B$1 +1000*$B$2+T$5</f>
        <v>41013</v>
      </c>
      <c r="U14" s="30"/>
    </row>
    <row r="15" spans="1:21" ht="15" thickBot="1" x14ac:dyDescent="0.35">
      <c r="A15" s="61" t="s">
        <v>12</v>
      </c>
      <c r="B15" s="2" t="s">
        <v>1</v>
      </c>
      <c r="C15" s="10" t="s">
        <v>50</v>
      </c>
      <c r="D15" s="16" t="str">
        <f>CONCATENATE("A",TEXT(D5,"00"),"_567890")</f>
        <v>A01_567890</v>
      </c>
      <c r="E15" s="30"/>
      <c r="F15" s="16" t="str">
        <f>CONCATENATE("A",TEXT(F5,"00"),"_567890")</f>
        <v>A02_567890</v>
      </c>
      <c r="G15" s="34"/>
      <c r="H15" s="16" t="str">
        <f>CONCATENATE("A",TEXT(H5,"000"),"_67890")</f>
        <v>A004_67890</v>
      </c>
      <c r="I15" s="16" t="str">
        <f>CONCATENATE("A",TEXT(I5,"000"),"_67890")</f>
        <v>A005_67890</v>
      </c>
      <c r="J15" s="30"/>
      <c r="K15" s="16" t="str">
        <f>CONCATENATE("A",TEXT(K5,"00"),"_567890")</f>
        <v>A06_567890</v>
      </c>
      <c r="L15" s="34" t="str">
        <f>CONCATENATE("A",TEXT(L5,"00"),"_567890X")</f>
        <v>A07_567890X</v>
      </c>
      <c r="M15" s="16" t="str">
        <f>CONCATENATE("A",TEXT(M5,"00"),"_567890")</f>
        <v>A08_567890</v>
      </c>
      <c r="N15" s="16" t="str">
        <f>CONCATENATE("A",TEXT(N5,"00"),"_567890")</f>
        <v>A09_567890</v>
      </c>
      <c r="O15" s="16" t="str">
        <f>CONCATENATE("A",TEXT(O5,"00"),"_567890")</f>
        <v>A10_567890</v>
      </c>
      <c r="P15" s="30"/>
      <c r="Q15" s="16" t="str">
        <f>CONCATENATE("A",TEXT(Q5,"00"),"_567890")</f>
        <v>A11_567890</v>
      </c>
      <c r="R15" s="16" t="str">
        <f>CONCATENATE("A",TEXT(R5,"00"),"_567890")</f>
        <v>A12_567890</v>
      </c>
      <c r="S15" s="30"/>
      <c r="T15" s="16" t="str">
        <f>CONCATENATE("A",TEXT(T5,"00"),"_567890")</f>
        <v>A13_567890</v>
      </c>
      <c r="U15" s="30"/>
    </row>
    <row r="16" spans="1:21" ht="15" thickBot="1" x14ac:dyDescent="0.35">
      <c r="A16" s="61" t="s">
        <v>13</v>
      </c>
      <c r="B16" s="2" t="s">
        <v>1</v>
      </c>
      <c r="C16" s="10" t="s">
        <v>51</v>
      </c>
      <c r="D16" s="16">
        <f>11 + D5/100</f>
        <v>11.01</v>
      </c>
      <c r="E16" s="30"/>
      <c r="F16" s="16">
        <f>11 + F5/100</f>
        <v>11.02</v>
      </c>
      <c r="G16" s="16">
        <f>11 + G5/100</f>
        <v>11.03</v>
      </c>
      <c r="H16" s="34"/>
      <c r="I16" s="16">
        <f>11 + I5/100</f>
        <v>11.05</v>
      </c>
      <c r="J16" s="30"/>
      <c r="K16" s="16">
        <f>11 + K5/100</f>
        <v>11.06</v>
      </c>
      <c r="L16" s="16">
        <f>11 + L5/100</f>
        <v>11.07</v>
      </c>
      <c r="M16" s="34" t="s">
        <v>21</v>
      </c>
      <c r="N16" s="16">
        <f>11 + N5/100</f>
        <v>11.09</v>
      </c>
      <c r="O16" s="16">
        <f>11 + O5/100</f>
        <v>11.1</v>
      </c>
      <c r="P16" s="30"/>
      <c r="Q16" s="16">
        <f>11 + Q5/100</f>
        <v>11.11</v>
      </c>
      <c r="R16" s="16">
        <f>11 + R5/100</f>
        <v>11.12</v>
      </c>
      <c r="S16" s="30"/>
      <c r="T16" s="16">
        <f>11 + T5/100</f>
        <v>11.13</v>
      </c>
      <c r="U16" s="30"/>
    </row>
    <row r="17" spans="1:21" ht="15" thickBot="1" x14ac:dyDescent="0.35">
      <c r="A17" s="61" t="s">
        <v>14</v>
      </c>
      <c r="B17" s="2" t="s">
        <v>1</v>
      </c>
      <c r="C17" s="10" t="s">
        <v>52</v>
      </c>
      <c r="D17" s="17" t="str">
        <f>CONCATENATE("01:02:03 01/06/2",TEXT(D5,"000"))</f>
        <v>01:02:03 01/06/2001</v>
      </c>
      <c r="E17" s="31"/>
      <c r="F17" s="17" t="str">
        <f t="shared" ref="F17:H17" si="7">CONCATENATE("01:02:03 01/06/2",TEXT(F5,"000"))</f>
        <v>01:02:03 01/06/2002</v>
      </c>
      <c r="G17" s="17" t="str">
        <f t="shared" si="7"/>
        <v>01:02:03 01/06/2003</v>
      </c>
      <c r="H17" s="17" t="str">
        <f t="shared" si="7"/>
        <v>01:02:03 01/06/2004</v>
      </c>
      <c r="I17" s="34"/>
      <c r="J17" s="31"/>
      <c r="K17" s="17" t="str">
        <f>CONCATENATE("01:02:03 01/06/2",TEXT(K5,"000"))</f>
        <v>01:02:03 01/06/2006</v>
      </c>
      <c r="L17" s="17" t="str">
        <f>CONCATENATE("01:02:03 01/06/2",TEXT(L5,"000"))</f>
        <v>01:02:03 01/06/2007</v>
      </c>
      <c r="M17" s="17" t="str">
        <f>CONCATENATE("01:02:03 01/06/2",TEXT(M5,"000"))</f>
        <v>01:02:03 01/06/2008</v>
      </c>
      <c r="N17" s="34" t="s">
        <v>21</v>
      </c>
      <c r="O17" s="34" t="str">
        <f>CONCATENATE("01:02:03 30/02/2",TEXT(O5,"000"))</f>
        <v>01:02:03 30/02/2010</v>
      </c>
      <c r="P17" s="31"/>
      <c r="Q17" s="17" t="str">
        <f t="shared" ref="Q17:R17" si="8">CONCATENATE("01:02:03 01/06/2",TEXT(Q5,"000"))</f>
        <v>01:02:03 01/06/2011</v>
      </c>
      <c r="R17" s="17" t="str">
        <f t="shared" si="8"/>
        <v>01:02:03 01/06/2012</v>
      </c>
      <c r="S17" s="31"/>
      <c r="T17" s="17" t="str">
        <f>CONCATENATE("01:02:03 01/06/2",TEXT(T5,"000"))</f>
        <v>01:02:03 01/06/2013</v>
      </c>
      <c r="U17" s="31"/>
    </row>
    <row r="18" spans="1:21" s="46" customFormat="1" ht="13.8" x14ac:dyDescent="0.3">
      <c r="A18" s="48" t="s">
        <v>36</v>
      </c>
      <c r="E18" s="13"/>
      <c r="J18" s="13"/>
      <c r="P18" s="13"/>
      <c r="S18" s="13"/>
      <c r="U18" s="13"/>
    </row>
    <row r="19" spans="1:21" s="69" customFormat="1" ht="13.8" x14ac:dyDescent="0.3">
      <c r="A19" s="68" t="s">
        <v>37</v>
      </c>
    </row>
    <row r="20" spans="1:21" x14ac:dyDescent="0.3">
      <c r="A20" s="62" t="str">
        <f>CONCATENATE("FS.",$A19,".&lt;INDEX&gt;")</f>
        <v>FS.INPUT.&lt;INDEX&gt;</v>
      </c>
      <c r="B20" s="2" t="s">
        <v>0</v>
      </c>
      <c r="D20" s="16"/>
      <c r="E20" s="30"/>
      <c r="F20" s="16"/>
      <c r="G20" s="16"/>
      <c r="H20" s="16"/>
      <c r="I20" s="16"/>
      <c r="J20" s="30"/>
      <c r="K20" s="16"/>
      <c r="L20" s="16"/>
      <c r="M20" s="16"/>
      <c r="N20" s="16"/>
      <c r="O20" s="16"/>
      <c r="P20" s="9"/>
      <c r="Q20"/>
      <c r="R20"/>
      <c r="S20" s="9"/>
      <c r="T20"/>
      <c r="U20" s="9"/>
    </row>
    <row r="21" spans="1:21" x14ac:dyDescent="0.3">
      <c r="A21" s="62" t="str">
        <f>CONCATENATE("FS.",$A19,".&lt;NAME&gt;")</f>
        <v>FS.INPUT.&lt;NAME&gt;</v>
      </c>
      <c r="B21" s="2" t="s">
        <v>0</v>
      </c>
      <c r="D21" s="16"/>
      <c r="E21" s="30"/>
      <c r="F21" s="16"/>
      <c r="G21" s="16"/>
      <c r="H21" s="16"/>
      <c r="I21" s="16"/>
      <c r="J21" s="30"/>
      <c r="K21" s="16"/>
      <c r="L21" s="16"/>
      <c r="M21" s="16"/>
      <c r="N21" s="16"/>
      <c r="O21" s="16"/>
      <c r="P21" s="9"/>
      <c r="Q21"/>
      <c r="R21"/>
      <c r="S21" s="9"/>
      <c r="T21"/>
      <c r="U21" s="9"/>
    </row>
    <row r="22" spans="1:21" x14ac:dyDescent="0.3">
      <c r="A22" s="62" t="str">
        <f>CONCATENATE("FS.",$A19,".&lt;ITEM&gt;.&lt;STATUS&gt;")</f>
        <v>FS.INPUT.&lt;ITEM&gt;.&lt;STATUS&gt;</v>
      </c>
      <c r="B22" s="2" t="s">
        <v>3</v>
      </c>
      <c r="D22" s="16"/>
      <c r="E22" s="30"/>
      <c r="F22" s="16"/>
      <c r="G22" s="16"/>
      <c r="H22" s="16"/>
      <c r="I22" s="16"/>
      <c r="J22" s="30"/>
      <c r="K22" s="16"/>
      <c r="L22" s="16"/>
      <c r="M22" s="16"/>
      <c r="N22" s="16"/>
      <c r="O22" s="16"/>
      <c r="P22" s="9"/>
      <c r="Q22"/>
      <c r="R22"/>
      <c r="S22" s="9"/>
      <c r="T22"/>
      <c r="U22" s="9"/>
    </row>
    <row r="23" spans="1:21" x14ac:dyDescent="0.3">
      <c r="A23" s="62" t="str">
        <f>CONCATENATE("FS.",$A19,".&lt;ITEM&gt;.&lt;STATUS&gt;")</f>
        <v>FS.INPUT.&lt;ITEM&gt;.&lt;STATUS&gt;</v>
      </c>
      <c r="B23" s="2" t="s">
        <v>0</v>
      </c>
      <c r="D23" s="16"/>
      <c r="E23" s="30"/>
      <c r="F23" s="16"/>
      <c r="G23" s="16"/>
      <c r="H23" s="16"/>
      <c r="I23" s="16"/>
      <c r="J23" s="30"/>
      <c r="K23" s="16"/>
      <c r="L23" s="16"/>
      <c r="M23" s="16"/>
      <c r="N23" s="16"/>
      <c r="O23" s="16"/>
      <c r="P23" s="9"/>
      <c r="Q23"/>
      <c r="R23"/>
      <c r="S23" s="9"/>
      <c r="T23"/>
      <c r="U23" s="9"/>
    </row>
    <row r="24" spans="1:21" x14ac:dyDescent="0.3">
      <c r="A24" s="62" t="str">
        <f>CONCATENATE("FS.",$A19,".&lt;ITEM&gt;.&lt;INDEX&gt;")</f>
        <v>FS.INPUT.&lt;ITEM&gt;.&lt;INDEX&gt;</v>
      </c>
      <c r="B24" s="2" t="s">
        <v>0</v>
      </c>
      <c r="D24" s="16"/>
      <c r="E24" s="30"/>
      <c r="F24" s="16"/>
      <c r="G24" s="16"/>
      <c r="H24" s="16"/>
      <c r="I24" s="16"/>
      <c r="J24" s="30"/>
      <c r="K24" s="16"/>
      <c r="L24" s="16"/>
      <c r="M24" s="16"/>
      <c r="N24" s="16"/>
      <c r="O24" s="16"/>
      <c r="P24" s="9"/>
      <c r="Q24"/>
      <c r="R24"/>
      <c r="S24" s="9"/>
      <c r="T24"/>
      <c r="U24" s="9"/>
    </row>
    <row r="25" spans="1:21" x14ac:dyDescent="0.3">
      <c r="A25" s="62" t="str">
        <f>CONCATENATE("FS.",$A19,".&lt;ITEM&gt;.&lt;NAME&gt;")</f>
        <v>FS.INPUT.&lt;ITEM&gt;.&lt;NAME&gt;</v>
      </c>
      <c r="B25" s="2" t="s">
        <v>3</v>
      </c>
      <c r="D25" s="16"/>
      <c r="E25" s="30"/>
      <c r="F25" s="16"/>
      <c r="G25" s="16"/>
      <c r="H25" s="16"/>
      <c r="I25" s="16"/>
      <c r="J25" s="30"/>
      <c r="K25" s="16"/>
      <c r="L25" s="16"/>
      <c r="M25" s="16"/>
      <c r="N25" s="16"/>
      <c r="O25" s="16"/>
      <c r="P25" s="9"/>
      <c r="Q25"/>
      <c r="R25"/>
      <c r="S25" s="9"/>
      <c r="T25"/>
      <c r="U25" s="9"/>
    </row>
    <row r="26" spans="1:21" x14ac:dyDescent="0.3">
      <c r="A26" s="62" t="str">
        <f>CONCATENATE("FS.",$A19,".&lt;ITEM&gt;.&lt;NAME&gt;")</f>
        <v>FS.INPUT.&lt;ITEM&gt;.&lt;NAME&gt;</v>
      </c>
      <c r="B26" s="2" t="s">
        <v>0</v>
      </c>
      <c r="D26" s="16"/>
      <c r="E26" s="30"/>
      <c r="F26" s="16"/>
      <c r="G26" s="16"/>
      <c r="H26" s="16"/>
      <c r="I26" s="16"/>
      <c r="J26" s="30"/>
      <c r="K26" s="16"/>
      <c r="L26" s="16"/>
      <c r="M26" s="16"/>
      <c r="N26" s="16"/>
      <c r="O26" s="16"/>
      <c r="P26" s="9"/>
      <c r="Q26"/>
      <c r="R26"/>
      <c r="S26" s="9"/>
      <c r="T26"/>
      <c r="U26" s="9"/>
    </row>
    <row r="27" spans="1:21" s="69" customFormat="1" ht="13.8" x14ac:dyDescent="0.3">
      <c r="A27" s="68" t="s">
        <v>38</v>
      </c>
    </row>
    <row r="28" spans="1:21" x14ac:dyDescent="0.3">
      <c r="A28" s="62" t="str">
        <f>CONCATENATE("FS.",$A27,".&lt;INDEX&gt;")</f>
        <v>FS.OUTPUT.&lt;INDEX&gt;</v>
      </c>
      <c r="B28" s="2" t="s">
        <v>0</v>
      </c>
      <c r="D28" s="16"/>
      <c r="E28" s="30"/>
      <c r="F28" s="16"/>
      <c r="G28" s="16"/>
      <c r="H28" s="16"/>
      <c r="I28" s="16"/>
      <c r="J28" s="30"/>
      <c r="K28" s="16"/>
      <c r="L28" s="16"/>
      <c r="M28" s="16"/>
      <c r="N28" s="16"/>
      <c r="O28" s="16"/>
      <c r="P28" s="9"/>
      <c r="Q28"/>
      <c r="R28"/>
      <c r="S28" s="9"/>
      <c r="T28"/>
      <c r="U28" s="9"/>
    </row>
    <row r="29" spans="1:21" x14ac:dyDescent="0.3">
      <c r="A29" s="62" t="str">
        <f>CONCATENATE("FS.",$A27,".&lt;NAME&gt;")</f>
        <v>FS.OUTPUT.&lt;NAME&gt;</v>
      </c>
      <c r="B29" s="2" t="s">
        <v>0</v>
      </c>
      <c r="D29" s="16"/>
      <c r="E29" s="30"/>
      <c r="F29" s="16"/>
      <c r="G29" s="16"/>
      <c r="H29" s="16"/>
      <c r="I29" s="16"/>
      <c r="J29" s="30"/>
      <c r="K29" s="16"/>
      <c r="L29" s="16"/>
      <c r="M29" s="16"/>
      <c r="N29" s="16"/>
      <c r="O29" s="16"/>
      <c r="P29" s="9"/>
      <c r="Q29"/>
      <c r="R29"/>
      <c r="S29" s="9"/>
      <c r="T29"/>
      <c r="U29" s="9"/>
    </row>
    <row r="30" spans="1:21" x14ac:dyDescent="0.3">
      <c r="A30" s="62" t="str">
        <f>CONCATENATE("FS.",$A27,".&lt;ITEM&gt;.&lt;STATUS&gt;")</f>
        <v>FS.OUTPUT.&lt;ITEM&gt;.&lt;STATUS&gt;</v>
      </c>
      <c r="B30" s="2" t="s">
        <v>3</v>
      </c>
      <c r="D30" s="16" t="s">
        <v>42</v>
      </c>
      <c r="E30" s="30"/>
      <c r="F30" s="16"/>
      <c r="G30" s="1" t="s">
        <v>42</v>
      </c>
      <c r="H30" s="1" t="s">
        <v>42</v>
      </c>
      <c r="I30" s="16"/>
      <c r="J30" s="30"/>
      <c r="K30" s="16"/>
      <c r="L30" s="16"/>
      <c r="M30" s="16"/>
      <c r="N30" s="16"/>
      <c r="O30" s="16"/>
      <c r="P30" s="9"/>
      <c r="Q30" s="1" t="s">
        <v>42</v>
      </c>
      <c r="R30"/>
      <c r="S30" s="9"/>
      <c r="T30" s="1" t="s">
        <v>42</v>
      </c>
      <c r="U30" s="9"/>
    </row>
    <row r="31" spans="1:21" x14ac:dyDescent="0.3">
      <c r="A31" s="62" t="str">
        <f>CONCATENATE("FS.",$A27,".&lt;ITEM&gt;.&lt;STATUS&gt;")</f>
        <v>FS.OUTPUT.&lt;ITEM&gt;.&lt;STATUS&gt;</v>
      </c>
      <c r="B31" s="2" t="s">
        <v>0</v>
      </c>
      <c r="D31" s="16"/>
      <c r="E31" s="30"/>
      <c r="F31" s="16"/>
      <c r="G31" s="16"/>
      <c r="H31" s="16"/>
      <c r="I31" s="16"/>
      <c r="J31" s="30"/>
      <c r="K31" s="16"/>
      <c r="L31" s="16"/>
      <c r="M31" s="16"/>
      <c r="N31" s="16"/>
      <c r="O31" s="16"/>
      <c r="P31" s="9"/>
      <c r="Q31"/>
      <c r="R31"/>
      <c r="S31" s="9"/>
      <c r="T31"/>
      <c r="U31" s="9"/>
    </row>
    <row r="32" spans="1:21" x14ac:dyDescent="0.3">
      <c r="A32" s="62" t="str">
        <f>CONCATENATE("FS.",$A27,".&lt;ITEM&gt;.&lt;INDEX&gt;")</f>
        <v>FS.OUTPUT.&lt;ITEM&gt;.&lt;INDEX&gt;</v>
      </c>
      <c r="B32" s="2" t="s">
        <v>0</v>
      </c>
      <c r="D32" s="16"/>
      <c r="E32" s="30"/>
      <c r="F32" s="16"/>
      <c r="G32" s="16"/>
      <c r="H32" s="16"/>
      <c r="I32" s="16"/>
      <c r="J32" s="30"/>
      <c r="K32" s="16"/>
      <c r="L32" s="16"/>
      <c r="M32" s="16"/>
      <c r="N32" s="16"/>
      <c r="O32" s="16"/>
      <c r="P32" s="9"/>
      <c r="Q32"/>
      <c r="R32"/>
      <c r="S32" s="9"/>
      <c r="T32"/>
      <c r="U32" s="9"/>
    </row>
    <row r="33" spans="1:21" x14ac:dyDescent="0.3">
      <c r="A33" s="62" t="str">
        <f>CONCATENATE("FS.",$A27,".&lt;ITEM&gt;.&lt;NAME&gt;")</f>
        <v>FS.OUTPUT.&lt;ITEM&gt;.&lt;NAME&gt;</v>
      </c>
      <c r="B33" s="2" t="s">
        <v>3</v>
      </c>
      <c r="D33" s="16" t="str">
        <f>CONCATENATE("{","\[0-9\]{8}-\[0-9\]{6}.OK.",D10,"}")</f>
        <v>{\[0-9\]{8}-\[0-9\]{6}.OK.DATA_01.csv}</v>
      </c>
      <c r="E33" s="30"/>
      <c r="F33" s="16"/>
      <c r="G33" s="16" t="str">
        <f>CONCATENATE("{","\[0-9\]{8}-\[0-9\]{6}.OK.",G10,"}")</f>
        <v>{\[0-9\]{8}-\[0-9\]{6}.OK.DATA_03.csv}</v>
      </c>
      <c r="H33" s="16" t="str">
        <f>CONCATENATE("{","\[0-9\]{8}-\[0-9\]{6}.OK.",H10,"}")</f>
        <v>{\[0-9\]{8}-\[0-9\]{6}.OK.DATA_04.csv}</v>
      </c>
      <c r="I33" s="16"/>
      <c r="J33" s="30"/>
      <c r="K33" s="16"/>
      <c r="L33" s="16"/>
      <c r="M33" s="16"/>
      <c r="N33" s="16"/>
      <c r="O33" s="16"/>
      <c r="P33" s="9"/>
      <c r="Q33" s="16" t="str">
        <f>CONCATENATE("{","\[0-9\]{8}-\[0-9\]{6}.OK.",Q10,"}")</f>
        <v>{\[0-9\]{8}-\[0-9\]{6}.OK.DATA_11.csv}</v>
      </c>
      <c r="R33"/>
      <c r="S33" s="9"/>
      <c r="T33" s="16" t="str">
        <f>CONCATENATE("{","\[0-9\]{8}-\[0-9\]{6}.OK.",T10,"}")</f>
        <v>{\[0-9\]{8}-\[0-9\]{6}.OK.DATA_13.csv}</v>
      </c>
      <c r="U33" s="9"/>
    </row>
    <row r="34" spans="1:21" x14ac:dyDescent="0.3">
      <c r="A34" s="62" t="str">
        <f>CONCATENATE("FS.",$A27,".&lt;ITEM&gt;.&lt;NAME&gt;")</f>
        <v>FS.OUTPUT.&lt;ITEM&gt;.&lt;NAME&gt;</v>
      </c>
      <c r="B34" s="2" t="s">
        <v>0</v>
      </c>
      <c r="D34" s="16"/>
      <c r="E34" s="30"/>
      <c r="F34" s="16"/>
      <c r="G34" s="16"/>
      <c r="H34" s="16"/>
      <c r="I34" s="16"/>
      <c r="J34" s="30"/>
      <c r="K34" s="16"/>
      <c r="L34" s="16"/>
      <c r="M34" s="16"/>
      <c r="N34" s="16"/>
      <c r="O34" s="16"/>
      <c r="P34" s="9"/>
      <c r="Q34"/>
      <c r="R34"/>
      <c r="S34" s="9"/>
      <c r="T34"/>
      <c r="U34" s="9"/>
    </row>
    <row r="35" spans="1:21" s="69" customFormat="1" ht="13.8" x14ac:dyDescent="0.3">
      <c r="A35" s="68" t="s">
        <v>39</v>
      </c>
    </row>
    <row r="36" spans="1:21" x14ac:dyDescent="0.3">
      <c r="A36" s="62" t="str">
        <f>CONCATENATE("FS.",$A35,".&lt;INDEX&gt;")</f>
        <v>FS.ERROR.&lt;INDEX&gt;</v>
      </c>
      <c r="B36" s="2" t="s">
        <v>0</v>
      </c>
      <c r="D36" s="16"/>
      <c r="E36" s="30"/>
      <c r="F36" s="16"/>
      <c r="G36" s="16"/>
      <c r="H36" s="16"/>
      <c r="I36" s="16"/>
      <c r="J36" s="30"/>
      <c r="K36" s="16"/>
      <c r="L36" s="16"/>
      <c r="M36" s="16"/>
      <c r="N36" s="16"/>
      <c r="O36" s="16"/>
      <c r="P36" s="9"/>
      <c r="Q36"/>
      <c r="R36"/>
      <c r="S36" s="9"/>
      <c r="T36"/>
      <c r="U36" s="9"/>
    </row>
    <row r="37" spans="1:21" x14ac:dyDescent="0.3">
      <c r="A37" s="62" t="str">
        <f>CONCATENATE("FS.",$A35,".&lt;NAME&gt;")</f>
        <v>FS.ERROR.&lt;NAME&gt;</v>
      </c>
      <c r="B37" s="2" t="s">
        <v>0</v>
      </c>
      <c r="D37" s="16"/>
      <c r="E37" s="30"/>
      <c r="F37" s="16"/>
      <c r="G37" s="16"/>
      <c r="H37" s="16"/>
      <c r="I37" s="16"/>
      <c r="J37" s="30"/>
      <c r="K37" s="16"/>
      <c r="L37" s="16"/>
      <c r="M37" s="16"/>
      <c r="N37" s="16"/>
      <c r="O37" s="16"/>
      <c r="P37" s="9"/>
      <c r="Q37"/>
      <c r="R37"/>
      <c r="S37" s="9"/>
      <c r="T37"/>
      <c r="U37" s="9"/>
    </row>
    <row r="38" spans="1:21" x14ac:dyDescent="0.3">
      <c r="A38" s="62" t="str">
        <f>CONCATENATE("FS.",$A35,".&lt;ITEM&gt;.&lt;STATUS&gt;")</f>
        <v>FS.ERROR.&lt;ITEM&gt;.&lt;STATUS&gt;</v>
      </c>
      <c r="B38" s="2" t="s">
        <v>3</v>
      </c>
      <c r="D38" s="16"/>
      <c r="E38" s="30"/>
      <c r="F38" s="16" t="s">
        <v>42</v>
      </c>
      <c r="G38" s="16"/>
      <c r="H38" s="16"/>
      <c r="I38" s="16" t="s">
        <v>42</v>
      </c>
      <c r="J38" s="30"/>
      <c r="K38" s="16" t="s">
        <v>42</v>
      </c>
      <c r="L38" s="16" t="s">
        <v>42</v>
      </c>
      <c r="M38" s="16" t="s">
        <v>42</v>
      </c>
      <c r="N38" s="16" t="s">
        <v>42</v>
      </c>
      <c r="O38" s="16" t="s">
        <v>42</v>
      </c>
      <c r="P38" s="9"/>
      <c r="Q38"/>
      <c r="R38" s="16" t="s">
        <v>42</v>
      </c>
      <c r="S38" s="9"/>
      <c r="T38"/>
      <c r="U38" s="9"/>
    </row>
    <row r="39" spans="1:21" x14ac:dyDescent="0.3">
      <c r="A39" s="62" t="str">
        <f>CONCATENATE("FS.",$A35,".&lt;ITEM&gt;.&lt;STATUS&gt;")</f>
        <v>FS.ERROR.&lt;ITEM&gt;.&lt;STATUS&gt;</v>
      </c>
      <c r="B39" s="2" t="s">
        <v>0</v>
      </c>
      <c r="D39" s="16"/>
      <c r="E39" s="30"/>
      <c r="F39" s="16"/>
      <c r="G39" s="16"/>
      <c r="H39" s="16"/>
      <c r="I39" s="16"/>
      <c r="J39" s="30"/>
      <c r="K39" s="16"/>
      <c r="L39" s="16"/>
      <c r="M39" s="16"/>
      <c r="N39" s="16"/>
      <c r="O39" s="16"/>
      <c r="P39" s="9"/>
      <c r="Q39"/>
      <c r="R39"/>
      <c r="S39" s="9"/>
      <c r="T39"/>
      <c r="U39" s="9"/>
    </row>
    <row r="40" spans="1:21" x14ac:dyDescent="0.3">
      <c r="A40" s="62" t="str">
        <f>CONCATENATE("FS.",$A35,".&lt;ITEM&gt;.&lt;INDEX&gt;")</f>
        <v>FS.ERROR.&lt;ITEM&gt;.&lt;INDEX&gt;</v>
      </c>
      <c r="B40" s="2" t="s">
        <v>0</v>
      </c>
      <c r="D40" s="16"/>
      <c r="E40" s="30"/>
      <c r="F40" s="16"/>
      <c r="G40" s="16"/>
      <c r="H40" s="16"/>
      <c r="I40" s="16"/>
      <c r="J40" s="30"/>
      <c r="K40" s="16"/>
      <c r="L40" s="16"/>
      <c r="M40" s="16"/>
      <c r="N40" s="16"/>
      <c r="O40" s="16"/>
      <c r="P40" s="9"/>
      <c r="Q40"/>
      <c r="R40"/>
      <c r="S40" s="9"/>
      <c r="T40"/>
      <c r="U40" s="9"/>
    </row>
    <row r="41" spans="1:21" x14ac:dyDescent="0.3">
      <c r="A41" s="62" t="str">
        <f>CONCATENATE("FS.",$A35,".&lt;ITEM&gt;.&lt;NAME&gt;")</f>
        <v>FS.ERROR.&lt;ITEM&gt;.&lt;NAME&gt;</v>
      </c>
      <c r="B41" s="2" t="s">
        <v>3</v>
      </c>
      <c r="D41" s="16"/>
      <c r="E41" s="30"/>
      <c r="F41" s="16" t="str">
        <f>CONCATENATE("{","\[0-9\]{8}-\[0-9\]{6}.ERROR.",F10,"}")</f>
        <v>{\[0-9\]{8}-\[0-9\]{6}.ERROR.DATA_02.csv}</v>
      </c>
      <c r="G41" s="16"/>
      <c r="H41" s="16"/>
      <c r="I41" s="16" t="str">
        <f>CONCATENATE("{","\[0-9\]{8}-\[0-9\]{6}.ERROR.",I10,"}")</f>
        <v>{\[0-9\]{8}-\[0-9\]{6}.ERROR.DATA_05.csv}</v>
      </c>
      <c r="J41" s="30"/>
      <c r="K41" s="16" t="str">
        <f t="shared" ref="K41:O41" si="9">CONCATENATE("{","\[0-9\]{8}-\[0-9\]{6}.ERROR.",K10,"}")</f>
        <v>{\[0-9\]{8}-\[0-9\]{6}.ERROR.DATA_06.csv}</v>
      </c>
      <c r="L41" s="16" t="str">
        <f t="shared" si="9"/>
        <v>{\[0-9\]{8}-\[0-9\]{6}.ERROR.DATA_07.csv}</v>
      </c>
      <c r="M41" s="16" t="str">
        <f t="shared" si="9"/>
        <v>{\[0-9\]{8}-\[0-9\]{6}.ERROR.DATA_08.csv}</v>
      </c>
      <c r="N41" s="16" t="str">
        <f t="shared" si="9"/>
        <v>{\[0-9\]{8}-\[0-9\]{6}.ERROR.DATA_09.csv}</v>
      </c>
      <c r="O41" s="16" t="str">
        <f t="shared" si="9"/>
        <v>{\[0-9\]{8}-\[0-9\]{6}.ERROR.DATA_10.csv}</v>
      </c>
      <c r="P41" s="9"/>
      <c r="Q41"/>
      <c r="R41" s="16" t="str">
        <f>CONCATENATE("{","\[0-9\]{8}-\[0-9\]{6}.ERROR.",R10,"}")</f>
        <v>{\[0-9\]{8}-\[0-9\]{6}.ERROR.DATA_12.csv}</v>
      </c>
      <c r="S41" s="9"/>
      <c r="T41"/>
      <c r="U41" s="9"/>
    </row>
    <row r="42" spans="1:21" x14ac:dyDescent="0.3">
      <c r="A42" s="62" t="str">
        <f>CONCATENATE("FS.",$A35,".&lt;ITEM&gt;.&lt;NAME&gt;")</f>
        <v>FS.ERROR.&lt;ITEM&gt;.&lt;NAME&gt;</v>
      </c>
      <c r="B42" s="2" t="s">
        <v>0</v>
      </c>
      <c r="D42" s="16"/>
      <c r="E42" s="30"/>
      <c r="F42" s="16"/>
      <c r="G42" s="16"/>
      <c r="H42" s="16"/>
      <c r="I42" s="16"/>
      <c r="J42" s="30"/>
      <c r="K42" s="16"/>
      <c r="L42" s="16"/>
      <c r="M42" s="16"/>
      <c r="N42" s="16"/>
      <c r="O42" s="16"/>
      <c r="P42" s="9"/>
      <c r="Q42"/>
      <c r="R42"/>
      <c r="S42" s="9"/>
      <c r="T42"/>
      <c r="U42" s="9"/>
    </row>
    <row r="43" spans="1:21" s="8" customFormat="1" ht="13.8" x14ac:dyDescent="0.3">
      <c r="A43" s="45" t="s">
        <v>34</v>
      </c>
      <c r="E43" s="13"/>
      <c r="J43" s="13"/>
      <c r="P43" s="13"/>
      <c r="S43" s="13"/>
      <c r="U43" s="13"/>
    </row>
    <row r="44" spans="1:21" s="73" customFormat="1" ht="13.8" x14ac:dyDescent="0.3">
      <c r="A44" s="72" t="s">
        <v>32</v>
      </c>
    </row>
    <row r="45" spans="1:21" x14ac:dyDescent="0.3">
      <c r="A45" s="62" t="str">
        <f>CONCATENATE("DB.",$A$44,".&lt;INDEX&gt;")</f>
        <v>DB.TABLE_DATA.&lt;INDEX&gt;</v>
      </c>
      <c r="B45" s="2" t="s">
        <v>0</v>
      </c>
      <c r="D45" s="18"/>
      <c r="E45" s="32"/>
      <c r="F45" s="18"/>
      <c r="G45" s="18"/>
      <c r="H45" s="18"/>
      <c r="I45" s="18"/>
      <c r="J45" s="32"/>
      <c r="K45" s="18"/>
      <c r="L45" s="18"/>
      <c r="M45" s="18"/>
      <c r="N45" s="18"/>
      <c r="O45" s="18"/>
      <c r="P45" s="9"/>
      <c r="Q45" s="18"/>
      <c r="R45"/>
      <c r="S45" s="9"/>
      <c r="T45" s="18"/>
      <c r="U45" s="9"/>
    </row>
    <row r="46" spans="1:21" x14ac:dyDescent="0.3">
      <c r="A46" s="62" t="str">
        <f>CONCATENATE("DB.",$A$44,".&lt;NAME&gt;")</f>
        <v>DB.TABLE_DATA.&lt;NAME&gt;</v>
      </c>
      <c r="B46" s="2" t="s">
        <v>0</v>
      </c>
      <c r="D46" s="18"/>
      <c r="E46" s="32"/>
      <c r="F46" s="18"/>
      <c r="G46" s="18"/>
      <c r="H46" s="18"/>
      <c r="I46" s="18"/>
      <c r="J46" s="32"/>
      <c r="K46" s="18"/>
      <c r="L46" s="18"/>
      <c r="M46" s="18"/>
      <c r="N46" s="18"/>
      <c r="O46" s="18"/>
      <c r="P46" s="9"/>
      <c r="Q46" s="18"/>
      <c r="R46"/>
      <c r="S46" s="9"/>
      <c r="T46" s="18"/>
      <c r="U46" s="9"/>
    </row>
    <row r="47" spans="1:21" x14ac:dyDescent="0.3">
      <c r="A47" s="62" t="str">
        <f>CONCATENATE("DB.",$A$44,".&lt;ITEM&gt;.&lt;STATUS&gt;")</f>
        <v>DB.TABLE_DATA.&lt;ITEM&gt;.&lt;STATUS&gt;</v>
      </c>
      <c r="B47" s="2" t="s">
        <v>3</v>
      </c>
      <c r="D47" s="18" t="s">
        <v>42</v>
      </c>
      <c r="E47" s="32"/>
      <c r="F47" s="18"/>
      <c r="G47" s="18" t="s">
        <v>42</v>
      </c>
      <c r="H47" s="18" t="s">
        <v>42</v>
      </c>
      <c r="I47" s="18"/>
      <c r="J47" s="32"/>
      <c r="K47" s="18"/>
      <c r="L47" s="18"/>
      <c r="M47" s="18"/>
      <c r="N47" s="18"/>
      <c r="O47" s="18"/>
      <c r="P47" s="9"/>
      <c r="Q47" s="18" t="s">
        <v>42</v>
      </c>
      <c r="R47"/>
      <c r="S47" s="9"/>
      <c r="T47" s="18" t="s">
        <v>42</v>
      </c>
      <c r="U47" s="9"/>
    </row>
    <row r="48" spans="1:21" x14ac:dyDescent="0.3">
      <c r="A48" s="62" t="str">
        <f>CONCATENATE("DB.",$A$44,".&lt;ITEM&gt;.&lt;STATUS&gt;")</f>
        <v>DB.TABLE_DATA.&lt;ITEM&gt;.&lt;STATUS&gt;</v>
      </c>
      <c r="B48" s="2" t="s">
        <v>0</v>
      </c>
      <c r="D48" s="18"/>
      <c r="E48" s="32"/>
      <c r="F48" s="18"/>
      <c r="G48" s="18"/>
      <c r="H48" s="18"/>
      <c r="I48" s="18"/>
      <c r="J48" s="32"/>
      <c r="K48" s="18"/>
      <c r="L48" s="18"/>
      <c r="M48" s="18"/>
      <c r="N48" s="18"/>
      <c r="O48" s="18"/>
      <c r="P48" s="9"/>
      <c r="Q48" s="18"/>
      <c r="R48"/>
      <c r="S48" s="9"/>
      <c r="T48" s="18"/>
      <c r="U48" s="9"/>
    </row>
    <row r="49" spans="1:21" x14ac:dyDescent="0.3">
      <c r="A49" s="62" t="str">
        <f>CONCATENATE("DB.",$A$44,".&lt;ITEM&gt;.&lt;INDEX&gt;")</f>
        <v>DB.TABLE_DATA.&lt;ITEM&gt;.&lt;INDEX&gt;</v>
      </c>
      <c r="B49" s="2" t="s">
        <v>0</v>
      </c>
      <c r="D49" s="18"/>
      <c r="E49" s="32"/>
      <c r="F49" s="18"/>
      <c r="G49" s="18"/>
      <c r="H49" s="18"/>
      <c r="I49" s="18"/>
      <c r="J49" s="32"/>
      <c r="K49" s="18"/>
      <c r="L49" s="18"/>
      <c r="M49" s="18"/>
      <c r="N49" s="18"/>
      <c r="O49" s="18"/>
      <c r="P49" s="9"/>
      <c r="Q49" s="18"/>
      <c r="R49"/>
      <c r="S49" s="9"/>
      <c r="T49" s="18"/>
      <c r="U49" s="9"/>
    </row>
    <row r="50" spans="1:21" x14ac:dyDescent="0.3">
      <c r="A50" s="62" t="str">
        <f>CONCATENATE("DB.",$A$44,".&lt;ITEM&gt;.&lt;NAME&gt;")</f>
        <v>DB.TABLE_DATA.&lt;ITEM&gt;.&lt;NAME&gt;</v>
      </c>
      <c r="B50" s="2" t="s">
        <v>0</v>
      </c>
      <c r="D50" s="18"/>
      <c r="E50" s="32"/>
      <c r="F50" s="18"/>
      <c r="G50" s="18"/>
      <c r="H50" s="18"/>
      <c r="I50" s="18"/>
      <c r="J50" s="32"/>
      <c r="K50" s="18"/>
      <c r="L50" s="18"/>
      <c r="M50" s="18"/>
      <c r="N50" s="18"/>
      <c r="O50" s="18"/>
      <c r="P50" s="9"/>
      <c r="Q50" s="18"/>
      <c r="R50"/>
      <c r="S50" s="9"/>
      <c r="T50" s="18"/>
      <c r="U50" s="9"/>
    </row>
    <row r="51" spans="1:21" x14ac:dyDescent="0.3">
      <c r="A51" s="62" t="str">
        <f>CONCATENATE("DB.",$A$44,".&lt;ITEM&gt;.ID")</f>
        <v>DB.TABLE_DATA.&lt;ITEM&gt;.ID</v>
      </c>
      <c r="B51" s="2" t="s">
        <v>0</v>
      </c>
      <c r="D51" s="18"/>
      <c r="E51" s="32"/>
      <c r="F51" s="18"/>
      <c r="G51" s="18"/>
      <c r="H51" s="18"/>
      <c r="I51" s="18"/>
      <c r="J51" s="32"/>
      <c r="K51" s="18"/>
      <c r="L51" s="18"/>
      <c r="M51" s="18"/>
      <c r="N51" s="18"/>
      <c r="O51" s="18"/>
      <c r="P51" s="9"/>
      <c r="Q51" s="18"/>
      <c r="R51"/>
      <c r="S51" s="9"/>
      <c r="T51" s="18"/>
      <c r="U51" s="9"/>
    </row>
    <row r="52" spans="1:21" x14ac:dyDescent="0.3">
      <c r="A52" s="62" t="str">
        <f>CONCATENATE("DB.",$A$44,".&lt;ITEM&gt;.BATCH_ID")</f>
        <v>DB.TABLE_DATA.&lt;ITEM&gt;.BATCH_ID</v>
      </c>
      <c r="B52" s="2" t="s">
        <v>0</v>
      </c>
      <c r="D52" s="18"/>
      <c r="E52" s="32"/>
      <c r="F52" s="18"/>
      <c r="G52" s="18"/>
      <c r="H52" s="18"/>
      <c r="I52" s="18"/>
      <c r="J52" s="32"/>
      <c r="K52" s="18"/>
      <c r="L52" s="18"/>
      <c r="M52" s="18"/>
      <c r="N52" s="18"/>
      <c r="O52" s="18"/>
      <c r="P52" s="9"/>
      <c r="Q52" s="18"/>
      <c r="R52"/>
      <c r="S52" s="9"/>
      <c r="T52" s="18"/>
      <c r="U52" s="9"/>
    </row>
    <row r="53" spans="1:21" x14ac:dyDescent="0.3">
      <c r="A53" s="62" t="str">
        <f>CONCATENATE("DB.",$A$44,".&lt;ITEM&gt;.DATE")</f>
        <v>DB.TABLE_DATA.&lt;ITEM&gt;.DATE</v>
      </c>
      <c r="B53" s="2" t="s">
        <v>0</v>
      </c>
      <c r="D53" s="18"/>
      <c r="E53" s="32"/>
      <c r="F53" s="18"/>
      <c r="G53" s="18"/>
      <c r="H53" s="18"/>
      <c r="I53" s="18"/>
      <c r="J53" s="32"/>
      <c r="K53" s="18"/>
      <c r="L53" s="18"/>
      <c r="M53" s="18"/>
      <c r="N53" s="18"/>
      <c r="O53" s="18"/>
      <c r="P53" s="9"/>
      <c r="Q53" s="18"/>
      <c r="R53"/>
      <c r="S53" s="9"/>
      <c r="T53" s="18"/>
      <c r="U53" s="9"/>
    </row>
    <row r="54" spans="1:21" x14ac:dyDescent="0.3">
      <c r="A54" s="61" t="str">
        <f>CONCATENATE("DB.",$A$44,".&lt;ITEM&gt;.COLUMN_INTEGER")</f>
        <v>DB.TABLE_DATA.&lt;ITEM&gt;.COLUMN_INTEGER</v>
      </c>
      <c r="B54" s="2" t="s">
        <v>3</v>
      </c>
      <c r="D54" s="18">
        <f>D14</f>
        <v>41001</v>
      </c>
      <c r="E54" s="32"/>
      <c r="F54" s="18"/>
      <c r="G54" s="18">
        <f>G14</f>
        <v>41003</v>
      </c>
      <c r="H54" s="18">
        <f>H14</f>
        <v>41004</v>
      </c>
      <c r="I54" s="18"/>
      <c r="J54" s="32"/>
      <c r="K54" s="18"/>
      <c r="L54" s="18"/>
      <c r="M54" s="18"/>
      <c r="N54" s="18"/>
      <c r="O54" s="18"/>
      <c r="P54" s="9"/>
      <c r="Q54" s="18">
        <f>Q14</f>
        <v>41011</v>
      </c>
      <c r="R54"/>
      <c r="S54" s="9"/>
      <c r="T54" s="18">
        <f>T14</f>
        <v>41013</v>
      </c>
      <c r="U54" s="9"/>
    </row>
    <row r="55" spans="1:21" x14ac:dyDescent="0.3">
      <c r="A55" s="61" t="str">
        <f>CONCATENATE("DB.",$A$44,".&lt;ITEM&gt;.COLUMN_INTEGER")</f>
        <v>DB.TABLE_DATA.&lt;ITEM&gt;.COLUMN_INTEGER</v>
      </c>
      <c r="B55" s="2" t="s">
        <v>0</v>
      </c>
      <c r="D55" s="18"/>
      <c r="E55" s="32"/>
      <c r="F55" s="18"/>
      <c r="G55" s="18"/>
      <c r="H55" s="18"/>
      <c r="I55" s="18"/>
      <c r="J55" s="32"/>
      <c r="K55" s="18"/>
      <c r="L55" s="18"/>
      <c r="M55" s="18"/>
      <c r="N55" s="18"/>
      <c r="O55" s="18"/>
      <c r="P55" s="9"/>
      <c r="Q55" s="18"/>
      <c r="R55"/>
      <c r="S55" s="9"/>
      <c r="T55" s="18"/>
      <c r="U55" s="9"/>
    </row>
    <row r="56" spans="1:21" x14ac:dyDescent="0.3">
      <c r="A56" s="61" t="str">
        <f>CONCATENATE("DB.",$A$44,".&lt;ITEM&gt;.COLUMN_STRING")</f>
        <v>DB.TABLE_DATA.&lt;ITEM&gt;.COLUMN_STRING</v>
      </c>
      <c r="B56" s="2" t="s">
        <v>3</v>
      </c>
      <c r="D56" s="18" t="str">
        <f>CONCATENATE(D15)</f>
        <v>A01_567890</v>
      </c>
      <c r="E56" s="32"/>
      <c r="F56" s="18"/>
      <c r="G56" s="18" t="str">
        <f>CONCATENATE(G15)</f>
        <v/>
      </c>
      <c r="H56" s="18" t="str">
        <f>CONCATENATE(H15)</f>
        <v>A004_67890</v>
      </c>
      <c r="I56" s="18"/>
      <c r="J56" s="32"/>
      <c r="K56" s="18"/>
      <c r="L56" s="18"/>
      <c r="M56" s="18"/>
      <c r="N56" s="18"/>
      <c r="O56" s="18"/>
      <c r="P56" s="9"/>
      <c r="Q56" s="18" t="str">
        <f>CONCATENATE(Q15)</f>
        <v>A11_567890</v>
      </c>
      <c r="R56"/>
      <c r="S56" s="9"/>
      <c r="T56" s="18" t="str">
        <f>CONCATENATE(T15)</f>
        <v>A13_567890</v>
      </c>
      <c r="U56" s="9"/>
    </row>
    <row r="57" spans="1:21" x14ac:dyDescent="0.3">
      <c r="A57" s="61" t="str">
        <f>CONCATENATE("DB.",$A$44,".&lt;ITEM&gt;.COLUMN_STRING")</f>
        <v>DB.TABLE_DATA.&lt;ITEM&gt;.COLUMN_STRING</v>
      </c>
      <c r="B57" s="2" t="s">
        <v>0</v>
      </c>
      <c r="D57" s="18"/>
      <c r="E57" s="32"/>
      <c r="F57" s="18"/>
      <c r="G57" s="18"/>
      <c r="H57" s="18"/>
      <c r="I57" s="18"/>
      <c r="J57" s="32"/>
      <c r="K57" s="18"/>
      <c r="L57" s="18"/>
      <c r="M57" s="18"/>
      <c r="N57" s="18"/>
      <c r="O57" s="18"/>
      <c r="P57" s="9"/>
      <c r="Q57" s="18"/>
      <c r="R57"/>
      <c r="S57" s="9"/>
      <c r="T57" s="18"/>
      <c r="U57" s="9"/>
    </row>
    <row r="58" spans="1:21" x14ac:dyDescent="0.3">
      <c r="A58" s="61" t="str">
        <f>CONCATENATE("DB.",$A$44,".&lt;ITEM&gt;.COLUMN_DOUBLE")</f>
        <v>DB.TABLE_DATA.&lt;ITEM&gt;.COLUMN_DOUBLE</v>
      </c>
      <c r="B58" s="2" t="s">
        <v>3</v>
      </c>
      <c r="D58" s="18">
        <f>D16</f>
        <v>11.01</v>
      </c>
      <c r="E58" s="32"/>
      <c r="F58" s="18"/>
      <c r="G58" s="18">
        <f>G16</f>
        <v>11.03</v>
      </c>
      <c r="H58" s="18"/>
      <c r="I58" s="18"/>
      <c r="J58" s="32"/>
      <c r="P58" s="9"/>
      <c r="Q58" s="18">
        <f>Q16</f>
        <v>11.11</v>
      </c>
      <c r="R58"/>
      <c r="S58" s="9"/>
      <c r="T58" s="18">
        <f>T16</f>
        <v>11.13</v>
      </c>
      <c r="U58" s="9"/>
    </row>
    <row r="59" spans="1:21" x14ac:dyDescent="0.3">
      <c r="A59" s="61" t="str">
        <f>CONCATENATE("DB.",$A$44,".&lt;ITEM&gt;.COLUMN_DOUBLE")</f>
        <v>DB.TABLE_DATA.&lt;ITEM&gt;.COLUMN_DOUBLE</v>
      </c>
      <c r="B59" s="2" t="s">
        <v>0</v>
      </c>
      <c r="D59" s="18"/>
      <c r="E59" s="32"/>
      <c r="F59" s="18"/>
      <c r="G59" s="18"/>
      <c r="H59" s="18"/>
      <c r="I59" s="18"/>
      <c r="J59" s="32"/>
      <c r="P59" s="9"/>
      <c r="Q59" s="18"/>
      <c r="R59"/>
      <c r="S59" s="9"/>
      <c r="T59" s="18"/>
      <c r="U59" s="9"/>
    </row>
    <row r="60" spans="1:21" x14ac:dyDescent="0.3">
      <c r="A60" s="61" t="str">
        <f>CONCATENATE("DB.",$A$44,".&lt;ITEM&gt;.COLUMN_DATE")</f>
        <v>DB.TABLE_DATA.&lt;ITEM&gt;.COLUMN_DATE</v>
      </c>
      <c r="B60" s="2" t="s">
        <v>3</v>
      </c>
      <c r="D60" s="50" t="str">
        <f>D17</f>
        <v>01:02:03 01/06/2001</v>
      </c>
      <c r="E60" s="32"/>
      <c r="F60" s="18"/>
      <c r="G60" s="50" t="str">
        <f>G17</f>
        <v>01:02:03 01/06/2003</v>
      </c>
      <c r="H60" s="50" t="str">
        <f>H17</f>
        <v>01:02:03 01/06/2004</v>
      </c>
      <c r="I60" s="18"/>
      <c r="J60" s="32"/>
      <c r="P60" s="9"/>
      <c r="Q60" s="50" t="str">
        <f>Q17</f>
        <v>01:02:03 01/06/2011</v>
      </c>
      <c r="R60"/>
      <c r="S60" s="9"/>
      <c r="T60" s="50" t="str">
        <f>T17</f>
        <v>01:02:03 01/06/2013</v>
      </c>
      <c r="U60" s="9"/>
    </row>
    <row r="61" spans="1:21" x14ac:dyDescent="0.3">
      <c r="A61" s="61" t="str">
        <f>CONCATENATE("DB.",$A$44,".&lt;ITEM&gt;.COLUMN_DATE")</f>
        <v>DB.TABLE_DATA.&lt;ITEM&gt;.COLUMN_DATE</v>
      </c>
      <c r="B61" s="2" t="s">
        <v>0</v>
      </c>
      <c r="D61" s="18"/>
      <c r="E61" s="32"/>
      <c r="F61" s="18"/>
      <c r="G61" s="18"/>
      <c r="H61" s="18"/>
      <c r="I61" s="18"/>
      <c r="J61" s="32"/>
      <c r="K61" s="18"/>
      <c r="L61" s="18"/>
      <c r="M61" s="18"/>
      <c r="N61" s="18"/>
      <c r="O61" s="18"/>
      <c r="P61" s="9"/>
      <c r="Q61" s="18"/>
      <c r="R61"/>
      <c r="S61" s="9"/>
      <c r="T61" s="18"/>
      <c r="U61" s="9"/>
    </row>
    <row r="62" spans="1:21" s="73" customFormat="1" ht="13.8" x14ac:dyDescent="0.3">
      <c r="A62" s="72" t="s">
        <v>35</v>
      </c>
    </row>
    <row r="63" spans="1:21" x14ac:dyDescent="0.3">
      <c r="A63" s="62" t="str">
        <f>CONCATENATE("DB.",$A$62,".&lt;INDEX&gt;")</f>
        <v>DB.TABLE_ERROR.&lt;INDEX&gt;</v>
      </c>
      <c r="B63" s="2" t="s">
        <v>0</v>
      </c>
      <c r="D63" s="18"/>
      <c r="E63" s="32"/>
      <c r="F63" s="18"/>
      <c r="G63" s="18"/>
      <c r="H63" s="18"/>
      <c r="I63" s="18"/>
      <c r="J63" s="32"/>
      <c r="K63" s="18"/>
      <c r="L63" s="18"/>
      <c r="M63" s="18"/>
      <c r="N63" s="18"/>
      <c r="O63" s="18"/>
      <c r="P63" s="9"/>
      <c r="Q63"/>
      <c r="R63" s="18"/>
      <c r="S63" s="9"/>
      <c r="T63"/>
      <c r="U63" s="9"/>
    </row>
    <row r="64" spans="1:21" x14ac:dyDescent="0.3">
      <c r="A64" s="62" t="str">
        <f>CONCATENATE("DB.",$A$62,".&lt;NAME&gt;")</f>
        <v>DB.TABLE_ERROR.&lt;NAME&gt;</v>
      </c>
      <c r="B64" s="2" t="s">
        <v>0</v>
      </c>
      <c r="D64" s="18"/>
      <c r="E64" s="32"/>
      <c r="F64" s="18"/>
      <c r="G64" s="18"/>
      <c r="H64" s="18"/>
      <c r="I64" s="18"/>
      <c r="J64" s="32"/>
      <c r="K64" s="18"/>
      <c r="L64" s="18"/>
      <c r="M64" s="18"/>
      <c r="N64" s="18"/>
      <c r="O64" s="18"/>
      <c r="P64" s="9"/>
      <c r="Q64"/>
      <c r="R64" s="18"/>
      <c r="S64" s="9"/>
      <c r="T64"/>
      <c r="U64" s="9"/>
    </row>
    <row r="65" spans="1:21" x14ac:dyDescent="0.3">
      <c r="A65" s="62" t="str">
        <f>CONCATENATE("DB.",$A$62,".&lt;ITEM&gt;.&lt;STATUS&gt;")</f>
        <v>DB.TABLE_ERROR.&lt;ITEM&gt;.&lt;STATUS&gt;</v>
      </c>
      <c r="B65" s="2" t="s">
        <v>3</v>
      </c>
      <c r="D65" s="18"/>
      <c r="E65" s="32"/>
      <c r="F65" s="18" t="s">
        <v>42</v>
      </c>
      <c r="G65" s="18"/>
      <c r="H65" s="18"/>
      <c r="I65" s="18" t="s">
        <v>42</v>
      </c>
      <c r="J65" s="32"/>
      <c r="K65" s="18" t="s">
        <v>42</v>
      </c>
      <c r="L65" s="18" t="s">
        <v>42</v>
      </c>
      <c r="M65" s="18" t="s">
        <v>42</v>
      </c>
      <c r="N65" s="18" t="s">
        <v>42</v>
      </c>
      <c r="O65" s="18" t="s">
        <v>42</v>
      </c>
      <c r="P65" s="9"/>
      <c r="Q65"/>
      <c r="R65" s="18" t="s">
        <v>42</v>
      </c>
      <c r="S65" s="9"/>
      <c r="T65"/>
      <c r="U65" s="9"/>
    </row>
    <row r="66" spans="1:21" x14ac:dyDescent="0.3">
      <c r="A66" s="62" t="str">
        <f>CONCATENATE("DB.",$A$62,".&lt;ITEM&gt;.&lt;STATUS&gt;")</f>
        <v>DB.TABLE_ERROR.&lt;ITEM&gt;.&lt;STATUS&gt;</v>
      </c>
      <c r="B66" s="2" t="s">
        <v>0</v>
      </c>
      <c r="D66" s="18"/>
      <c r="E66" s="32"/>
      <c r="F66" s="18"/>
      <c r="G66" s="18"/>
      <c r="H66" s="18"/>
      <c r="I66" s="18"/>
      <c r="J66" s="32"/>
      <c r="K66" s="18"/>
      <c r="L66" s="18"/>
      <c r="M66" s="18"/>
      <c r="N66" s="18"/>
      <c r="O66" s="18"/>
      <c r="P66" s="9"/>
      <c r="Q66"/>
      <c r="R66" s="18"/>
      <c r="S66" s="9"/>
      <c r="T66"/>
      <c r="U66" s="9"/>
    </row>
    <row r="67" spans="1:21" x14ac:dyDescent="0.3">
      <c r="A67" s="62" t="str">
        <f>CONCATENATE("DB.",$A$62,".&lt;ITEM&gt;.&lt;INDEX&gt;")</f>
        <v>DB.TABLE_ERROR.&lt;ITEM&gt;.&lt;INDEX&gt;</v>
      </c>
      <c r="B67" s="2" t="s">
        <v>0</v>
      </c>
      <c r="D67" s="18"/>
      <c r="E67" s="32"/>
      <c r="F67" s="18"/>
      <c r="G67" s="18"/>
      <c r="H67" s="18"/>
      <c r="I67" s="18"/>
      <c r="J67" s="32"/>
      <c r="K67" s="18"/>
      <c r="L67" s="18"/>
      <c r="M67" s="18"/>
      <c r="N67" s="18"/>
      <c r="O67" s="18"/>
      <c r="P67" s="9"/>
      <c r="Q67"/>
      <c r="R67" s="18"/>
      <c r="S67" s="9"/>
      <c r="T67"/>
      <c r="U67" s="9"/>
    </row>
    <row r="68" spans="1:21" x14ac:dyDescent="0.3">
      <c r="A68" s="62" t="str">
        <f>CONCATENATE("DB.",$A$62,".&lt;ITEM&gt;.&lt;NAME&gt;")</f>
        <v>DB.TABLE_ERROR.&lt;ITEM&gt;.&lt;NAME&gt;</v>
      </c>
      <c r="B68" s="2" t="s">
        <v>0</v>
      </c>
      <c r="D68" s="18"/>
      <c r="E68" s="32"/>
      <c r="F68" s="18"/>
      <c r="G68" s="18"/>
      <c r="H68" s="18"/>
      <c r="I68" s="18"/>
      <c r="J68" s="32"/>
      <c r="K68" s="18"/>
      <c r="L68" s="18"/>
      <c r="M68" s="18"/>
      <c r="N68" s="18"/>
      <c r="O68" s="18"/>
      <c r="P68" s="9"/>
      <c r="Q68"/>
      <c r="R68" s="18"/>
      <c r="S68" s="9"/>
      <c r="T68"/>
      <c r="U68" s="9"/>
    </row>
    <row r="69" spans="1:21" x14ac:dyDescent="0.3">
      <c r="A69" s="62" t="str">
        <f>CONCATENATE("DB.",$A$62,".&lt;ITEM&gt;.ID")</f>
        <v>DB.TABLE_ERROR.&lt;ITEM&gt;.ID</v>
      </c>
      <c r="B69" s="2" t="s">
        <v>0</v>
      </c>
      <c r="D69" s="18"/>
      <c r="E69" s="32"/>
      <c r="F69" s="18"/>
      <c r="G69" s="18"/>
      <c r="H69" s="18"/>
      <c r="I69" s="18"/>
      <c r="J69" s="32"/>
      <c r="K69" s="18"/>
      <c r="L69" s="18"/>
      <c r="M69" s="18"/>
      <c r="N69" s="18"/>
      <c r="O69" s="18"/>
      <c r="P69" s="9"/>
      <c r="Q69"/>
      <c r="R69" s="18"/>
      <c r="S69" s="9"/>
      <c r="T69"/>
      <c r="U69" s="9"/>
    </row>
    <row r="70" spans="1:21" x14ac:dyDescent="0.3">
      <c r="A70" s="62" t="str">
        <f>CONCATENATE("DB.",$A$62,".&lt;ITEM&gt;.BATCH_ID")</f>
        <v>DB.TABLE_ERROR.&lt;ITEM&gt;.BATCH_ID</v>
      </c>
      <c r="B70" s="2" t="s">
        <v>0</v>
      </c>
      <c r="D70" s="18"/>
      <c r="E70" s="32"/>
      <c r="F70" s="18"/>
      <c r="G70" s="18"/>
      <c r="H70" s="18"/>
      <c r="I70" s="18"/>
      <c r="J70" s="32"/>
      <c r="K70" s="18"/>
      <c r="L70" s="18"/>
      <c r="M70" s="18"/>
      <c r="N70" s="18"/>
      <c r="O70" s="18"/>
      <c r="P70" s="9"/>
      <c r="Q70"/>
      <c r="R70" s="18"/>
      <c r="S70" s="9"/>
      <c r="T70"/>
      <c r="U70" s="9"/>
    </row>
    <row r="71" spans="1:21" x14ac:dyDescent="0.3">
      <c r="A71" s="62" t="str">
        <f>CONCATENATE("DB.",$A$62,".&lt;ITEM&gt;.DATE")</f>
        <v>DB.TABLE_ERROR.&lt;ITEM&gt;.DATE</v>
      </c>
      <c r="B71" s="2" t="s">
        <v>0</v>
      </c>
      <c r="D71" s="18"/>
      <c r="E71" s="32"/>
      <c r="F71" s="18"/>
      <c r="G71" s="18"/>
      <c r="H71" s="18"/>
      <c r="I71" s="18"/>
      <c r="J71" s="32"/>
      <c r="K71" s="18"/>
      <c r="L71" s="18"/>
      <c r="M71" s="18"/>
      <c r="N71" s="18"/>
      <c r="O71" s="18"/>
      <c r="P71" s="9"/>
      <c r="Q71"/>
      <c r="R71" s="18"/>
      <c r="S71" s="9"/>
      <c r="T71"/>
      <c r="U71" s="9"/>
    </row>
    <row r="72" spans="1:21" x14ac:dyDescent="0.3">
      <c r="A72" s="61" t="str">
        <f>CONCATENATE("DB.",$A$62,".&lt;ITEM&gt;.FILE")</f>
        <v>DB.TABLE_ERROR.&lt;ITEM&gt;.FILE</v>
      </c>
      <c r="B72" s="2" t="s">
        <v>3</v>
      </c>
      <c r="D72" s="18"/>
      <c r="E72" s="32"/>
      <c r="F72" s="18" t="str">
        <f>F10</f>
        <v>DATA_02.csv</v>
      </c>
      <c r="G72" s="18"/>
      <c r="H72" s="18"/>
      <c r="I72" s="18" t="str">
        <f>I10</f>
        <v>DATA_05.csv</v>
      </c>
      <c r="J72" s="32"/>
      <c r="K72" s="18" t="str">
        <f>K10</f>
        <v>DATA_06.csv</v>
      </c>
      <c r="L72" s="18" t="str">
        <f t="shared" ref="L72:O72" si="10">L10</f>
        <v>DATA_07.csv</v>
      </c>
      <c r="M72" s="18" t="str">
        <f t="shared" si="10"/>
        <v>DATA_08.csv</v>
      </c>
      <c r="N72" s="18" t="str">
        <f t="shared" si="10"/>
        <v>DATA_09.csv</v>
      </c>
      <c r="O72" s="18" t="str">
        <f t="shared" si="10"/>
        <v>DATA_10.csv</v>
      </c>
      <c r="P72" s="9"/>
      <c r="Q72"/>
      <c r="R72" s="18" t="str">
        <f>R10</f>
        <v>DATA_12.csv</v>
      </c>
      <c r="S72" s="9"/>
      <c r="T72"/>
      <c r="U72" s="9"/>
    </row>
    <row r="73" spans="1:21" x14ac:dyDescent="0.3">
      <c r="A73" s="61" t="str">
        <f>CONCATENATE("DB.",$A$62,".&lt;ITEM&gt;.FILE")</f>
        <v>DB.TABLE_ERROR.&lt;ITEM&gt;.FILE</v>
      </c>
      <c r="B73" s="2" t="s">
        <v>0</v>
      </c>
      <c r="D73" s="18"/>
      <c r="E73" s="32"/>
      <c r="F73" s="18"/>
      <c r="G73" s="18"/>
      <c r="H73" s="18"/>
      <c r="I73" s="18"/>
      <c r="J73" s="32"/>
      <c r="K73" s="18"/>
      <c r="L73" s="18"/>
      <c r="M73" s="18"/>
      <c r="N73" s="18"/>
      <c r="O73" s="18"/>
      <c r="P73" s="9"/>
      <c r="Q73"/>
      <c r="R73" s="18"/>
      <c r="S73" s="9"/>
      <c r="T73"/>
      <c r="U73" s="9"/>
    </row>
    <row r="74" spans="1:21" x14ac:dyDescent="0.3">
      <c r="A74" s="61" t="str">
        <f>CONCATENATE("DB.",$A$62,".&lt;ITEM&gt;.LINE")</f>
        <v>DB.TABLE_ERROR.&lt;ITEM&gt;.LINE</v>
      </c>
      <c r="B74" s="2" t="s">
        <v>3</v>
      </c>
      <c r="D74" s="18"/>
      <c r="E74" s="32"/>
      <c r="F74" s="18">
        <v>0</v>
      </c>
      <c r="G74" s="18"/>
      <c r="H74" s="18"/>
      <c r="I74" s="18">
        <v>0</v>
      </c>
      <c r="J74" s="32"/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9"/>
      <c r="Q74"/>
      <c r="R74" s="18">
        <v>0</v>
      </c>
      <c r="S74" s="9"/>
      <c r="T74"/>
      <c r="U74" s="9"/>
    </row>
    <row r="75" spans="1:21" x14ac:dyDescent="0.3">
      <c r="A75" s="61" t="str">
        <f>CONCATENATE("DB.",$A$62,".&lt;ITEM&gt;.LINE")</f>
        <v>DB.TABLE_ERROR.&lt;ITEM&gt;.LINE</v>
      </c>
      <c r="B75" s="2" t="s">
        <v>0</v>
      </c>
      <c r="D75" s="18"/>
      <c r="E75" s="32"/>
      <c r="F75" s="18"/>
      <c r="G75" s="18"/>
      <c r="H75" s="18"/>
      <c r="I75" s="18"/>
      <c r="J75" s="32"/>
      <c r="K75" s="18"/>
      <c r="L75" s="18"/>
      <c r="M75" s="18"/>
      <c r="N75" s="18"/>
      <c r="O75" s="18"/>
      <c r="P75" s="9"/>
      <c r="Q75"/>
      <c r="R75" s="18"/>
      <c r="S75" s="9"/>
      <c r="T75"/>
      <c r="U75" s="9"/>
    </row>
    <row r="76" spans="1:21" x14ac:dyDescent="0.3">
      <c r="A76" s="61" t="str">
        <f>CONCATENATE("DB.",$A$62,".&lt;ITEM&gt;.ITEM")</f>
        <v>DB.TABLE_ERROR.&lt;ITEM&gt;.ITEM</v>
      </c>
      <c r="B76" s="2" t="s">
        <v>3</v>
      </c>
      <c r="D76" s="18"/>
      <c r="E76" s="32"/>
      <c r="F76" s="18" t="str">
        <f>F2</f>
        <v>COLUMN_INTEGER</v>
      </c>
      <c r="G76" s="18"/>
      <c r="H76" s="18"/>
      <c r="I76" s="18" t="str">
        <f>I2</f>
        <v>COLUMN_DATE</v>
      </c>
      <c r="J76" s="32"/>
      <c r="K76" s="18" t="str">
        <f>K2</f>
        <v>COLUMN_INTEGER</v>
      </c>
      <c r="L76" s="18" t="str">
        <f t="shared" ref="L76:O76" si="11">L2</f>
        <v>COLUMN_STRING</v>
      </c>
      <c r="M76" s="18" t="str">
        <f t="shared" si="11"/>
        <v>COLUMN_DOUBLE</v>
      </c>
      <c r="N76" s="18" t="str">
        <f t="shared" si="11"/>
        <v>COLUMN_DATE</v>
      </c>
      <c r="O76" s="18" t="str">
        <f t="shared" si="11"/>
        <v>COLUMN_DATE</v>
      </c>
      <c r="P76" s="9"/>
      <c r="Q76"/>
      <c r="R76" s="18"/>
      <c r="S76" s="9"/>
      <c r="T76"/>
      <c r="U76" s="9"/>
    </row>
    <row r="77" spans="1:21" x14ac:dyDescent="0.3">
      <c r="A77" s="61" t="str">
        <f>CONCATENATE("DB.",$A$62,".&lt;ITEM&gt;.ITEM")</f>
        <v>DB.TABLE_ERROR.&lt;ITEM&gt;.ITEM</v>
      </c>
      <c r="B77" s="2" t="s">
        <v>0</v>
      </c>
      <c r="D77" s="18"/>
      <c r="E77" s="32"/>
      <c r="F77" s="18"/>
      <c r="G77" s="18"/>
      <c r="H77" s="18"/>
      <c r="I77" s="18"/>
      <c r="J77" s="32"/>
      <c r="K77" s="18"/>
      <c r="L77" s="18"/>
      <c r="M77" s="18"/>
      <c r="N77" s="18"/>
      <c r="O77" s="18"/>
      <c r="P77" s="9"/>
      <c r="Q77"/>
      <c r="R77" s="18"/>
      <c r="S77" s="9"/>
      <c r="T77"/>
      <c r="U77" s="9"/>
    </row>
    <row r="78" spans="1:21" x14ac:dyDescent="0.3">
      <c r="A78" s="61" t="str">
        <f>CONCATENATE("DB.",$A$62,".&lt;ITEM&gt;.VALUE")</f>
        <v>DB.TABLE_ERROR.&lt;ITEM&gt;.VALUE</v>
      </c>
      <c r="B78" s="2" t="s">
        <v>3</v>
      </c>
      <c r="D78" s="18"/>
      <c r="E78" s="32"/>
      <c r="G78" s="18"/>
      <c r="H78" s="18"/>
      <c r="J78" s="32"/>
      <c r="K78" s="18" t="str">
        <f>K14</f>
        <v>X</v>
      </c>
      <c r="L78" s="18" t="str">
        <f>L15</f>
        <v>A07_567890X</v>
      </c>
      <c r="M78" s="18" t="str">
        <f>M16</f>
        <v>X</v>
      </c>
      <c r="N78" s="18" t="str">
        <f>N17</f>
        <v>X</v>
      </c>
      <c r="O78" s="18" t="str">
        <f>O17</f>
        <v>01:02:03 30/02/2010</v>
      </c>
      <c r="P78" s="9"/>
      <c r="Q78"/>
      <c r="S78" s="9"/>
      <c r="T78"/>
      <c r="U78" s="9"/>
    </row>
    <row r="79" spans="1:21" x14ac:dyDescent="0.3">
      <c r="A79" s="61" t="str">
        <f>CONCATENATE("DB.",$A$62,".&lt;ITEM&gt;.VALUE")</f>
        <v>DB.TABLE_ERROR.&lt;ITEM&gt;.VALUE</v>
      </c>
      <c r="B79" s="2" t="s">
        <v>0</v>
      </c>
      <c r="D79" s="18"/>
      <c r="E79" s="32"/>
      <c r="F79" s="18"/>
      <c r="G79" s="18"/>
      <c r="H79" s="18"/>
      <c r="I79" s="18"/>
      <c r="J79" s="32"/>
      <c r="K79" s="18"/>
      <c r="L79" s="18"/>
      <c r="M79" s="18"/>
      <c r="N79" s="18"/>
      <c r="O79" s="18"/>
      <c r="P79" s="9"/>
      <c r="Q79"/>
      <c r="R79" s="18"/>
      <c r="S79" s="9"/>
      <c r="T79"/>
      <c r="U79" s="9"/>
    </row>
    <row r="80" spans="1:21" x14ac:dyDescent="0.3">
      <c r="A80" s="61" t="str">
        <f>CONCATENATE("DB.",$A$62,".&lt;ITEM&gt;.REASON")</f>
        <v>DB.TABLE_ERROR.&lt;ITEM&gt;.REASON</v>
      </c>
      <c r="B80" s="2" t="s">
        <v>3</v>
      </c>
      <c r="D80" s="18"/>
      <c r="E80" s="32"/>
      <c r="F80" s="18" t="s">
        <v>43</v>
      </c>
      <c r="G80" s="18"/>
      <c r="H80" s="18"/>
      <c r="I80" s="18" t="s">
        <v>43</v>
      </c>
      <c r="J80" s="32"/>
      <c r="K80" s="50" t="s">
        <v>44</v>
      </c>
      <c r="L80" s="50" t="s">
        <v>45</v>
      </c>
      <c r="M80" s="18" t="s">
        <v>47</v>
      </c>
      <c r="N80" s="50" t="s">
        <v>46</v>
      </c>
      <c r="O80" s="50" t="s">
        <v>46</v>
      </c>
      <c r="P80" s="9"/>
      <c r="Q80"/>
      <c r="R80" s="18" t="str">
        <f>CONCATENATE("Not unique item. TABLE_DATA.COLUMN_INTEGER: ",R14)</f>
        <v>Not unique item. TABLE_DATA.COLUMN_INTEGER: 41011</v>
      </c>
      <c r="S80" s="9"/>
      <c r="T80"/>
      <c r="U80" s="9"/>
    </row>
    <row r="81" spans="1:21" x14ac:dyDescent="0.3">
      <c r="A81" s="61" t="str">
        <f>CONCATENATE("DB.",$A$62,".&lt;ITEM&gt;.REASON")</f>
        <v>DB.TABLE_ERROR.&lt;ITEM&gt;.REASON</v>
      </c>
      <c r="B81" s="2" t="s">
        <v>0</v>
      </c>
      <c r="D81" s="18"/>
      <c r="E81" s="32"/>
      <c r="F81" s="18"/>
      <c r="G81" s="18"/>
      <c r="H81" s="18"/>
      <c r="I81" s="18"/>
      <c r="J81" s="32"/>
      <c r="K81" s="18"/>
      <c r="L81" s="18"/>
      <c r="M81" s="18"/>
      <c r="N81" s="18"/>
      <c r="O81" s="18"/>
      <c r="P81" s="9"/>
      <c r="Q81"/>
      <c r="R81" s="18"/>
      <c r="S81" s="9"/>
      <c r="T81"/>
      <c r="U81" s="9"/>
    </row>
    <row r="82" spans="1:21" s="73" customFormat="1" ht="13.8" x14ac:dyDescent="0.3">
      <c r="A82" s="72" t="s">
        <v>33</v>
      </c>
    </row>
    <row r="83" spans="1:21" x14ac:dyDescent="0.3">
      <c r="A83" s="62" t="str">
        <f>CONCATENATE("DB.",$A$82,".&lt;INDEX&gt;")</f>
        <v>DB.TABLE_FILE.&lt;INDEX&gt;</v>
      </c>
      <c r="B83" s="2" t="s">
        <v>0</v>
      </c>
      <c r="D83" s="18"/>
      <c r="E83" s="32"/>
      <c r="F83" s="18"/>
      <c r="G83" s="18"/>
      <c r="H83" s="18"/>
      <c r="I83" s="18"/>
      <c r="J83" s="32"/>
      <c r="K83" s="18"/>
      <c r="L83" s="18"/>
      <c r="M83" s="18"/>
      <c r="N83" s="18"/>
      <c r="O83" s="18"/>
      <c r="P83" s="9"/>
      <c r="Q83" s="18"/>
      <c r="R83" s="18"/>
      <c r="S83" s="9"/>
      <c r="T83" s="18"/>
      <c r="U83" s="9"/>
    </row>
    <row r="84" spans="1:21" x14ac:dyDescent="0.3">
      <c r="A84" s="62" t="str">
        <f>CONCATENATE("DB.",$A$82,".&lt;NAME&gt;")</f>
        <v>DB.TABLE_FILE.&lt;NAME&gt;</v>
      </c>
      <c r="B84" s="2" t="s">
        <v>0</v>
      </c>
      <c r="D84" s="18"/>
      <c r="E84" s="32"/>
      <c r="F84" s="18"/>
      <c r="G84" s="18"/>
      <c r="H84" s="18"/>
      <c r="I84" s="18"/>
      <c r="J84" s="32"/>
      <c r="K84" s="18"/>
      <c r="L84" s="18"/>
      <c r="M84" s="18"/>
      <c r="N84" s="18"/>
      <c r="O84" s="18"/>
      <c r="P84" s="9"/>
      <c r="Q84" s="18"/>
      <c r="R84" s="18"/>
      <c r="S84" s="9"/>
      <c r="T84" s="18"/>
      <c r="U84" s="9"/>
    </row>
    <row r="85" spans="1:21" x14ac:dyDescent="0.3">
      <c r="A85" s="62" t="str">
        <f>CONCATENATE("DB.",$A$82,".&lt;ITEM&gt;.&lt;STATUS&gt;")</f>
        <v>DB.TABLE_FILE.&lt;ITEM&gt;.&lt;STATUS&gt;</v>
      </c>
      <c r="B85" s="2" t="s">
        <v>3</v>
      </c>
      <c r="D85" s="18" t="s">
        <v>42</v>
      </c>
      <c r="E85" s="32"/>
      <c r="F85" s="18" t="s">
        <v>42</v>
      </c>
      <c r="G85" s="18" t="s">
        <v>42</v>
      </c>
      <c r="H85" s="18" t="s">
        <v>42</v>
      </c>
      <c r="I85" s="18" t="s">
        <v>42</v>
      </c>
      <c r="J85" s="32"/>
      <c r="K85" s="18" t="s">
        <v>42</v>
      </c>
      <c r="L85" s="18" t="s">
        <v>42</v>
      </c>
      <c r="M85" s="18" t="s">
        <v>42</v>
      </c>
      <c r="N85" s="18" t="s">
        <v>42</v>
      </c>
      <c r="O85" s="18" t="s">
        <v>42</v>
      </c>
      <c r="P85" s="9"/>
      <c r="Q85" s="18" t="s">
        <v>42</v>
      </c>
      <c r="R85" s="18" t="s">
        <v>42</v>
      </c>
      <c r="S85" s="9"/>
      <c r="T85" s="18" t="s">
        <v>42</v>
      </c>
      <c r="U85" s="9"/>
    </row>
    <row r="86" spans="1:21" x14ac:dyDescent="0.3">
      <c r="A86" s="62" t="str">
        <f>CONCATENATE("DB.",$A$82,".&lt;ITEM&gt;.&lt;STATUS&gt;")</f>
        <v>DB.TABLE_FILE.&lt;ITEM&gt;.&lt;STATUS&gt;</v>
      </c>
      <c r="B86" s="2" t="s">
        <v>0</v>
      </c>
      <c r="D86" s="18"/>
      <c r="E86" s="32"/>
      <c r="F86" s="18"/>
      <c r="G86" s="18"/>
      <c r="H86" s="18"/>
      <c r="I86" s="18"/>
      <c r="J86" s="32"/>
      <c r="K86" s="18"/>
      <c r="L86" s="18"/>
      <c r="M86" s="18"/>
      <c r="N86" s="18"/>
      <c r="O86" s="18"/>
      <c r="P86" s="9"/>
      <c r="Q86" s="18"/>
      <c r="R86" s="18"/>
      <c r="S86" s="9"/>
      <c r="T86" s="18"/>
      <c r="U86" s="9"/>
    </row>
    <row r="87" spans="1:21" x14ac:dyDescent="0.3">
      <c r="A87" s="62" t="str">
        <f>CONCATENATE("DB.",$A$82,".&lt;ITEM&gt;.&lt;INDEX&gt;")</f>
        <v>DB.TABLE_FILE.&lt;ITEM&gt;.&lt;INDEX&gt;</v>
      </c>
      <c r="B87" s="2" t="s">
        <v>0</v>
      </c>
      <c r="D87" s="18"/>
      <c r="E87" s="32"/>
      <c r="F87" s="18"/>
      <c r="G87" s="18"/>
      <c r="H87" s="18"/>
      <c r="I87" s="18"/>
      <c r="J87" s="32"/>
      <c r="K87" s="18"/>
      <c r="L87" s="18"/>
      <c r="M87" s="18"/>
      <c r="N87" s="18"/>
      <c r="O87" s="18"/>
      <c r="P87" s="9"/>
      <c r="Q87" s="18"/>
      <c r="R87" s="18"/>
      <c r="S87" s="9"/>
      <c r="T87" s="18"/>
      <c r="U87" s="9"/>
    </row>
    <row r="88" spans="1:21" x14ac:dyDescent="0.3">
      <c r="A88" s="62" t="str">
        <f>CONCATENATE("DB.",$A$82,".&lt;ITEM&gt;.&lt;NAME&gt;")</f>
        <v>DB.TABLE_FILE.&lt;ITEM&gt;.&lt;NAME&gt;</v>
      </c>
      <c r="B88" s="2" t="s">
        <v>0</v>
      </c>
      <c r="D88" s="18"/>
      <c r="E88" s="32"/>
      <c r="F88" s="18"/>
      <c r="G88" s="18"/>
      <c r="H88" s="18"/>
      <c r="I88" s="18"/>
      <c r="J88" s="32"/>
      <c r="K88" s="18"/>
      <c r="L88" s="18"/>
      <c r="M88" s="18"/>
      <c r="N88" s="18"/>
      <c r="O88" s="18"/>
      <c r="P88" s="9"/>
      <c r="Q88" s="18"/>
      <c r="R88" s="18"/>
      <c r="S88" s="9"/>
      <c r="T88" s="18"/>
      <c r="U88" s="9"/>
    </row>
    <row r="89" spans="1:21" x14ac:dyDescent="0.3">
      <c r="A89" s="62" t="str">
        <f>CONCATENATE("DB.",$A$82,".&lt;ITEM&gt;.ID")</f>
        <v>DB.TABLE_FILE.&lt;ITEM&gt;.ID</v>
      </c>
      <c r="B89" s="2" t="s">
        <v>0</v>
      </c>
      <c r="D89" s="18"/>
      <c r="E89" s="32"/>
      <c r="F89" s="18"/>
      <c r="G89" s="18"/>
      <c r="H89" s="18"/>
      <c r="I89" s="18"/>
      <c r="J89" s="32"/>
      <c r="K89" s="18"/>
      <c r="L89" s="18"/>
      <c r="M89" s="18"/>
      <c r="N89" s="18"/>
      <c r="O89" s="18"/>
      <c r="P89" s="9"/>
      <c r="Q89" s="18"/>
      <c r="R89" s="18"/>
      <c r="S89" s="9"/>
      <c r="T89" s="18"/>
      <c r="U89" s="9"/>
    </row>
    <row r="90" spans="1:21" x14ac:dyDescent="0.3">
      <c r="A90" s="62" t="str">
        <f>CONCATENATE("DB.",$A$82,".&lt;ITEM&gt;.BATCH_ID")</f>
        <v>DB.TABLE_FILE.&lt;ITEM&gt;.BATCH_ID</v>
      </c>
      <c r="B90" s="2" t="s">
        <v>0</v>
      </c>
      <c r="D90" s="18"/>
      <c r="E90" s="32"/>
      <c r="F90" s="18"/>
      <c r="G90" s="18"/>
      <c r="H90" s="18"/>
      <c r="I90" s="18"/>
      <c r="J90" s="32"/>
      <c r="K90" s="18"/>
      <c r="L90" s="18"/>
      <c r="M90" s="18"/>
      <c r="N90" s="18"/>
      <c r="O90" s="18"/>
      <c r="P90" s="9"/>
      <c r="Q90" s="18"/>
      <c r="R90" s="18"/>
      <c r="S90" s="9"/>
      <c r="T90" s="18"/>
      <c r="U90" s="9"/>
    </row>
    <row r="91" spans="1:21" x14ac:dyDescent="0.3">
      <c r="A91" s="62" t="str">
        <f>CONCATENATE("DB.",$A$82,".&lt;ITEM&gt;.DATE")</f>
        <v>DB.TABLE_FILE.&lt;ITEM&gt;.DATE</v>
      </c>
      <c r="B91" s="2" t="s">
        <v>0</v>
      </c>
      <c r="D91" s="18"/>
      <c r="E91" s="32"/>
      <c r="F91" s="18"/>
      <c r="G91" s="18"/>
      <c r="H91" s="18"/>
      <c r="I91" s="18"/>
      <c r="J91" s="32"/>
      <c r="K91" s="18"/>
      <c r="L91" s="18"/>
      <c r="M91" s="18"/>
      <c r="N91" s="18"/>
      <c r="O91" s="18"/>
      <c r="P91" s="9"/>
      <c r="Q91" s="18"/>
      <c r="R91" s="18"/>
      <c r="S91" s="9"/>
      <c r="T91" s="18"/>
      <c r="U91" s="9"/>
    </row>
    <row r="92" spans="1:21" x14ac:dyDescent="0.3">
      <c r="A92" s="61" t="str">
        <f>CONCATENATE("DB.",$A$82,".&lt;ITEM&gt;.FILE")</f>
        <v>DB.TABLE_FILE.&lt;ITEM&gt;.FILE</v>
      </c>
      <c r="B92" s="2" t="s">
        <v>3</v>
      </c>
      <c r="D92" s="18" t="str">
        <f>D10</f>
        <v>DATA_01.csv</v>
      </c>
      <c r="E92" s="32"/>
      <c r="F92" s="18" t="str">
        <f>F10</f>
        <v>DATA_02.csv</v>
      </c>
      <c r="G92" s="18" t="str">
        <f t="shared" ref="G92:I92" si="12">G10</f>
        <v>DATA_03.csv</v>
      </c>
      <c r="H92" s="18" t="str">
        <f t="shared" si="12"/>
        <v>DATA_04.csv</v>
      </c>
      <c r="I92" s="18" t="str">
        <f t="shared" si="12"/>
        <v>DATA_05.csv</v>
      </c>
      <c r="J92" s="32"/>
      <c r="K92" s="18" t="str">
        <f t="shared" ref="K92:O92" si="13">K10</f>
        <v>DATA_06.csv</v>
      </c>
      <c r="L92" s="18" t="str">
        <f t="shared" si="13"/>
        <v>DATA_07.csv</v>
      </c>
      <c r="M92" s="18" t="str">
        <f t="shared" si="13"/>
        <v>DATA_08.csv</v>
      </c>
      <c r="N92" s="18" t="str">
        <f t="shared" si="13"/>
        <v>DATA_09.csv</v>
      </c>
      <c r="O92" s="18" t="str">
        <f t="shared" si="13"/>
        <v>DATA_10.csv</v>
      </c>
      <c r="P92" s="9"/>
      <c r="Q92" s="18" t="str">
        <f t="shared" ref="Q92:R92" si="14">Q10</f>
        <v>DATA_11.csv</v>
      </c>
      <c r="R92" s="18" t="str">
        <f t="shared" si="14"/>
        <v>DATA_12.csv</v>
      </c>
      <c r="S92" s="9"/>
      <c r="T92" s="18" t="str">
        <f>T10</f>
        <v>DATA_13.csv</v>
      </c>
      <c r="U92" s="9"/>
    </row>
    <row r="93" spans="1:21" x14ac:dyDescent="0.3">
      <c r="A93" s="61" t="str">
        <f>CONCATENATE("DB.",$A$82,".&lt;ITEM&gt;.FILE")</f>
        <v>DB.TABLE_FILE.&lt;ITEM&gt;.FILE</v>
      </c>
      <c r="B93" s="2" t="s">
        <v>0</v>
      </c>
      <c r="D93" s="18"/>
      <c r="E93" s="32"/>
      <c r="F93" s="18"/>
      <c r="G93" s="18"/>
      <c r="H93" s="18"/>
      <c r="I93" s="18"/>
      <c r="J93" s="32"/>
      <c r="K93" s="18"/>
      <c r="L93" s="18"/>
      <c r="M93" s="18"/>
      <c r="N93" s="18"/>
      <c r="O93" s="18"/>
      <c r="P93" s="9"/>
      <c r="Q93" s="18"/>
      <c r="R93" s="18"/>
      <c r="S93" s="9"/>
      <c r="T93" s="18"/>
      <c r="U93" s="9"/>
    </row>
    <row r="94" spans="1:21" x14ac:dyDescent="0.3">
      <c r="A94" s="61" t="str">
        <f>CONCATENATE("DB.",$A$82,".&lt;ITEM&gt;.COUNT_LINES")</f>
        <v>DB.TABLE_FILE.&lt;ITEM&gt;.COUNT_LINES</v>
      </c>
      <c r="B94" s="2" t="s">
        <v>3</v>
      </c>
      <c r="D94" s="18">
        <v>1</v>
      </c>
      <c r="E94" s="32"/>
      <c r="F94" s="18">
        <v>1</v>
      </c>
      <c r="G94" s="18">
        <v>1</v>
      </c>
      <c r="H94" s="18">
        <v>1</v>
      </c>
      <c r="I94" s="18">
        <v>1</v>
      </c>
      <c r="J94" s="32"/>
      <c r="K94" s="18">
        <v>1</v>
      </c>
      <c r="L94" s="18">
        <v>1</v>
      </c>
      <c r="M94" s="18">
        <v>1</v>
      </c>
      <c r="N94" s="18">
        <v>1</v>
      </c>
      <c r="O94" s="18">
        <v>1</v>
      </c>
      <c r="P94" s="9"/>
      <c r="Q94" s="18">
        <v>1</v>
      </c>
      <c r="R94" s="18">
        <v>1</v>
      </c>
      <c r="S94" s="9"/>
      <c r="T94" s="18">
        <v>1</v>
      </c>
      <c r="U94" s="9"/>
    </row>
    <row r="95" spans="1:21" x14ac:dyDescent="0.3">
      <c r="A95" s="61" t="str">
        <f>CONCATENATE("DB.",$A$82,".&lt;ITEM&gt;.COUNT_LINES")</f>
        <v>DB.TABLE_FILE.&lt;ITEM&gt;.COUNT_LINES</v>
      </c>
      <c r="B95" s="2" t="s">
        <v>0</v>
      </c>
      <c r="D95" s="18"/>
      <c r="E95" s="32"/>
      <c r="F95" s="18"/>
      <c r="G95" s="18"/>
      <c r="H95" s="18"/>
      <c r="I95" s="18"/>
      <c r="J95" s="32"/>
      <c r="K95" s="18"/>
      <c r="L95" s="18"/>
      <c r="M95" s="18"/>
      <c r="N95" s="18"/>
      <c r="O95" s="18"/>
      <c r="P95" s="9"/>
      <c r="Q95" s="18"/>
      <c r="R95" s="18"/>
      <c r="S95" s="9"/>
      <c r="T95" s="18"/>
      <c r="U95" s="9"/>
    </row>
    <row r="96" spans="1:21" x14ac:dyDescent="0.3">
      <c r="A96" s="61" t="str">
        <f>CONCATENATE("DB.",$A$82,".&lt;ITEM&gt;.COUNT_LINES_ERROR")</f>
        <v>DB.TABLE_FILE.&lt;ITEM&gt;.COUNT_LINES_ERROR</v>
      </c>
      <c r="B96" s="2" t="s">
        <v>3</v>
      </c>
      <c r="D96" s="18">
        <v>0</v>
      </c>
      <c r="E96" s="32"/>
      <c r="F96" s="18">
        <v>1</v>
      </c>
      <c r="G96" s="18">
        <v>0</v>
      </c>
      <c r="H96" s="18">
        <v>0</v>
      </c>
      <c r="I96" s="18">
        <v>1</v>
      </c>
      <c r="J96" s="32"/>
      <c r="K96" s="18">
        <v>1</v>
      </c>
      <c r="L96" s="18">
        <v>1</v>
      </c>
      <c r="M96" s="18">
        <v>1</v>
      </c>
      <c r="N96" s="18">
        <v>1</v>
      </c>
      <c r="O96" s="18">
        <v>1</v>
      </c>
      <c r="P96" s="9"/>
      <c r="Q96" s="18">
        <v>0</v>
      </c>
      <c r="R96" s="18">
        <v>1</v>
      </c>
      <c r="S96" s="9"/>
      <c r="T96" s="18">
        <v>0</v>
      </c>
      <c r="U96" s="9"/>
    </row>
    <row r="97" spans="1:21" x14ac:dyDescent="0.3">
      <c r="A97" s="61" t="str">
        <f>CONCATENATE("DB.",$A$82,".&lt;ITEM&gt;.COUNT_LINES_ERROR")</f>
        <v>DB.TABLE_FILE.&lt;ITEM&gt;.COUNT_LINES_ERROR</v>
      </c>
      <c r="B97" s="2" t="s">
        <v>0</v>
      </c>
      <c r="D97" s="18"/>
      <c r="E97" s="32"/>
      <c r="F97" s="18"/>
      <c r="G97" s="18"/>
      <c r="H97" s="18"/>
      <c r="I97" s="18"/>
      <c r="J97" s="32"/>
      <c r="K97" s="18"/>
      <c r="L97" s="18"/>
      <c r="M97" s="18"/>
      <c r="N97" s="18"/>
      <c r="O97" s="18"/>
      <c r="P97" s="9"/>
      <c r="Q97" s="18"/>
      <c r="R97" s="18"/>
      <c r="S97" s="9"/>
      <c r="T97" s="18"/>
      <c r="U97" s="9"/>
    </row>
    <row r="98" spans="1:21" s="12" customFormat="1" ht="3" customHeight="1" x14ac:dyDescent="0.3">
      <c r="A98" s="11"/>
      <c r="B98" s="11"/>
      <c r="C98" s="11"/>
      <c r="D98" s="19"/>
      <c r="E98" s="30"/>
      <c r="F98" s="19"/>
      <c r="G98" s="19"/>
      <c r="H98" s="19"/>
      <c r="I98" s="19"/>
      <c r="J98" s="30"/>
      <c r="K98" s="19"/>
      <c r="L98" s="19"/>
      <c r="M98" s="19"/>
      <c r="N98" s="19"/>
      <c r="O98" s="19"/>
      <c r="P98" s="9"/>
      <c r="S98" s="9"/>
      <c r="U98" s="9"/>
    </row>
    <row r="99" spans="1:21" x14ac:dyDescent="0.3">
      <c r="A99" s="61" t="s">
        <v>18</v>
      </c>
      <c r="B99" s="2" t="s">
        <v>3</v>
      </c>
      <c r="D99" s="18"/>
      <c r="E99" s="32"/>
      <c r="F99" s="18"/>
      <c r="G99" s="18"/>
      <c r="H99" s="18"/>
      <c r="I99" s="18"/>
      <c r="J99" s="32"/>
      <c r="K99" s="18"/>
      <c r="L99" s="18"/>
      <c r="M99" s="18"/>
      <c r="N99" s="18"/>
      <c r="O99" s="18"/>
      <c r="P99" s="9"/>
      <c r="Q99"/>
      <c r="R99"/>
      <c r="S99" s="9"/>
      <c r="T99"/>
      <c r="U99" s="9"/>
    </row>
    <row r="100" spans="1:21" x14ac:dyDescent="0.3">
      <c r="A100" s="61" t="s">
        <v>18</v>
      </c>
      <c r="B100" s="2" t="s">
        <v>0</v>
      </c>
      <c r="P100" s="9"/>
      <c r="Q100"/>
      <c r="R100"/>
      <c r="S100" s="9"/>
      <c r="T100"/>
      <c r="U100" s="9"/>
    </row>
    <row r="101" spans="1:21" x14ac:dyDescent="0.3">
      <c r="A101" s="61" t="s">
        <v>19</v>
      </c>
      <c r="B101" s="2" t="s">
        <v>3</v>
      </c>
      <c r="P101" s="9"/>
      <c r="Q101"/>
      <c r="R101"/>
      <c r="S101" s="9"/>
      <c r="T101"/>
      <c r="U101" s="9"/>
    </row>
    <row r="102" spans="1:21" x14ac:dyDescent="0.3">
      <c r="A102" s="61" t="s">
        <v>19</v>
      </c>
      <c r="B102" s="2" t="s">
        <v>0</v>
      </c>
      <c r="P102" s="9"/>
      <c r="Q102"/>
      <c r="R102"/>
      <c r="S102" s="9"/>
      <c r="T102"/>
      <c r="U102" s="9"/>
    </row>
    <row r="103" spans="1:21" x14ac:dyDescent="0.3">
      <c r="A103" s="61" t="s">
        <v>41</v>
      </c>
      <c r="B103" s="2" t="s">
        <v>0</v>
      </c>
      <c r="P103" s="9"/>
      <c r="Q103"/>
      <c r="R103"/>
      <c r="S103" s="9"/>
      <c r="T103"/>
      <c r="U103" s="9"/>
    </row>
    <row r="104" spans="1:21" x14ac:dyDescent="0.3">
      <c r="A104" s="61" t="s">
        <v>15</v>
      </c>
      <c r="B104" s="2" t="s">
        <v>0</v>
      </c>
      <c r="P104" s="9"/>
      <c r="Q104"/>
      <c r="R104"/>
      <c r="S104" s="9"/>
      <c r="T104"/>
      <c r="U104" s="9"/>
    </row>
    <row r="105" spans="1:21" x14ac:dyDescent="0.3">
      <c r="A105" s="61" t="s">
        <v>16</v>
      </c>
      <c r="B105" s="2" t="s">
        <v>0</v>
      </c>
      <c r="P105" s="9"/>
      <c r="Q105"/>
      <c r="R105"/>
      <c r="S105" s="9"/>
      <c r="T105"/>
      <c r="U105" s="9"/>
    </row>
    <row r="106" spans="1:21" x14ac:dyDescent="0.3">
      <c r="A106" s="61" t="s">
        <v>17</v>
      </c>
      <c r="B106" s="2" t="s">
        <v>0</v>
      </c>
      <c r="P106" s="9"/>
      <c r="Q106"/>
      <c r="R106"/>
      <c r="S106" s="9"/>
      <c r="T106"/>
      <c r="U106" s="9"/>
    </row>
    <row r="107" spans="1:21" x14ac:dyDescent="0.3">
      <c r="A107" s="61" t="s">
        <v>61</v>
      </c>
      <c r="B107" s="2" t="s">
        <v>0</v>
      </c>
    </row>
  </sheetData>
  <conditionalFormatting sqref="D9:I9 D11:I11 D13:I13 K13:N13 K9:N9 Q9:R9">
    <cfRule type="cellIs" dxfId="520" priority="258" stopIfTrue="1" operator="equal">
      <formula>"OK"</formula>
    </cfRule>
    <cfRule type="cellIs" dxfId="519" priority="259" stopIfTrue="1" operator="equal">
      <formula>"KO"</formula>
    </cfRule>
  </conditionalFormatting>
  <conditionalFormatting sqref="V3:XFD3 E3">
    <cfRule type="cellIs" dxfId="518" priority="260" stopIfTrue="1" operator="equal">
      <formula>"Y"</formula>
    </cfRule>
    <cfRule type="cellIs" dxfId="517" priority="261" stopIfTrue="1" operator="equal">
      <formula>"N"</formula>
    </cfRule>
  </conditionalFormatting>
  <conditionalFormatting sqref="B9:B10 B12 B14:B17 B30:B34 B22:B26 B38:B42 B85:B89 B69:B71 B66 B51:B53 B48">
    <cfRule type="cellIs" dxfId="516" priority="255" stopIfTrue="1" operator="equal">
      <formula>"I"</formula>
    </cfRule>
    <cfRule type="cellIs" dxfId="515" priority="256" stopIfTrue="1" operator="equal">
      <formula>"E"</formula>
    </cfRule>
    <cfRule type="cellIs" dxfId="514" priority="257" stopIfTrue="1" operator="equal">
      <formula>"O"</formula>
    </cfRule>
  </conditionalFormatting>
  <conditionalFormatting sqref="B108:B1048576">
    <cfRule type="cellIs" dxfId="513" priority="252" stopIfTrue="1" operator="equal">
      <formula>"I"</formula>
    </cfRule>
    <cfRule type="cellIs" dxfId="512" priority="253" stopIfTrue="1" operator="equal">
      <formula>"E"</formula>
    </cfRule>
    <cfRule type="cellIs" dxfId="511" priority="254" stopIfTrue="1" operator="equal">
      <formula>"O"</formula>
    </cfRule>
  </conditionalFormatting>
  <conditionalFormatting sqref="A9:C9">
    <cfRule type="cellIs" dxfId="510" priority="250" stopIfTrue="1" operator="equal">
      <formula>"OK"</formula>
    </cfRule>
    <cfRule type="cellIs" dxfId="509" priority="251" stopIfTrue="1" operator="equal">
      <formula>"KO"</formula>
    </cfRule>
  </conditionalFormatting>
  <conditionalFormatting sqref="B75 B77 B79 B81 B63:B64 B67:B68">
    <cfRule type="cellIs" dxfId="508" priority="136" stopIfTrue="1" operator="equal">
      <formula>"I"</formula>
    </cfRule>
    <cfRule type="cellIs" dxfId="507" priority="137" stopIfTrue="1" operator="equal">
      <formula>"E"</formula>
    </cfRule>
    <cfRule type="cellIs" dxfId="506" priority="138" stopIfTrue="1" operator="equal">
      <formula>"O"</formula>
    </cfRule>
  </conditionalFormatting>
  <conditionalFormatting sqref="B11">
    <cfRule type="cellIs" dxfId="505" priority="242" stopIfTrue="1" operator="equal">
      <formula>"I"</formula>
    </cfRule>
    <cfRule type="cellIs" dxfId="504" priority="243" stopIfTrue="1" operator="equal">
      <formula>"E"</formula>
    </cfRule>
    <cfRule type="cellIs" dxfId="503" priority="244" stopIfTrue="1" operator="equal">
      <formula>"O"</formula>
    </cfRule>
  </conditionalFormatting>
  <conditionalFormatting sqref="A11:C11">
    <cfRule type="cellIs" dxfId="502" priority="240" stopIfTrue="1" operator="equal">
      <formula>"OK"</formula>
    </cfRule>
    <cfRule type="cellIs" dxfId="501" priority="241" stopIfTrue="1" operator="equal">
      <formula>"KO"</formula>
    </cfRule>
  </conditionalFormatting>
  <conditionalFormatting sqref="Q13:R13">
    <cfRule type="cellIs" dxfId="500" priority="238" stopIfTrue="1" operator="equal">
      <formula>"OK"</formula>
    </cfRule>
    <cfRule type="cellIs" dxfId="499" priority="239" stopIfTrue="1" operator="equal">
      <formula>"KO"</formula>
    </cfRule>
  </conditionalFormatting>
  <conditionalFormatting sqref="B13">
    <cfRule type="cellIs" dxfId="498" priority="235" stopIfTrue="1" operator="equal">
      <formula>"I"</formula>
    </cfRule>
    <cfRule type="cellIs" dxfId="497" priority="236" stopIfTrue="1" operator="equal">
      <formula>"E"</formula>
    </cfRule>
    <cfRule type="cellIs" dxfId="496" priority="237" stopIfTrue="1" operator="equal">
      <formula>"O"</formula>
    </cfRule>
  </conditionalFormatting>
  <conditionalFormatting sqref="A13:C13">
    <cfRule type="cellIs" dxfId="495" priority="233" stopIfTrue="1" operator="equal">
      <formula>"OK"</formula>
    </cfRule>
    <cfRule type="cellIs" dxfId="494" priority="234" stopIfTrue="1" operator="equal">
      <formula>"KO"</formula>
    </cfRule>
  </conditionalFormatting>
  <conditionalFormatting sqref="J9 J11 J13">
    <cfRule type="cellIs" dxfId="493" priority="221" stopIfTrue="1" operator="equal">
      <formula>"OK"</formula>
    </cfRule>
    <cfRule type="cellIs" dxfId="492" priority="222" stopIfTrue="1" operator="equal">
      <formula>"KO"</formula>
    </cfRule>
  </conditionalFormatting>
  <conditionalFormatting sqref="J3">
    <cfRule type="cellIs" dxfId="491" priority="223" stopIfTrue="1" operator="equal">
      <formula>"Y"</formula>
    </cfRule>
    <cfRule type="cellIs" dxfId="490" priority="224" stopIfTrue="1" operator="equal">
      <formula>"N"</formula>
    </cfRule>
  </conditionalFormatting>
  <conditionalFormatting sqref="P9 P11 P13">
    <cfRule type="cellIs" dxfId="489" priority="217" stopIfTrue="1" operator="equal">
      <formula>"OK"</formula>
    </cfRule>
    <cfRule type="cellIs" dxfId="488" priority="218" stopIfTrue="1" operator="equal">
      <formula>"KO"</formula>
    </cfRule>
  </conditionalFormatting>
  <conditionalFormatting sqref="P3">
    <cfRule type="cellIs" dxfId="487" priority="219" stopIfTrue="1" operator="equal">
      <formula>"Y"</formula>
    </cfRule>
    <cfRule type="cellIs" dxfId="486" priority="220" stopIfTrue="1" operator="equal">
      <formula>"N"</formula>
    </cfRule>
  </conditionalFormatting>
  <conditionalFormatting sqref="O13 O9">
    <cfRule type="cellIs" dxfId="485" priority="213" stopIfTrue="1" operator="equal">
      <formula>"OK"</formula>
    </cfRule>
    <cfRule type="cellIs" dxfId="484" priority="214" stopIfTrue="1" operator="equal">
      <formula>"KO"</formula>
    </cfRule>
  </conditionalFormatting>
  <conditionalFormatting sqref="S9 S11 S13">
    <cfRule type="cellIs" dxfId="483" priority="209" stopIfTrue="1" operator="equal">
      <formula>"OK"</formula>
    </cfRule>
    <cfRule type="cellIs" dxfId="482" priority="210" stopIfTrue="1" operator="equal">
      <formula>"KO"</formula>
    </cfRule>
  </conditionalFormatting>
  <conditionalFormatting sqref="S3">
    <cfRule type="cellIs" dxfId="481" priority="211" stopIfTrue="1" operator="equal">
      <formula>"Y"</formula>
    </cfRule>
    <cfRule type="cellIs" dxfId="480" priority="212" stopIfTrue="1" operator="equal">
      <formula>"N"</formula>
    </cfRule>
  </conditionalFormatting>
  <conditionalFormatting sqref="T9 T11 T13">
    <cfRule type="cellIs" dxfId="479" priority="202" stopIfTrue="1" operator="equal">
      <formula>"OK"</formula>
    </cfRule>
    <cfRule type="cellIs" dxfId="478" priority="203" stopIfTrue="1" operator="equal">
      <formula>"KO"</formula>
    </cfRule>
  </conditionalFormatting>
  <conditionalFormatting sqref="B100:B106">
    <cfRule type="cellIs" dxfId="477" priority="196" stopIfTrue="1" operator="equal">
      <formula>"I"</formula>
    </cfRule>
    <cfRule type="cellIs" dxfId="476" priority="197" stopIfTrue="1" operator="equal">
      <formula>"E"</formula>
    </cfRule>
    <cfRule type="cellIs" dxfId="475" priority="198" stopIfTrue="1" operator="equal">
      <formula>"O"</formula>
    </cfRule>
  </conditionalFormatting>
  <conditionalFormatting sqref="B98">
    <cfRule type="cellIs" dxfId="474" priority="193" stopIfTrue="1" operator="equal">
      <formula>"I"</formula>
    </cfRule>
    <cfRule type="cellIs" dxfId="473" priority="194" stopIfTrue="1" operator="equal">
      <formula>"E"</formula>
    </cfRule>
    <cfRule type="cellIs" dxfId="472" priority="195" stopIfTrue="1" operator="equal">
      <formula>"O"</formula>
    </cfRule>
  </conditionalFormatting>
  <conditionalFormatting sqref="B62">
    <cfRule type="cellIs" dxfId="471" priority="184" stopIfTrue="1" operator="equal">
      <formula>"I"</formula>
    </cfRule>
    <cfRule type="cellIs" dxfId="470" priority="185" stopIfTrue="1" operator="equal">
      <formula>"E"</formula>
    </cfRule>
    <cfRule type="cellIs" dxfId="469" priority="186" stopIfTrue="1" operator="equal">
      <formula>"O"</formula>
    </cfRule>
  </conditionalFormatting>
  <conditionalFormatting sqref="B43">
    <cfRule type="cellIs" dxfId="468" priority="163" stopIfTrue="1" operator="equal">
      <formula>"I"</formula>
    </cfRule>
    <cfRule type="cellIs" dxfId="467" priority="164" stopIfTrue="1" operator="equal">
      <formula>"E"</formula>
    </cfRule>
    <cfRule type="cellIs" dxfId="466" priority="165" stopIfTrue="1" operator="equal">
      <formula>"O"</formula>
    </cfRule>
  </conditionalFormatting>
  <conditionalFormatting sqref="B18">
    <cfRule type="cellIs" dxfId="465" priority="151" stopIfTrue="1" operator="equal">
      <formula>"I"</formula>
    </cfRule>
    <cfRule type="cellIs" dxfId="464" priority="152" stopIfTrue="1" operator="equal">
      <formula>"E"</formula>
    </cfRule>
    <cfRule type="cellIs" dxfId="463" priority="153" stopIfTrue="1" operator="equal">
      <formula>"O"</formula>
    </cfRule>
  </conditionalFormatting>
  <conditionalFormatting sqref="B60">
    <cfRule type="cellIs" dxfId="462" priority="127" stopIfTrue="1" operator="equal">
      <formula>"I"</formula>
    </cfRule>
    <cfRule type="cellIs" dxfId="461" priority="128" stopIfTrue="1" operator="equal">
      <formula>"E"</formula>
    </cfRule>
    <cfRule type="cellIs" dxfId="460" priority="129" stopIfTrue="1" operator="equal">
      <formula>"O"</formula>
    </cfRule>
  </conditionalFormatting>
  <conditionalFormatting sqref="B82">
    <cfRule type="cellIs" dxfId="459" priority="160" stopIfTrue="1" operator="equal">
      <formula>"I"</formula>
    </cfRule>
    <cfRule type="cellIs" dxfId="458" priority="161" stopIfTrue="1" operator="equal">
      <formula>"E"</formula>
    </cfRule>
    <cfRule type="cellIs" dxfId="457" priority="162" stopIfTrue="1" operator="equal">
      <formula>"O"</formula>
    </cfRule>
  </conditionalFormatting>
  <conditionalFormatting sqref="B44">
    <cfRule type="cellIs" dxfId="456" priority="142" stopIfTrue="1" operator="equal">
      <formula>"I"</formula>
    </cfRule>
    <cfRule type="cellIs" dxfId="455" priority="143" stopIfTrue="1" operator="equal">
      <formula>"E"</formula>
    </cfRule>
    <cfRule type="cellIs" dxfId="454" priority="144" stopIfTrue="1" operator="equal">
      <formula>"O"</formula>
    </cfRule>
  </conditionalFormatting>
  <conditionalFormatting sqref="B19">
    <cfRule type="cellIs" dxfId="453" priority="154" stopIfTrue="1" operator="equal">
      <formula>"I"</formula>
    </cfRule>
    <cfRule type="cellIs" dxfId="452" priority="155" stopIfTrue="1" operator="equal">
      <formula>"E"</formula>
    </cfRule>
    <cfRule type="cellIs" dxfId="451" priority="156" stopIfTrue="1" operator="equal">
      <formula>"O"</formula>
    </cfRule>
  </conditionalFormatting>
  <conditionalFormatting sqref="B61 B45:B46 B49:B50">
    <cfRule type="cellIs" dxfId="450" priority="139" stopIfTrue="1" operator="equal">
      <formula>"I"</formula>
    </cfRule>
    <cfRule type="cellIs" dxfId="449" priority="140" stopIfTrue="1" operator="equal">
      <formula>"E"</formula>
    </cfRule>
    <cfRule type="cellIs" dxfId="448" priority="141" stopIfTrue="1" operator="equal">
      <formula>"O"</formula>
    </cfRule>
  </conditionalFormatting>
  <conditionalFormatting sqref="B91 B93 B95 B83:B84">
    <cfRule type="cellIs" dxfId="447" priority="133" stopIfTrue="1" operator="equal">
      <formula>"I"</formula>
    </cfRule>
    <cfRule type="cellIs" dxfId="446" priority="134" stopIfTrue="1" operator="equal">
      <formula>"E"</formula>
    </cfRule>
    <cfRule type="cellIs" dxfId="445" priority="135" stopIfTrue="1" operator="equal">
      <formula>"O"</formula>
    </cfRule>
  </conditionalFormatting>
  <conditionalFormatting sqref="B54:B59">
    <cfRule type="cellIs" dxfId="444" priority="130" stopIfTrue="1" operator="equal">
      <formula>"I"</formula>
    </cfRule>
    <cfRule type="cellIs" dxfId="443" priority="131" stopIfTrue="1" operator="equal">
      <formula>"E"</formula>
    </cfRule>
    <cfRule type="cellIs" dxfId="442" priority="132" stopIfTrue="1" operator="equal">
      <formula>"O"</formula>
    </cfRule>
  </conditionalFormatting>
  <conditionalFormatting sqref="B74">
    <cfRule type="cellIs" dxfId="441" priority="121" stopIfTrue="1" operator="equal">
      <formula>"I"</formula>
    </cfRule>
    <cfRule type="cellIs" dxfId="440" priority="122" stopIfTrue="1" operator="equal">
      <formula>"E"</formula>
    </cfRule>
    <cfRule type="cellIs" dxfId="439" priority="123" stopIfTrue="1" operator="equal">
      <formula>"O"</formula>
    </cfRule>
  </conditionalFormatting>
  <conditionalFormatting sqref="B70">
    <cfRule type="cellIs" dxfId="438" priority="124" stopIfTrue="1" operator="equal">
      <formula>"I"</formula>
    </cfRule>
    <cfRule type="cellIs" dxfId="437" priority="125" stopIfTrue="1" operator="equal">
      <formula>"E"</formula>
    </cfRule>
    <cfRule type="cellIs" dxfId="436" priority="126" stopIfTrue="1" operator="equal">
      <formula>"O"</formula>
    </cfRule>
  </conditionalFormatting>
  <conditionalFormatting sqref="B76">
    <cfRule type="cellIs" dxfId="435" priority="118" stopIfTrue="1" operator="equal">
      <formula>"I"</formula>
    </cfRule>
    <cfRule type="cellIs" dxfId="434" priority="119" stopIfTrue="1" operator="equal">
      <formula>"E"</formula>
    </cfRule>
    <cfRule type="cellIs" dxfId="433" priority="120" stopIfTrue="1" operator="equal">
      <formula>"O"</formula>
    </cfRule>
  </conditionalFormatting>
  <conditionalFormatting sqref="B78">
    <cfRule type="cellIs" dxfId="432" priority="115" stopIfTrue="1" operator="equal">
      <formula>"I"</formula>
    </cfRule>
    <cfRule type="cellIs" dxfId="431" priority="116" stopIfTrue="1" operator="equal">
      <formula>"E"</formula>
    </cfRule>
    <cfRule type="cellIs" dxfId="430" priority="117" stopIfTrue="1" operator="equal">
      <formula>"O"</formula>
    </cfRule>
  </conditionalFormatting>
  <conditionalFormatting sqref="B80">
    <cfRule type="cellIs" dxfId="429" priority="112" stopIfTrue="1" operator="equal">
      <formula>"I"</formula>
    </cfRule>
    <cfRule type="cellIs" dxfId="428" priority="113" stopIfTrue="1" operator="equal">
      <formula>"E"</formula>
    </cfRule>
    <cfRule type="cellIs" dxfId="427" priority="114" stopIfTrue="1" operator="equal">
      <formula>"O"</formula>
    </cfRule>
  </conditionalFormatting>
  <conditionalFormatting sqref="B92">
    <cfRule type="cellIs" dxfId="426" priority="106" stopIfTrue="1" operator="equal">
      <formula>"I"</formula>
    </cfRule>
    <cfRule type="cellIs" dxfId="425" priority="107" stopIfTrue="1" operator="equal">
      <formula>"E"</formula>
    </cfRule>
    <cfRule type="cellIs" dxfId="424" priority="108" stopIfTrue="1" operator="equal">
      <formula>"O"</formula>
    </cfRule>
  </conditionalFormatting>
  <conditionalFormatting sqref="B94">
    <cfRule type="cellIs" dxfId="423" priority="103" stopIfTrue="1" operator="equal">
      <formula>"I"</formula>
    </cfRule>
    <cfRule type="cellIs" dxfId="422" priority="104" stopIfTrue="1" operator="equal">
      <formula>"E"</formula>
    </cfRule>
    <cfRule type="cellIs" dxfId="421" priority="105" stopIfTrue="1" operator="equal">
      <formula>"O"</formula>
    </cfRule>
  </conditionalFormatting>
  <conditionalFormatting sqref="U9 U11 U13">
    <cfRule type="cellIs" dxfId="420" priority="87" stopIfTrue="1" operator="equal">
      <formula>"OK"</formula>
    </cfRule>
    <cfRule type="cellIs" dxfId="419" priority="88" stopIfTrue="1" operator="equal">
      <formula>"KO"</formula>
    </cfRule>
  </conditionalFormatting>
  <conditionalFormatting sqref="U3">
    <cfRule type="cellIs" dxfId="418" priority="89" stopIfTrue="1" operator="equal">
      <formula>"Y"</formula>
    </cfRule>
    <cfRule type="cellIs" dxfId="417" priority="90" stopIfTrue="1" operator="equal">
      <formula>"N"</formula>
    </cfRule>
  </conditionalFormatting>
  <conditionalFormatting sqref="B97">
    <cfRule type="cellIs" dxfId="416" priority="80" stopIfTrue="1" operator="equal">
      <formula>"I"</formula>
    </cfRule>
    <cfRule type="cellIs" dxfId="415" priority="81" stopIfTrue="1" operator="equal">
      <formula>"E"</formula>
    </cfRule>
    <cfRule type="cellIs" dxfId="414" priority="82" stopIfTrue="1" operator="equal">
      <formula>"O"</formula>
    </cfRule>
  </conditionalFormatting>
  <conditionalFormatting sqref="B96">
    <cfRule type="cellIs" dxfId="413" priority="77" stopIfTrue="1" operator="equal">
      <formula>"I"</formula>
    </cfRule>
    <cfRule type="cellIs" dxfId="412" priority="78" stopIfTrue="1" operator="equal">
      <formula>"E"</formula>
    </cfRule>
    <cfRule type="cellIs" dxfId="411" priority="79" stopIfTrue="1" operator="equal">
      <formula>"O"</formula>
    </cfRule>
  </conditionalFormatting>
  <conditionalFormatting sqref="B73">
    <cfRule type="cellIs" dxfId="410" priority="74" stopIfTrue="1" operator="equal">
      <formula>"I"</formula>
    </cfRule>
    <cfRule type="cellIs" dxfId="409" priority="75" stopIfTrue="1" operator="equal">
      <formula>"E"</formula>
    </cfRule>
    <cfRule type="cellIs" dxfId="408" priority="76" stopIfTrue="1" operator="equal">
      <formula>"O"</formula>
    </cfRule>
  </conditionalFormatting>
  <conditionalFormatting sqref="B72">
    <cfRule type="cellIs" dxfId="407" priority="71" stopIfTrue="1" operator="equal">
      <formula>"I"</formula>
    </cfRule>
    <cfRule type="cellIs" dxfId="406" priority="72" stopIfTrue="1" operator="equal">
      <formula>"E"</formula>
    </cfRule>
    <cfRule type="cellIs" dxfId="405" priority="73" stopIfTrue="1" operator="equal">
      <formula>"O"</formula>
    </cfRule>
  </conditionalFormatting>
  <conditionalFormatting sqref="B65">
    <cfRule type="cellIs" dxfId="404" priority="68" stopIfTrue="1" operator="equal">
      <formula>"I"</formula>
    </cfRule>
    <cfRule type="cellIs" dxfId="403" priority="69" stopIfTrue="1" operator="equal">
      <formula>"E"</formula>
    </cfRule>
    <cfRule type="cellIs" dxfId="402" priority="70" stopIfTrue="1" operator="equal">
      <formula>"O"</formula>
    </cfRule>
  </conditionalFormatting>
  <conditionalFormatting sqref="B47">
    <cfRule type="cellIs" dxfId="401" priority="65" stopIfTrue="1" operator="equal">
      <formula>"I"</formula>
    </cfRule>
    <cfRule type="cellIs" dxfId="400" priority="66" stopIfTrue="1" operator="equal">
      <formula>"E"</formula>
    </cfRule>
    <cfRule type="cellIs" dxfId="399" priority="67" stopIfTrue="1" operator="equal">
      <formula>"O"</formula>
    </cfRule>
  </conditionalFormatting>
  <conditionalFormatting sqref="B99">
    <cfRule type="cellIs" dxfId="398" priority="62" stopIfTrue="1" operator="equal">
      <formula>"I"</formula>
    </cfRule>
    <cfRule type="cellIs" dxfId="397" priority="63" stopIfTrue="1" operator="equal">
      <formula>"E"</formula>
    </cfRule>
    <cfRule type="cellIs" dxfId="396" priority="64" stopIfTrue="1" operator="equal">
      <formula>"O"</formula>
    </cfRule>
  </conditionalFormatting>
  <conditionalFormatting sqref="B90">
    <cfRule type="cellIs" dxfId="395" priority="59" stopIfTrue="1" operator="equal">
      <formula>"I"</formula>
    </cfRule>
    <cfRule type="cellIs" dxfId="394" priority="60" stopIfTrue="1" operator="equal">
      <formula>"E"</formula>
    </cfRule>
    <cfRule type="cellIs" dxfId="393" priority="61" stopIfTrue="1" operator="equal">
      <formula>"O"</formula>
    </cfRule>
  </conditionalFormatting>
  <conditionalFormatting sqref="D3">
    <cfRule type="cellIs" dxfId="392" priority="33" stopIfTrue="1" operator="equal">
      <formula>"Y"</formula>
    </cfRule>
    <cfRule type="cellIs" dxfId="391" priority="34" stopIfTrue="1" operator="equal">
      <formula>"N"</formula>
    </cfRule>
  </conditionalFormatting>
  <conditionalFormatting sqref="T3">
    <cfRule type="cellIs" dxfId="390" priority="35" stopIfTrue="1" operator="equal">
      <formula>"Y"</formula>
    </cfRule>
    <cfRule type="cellIs" dxfId="389" priority="36" stopIfTrue="1" operator="equal">
      <formula>"N"</formula>
    </cfRule>
  </conditionalFormatting>
  <conditionalFormatting sqref="F3:I3">
    <cfRule type="cellIs" dxfId="388" priority="29" stopIfTrue="1" operator="equal">
      <formula>"Y"</formula>
    </cfRule>
    <cfRule type="cellIs" dxfId="387" priority="30" stopIfTrue="1" operator="equal">
      <formula>"N"</formula>
    </cfRule>
  </conditionalFormatting>
  <conditionalFormatting sqref="B20:B21">
    <cfRule type="cellIs" dxfId="386" priority="22" stopIfTrue="1" operator="equal">
      <formula>"I"</formula>
    </cfRule>
    <cfRule type="cellIs" dxfId="385" priority="23" stopIfTrue="1" operator="equal">
      <formula>"E"</formula>
    </cfRule>
    <cfRule type="cellIs" dxfId="384" priority="24" stopIfTrue="1" operator="equal">
      <formula>"O"</formula>
    </cfRule>
  </conditionalFormatting>
  <conditionalFormatting sqref="B35">
    <cfRule type="cellIs" dxfId="383" priority="16" stopIfTrue="1" operator="equal">
      <formula>"I"</formula>
    </cfRule>
    <cfRule type="cellIs" dxfId="382" priority="17" stopIfTrue="1" operator="equal">
      <formula>"E"</formula>
    </cfRule>
    <cfRule type="cellIs" dxfId="381" priority="18" stopIfTrue="1" operator="equal">
      <formula>"O"</formula>
    </cfRule>
  </conditionalFormatting>
  <conditionalFormatting sqref="B27">
    <cfRule type="cellIs" dxfId="380" priority="19" stopIfTrue="1" operator="equal">
      <formula>"I"</formula>
    </cfRule>
    <cfRule type="cellIs" dxfId="379" priority="20" stopIfTrue="1" operator="equal">
      <formula>"E"</formula>
    </cfRule>
    <cfRule type="cellIs" dxfId="378" priority="21" stopIfTrue="1" operator="equal">
      <formula>"O"</formula>
    </cfRule>
  </conditionalFormatting>
  <conditionalFormatting sqref="B28:B29">
    <cfRule type="cellIs" dxfId="377" priority="13" stopIfTrue="1" operator="equal">
      <formula>"I"</formula>
    </cfRule>
    <cfRule type="cellIs" dxfId="376" priority="14" stopIfTrue="1" operator="equal">
      <formula>"E"</formula>
    </cfRule>
    <cfRule type="cellIs" dxfId="375" priority="15" stopIfTrue="1" operator="equal">
      <formula>"O"</formula>
    </cfRule>
  </conditionalFormatting>
  <conditionalFormatting sqref="B36:B37">
    <cfRule type="cellIs" dxfId="374" priority="10" stopIfTrue="1" operator="equal">
      <formula>"I"</formula>
    </cfRule>
    <cfRule type="cellIs" dxfId="373" priority="11" stopIfTrue="1" operator="equal">
      <formula>"E"</formula>
    </cfRule>
    <cfRule type="cellIs" dxfId="372" priority="12" stopIfTrue="1" operator="equal">
      <formula>"O"</formula>
    </cfRule>
  </conditionalFormatting>
  <conditionalFormatting sqref="Q3:R3">
    <cfRule type="cellIs" dxfId="371" priority="4" stopIfTrue="1" operator="equal">
      <formula>"Y"</formula>
    </cfRule>
    <cfRule type="cellIs" dxfId="370" priority="5" stopIfTrue="1" operator="equal">
      <formula>"N"</formula>
    </cfRule>
  </conditionalFormatting>
  <conditionalFormatting sqref="K3:O3">
    <cfRule type="cellIs" dxfId="369" priority="6" stopIfTrue="1" operator="equal">
      <formula>"Y"</formula>
    </cfRule>
    <cfRule type="cellIs" dxfId="368" priority="7" stopIfTrue="1" operator="equal">
      <formula>"N"</formula>
    </cfRule>
  </conditionalFormatting>
  <conditionalFormatting sqref="B107">
    <cfRule type="cellIs" dxfId="367" priority="1" stopIfTrue="1" operator="equal">
      <formula>"I"</formula>
    </cfRule>
    <cfRule type="cellIs" dxfId="366" priority="2" stopIfTrue="1" operator="equal">
      <formula>"E"</formula>
    </cfRule>
    <cfRule type="cellIs" dxfId="365" priority="3" stopIfTrue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zoomScale="55" zoomScaleNormal="5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4" sqref="D14"/>
    </sheetView>
  </sheetViews>
  <sheetFormatPr baseColWidth="10" defaultRowHeight="14.4" x14ac:dyDescent="0.3"/>
  <cols>
    <col min="1" max="1" width="58.77734375" style="61" customWidth="1"/>
    <col min="2" max="2" width="11.5546875" style="2"/>
    <col min="3" max="3" width="38.33203125" style="10" customWidth="1"/>
    <col min="4" max="4" width="37" style="1" customWidth="1"/>
    <col min="5" max="5" width="0.6640625" style="33" customWidth="1"/>
    <col min="6" max="8" width="37" style="1" customWidth="1"/>
    <col min="9" max="9" width="0.6640625" style="33" customWidth="1"/>
    <col min="10" max="12" width="37" style="1" customWidth="1"/>
    <col min="13" max="13" width="0.6640625" style="33" customWidth="1"/>
    <col min="14" max="14" width="37" style="1" customWidth="1"/>
    <col min="15" max="15" width="0.6640625" style="33" customWidth="1"/>
  </cols>
  <sheetData>
    <row r="1" spans="1:15" s="21" customFormat="1" x14ac:dyDescent="0.3">
      <c r="A1" s="63" t="s">
        <v>28</v>
      </c>
      <c r="B1" s="41">
        <f>REVIEW!A1</f>
        <v>4</v>
      </c>
      <c r="C1" s="10" t="s">
        <v>6</v>
      </c>
      <c r="D1" s="21" t="s">
        <v>22</v>
      </c>
      <c r="E1" s="20"/>
      <c r="F1" s="21" t="s">
        <v>23</v>
      </c>
      <c r="G1" s="21" t="s">
        <v>23</v>
      </c>
      <c r="H1" s="21" t="s">
        <v>23</v>
      </c>
      <c r="I1" s="20"/>
      <c r="J1" s="21" t="s">
        <v>24</v>
      </c>
      <c r="K1" s="21" t="s">
        <v>24</v>
      </c>
      <c r="L1" s="21" t="s">
        <v>24</v>
      </c>
      <c r="M1" s="20"/>
      <c r="N1" s="21" t="s">
        <v>48</v>
      </c>
      <c r="O1" s="20"/>
    </row>
    <row r="2" spans="1:15" s="21" customFormat="1" x14ac:dyDescent="0.3">
      <c r="A2" s="64"/>
      <c r="B2" s="41">
        <v>2</v>
      </c>
      <c r="C2" s="10" t="s">
        <v>7</v>
      </c>
      <c r="D2" s="21" t="s">
        <v>31</v>
      </c>
      <c r="E2" s="20"/>
      <c r="F2" s="21" t="str">
        <f>A14</f>
        <v>COLUMN_INTEGER</v>
      </c>
      <c r="G2" s="21" t="str">
        <f>A15</f>
        <v>COLUMN_INTEGER_FK</v>
      </c>
      <c r="H2" s="21" t="str">
        <f>A16</f>
        <v>COLUMN_STRING</v>
      </c>
      <c r="I2" s="20"/>
      <c r="J2" s="21" t="str">
        <f>A14</f>
        <v>COLUMN_INTEGER</v>
      </c>
      <c r="K2" s="21" t="str">
        <f>A15</f>
        <v>COLUMN_INTEGER_FK</v>
      </c>
      <c r="L2" s="21" t="str">
        <f>A16</f>
        <v>COLUMN_STRING</v>
      </c>
      <c r="M2" s="20"/>
      <c r="N2" s="21" t="s">
        <v>31</v>
      </c>
      <c r="O2" s="20"/>
    </row>
    <row r="3" spans="1:15" s="23" customFormat="1" x14ac:dyDescent="0.3">
      <c r="A3" s="65"/>
      <c r="B3" s="42"/>
      <c r="C3" s="10" t="s">
        <v>26</v>
      </c>
      <c r="D3" s="23" t="s">
        <v>2</v>
      </c>
      <c r="E3" s="22"/>
      <c r="F3" s="23" t="s">
        <v>2</v>
      </c>
      <c r="G3" s="23" t="s">
        <v>2</v>
      </c>
      <c r="H3" s="23" t="s">
        <v>2</v>
      </c>
      <c r="I3" s="22"/>
      <c r="J3" s="23" t="s">
        <v>2</v>
      </c>
      <c r="K3" s="23" t="s">
        <v>2</v>
      </c>
      <c r="L3" s="23" t="s">
        <v>2</v>
      </c>
      <c r="M3" s="22"/>
      <c r="N3" s="23" t="s">
        <v>2</v>
      </c>
      <c r="O3" s="22"/>
    </row>
    <row r="4" spans="1:15" s="24" customFormat="1" ht="28.8" x14ac:dyDescent="0.55000000000000004">
      <c r="A4" s="65"/>
      <c r="B4" s="42"/>
      <c r="C4" s="10" t="s">
        <v>4</v>
      </c>
      <c r="D4" s="24" t="str">
        <f>CONCATENATE($A$1,"_",TEXT(D5,"00"))</f>
        <v>DEPENDENCY_01</v>
      </c>
      <c r="E4" s="26"/>
      <c r="F4" s="24" t="str">
        <f t="shared" ref="F4:H4" si="0">CONCATENATE($A$1,"_",TEXT(F5,"00"))</f>
        <v>DEPENDENCY_02</v>
      </c>
      <c r="G4" s="24" t="str">
        <f t="shared" si="0"/>
        <v>DEPENDENCY_03</v>
      </c>
      <c r="H4" s="24" t="str">
        <f t="shared" si="0"/>
        <v>DEPENDENCY_04</v>
      </c>
      <c r="I4" s="26"/>
      <c r="J4" s="24" t="str">
        <f t="shared" ref="J4:L4" si="1">CONCATENATE($A$1,"_",TEXT(J5,"00"))</f>
        <v>DEPENDENCY_05</v>
      </c>
      <c r="K4" s="24" t="str">
        <f t="shared" si="1"/>
        <v>DEPENDENCY_06</v>
      </c>
      <c r="L4" s="24" t="str">
        <f t="shared" si="1"/>
        <v>DEPENDENCY_07</v>
      </c>
      <c r="M4" s="26"/>
      <c r="N4" s="24" t="str">
        <f>CONCATENATE($A$1,"_",TEXT(N5,"00"))</f>
        <v>DEPENDENCY_08</v>
      </c>
      <c r="O4" s="26"/>
    </row>
    <row r="5" spans="1:15" s="37" customFormat="1" ht="7.8" x14ac:dyDescent="0.15">
      <c r="A5" s="66"/>
      <c r="B5" s="43"/>
      <c r="C5" s="36"/>
      <c r="D5" s="37">
        <v>1</v>
      </c>
      <c r="E5" s="38"/>
      <c r="F5" s="37">
        <f>D5+1</f>
        <v>2</v>
      </c>
      <c r="G5" s="37">
        <f>F5+1</f>
        <v>3</v>
      </c>
      <c r="H5" s="37">
        <f>G5+1</f>
        <v>4</v>
      </c>
      <c r="I5" s="38"/>
      <c r="J5" s="37">
        <f>H5+1</f>
        <v>5</v>
      </c>
      <c r="K5" s="37">
        <f>J5+1</f>
        <v>6</v>
      </c>
      <c r="L5" s="37">
        <f>K5+1</f>
        <v>7</v>
      </c>
      <c r="M5" s="38"/>
      <c r="N5" s="37">
        <f>L5+1</f>
        <v>8</v>
      </c>
      <c r="O5" s="38"/>
    </row>
    <row r="6" spans="1:15" s="5" customFormat="1" ht="18" x14ac:dyDescent="0.3">
      <c r="A6" s="67"/>
      <c r="B6" s="44"/>
      <c r="C6" s="10" t="s">
        <v>5</v>
      </c>
      <c r="D6" s="14"/>
      <c r="E6" s="27"/>
      <c r="F6" s="14"/>
      <c r="G6" s="14"/>
      <c r="H6" s="14"/>
      <c r="I6" s="27"/>
      <c r="J6" s="14"/>
      <c r="K6" s="14"/>
      <c r="L6" s="14"/>
      <c r="M6" s="27"/>
      <c r="N6" s="14"/>
      <c r="O6" s="27"/>
    </row>
    <row r="7" spans="1:15" s="6" customFormat="1" x14ac:dyDescent="0.3">
      <c r="A7" s="67"/>
      <c r="B7" s="44"/>
      <c r="C7" s="10" t="s">
        <v>9</v>
      </c>
      <c r="D7" s="6">
        <f>DATA!T7</f>
        <v>5</v>
      </c>
      <c r="E7" s="28"/>
      <c r="I7" s="28"/>
      <c r="M7" s="28"/>
      <c r="N7" s="6">
        <v>8</v>
      </c>
      <c r="O7" s="28"/>
    </row>
    <row r="8" spans="1:15" s="6" customFormat="1" ht="22.2" customHeight="1" x14ac:dyDescent="0.3">
      <c r="A8" s="67"/>
      <c r="B8" s="44"/>
      <c r="C8" s="10" t="s">
        <v>8</v>
      </c>
      <c r="D8" s="6">
        <v>2</v>
      </c>
      <c r="E8" s="28"/>
      <c r="I8" s="28"/>
      <c r="M8" s="28"/>
      <c r="N8" s="6">
        <v>2</v>
      </c>
      <c r="O8" s="28"/>
    </row>
    <row r="9" spans="1:15" s="3" customFormat="1" ht="3.6" customHeight="1" x14ac:dyDescent="0.3">
      <c r="A9" s="60"/>
      <c r="B9" s="4"/>
      <c r="C9" s="25"/>
      <c r="D9" s="15"/>
      <c r="E9" s="29"/>
      <c r="F9" s="15"/>
      <c r="G9" s="15"/>
      <c r="H9" s="15"/>
      <c r="I9" s="29"/>
      <c r="J9" s="15"/>
      <c r="K9" s="15"/>
      <c r="L9" s="15"/>
      <c r="M9" s="29"/>
      <c r="N9" s="15"/>
      <c r="O9" s="29"/>
    </row>
    <row r="10" spans="1:15" x14ac:dyDescent="0.3">
      <c r="A10" s="61" t="s">
        <v>20</v>
      </c>
      <c r="B10" s="2" t="s">
        <v>1</v>
      </c>
      <c r="D10" s="16" t="str">
        <f>CONCATENATE(D4,".csv")</f>
        <v>DEPENDENCY_01.csv</v>
      </c>
      <c r="E10" s="30"/>
      <c r="F10" s="16" t="str">
        <f>CONCATENATE(F4,".csv")</f>
        <v>DEPENDENCY_02.csv</v>
      </c>
      <c r="G10" s="16" t="str">
        <f>CONCATENATE(G4,".csv")</f>
        <v>DEPENDENCY_03.csv</v>
      </c>
      <c r="H10" s="16" t="str">
        <f>CONCATENATE(H4,".csv")</f>
        <v>DEPENDENCY_04.csv</v>
      </c>
      <c r="I10" s="30"/>
      <c r="J10" s="16" t="str">
        <f>CONCATENATE(J4,".csv")</f>
        <v>DEPENDENCY_05.csv</v>
      </c>
      <c r="K10" s="16" t="str">
        <f>CONCATENATE(K4,".csv")</f>
        <v>DEPENDENCY_06.csv</v>
      </c>
      <c r="L10" s="16" t="str">
        <f>CONCATENATE(L4,".csv")</f>
        <v>DEPENDENCY_07.csv</v>
      </c>
      <c r="M10" s="30"/>
      <c r="N10" s="16" t="str">
        <f>CONCATENATE(N4,".csv")</f>
        <v>DEPENDENCY_08.csv</v>
      </c>
      <c r="O10" s="30"/>
    </row>
    <row r="11" spans="1:15" s="3" customFormat="1" ht="3.6" customHeight="1" x14ac:dyDescent="0.3">
      <c r="A11" s="60"/>
      <c r="B11" s="4"/>
      <c r="C11" s="25"/>
      <c r="D11" s="15"/>
      <c r="E11" s="29"/>
      <c r="F11" s="15"/>
      <c r="G11" s="15"/>
      <c r="H11" s="15"/>
      <c r="I11" s="29"/>
      <c r="J11" s="15"/>
      <c r="K11" s="15"/>
      <c r="L11" s="15"/>
      <c r="M11" s="29"/>
      <c r="N11" s="15"/>
      <c r="O11" s="29"/>
    </row>
    <row r="12" spans="1:15" x14ac:dyDescent="0.3">
      <c r="A12" s="61" t="s">
        <v>10</v>
      </c>
      <c r="B12" s="2" t="s">
        <v>1</v>
      </c>
      <c r="D12" s="16">
        <v>1</v>
      </c>
      <c r="E12" s="30"/>
      <c r="F12" s="16">
        <v>1</v>
      </c>
      <c r="G12" s="16">
        <v>1</v>
      </c>
      <c r="H12" s="16">
        <v>1</v>
      </c>
      <c r="I12" s="30"/>
      <c r="J12" s="16">
        <v>1</v>
      </c>
      <c r="K12" s="16">
        <v>1</v>
      </c>
      <c r="L12" s="16">
        <v>1</v>
      </c>
      <c r="M12" s="30"/>
      <c r="N12" s="16">
        <v>1</v>
      </c>
      <c r="O12" s="30"/>
    </row>
    <row r="13" spans="1:15" s="3" customFormat="1" ht="3.6" customHeight="1" thickBot="1" x14ac:dyDescent="0.35">
      <c r="A13" s="60"/>
      <c r="B13" s="4"/>
      <c r="C13" s="25"/>
      <c r="D13" s="15"/>
      <c r="E13" s="29"/>
      <c r="F13" s="15"/>
      <c r="G13" s="15"/>
      <c r="H13" s="15"/>
      <c r="I13" s="29"/>
      <c r="J13" s="15"/>
      <c r="K13" s="15"/>
      <c r="L13" s="15"/>
      <c r="M13" s="29"/>
      <c r="N13" s="15"/>
      <c r="O13" s="29"/>
    </row>
    <row r="14" spans="1:15" ht="15" thickBot="1" x14ac:dyDescent="0.35">
      <c r="A14" s="61" t="s">
        <v>11</v>
      </c>
      <c r="B14" s="2" t="s">
        <v>1</v>
      </c>
      <c r="C14" s="10" t="s">
        <v>53</v>
      </c>
      <c r="D14" s="16">
        <f>10000*$B$1 +1000*$B$2+D$5</f>
        <v>42001</v>
      </c>
      <c r="E14" s="30"/>
      <c r="F14" s="34"/>
      <c r="G14" s="16">
        <f>10000*$B$1 +1000*$B$2+G$5</f>
        <v>42003</v>
      </c>
      <c r="H14" s="16">
        <f>10000*$B$1 +1000*$B$2+H$5</f>
        <v>42004</v>
      </c>
      <c r="I14" s="30"/>
      <c r="J14" s="34" t="s">
        <v>21</v>
      </c>
      <c r="K14" s="16">
        <f>10000*$B$1 +1000*$B$2+K$5</f>
        <v>42006</v>
      </c>
      <c r="L14" s="16">
        <f>10000*$B$1 +1000*$B$2+L$5</f>
        <v>42007</v>
      </c>
      <c r="M14" s="30"/>
      <c r="N14" s="16">
        <f>10000*$B$1 +1000*$B$2+N$5</f>
        <v>42008</v>
      </c>
      <c r="O14" s="30"/>
    </row>
    <row r="15" spans="1:15" ht="29.4" thickBot="1" x14ac:dyDescent="0.35">
      <c r="A15" s="61" t="s">
        <v>29</v>
      </c>
      <c r="B15" s="2" t="s">
        <v>1</v>
      </c>
      <c r="C15" s="54" t="s">
        <v>56</v>
      </c>
      <c r="D15" s="39">
        <f>DATA!$T$14</f>
        <v>41013</v>
      </c>
      <c r="E15" s="30"/>
      <c r="F15" s="39">
        <f>DATA!$T$14</f>
        <v>41013</v>
      </c>
      <c r="G15" s="34"/>
      <c r="H15" s="39">
        <f>DATA!$T$14</f>
        <v>41013</v>
      </c>
      <c r="I15" s="30"/>
      <c r="J15" s="39">
        <f>DATA!$T$14</f>
        <v>41013</v>
      </c>
      <c r="K15" s="34" t="s">
        <v>21</v>
      </c>
      <c r="L15" s="39">
        <f>DATA!$T$14</f>
        <v>41013</v>
      </c>
      <c r="M15" s="30"/>
      <c r="N15" s="34">
        <f>$B$1*100000 + +N5</f>
        <v>400008</v>
      </c>
      <c r="O15" s="30"/>
    </row>
    <row r="16" spans="1:15" ht="15" thickBot="1" x14ac:dyDescent="0.35">
      <c r="A16" s="61" t="s">
        <v>12</v>
      </c>
      <c r="B16" s="2" t="s">
        <v>1</v>
      </c>
      <c r="C16" s="10" t="s">
        <v>55</v>
      </c>
      <c r="D16" s="16" t="str">
        <f>CONCATENATE("A",TEXT(D5,"00"),"_56789012345")</f>
        <v>A01_56789012345</v>
      </c>
      <c r="E16" s="30"/>
      <c r="F16" s="16" t="str">
        <f>CONCATENATE("A",TEXT(F5,"00"),"_56789012345")</f>
        <v>A02_56789012345</v>
      </c>
      <c r="G16" s="16" t="str">
        <f>CONCATENATE("A",TEXT(G5,"00"),"_56789012345")</f>
        <v>A03_56789012345</v>
      </c>
      <c r="H16" s="34"/>
      <c r="I16" s="30"/>
      <c r="J16" s="16" t="str">
        <f>CONCATENATE("A",TEXT(J5,"00"),"_56789012345")</f>
        <v>A05_56789012345</v>
      </c>
      <c r="K16" s="16" t="str">
        <f>CONCATENATE("A",TEXT(K5,"00"),"_56789012345")</f>
        <v>A06_56789012345</v>
      </c>
      <c r="L16" s="34" t="str">
        <f>CONCATENATE("A",TEXT(L5,"00"),"_56789012345X")</f>
        <v>A07_56789012345X</v>
      </c>
      <c r="M16" s="30"/>
      <c r="N16" s="16" t="str">
        <f>CONCATENATE("A",TEXT(N5,"00"),"_56789012345")</f>
        <v>A08_56789012345</v>
      </c>
      <c r="O16" s="30"/>
    </row>
    <row r="17" spans="1:15" s="47" customFormat="1" x14ac:dyDescent="0.3">
      <c r="A17" s="48" t="s">
        <v>36</v>
      </c>
      <c r="B17" s="46"/>
      <c r="C17" s="46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 s="71" customFormat="1" x14ac:dyDescent="0.3">
      <c r="A18" s="68" t="s">
        <v>37</v>
      </c>
      <c r="B18" s="69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</row>
    <row r="19" spans="1:15" x14ac:dyDescent="0.3">
      <c r="A19" s="62" t="str">
        <f>CONCATENATE("FS.",$A18,".&lt;INDEX&gt;")</f>
        <v>FS.INPUT.&lt;INDEX&gt;</v>
      </c>
      <c r="B19" s="2" t="s">
        <v>0</v>
      </c>
    </row>
    <row r="20" spans="1:15" x14ac:dyDescent="0.3">
      <c r="A20" s="62" t="str">
        <f>CONCATENATE("FS.",$A18,".&lt;NAME&gt;")</f>
        <v>FS.INPUT.&lt;NAME&gt;</v>
      </c>
      <c r="B20" s="2" t="s">
        <v>0</v>
      </c>
    </row>
    <row r="21" spans="1:15" x14ac:dyDescent="0.3">
      <c r="A21" s="62" t="str">
        <f>CONCATENATE("FS.",$A18,".&lt;ITEM&gt;.&lt;STATUS&gt;")</f>
        <v>FS.INPUT.&lt;ITEM&gt;.&lt;STATUS&gt;</v>
      </c>
      <c r="B21" s="2" t="s">
        <v>3</v>
      </c>
    </row>
    <row r="22" spans="1:15" x14ac:dyDescent="0.3">
      <c r="A22" s="62" t="str">
        <f>CONCATENATE("FS.",$A18,".&lt;ITEM&gt;.&lt;STATUS&gt;")</f>
        <v>FS.INPUT.&lt;ITEM&gt;.&lt;STATUS&gt;</v>
      </c>
      <c r="B22" s="2" t="s">
        <v>0</v>
      </c>
    </row>
    <row r="23" spans="1:15" x14ac:dyDescent="0.3">
      <c r="A23" s="62" t="str">
        <f>CONCATENATE("FS.",$A18,".&lt;ITEM&gt;.&lt;INDEX&gt;")</f>
        <v>FS.INPUT.&lt;ITEM&gt;.&lt;INDEX&gt;</v>
      </c>
      <c r="B23" s="2" t="s">
        <v>0</v>
      </c>
    </row>
    <row r="24" spans="1:15" x14ac:dyDescent="0.3">
      <c r="A24" s="62" t="str">
        <f>CONCATENATE("FS.",$A18,".&lt;ITEM&gt;.&lt;NAME&gt;")</f>
        <v>FS.INPUT.&lt;ITEM&gt;.&lt;NAME&gt;</v>
      </c>
      <c r="B24" s="2" t="s">
        <v>3</v>
      </c>
    </row>
    <row r="25" spans="1:15" x14ac:dyDescent="0.3">
      <c r="A25" s="62" t="str">
        <f>CONCATENATE("FS.",$A18,".&lt;ITEM&gt;.&lt;NAME&gt;")</f>
        <v>FS.INPUT.&lt;ITEM&gt;.&lt;NAME&gt;</v>
      </c>
      <c r="B25" s="2" t="s">
        <v>0</v>
      </c>
    </row>
    <row r="26" spans="1:15" s="71" customFormat="1" x14ac:dyDescent="0.3">
      <c r="A26" s="68" t="s">
        <v>38</v>
      </c>
      <c r="B26" s="69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</row>
    <row r="27" spans="1:15" x14ac:dyDescent="0.3">
      <c r="A27" s="62" t="str">
        <f>CONCATENATE("FS.",$A26,".&lt;INDEX&gt;")</f>
        <v>FS.OUTPUT.&lt;INDEX&gt;</v>
      </c>
      <c r="B27" s="2" t="s">
        <v>0</v>
      </c>
    </row>
    <row r="28" spans="1:15" x14ac:dyDescent="0.3">
      <c r="A28" s="62" t="str">
        <f>CONCATENATE("FS.",$A26,".&lt;NAME&gt;")</f>
        <v>FS.OUTPUT.&lt;NAME&gt;</v>
      </c>
      <c r="B28" s="2" t="s">
        <v>0</v>
      </c>
    </row>
    <row r="29" spans="1:15" x14ac:dyDescent="0.3">
      <c r="A29" s="62" t="str">
        <f>CONCATENATE("FS.",$A26,".&lt;ITEM&gt;.&lt;STATUS&gt;")</f>
        <v>FS.OUTPUT.&lt;ITEM&gt;.&lt;STATUS&gt;</v>
      </c>
      <c r="B29" s="2" t="s">
        <v>3</v>
      </c>
      <c r="D29" s="1" t="s">
        <v>42</v>
      </c>
      <c r="H29" s="1" t="s">
        <v>42</v>
      </c>
    </row>
    <row r="30" spans="1:15" x14ac:dyDescent="0.3">
      <c r="A30" s="62" t="str">
        <f>CONCATENATE("FS.",$A26,".&lt;ITEM&gt;.&lt;STATUS&gt;")</f>
        <v>FS.OUTPUT.&lt;ITEM&gt;.&lt;STATUS&gt;</v>
      </c>
      <c r="B30" s="2" t="s">
        <v>0</v>
      </c>
    </row>
    <row r="31" spans="1:15" x14ac:dyDescent="0.3">
      <c r="A31" s="62" t="str">
        <f>CONCATENATE("FS.",$A26,".&lt;ITEM&gt;.&lt;INDEX&gt;")</f>
        <v>FS.OUTPUT.&lt;ITEM&gt;.&lt;INDEX&gt;</v>
      </c>
      <c r="B31" s="2" t="s">
        <v>0</v>
      </c>
    </row>
    <row r="32" spans="1:15" x14ac:dyDescent="0.3">
      <c r="A32" s="62" t="str">
        <f>CONCATENATE("FS.",$A26,".&lt;ITEM&gt;.&lt;NAME&gt;")</f>
        <v>FS.OUTPUT.&lt;ITEM&gt;.&lt;NAME&gt;</v>
      </c>
      <c r="B32" s="2" t="s">
        <v>3</v>
      </c>
      <c r="D32" s="16" t="str">
        <f>CONCATENATE("{","\[0-9\]{8}-\[0-9\]{6}.OK.",D10,"}")</f>
        <v>{\[0-9\]{8}-\[0-9\]{6}.OK.DEPENDENCY_01.csv}</v>
      </c>
      <c r="H32" s="16" t="str">
        <f>CONCATENATE("{","\[0-9\]{8}-\[0-9\]{6}.OK.",H10,"}")</f>
        <v>{\[0-9\]{8}-\[0-9\]{6}.OK.DEPENDENCY_04.csv}</v>
      </c>
    </row>
    <row r="33" spans="1:15" x14ac:dyDescent="0.3">
      <c r="A33" s="62" t="str">
        <f>CONCATENATE("FS.",$A26,".&lt;ITEM&gt;.&lt;NAME&gt;")</f>
        <v>FS.OUTPUT.&lt;ITEM&gt;.&lt;NAME&gt;</v>
      </c>
      <c r="B33" s="2" t="s">
        <v>0</v>
      </c>
    </row>
    <row r="34" spans="1:15" s="71" customFormat="1" x14ac:dyDescent="0.3">
      <c r="A34" s="68" t="s">
        <v>39</v>
      </c>
      <c r="B34" s="69"/>
      <c r="C34" s="69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</row>
    <row r="35" spans="1:15" x14ac:dyDescent="0.3">
      <c r="A35" s="62" t="str">
        <f>CONCATENATE("FS.",$A34,".&lt;INDEX&gt;")</f>
        <v>FS.ERROR.&lt;INDEX&gt;</v>
      </c>
      <c r="B35" s="2" t="s">
        <v>0</v>
      </c>
    </row>
    <row r="36" spans="1:15" x14ac:dyDescent="0.3">
      <c r="A36" s="62" t="str">
        <f>CONCATENATE("FS.",$A34,".&lt;NAME&gt;")</f>
        <v>FS.ERROR.&lt;NAME&gt;</v>
      </c>
      <c r="B36" s="2" t="s">
        <v>0</v>
      </c>
    </row>
    <row r="37" spans="1:15" x14ac:dyDescent="0.3">
      <c r="A37" s="62" t="str">
        <f>CONCATENATE("FS.",$A34,".&lt;ITEM&gt;.&lt;STATUS&gt;")</f>
        <v>FS.ERROR.&lt;ITEM&gt;.&lt;STATUS&gt;</v>
      </c>
      <c r="B37" s="2" t="s">
        <v>3</v>
      </c>
      <c r="F37" s="1" t="s">
        <v>42</v>
      </c>
      <c r="G37" s="1" t="s">
        <v>42</v>
      </c>
      <c r="J37" s="1" t="s">
        <v>42</v>
      </c>
      <c r="K37" s="1" t="s">
        <v>42</v>
      </c>
      <c r="L37" s="1" t="s">
        <v>42</v>
      </c>
      <c r="N37" s="1" t="s">
        <v>42</v>
      </c>
    </row>
    <row r="38" spans="1:15" x14ac:dyDescent="0.3">
      <c r="A38" s="62" t="str">
        <f>CONCATENATE("FS.",$A34,".&lt;ITEM&gt;.&lt;STATUS&gt;")</f>
        <v>FS.ERROR.&lt;ITEM&gt;.&lt;STATUS&gt;</v>
      </c>
      <c r="B38" s="2" t="s">
        <v>0</v>
      </c>
    </row>
    <row r="39" spans="1:15" x14ac:dyDescent="0.3">
      <c r="A39" s="62" t="str">
        <f>CONCATENATE("FS.",$A34,".&lt;ITEM&gt;.&lt;INDEX&gt;")</f>
        <v>FS.ERROR.&lt;ITEM&gt;.&lt;INDEX&gt;</v>
      </c>
      <c r="B39" s="2" t="s">
        <v>0</v>
      </c>
    </row>
    <row r="40" spans="1:15" x14ac:dyDescent="0.3">
      <c r="A40" s="62" t="str">
        <f>CONCATENATE("FS.",$A34,".&lt;ITEM&gt;.&lt;NAME&gt;")</f>
        <v>FS.ERROR.&lt;ITEM&gt;.&lt;NAME&gt;</v>
      </c>
      <c r="B40" s="2" t="s">
        <v>3</v>
      </c>
      <c r="F40" s="16" t="str">
        <f>CONCATENATE("{","\[0-9\]{8}-\[0-9\]{6}.ERROR.",F10,"}")</f>
        <v>{\[0-9\]{8}-\[0-9\]{6}.ERROR.DEPENDENCY_02.csv}</v>
      </c>
      <c r="G40" s="16" t="str">
        <f>CONCATENATE("{","\[0-9\]{8}-\[0-9\]{6}.ERROR.",G10,"}")</f>
        <v>{\[0-9\]{8}-\[0-9\]{6}.ERROR.DEPENDENCY_03.csv}</v>
      </c>
      <c r="J40" s="16" t="str">
        <f t="shared" ref="J40:L40" si="2">CONCATENATE("{","\[0-9\]{8}-\[0-9\]{6}.ERROR.",J10,"}")</f>
        <v>{\[0-9\]{8}-\[0-9\]{6}.ERROR.DEPENDENCY_05.csv}</v>
      </c>
      <c r="K40" s="16" t="str">
        <f t="shared" si="2"/>
        <v>{\[0-9\]{8}-\[0-9\]{6}.ERROR.DEPENDENCY_06.csv}</v>
      </c>
      <c r="L40" s="16" t="str">
        <f t="shared" si="2"/>
        <v>{\[0-9\]{8}-\[0-9\]{6}.ERROR.DEPENDENCY_07.csv}</v>
      </c>
      <c r="N40" s="16" t="str">
        <f>CONCATENATE("{","\[0-9\]{8}-\[0-9\]{6}.ERROR.",N10,"}")</f>
        <v>{\[0-9\]{8}-\[0-9\]{6}.ERROR.DEPENDENCY_08.csv}</v>
      </c>
    </row>
    <row r="41" spans="1:15" x14ac:dyDescent="0.3">
      <c r="A41" s="62" t="str">
        <f>CONCATENATE("FS.",$A34,".&lt;ITEM&gt;.&lt;NAME&gt;")</f>
        <v>FS.ERROR.&lt;ITEM&gt;.&lt;NAME&gt;</v>
      </c>
      <c r="B41" s="2" t="s">
        <v>0</v>
      </c>
    </row>
    <row r="42" spans="1:15" s="7" customFormat="1" x14ac:dyDescent="0.3">
      <c r="A42" s="45" t="s">
        <v>34</v>
      </c>
      <c r="B42" s="8"/>
      <c r="C42" s="8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s="75" customFormat="1" x14ac:dyDescent="0.3">
      <c r="A43" s="72" t="s">
        <v>40</v>
      </c>
      <c r="B43" s="73"/>
      <c r="C43" s="7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spans="1:15" x14ac:dyDescent="0.3">
      <c r="A44" s="62" t="str">
        <f>CONCATENATE("DB.",$A$43,".&lt;INDEX&gt;")</f>
        <v>DB.TABLE_DEPENDENCY.&lt;INDEX&gt;</v>
      </c>
      <c r="B44" s="2" t="s">
        <v>0</v>
      </c>
    </row>
    <row r="45" spans="1:15" x14ac:dyDescent="0.3">
      <c r="A45" s="62" t="str">
        <f>CONCATENATE("DB.",$A$43,".&lt;NAME&gt;")</f>
        <v>DB.TABLE_DEPENDENCY.&lt;NAME&gt;</v>
      </c>
      <c r="B45" s="2" t="s">
        <v>0</v>
      </c>
    </row>
    <row r="46" spans="1:15" x14ac:dyDescent="0.3">
      <c r="A46" s="62" t="str">
        <f>CONCATENATE("DB.",$A$43,".&lt;ITEM&gt;.&lt;STATUS&gt;")</f>
        <v>DB.TABLE_DEPENDENCY.&lt;ITEM&gt;.&lt;STATUS&gt;</v>
      </c>
      <c r="B46" s="2" t="s">
        <v>3</v>
      </c>
      <c r="D46" s="1" t="s">
        <v>42</v>
      </c>
      <c r="H46" s="1" t="s">
        <v>42</v>
      </c>
    </row>
    <row r="47" spans="1:15" x14ac:dyDescent="0.3">
      <c r="A47" s="62" t="str">
        <f>CONCATENATE("DB.",$A$43,".&lt;ITEM&gt;.&lt;STATUS&gt;")</f>
        <v>DB.TABLE_DEPENDENCY.&lt;ITEM&gt;.&lt;STATUS&gt;</v>
      </c>
      <c r="B47" s="2" t="s">
        <v>0</v>
      </c>
    </row>
    <row r="48" spans="1:15" x14ac:dyDescent="0.3">
      <c r="A48" s="62" t="str">
        <f>CONCATENATE("DB.",$A$43,".&lt;ITEM&gt;.&lt;INDEX&gt;")</f>
        <v>DB.TABLE_DEPENDENCY.&lt;ITEM&gt;.&lt;INDEX&gt;</v>
      </c>
      <c r="B48" s="2" t="s">
        <v>0</v>
      </c>
    </row>
    <row r="49" spans="1:15" x14ac:dyDescent="0.3">
      <c r="A49" s="62" t="str">
        <f>CONCATENATE("DB.",$A$43,".&lt;ITEM&gt;.&lt;NAME&gt;")</f>
        <v>DB.TABLE_DEPENDENCY.&lt;ITEM&gt;.&lt;NAME&gt;</v>
      </c>
      <c r="B49" s="2" t="s">
        <v>0</v>
      </c>
    </row>
    <row r="50" spans="1:15" x14ac:dyDescent="0.3">
      <c r="A50" s="62" t="str">
        <f>CONCATENATE("DB.",$A$43,".&lt;ITEM&gt;.ID")</f>
        <v>DB.TABLE_DEPENDENCY.&lt;ITEM&gt;.ID</v>
      </c>
      <c r="B50" s="2" t="s">
        <v>0</v>
      </c>
    </row>
    <row r="51" spans="1:15" x14ac:dyDescent="0.3">
      <c r="A51" s="62" t="str">
        <f>CONCATENATE("DB.",$A$43,".&lt;ITEM&gt;.BATCH_ID")</f>
        <v>DB.TABLE_DEPENDENCY.&lt;ITEM&gt;.BATCH_ID</v>
      </c>
      <c r="B51" s="2" t="s">
        <v>0</v>
      </c>
    </row>
    <row r="52" spans="1:15" x14ac:dyDescent="0.3">
      <c r="A52" s="62" t="str">
        <f>CONCATENATE("DB.",$A$43,".&lt;ITEM&gt;.DATE")</f>
        <v>DB.TABLE_DEPENDENCY.&lt;ITEM&gt;.DATE</v>
      </c>
      <c r="B52" s="2" t="s">
        <v>0</v>
      </c>
    </row>
    <row r="53" spans="1:15" x14ac:dyDescent="0.3">
      <c r="A53" s="61" t="str">
        <f>CONCATENATE("DB.",$A$43,".&lt;ITEM&gt;.COLUMN_INTEGER")</f>
        <v>DB.TABLE_DEPENDENCY.&lt;ITEM&gt;.COLUMN_INTEGER</v>
      </c>
      <c r="B53" s="2" t="s">
        <v>3</v>
      </c>
      <c r="D53" s="1">
        <f>D14</f>
        <v>42001</v>
      </c>
      <c r="H53" s="1">
        <f>H14</f>
        <v>42004</v>
      </c>
    </row>
    <row r="54" spans="1:15" x14ac:dyDescent="0.3">
      <c r="A54" s="61" t="str">
        <f>CONCATENATE("DB.",$A$43,".&lt;ITEM&gt;.COLUMN_INTEGER")</f>
        <v>DB.TABLE_DEPENDENCY.&lt;ITEM&gt;.COLUMN_INTEGER</v>
      </c>
      <c r="B54" s="2" t="s">
        <v>0</v>
      </c>
    </row>
    <row r="55" spans="1:15" x14ac:dyDescent="0.3">
      <c r="A55" s="61" t="str">
        <f>CONCATENATE("DB.",$A$43,".&lt;ITEM&gt;.COLUMN_INTEGER_FK")</f>
        <v>DB.TABLE_DEPENDENCY.&lt;ITEM&gt;.COLUMN_INTEGER_FK</v>
      </c>
      <c r="B55" s="2" t="s">
        <v>3</v>
      </c>
      <c r="D55" s="1">
        <f>D15</f>
        <v>41013</v>
      </c>
      <c r="H55" s="1">
        <f>H15</f>
        <v>41013</v>
      </c>
    </row>
    <row r="56" spans="1:15" x14ac:dyDescent="0.3">
      <c r="A56" s="61" t="str">
        <f>CONCATENATE("DB.",$A$43,".&lt;ITEM&gt;.COLUMN_INTEGER_FK")</f>
        <v>DB.TABLE_DEPENDENCY.&lt;ITEM&gt;.COLUMN_INTEGER_FK</v>
      </c>
      <c r="B56" s="2" t="s">
        <v>0</v>
      </c>
    </row>
    <row r="57" spans="1:15" x14ac:dyDescent="0.3">
      <c r="A57" s="61" t="str">
        <f>CONCATENATE("DB.",$A$43,".&lt;ITEM&gt;.COLUMN_STRING")</f>
        <v>DB.TABLE_DEPENDENCY.&lt;ITEM&gt;.COLUMN_STRING</v>
      </c>
      <c r="B57" s="2" t="s">
        <v>3</v>
      </c>
      <c r="D57" s="1" t="str">
        <f>CONCATENATE(D16)</f>
        <v>A01_56789012345</v>
      </c>
      <c r="H57" s="1" t="str">
        <f>CONCATENATE(H16)</f>
        <v/>
      </c>
    </row>
    <row r="58" spans="1:15" x14ac:dyDescent="0.3">
      <c r="A58" s="61" t="str">
        <f>CONCATENATE("DB.",$A$43,".&lt;ITEM&gt;.COLUMN_STRING")</f>
        <v>DB.TABLE_DEPENDENCY.&lt;ITEM&gt;.COLUMN_STRING</v>
      </c>
      <c r="B58" s="2" t="s">
        <v>0</v>
      </c>
    </row>
    <row r="59" spans="1:15" s="75" customFormat="1" x14ac:dyDescent="0.3">
      <c r="A59" s="72" t="s">
        <v>35</v>
      </c>
      <c r="B59" s="73"/>
      <c r="C59" s="73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</row>
    <row r="60" spans="1:15" x14ac:dyDescent="0.3">
      <c r="A60" s="62" t="str">
        <f>CONCATENATE("DB.",$A$59,".&lt;INDEX&gt;")</f>
        <v>DB.TABLE_ERROR.&lt;INDEX&gt;</v>
      </c>
      <c r="B60" s="2" t="s">
        <v>0</v>
      </c>
    </row>
    <row r="61" spans="1:15" x14ac:dyDescent="0.3">
      <c r="A61" s="62" t="str">
        <f>CONCATENATE("DB.",$A$59,".&lt;NAME&gt;")</f>
        <v>DB.TABLE_ERROR.&lt;NAME&gt;</v>
      </c>
      <c r="B61" s="2" t="s">
        <v>0</v>
      </c>
    </row>
    <row r="62" spans="1:15" x14ac:dyDescent="0.3">
      <c r="A62" s="62" t="str">
        <f>CONCATENATE("DB.",$A$59,".&lt;ITEM&gt;.&lt;STATUS&gt;")</f>
        <v>DB.TABLE_ERROR.&lt;ITEM&gt;.&lt;STATUS&gt;</v>
      </c>
      <c r="B62" s="2" t="s">
        <v>3</v>
      </c>
      <c r="F62" s="1" t="s">
        <v>42</v>
      </c>
      <c r="G62" s="1" t="s">
        <v>42</v>
      </c>
      <c r="J62" s="1" t="s">
        <v>42</v>
      </c>
      <c r="K62" s="1" t="s">
        <v>42</v>
      </c>
      <c r="L62" s="1" t="s">
        <v>42</v>
      </c>
      <c r="N62" s="1" t="s">
        <v>42</v>
      </c>
    </row>
    <row r="63" spans="1:15" x14ac:dyDescent="0.3">
      <c r="A63" s="62" t="str">
        <f>CONCATENATE("DB.",$A$59,".&lt;ITEM&gt;.&lt;STATUS&gt;")</f>
        <v>DB.TABLE_ERROR.&lt;ITEM&gt;.&lt;STATUS&gt;</v>
      </c>
      <c r="B63" s="2" t="s">
        <v>0</v>
      </c>
    </row>
    <row r="64" spans="1:15" x14ac:dyDescent="0.3">
      <c r="A64" s="62" t="str">
        <f>CONCATENATE("DB.",$A$59,".&lt;ITEM&gt;.&lt;INDEX&gt;")</f>
        <v>DB.TABLE_ERROR.&lt;ITEM&gt;.&lt;INDEX&gt;</v>
      </c>
      <c r="B64" s="2" t="s">
        <v>0</v>
      </c>
    </row>
    <row r="65" spans="1:15" x14ac:dyDescent="0.3">
      <c r="A65" s="62" t="str">
        <f>CONCATENATE("DB.",$A$59,".&lt;ITEM&gt;.&lt;NAME&gt;")</f>
        <v>DB.TABLE_ERROR.&lt;ITEM&gt;.&lt;NAME&gt;</v>
      </c>
      <c r="B65" s="2" t="s">
        <v>0</v>
      </c>
    </row>
    <row r="66" spans="1:15" x14ac:dyDescent="0.3">
      <c r="A66" s="62" t="str">
        <f>CONCATENATE("DB.",$A$59,".&lt;ITEM&gt;.ID")</f>
        <v>DB.TABLE_ERROR.&lt;ITEM&gt;.ID</v>
      </c>
      <c r="B66" s="2" t="s">
        <v>0</v>
      </c>
    </row>
    <row r="67" spans="1:15" x14ac:dyDescent="0.3">
      <c r="A67" s="62" t="str">
        <f>CONCATENATE("DB.",$A$59,".&lt;ITEM&gt;.BATCH_ID")</f>
        <v>DB.TABLE_ERROR.&lt;ITEM&gt;.BATCH_ID</v>
      </c>
      <c r="B67" s="2" t="s">
        <v>0</v>
      </c>
    </row>
    <row r="68" spans="1:15" x14ac:dyDescent="0.3">
      <c r="A68" s="62" t="str">
        <f>CONCATENATE("DB.",$A$59,".&lt;ITEM&gt;.DATE")</f>
        <v>DB.TABLE_ERROR.&lt;ITEM&gt;.DATE</v>
      </c>
      <c r="B68" s="2" t="s">
        <v>0</v>
      </c>
    </row>
    <row r="69" spans="1:15" x14ac:dyDescent="0.3">
      <c r="A69" s="61" t="str">
        <f>CONCATENATE("DB.",$A$59,".&lt;ITEM&gt;.FILE")</f>
        <v>DB.TABLE_ERROR.&lt;ITEM&gt;.FILE</v>
      </c>
      <c r="B69" s="2" t="s">
        <v>3</v>
      </c>
      <c r="F69" s="1" t="str">
        <f>F10</f>
        <v>DEPENDENCY_02.csv</v>
      </c>
      <c r="G69" s="1" t="str">
        <f>G10</f>
        <v>DEPENDENCY_03.csv</v>
      </c>
      <c r="J69" s="1" t="str">
        <f t="shared" ref="J69:N69" si="3">J10</f>
        <v>DEPENDENCY_05.csv</v>
      </c>
      <c r="K69" s="1" t="str">
        <f t="shared" si="3"/>
        <v>DEPENDENCY_06.csv</v>
      </c>
      <c r="L69" s="1" t="str">
        <f t="shared" si="3"/>
        <v>DEPENDENCY_07.csv</v>
      </c>
      <c r="N69" s="1" t="str">
        <f t="shared" si="3"/>
        <v>DEPENDENCY_08.csv</v>
      </c>
    </row>
    <row r="70" spans="1:15" x14ac:dyDescent="0.3">
      <c r="A70" s="61" t="str">
        <f>CONCATENATE("DB.",$A$59,".&lt;ITEM&gt;.FILE")</f>
        <v>DB.TABLE_ERROR.&lt;ITEM&gt;.FILE</v>
      </c>
      <c r="B70" s="2" t="s">
        <v>0</v>
      </c>
    </row>
    <row r="71" spans="1:15" x14ac:dyDescent="0.3">
      <c r="A71" s="61" t="str">
        <f>CONCATENATE("DB.",$A$59,".&lt;ITEM&gt;.LINE")</f>
        <v>DB.TABLE_ERROR.&lt;ITEM&gt;.LINE</v>
      </c>
      <c r="B71" s="2" t="s">
        <v>3</v>
      </c>
      <c r="F71" s="1">
        <v>0</v>
      </c>
      <c r="G71" s="1">
        <v>0</v>
      </c>
      <c r="J71" s="1">
        <v>0</v>
      </c>
      <c r="K71" s="1">
        <v>0</v>
      </c>
      <c r="L71" s="1">
        <v>0</v>
      </c>
      <c r="N71" s="1">
        <v>0</v>
      </c>
    </row>
    <row r="72" spans="1:15" x14ac:dyDescent="0.3">
      <c r="A72" s="61" t="str">
        <f>CONCATENATE("DB.",$A$59,".&lt;ITEM&gt;.LINE")</f>
        <v>DB.TABLE_ERROR.&lt;ITEM&gt;.LINE</v>
      </c>
      <c r="B72" s="2" t="s">
        <v>0</v>
      </c>
    </row>
    <row r="73" spans="1:15" x14ac:dyDescent="0.3">
      <c r="A73" s="61" t="str">
        <f>CONCATENATE("DB.",$A$59,".&lt;ITEM&gt;.ITEM")</f>
        <v>DB.TABLE_ERROR.&lt;ITEM&gt;.ITEM</v>
      </c>
      <c r="B73" s="2" t="s">
        <v>3</v>
      </c>
      <c r="F73" s="1" t="str">
        <f>F2</f>
        <v>COLUMN_INTEGER</v>
      </c>
      <c r="G73" s="1" t="str">
        <f>G2</f>
        <v>COLUMN_INTEGER_FK</v>
      </c>
      <c r="J73" s="1" t="str">
        <f t="shared" ref="J73:L73" si="4">J2</f>
        <v>COLUMN_INTEGER</v>
      </c>
      <c r="K73" s="1" t="str">
        <f t="shared" si="4"/>
        <v>COLUMN_INTEGER_FK</v>
      </c>
      <c r="L73" s="1" t="str">
        <f t="shared" si="4"/>
        <v>COLUMN_STRING</v>
      </c>
    </row>
    <row r="74" spans="1:15" x14ac:dyDescent="0.3">
      <c r="A74" s="61" t="str">
        <f>CONCATENATE("DB.",$A$59,".&lt;ITEM&gt;.ITEM")</f>
        <v>DB.TABLE_ERROR.&lt;ITEM&gt;.ITEM</v>
      </c>
      <c r="B74" s="2" t="s">
        <v>0</v>
      </c>
    </row>
    <row r="75" spans="1:15" x14ac:dyDescent="0.3">
      <c r="A75" s="61" t="str">
        <f>CONCATENATE("DB.",$A$59,".&lt;ITEM&gt;.VALUE")</f>
        <v>DB.TABLE_ERROR.&lt;ITEM&gt;.VALUE</v>
      </c>
      <c r="B75" s="2" t="s">
        <v>3</v>
      </c>
      <c r="J75" s="1" t="str">
        <f>J14</f>
        <v>X</v>
      </c>
      <c r="K75" s="1" t="str">
        <f>K15</f>
        <v>X</v>
      </c>
      <c r="L75" s="1" t="str">
        <f>L16</f>
        <v>A07_56789012345X</v>
      </c>
    </row>
    <row r="76" spans="1:15" x14ac:dyDescent="0.3">
      <c r="A76" s="61" t="str">
        <f>CONCATENATE("DB.",$A$59,".&lt;ITEM&gt;.VALUE")</f>
        <v>DB.TABLE_ERROR.&lt;ITEM&gt;.VALUE</v>
      </c>
      <c r="B76" s="2" t="s">
        <v>0</v>
      </c>
    </row>
    <row r="77" spans="1:15" x14ac:dyDescent="0.3">
      <c r="A77" s="61" t="str">
        <f>CONCATENATE("DB.",$A$59,".&lt;ITEM&gt;.REASON")</f>
        <v>DB.TABLE_ERROR.&lt;ITEM&gt;.REASON</v>
      </c>
      <c r="B77" s="2" t="s">
        <v>3</v>
      </c>
      <c r="F77" s="1" t="s">
        <v>43</v>
      </c>
      <c r="G77" s="1" t="s">
        <v>43</v>
      </c>
      <c r="J77" s="1" t="s">
        <v>44</v>
      </c>
      <c r="K77" s="1" t="s">
        <v>44</v>
      </c>
      <c r="L77" s="1" t="s">
        <v>57</v>
      </c>
      <c r="N77" s="1" t="str">
        <f>CONCATENATE("Missing dependency. TABLE_DEPENDENCY.COLUMN_INTEGER_FK is not referenced in TABLE_DATA.COLUMN_INTEGER: ",N15)</f>
        <v>Missing dependency. TABLE_DEPENDENCY.COLUMN_INTEGER_FK is not referenced in TABLE_DATA.COLUMN_INTEGER: 400008</v>
      </c>
    </row>
    <row r="78" spans="1:15" x14ac:dyDescent="0.3">
      <c r="A78" s="61" t="str">
        <f>CONCATENATE("DB.",$A$59,".&lt;ITEM&gt;.REASON")</f>
        <v>DB.TABLE_ERROR.&lt;ITEM&gt;.REASON</v>
      </c>
      <c r="B78" s="2" t="s">
        <v>0</v>
      </c>
    </row>
    <row r="79" spans="1:15" s="75" customFormat="1" x14ac:dyDescent="0.3">
      <c r="A79" s="72" t="s">
        <v>33</v>
      </c>
      <c r="B79" s="73"/>
      <c r="C79" s="73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</row>
    <row r="80" spans="1:15" x14ac:dyDescent="0.3">
      <c r="A80" s="62" t="str">
        <f>CONCATENATE("DB.",$A$79,".&lt;INDEX&gt;")</f>
        <v>DB.TABLE_FILE.&lt;INDEX&gt;</v>
      </c>
      <c r="B80" s="2" t="s">
        <v>0</v>
      </c>
    </row>
    <row r="81" spans="1:15" x14ac:dyDescent="0.3">
      <c r="A81" s="62" t="str">
        <f>CONCATENATE("DB.",$A$79,".&lt;NAME&gt;")</f>
        <v>DB.TABLE_FILE.&lt;NAME&gt;</v>
      </c>
      <c r="B81" s="2" t="s">
        <v>0</v>
      </c>
    </row>
    <row r="82" spans="1:15" x14ac:dyDescent="0.3">
      <c r="A82" s="62" t="str">
        <f>CONCATENATE("DB.",$A$79,".&lt;ITEM&gt;.&lt;STATUS&gt;")</f>
        <v>DB.TABLE_FILE.&lt;ITEM&gt;.&lt;STATUS&gt;</v>
      </c>
      <c r="B82" s="2" t="s">
        <v>3</v>
      </c>
      <c r="D82" s="1" t="s">
        <v>42</v>
      </c>
      <c r="F82" s="1" t="s">
        <v>42</v>
      </c>
      <c r="G82" s="1" t="s">
        <v>42</v>
      </c>
      <c r="H82" s="1" t="s">
        <v>42</v>
      </c>
      <c r="J82" s="1" t="s">
        <v>42</v>
      </c>
      <c r="K82" s="1" t="s">
        <v>42</v>
      </c>
      <c r="L82" s="1" t="s">
        <v>42</v>
      </c>
      <c r="N82" s="1" t="s">
        <v>42</v>
      </c>
    </row>
    <row r="83" spans="1:15" x14ac:dyDescent="0.3">
      <c r="A83" s="62" t="str">
        <f>CONCATENATE("DB.",$A$79,".&lt;ITEM&gt;.&lt;STATUS&gt;")</f>
        <v>DB.TABLE_FILE.&lt;ITEM&gt;.&lt;STATUS&gt;</v>
      </c>
      <c r="B83" s="2" t="s">
        <v>0</v>
      </c>
    </row>
    <row r="84" spans="1:15" x14ac:dyDescent="0.3">
      <c r="A84" s="62" t="str">
        <f>CONCATENATE("DB.",$A$79,".&lt;ITEM&gt;.&lt;INDEX&gt;")</f>
        <v>DB.TABLE_FILE.&lt;ITEM&gt;.&lt;INDEX&gt;</v>
      </c>
      <c r="B84" s="2" t="s">
        <v>0</v>
      </c>
    </row>
    <row r="85" spans="1:15" x14ac:dyDescent="0.3">
      <c r="A85" s="62" t="str">
        <f>CONCATENATE("DB.",$A$79,".&lt;ITEM&gt;.&lt;NAME&gt;")</f>
        <v>DB.TABLE_FILE.&lt;ITEM&gt;.&lt;NAME&gt;</v>
      </c>
      <c r="B85" s="2" t="s">
        <v>0</v>
      </c>
    </row>
    <row r="86" spans="1:15" x14ac:dyDescent="0.3">
      <c r="A86" s="62" t="str">
        <f>CONCATENATE("DB.",$A$79,".&lt;ITEM&gt;.ID")</f>
        <v>DB.TABLE_FILE.&lt;ITEM&gt;.ID</v>
      </c>
      <c r="B86" s="2" t="s">
        <v>0</v>
      </c>
    </row>
    <row r="87" spans="1:15" x14ac:dyDescent="0.3">
      <c r="A87" s="62" t="str">
        <f>CONCATENATE("DB.",$A$79,".&lt;ITEM&gt;.BATCH_ID")</f>
        <v>DB.TABLE_FILE.&lt;ITEM&gt;.BATCH_ID</v>
      </c>
      <c r="B87" s="2" t="s">
        <v>0</v>
      </c>
    </row>
    <row r="88" spans="1:15" x14ac:dyDescent="0.3">
      <c r="A88" s="62" t="str">
        <f>CONCATENATE("DB.",$A$79,".&lt;ITEM&gt;.DATE")</f>
        <v>DB.TABLE_FILE.&lt;ITEM&gt;.DATE</v>
      </c>
      <c r="B88" s="2" t="s">
        <v>0</v>
      </c>
    </row>
    <row r="89" spans="1:15" x14ac:dyDescent="0.3">
      <c r="A89" s="61" t="str">
        <f>CONCATENATE("DB.",$A$79,".&lt;ITEM&gt;.FILE")</f>
        <v>DB.TABLE_FILE.&lt;ITEM&gt;.FILE</v>
      </c>
      <c r="B89" s="2" t="s">
        <v>3</v>
      </c>
      <c r="D89" s="1" t="str">
        <f>D10</f>
        <v>DEPENDENCY_01.csv</v>
      </c>
      <c r="F89" s="1" t="str">
        <f t="shared" ref="F89:H89" si="5">F10</f>
        <v>DEPENDENCY_02.csv</v>
      </c>
      <c r="G89" s="1" t="str">
        <f t="shared" si="5"/>
        <v>DEPENDENCY_03.csv</v>
      </c>
      <c r="H89" s="1" t="str">
        <f t="shared" si="5"/>
        <v>DEPENDENCY_04.csv</v>
      </c>
      <c r="J89" s="1" t="str">
        <f t="shared" ref="J89:L89" si="6">J10</f>
        <v>DEPENDENCY_05.csv</v>
      </c>
      <c r="K89" s="1" t="str">
        <f t="shared" si="6"/>
        <v>DEPENDENCY_06.csv</v>
      </c>
      <c r="L89" s="1" t="str">
        <f t="shared" si="6"/>
        <v>DEPENDENCY_07.csv</v>
      </c>
      <c r="N89" s="1" t="str">
        <f>N10</f>
        <v>DEPENDENCY_08.csv</v>
      </c>
    </row>
    <row r="90" spans="1:15" x14ac:dyDescent="0.3">
      <c r="A90" s="61" t="str">
        <f>CONCATENATE("DB.",$A$79,".&lt;ITEM&gt;.FILE")</f>
        <v>DB.TABLE_FILE.&lt;ITEM&gt;.FILE</v>
      </c>
      <c r="B90" s="2" t="s">
        <v>0</v>
      </c>
    </row>
    <row r="91" spans="1:15" x14ac:dyDescent="0.3">
      <c r="A91" s="61" t="str">
        <f>CONCATENATE("DB.",$A$79,".&lt;ITEM&gt;.COUNT_LINES")</f>
        <v>DB.TABLE_FILE.&lt;ITEM&gt;.COUNT_LINES</v>
      </c>
      <c r="B91" s="2" t="s">
        <v>3</v>
      </c>
      <c r="D91" s="1">
        <v>1</v>
      </c>
      <c r="F91" s="1">
        <v>1</v>
      </c>
      <c r="G91" s="1">
        <v>1</v>
      </c>
      <c r="H91" s="1">
        <v>1</v>
      </c>
      <c r="J91" s="1">
        <v>1</v>
      </c>
      <c r="K91" s="1">
        <v>1</v>
      </c>
      <c r="L91" s="1">
        <v>1</v>
      </c>
      <c r="N91" s="1">
        <v>1</v>
      </c>
    </row>
    <row r="92" spans="1:15" x14ac:dyDescent="0.3">
      <c r="A92" s="61" t="str">
        <f>CONCATENATE("DB.",$A$79,".&lt;ITEM&gt;.COUNT_LINES")</f>
        <v>DB.TABLE_FILE.&lt;ITEM&gt;.COUNT_LINES</v>
      </c>
      <c r="B92" s="2" t="s">
        <v>0</v>
      </c>
    </row>
    <row r="93" spans="1:15" x14ac:dyDescent="0.3">
      <c r="A93" s="61" t="str">
        <f>CONCATENATE("DB.",$A$79,".&lt;ITEM&gt;.COUNT_LINES_ERROR")</f>
        <v>DB.TABLE_FILE.&lt;ITEM&gt;.COUNT_LINES_ERROR</v>
      </c>
      <c r="B93" s="2" t="s">
        <v>3</v>
      </c>
      <c r="D93" s="1">
        <v>0</v>
      </c>
      <c r="F93" s="1">
        <v>1</v>
      </c>
      <c r="G93" s="1">
        <v>1</v>
      </c>
      <c r="H93" s="1">
        <v>0</v>
      </c>
      <c r="J93" s="1">
        <v>1</v>
      </c>
      <c r="K93" s="1">
        <v>1</v>
      </c>
      <c r="L93" s="1">
        <v>1</v>
      </c>
      <c r="N93" s="1">
        <v>1</v>
      </c>
    </row>
    <row r="94" spans="1:15" x14ac:dyDescent="0.3">
      <c r="A94" s="61" t="str">
        <f>CONCATENATE("DB.",$A$79,".&lt;ITEM&gt;.COUNT_LINES_ERROR")</f>
        <v>DB.TABLE_FILE.&lt;ITEM&gt;.COUNT_LINES_ERROR</v>
      </c>
      <c r="B94" s="2" t="s">
        <v>0</v>
      </c>
    </row>
    <row r="95" spans="1:15" s="12" customFormat="1" ht="4.8" customHeight="1" x14ac:dyDescent="0.3">
      <c r="A95" s="11"/>
      <c r="B95" s="11"/>
      <c r="C95" s="11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 spans="1:15" x14ac:dyDescent="0.3">
      <c r="A96" s="61" t="s">
        <v>18</v>
      </c>
      <c r="B96" s="2" t="s">
        <v>3</v>
      </c>
    </row>
    <row r="97" spans="1:2" x14ac:dyDescent="0.3">
      <c r="A97" s="61" t="s">
        <v>18</v>
      </c>
      <c r="B97" s="2" t="s">
        <v>0</v>
      </c>
    </row>
    <row r="98" spans="1:2" x14ac:dyDescent="0.3">
      <c r="A98" s="61" t="s">
        <v>19</v>
      </c>
      <c r="B98" s="2" t="s">
        <v>3</v>
      </c>
    </row>
    <row r="99" spans="1:2" x14ac:dyDescent="0.3">
      <c r="A99" s="61" t="s">
        <v>19</v>
      </c>
      <c r="B99" s="2" t="s">
        <v>0</v>
      </c>
    </row>
    <row r="100" spans="1:2" x14ac:dyDescent="0.3">
      <c r="A100" s="61" t="s">
        <v>41</v>
      </c>
      <c r="B100" s="2" t="s">
        <v>0</v>
      </c>
    </row>
    <row r="101" spans="1:2" x14ac:dyDescent="0.3">
      <c r="A101" s="61" t="s">
        <v>15</v>
      </c>
      <c r="B101" s="2" t="s">
        <v>0</v>
      </c>
    </row>
    <row r="102" spans="1:2" x14ac:dyDescent="0.3">
      <c r="A102" s="61" t="s">
        <v>16</v>
      </c>
      <c r="B102" s="2" t="s">
        <v>0</v>
      </c>
    </row>
    <row r="103" spans="1:2" x14ac:dyDescent="0.3">
      <c r="A103" s="61" t="s">
        <v>17</v>
      </c>
      <c r="B103" s="2" t="s">
        <v>0</v>
      </c>
    </row>
    <row r="104" spans="1:2" x14ac:dyDescent="0.3">
      <c r="A104" s="61" t="s">
        <v>61</v>
      </c>
      <c r="B104" s="2" t="s">
        <v>0</v>
      </c>
    </row>
  </sheetData>
  <conditionalFormatting sqref="D9:F9 D11:F11 D13:F13 J13 J11 J9 H13 H11 H9 L9 L11 L13">
    <cfRule type="cellIs" dxfId="364" priority="520" stopIfTrue="1" operator="equal">
      <formula>"OK"</formula>
    </cfRule>
    <cfRule type="cellIs" dxfId="363" priority="521" stopIfTrue="1" operator="equal">
      <formula>"KO"</formula>
    </cfRule>
  </conditionalFormatting>
  <conditionalFormatting sqref="D3:E3 P3:XFD3">
    <cfRule type="cellIs" dxfId="362" priority="522" stopIfTrue="1" operator="equal">
      <formula>"Y"</formula>
    </cfRule>
    <cfRule type="cellIs" dxfId="361" priority="523" stopIfTrue="1" operator="equal">
      <formula>"N"</formula>
    </cfRule>
  </conditionalFormatting>
  <conditionalFormatting sqref="B9:B10 B12 B14:B16 B120:B1048576 B82:B86 B66:B68 B63 B50:B52 B47">
    <cfRule type="cellIs" dxfId="360" priority="517" stopIfTrue="1" operator="equal">
      <formula>"I"</formula>
    </cfRule>
    <cfRule type="cellIs" dxfId="359" priority="518" stopIfTrue="1" operator="equal">
      <formula>"E"</formula>
    </cfRule>
    <cfRule type="cellIs" dxfId="358" priority="519" stopIfTrue="1" operator="equal">
      <formula>"O"</formula>
    </cfRule>
  </conditionalFormatting>
  <conditionalFormatting sqref="A9:C9">
    <cfRule type="cellIs" dxfId="357" priority="512" stopIfTrue="1" operator="equal">
      <formula>"OK"</formula>
    </cfRule>
    <cfRule type="cellIs" dxfId="356" priority="513" stopIfTrue="1" operator="equal">
      <formula>"KO"</formula>
    </cfRule>
  </conditionalFormatting>
  <conditionalFormatting sqref="N9 N11 N13">
    <cfRule type="cellIs" dxfId="355" priority="464" stopIfTrue="1" operator="equal">
      <formula>"OK"</formula>
    </cfRule>
    <cfRule type="cellIs" dxfId="354" priority="465" stopIfTrue="1" operator="equal">
      <formula>"KO"</formula>
    </cfRule>
  </conditionalFormatting>
  <conditionalFormatting sqref="B11">
    <cfRule type="cellIs" dxfId="353" priority="504" stopIfTrue="1" operator="equal">
      <formula>"I"</formula>
    </cfRule>
    <cfRule type="cellIs" dxfId="352" priority="505" stopIfTrue="1" operator="equal">
      <formula>"E"</formula>
    </cfRule>
    <cfRule type="cellIs" dxfId="351" priority="506" stopIfTrue="1" operator="equal">
      <formula>"O"</formula>
    </cfRule>
  </conditionalFormatting>
  <conditionalFormatting sqref="A11:C11">
    <cfRule type="cellIs" dxfId="350" priority="502" stopIfTrue="1" operator="equal">
      <formula>"OK"</formula>
    </cfRule>
    <cfRule type="cellIs" dxfId="349" priority="503" stopIfTrue="1" operator="equal">
      <formula>"KO"</formula>
    </cfRule>
  </conditionalFormatting>
  <conditionalFormatting sqref="B13">
    <cfRule type="cellIs" dxfId="348" priority="497" stopIfTrue="1" operator="equal">
      <formula>"I"</formula>
    </cfRule>
    <cfRule type="cellIs" dxfId="347" priority="498" stopIfTrue="1" operator="equal">
      <formula>"E"</formula>
    </cfRule>
    <cfRule type="cellIs" dxfId="346" priority="499" stopIfTrue="1" operator="equal">
      <formula>"O"</formula>
    </cfRule>
  </conditionalFormatting>
  <conditionalFormatting sqref="A13:C13">
    <cfRule type="cellIs" dxfId="345" priority="495" stopIfTrue="1" operator="equal">
      <formula>"OK"</formula>
    </cfRule>
    <cfRule type="cellIs" dxfId="344" priority="496" stopIfTrue="1" operator="equal">
      <formula>"KO"</formula>
    </cfRule>
  </conditionalFormatting>
  <conditionalFormatting sqref="I9 I11 I13">
    <cfRule type="cellIs" dxfId="343" priority="491" stopIfTrue="1" operator="equal">
      <formula>"OK"</formula>
    </cfRule>
    <cfRule type="cellIs" dxfId="342" priority="492" stopIfTrue="1" operator="equal">
      <formula>"KO"</formula>
    </cfRule>
  </conditionalFormatting>
  <conditionalFormatting sqref="I3">
    <cfRule type="cellIs" dxfId="341" priority="493" stopIfTrue="1" operator="equal">
      <formula>"Y"</formula>
    </cfRule>
    <cfRule type="cellIs" dxfId="340" priority="494" stopIfTrue="1" operator="equal">
      <formula>"N"</formula>
    </cfRule>
  </conditionalFormatting>
  <conditionalFormatting sqref="M9 M11 M13">
    <cfRule type="cellIs" dxfId="339" priority="479" stopIfTrue="1" operator="equal">
      <formula>"OK"</formula>
    </cfRule>
    <cfRule type="cellIs" dxfId="338" priority="480" stopIfTrue="1" operator="equal">
      <formula>"KO"</formula>
    </cfRule>
  </conditionalFormatting>
  <conditionalFormatting sqref="M3">
    <cfRule type="cellIs" dxfId="337" priority="481" stopIfTrue="1" operator="equal">
      <formula>"Y"</formula>
    </cfRule>
    <cfRule type="cellIs" dxfId="336" priority="482" stopIfTrue="1" operator="equal">
      <formula>"N"</formula>
    </cfRule>
  </conditionalFormatting>
  <conditionalFormatting sqref="G9 G11 G13">
    <cfRule type="cellIs" dxfId="335" priority="472" stopIfTrue="1" operator="equal">
      <formula>"OK"</formula>
    </cfRule>
    <cfRule type="cellIs" dxfId="334" priority="473" stopIfTrue="1" operator="equal">
      <formula>"KO"</formula>
    </cfRule>
  </conditionalFormatting>
  <conditionalFormatting sqref="K13 K11 K9">
    <cfRule type="cellIs" dxfId="333" priority="468" stopIfTrue="1" operator="equal">
      <formula>"OK"</formula>
    </cfRule>
    <cfRule type="cellIs" dxfId="332" priority="469" stopIfTrue="1" operator="equal">
      <formula>"KO"</formula>
    </cfRule>
  </conditionalFormatting>
  <conditionalFormatting sqref="O9 O11 O13">
    <cfRule type="cellIs" dxfId="331" priority="352" stopIfTrue="1" operator="equal">
      <formula>"OK"</formula>
    </cfRule>
    <cfRule type="cellIs" dxfId="330" priority="353" stopIfTrue="1" operator="equal">
      <formula>"KO"</formula>
    </cfRule>
  </conditionalFormatting>
  <conditionalFormatting sqref="O3">
    <cfRule type="cellIs" dxfId="329" priority="354" stopIfTrue="1" operator="equal">
      <formula>"Y"</formula>
    </cfRule>
    <cfRule type="cellIs" dxfId="328" priority="355" stopIfTrue="1" operator="equal">
      <formula>"N"</formula>
    </cfRule>
  </conditionalFormatting>
  <conditionalFormatting sqref="B72 B74 B76 B78 B60:B61 B64:B65">
    <cfRule type="cellIs" dxfId="327" priority="118" stopIfTrue="1" operator="equal">
      <formula>"I"</formula>
    </cfRule>
    <cfRule type="cellIs" dxfId="326" priority="119" stopIfTrue="1" operator="equal">
      <formula>"E"</formula>
    </cfRule>
    <cfRule type="cellIs" dxfId="325" priority="120" stopIfTrue="1" operator="equal">
      <formula>"O"</formula>
    </cfRule>
  </conditionalFormatting>
  <conditionalFormatting sqref="B62">
    <cfRule type="cellIs" dxfId="324" priority="61" stopIfTrue="1" operator="equal">
      <formula>"I"</formula>
    </cfRule>
    <cfRule type="cellIs" dxfId="323" priority="62" stopIfTrue="1" operator="equal">
      <formula>"E"</formula>
    </cfRule>
    <cfRule type="cellIs" dxfId="322" priority="63" stopIfTrue="1" operator="equal">
      <formula>"O"</formula>
    </cfRule>
  </conditionalFormatting>
  <conditionalFormatting sqref="B97:B103">
    <cfRule type="cellIs" dxfId="321" priority="154" stopIfTrue="1" operator="equal">
      <formula>"I"</formula>
    </cfRule>
    <cfRule type="cellIs" dxfId="320" priority="155" stopIfTrue="1" operator="equal">
      <formula>"E"</formula>
    </cfRule>
    <cfRule type="cellIs" dxfId="319" priority="156" stopIfTrue="1" operator="equal">
      <formula>"O"</formula>
    </cfRule>
  </conditionalFormatting>
  <conditionalFormatting sqref="B95">
    <cfRule type="cellIs" dxfId="318" priority="151" stopIfTrue="1" operator="equal">
      <formula>"I"</formula>
    </cfRule>
    <cfRule type="cellIs" dxfId="317" priority="152" stopIfTrue="1" operator="equal">
      <formula>"E"</formula>
    </cfRule>
    <cfRule type="cellIs" dxfId="316" priority="153" stopIfTrue="1" operator="equal">
      <formula>"O"</formula>
    </cfRule>
  </conditionalFormatting>
  <conditionalFormatting sqref="B59">
    <cfRule type="cellIs" dxfId="315" priority="145" stopIfTrue="1" operator="equal">
      <formula>"I"</formula>
    </cfRule>
    <cfRule type="cellIs" dxfId="314" priority="146" stopIfTrue="1" operator="equal">
      <formula>"E"</formula>
    </cfRule>
    <cfRule type="cellIs" dxfId="313" priority="147" stopIfTrue="1" operator="equal">
      <formula>"O"</formula>
    </cfRule>
  </conditionalFormatting>
  <conditionalFormatting sqref="B42">
    <cfRule type="cellIs" dxfId="312" priority="142" stopIfTrue="1" operator="equal">
      <formula>"I"</formula>
    </cfRule>
    <cfRule type="cellIs" dxfId="311" priority="143" stopIfTrue="1" operator="equal">
      <formula>"E"</formula>
    </cfRule>
    <cfRule type="cellIs" dxfId="310" priority="144" stopIfTrue="1" operator="equal">
      <formula>"O"</formula>
    </cfRule>
  </conditionalFormatting>
  <conditionalFormatting sqref="B17">
    <cfRule type="cellIs" dxfId="309" priority="130" stopIfTrue="1" operator="equal">
      <formula>"I"</formula>
    </cfRule>
    <cfRule type="cellIs" dxfId="308" priority="131" stopIfTrue="1" operator="equal">
      <formula>"E"</formula>
    </cfRule>
    <cfRule type="cellIs" dxfId="307" priority="132" stopIfTrue="1" operator="equal">
      <formula>"O"</formula>
    </cfRule>
  </conditionalFormatting>
  <conditionalFormatting sqref="B57">
    <cfRule type="cellIs" dxfId="306" priority="109" stopIfTrue="1" operator="equal">
      <formula>"I"</formula>
    </cfRule>
    <cfRule type="cellIs" dxfId="305" priority="110" stopIfTrue="1" operator="equal">
      <formula>"E"</formula>
    </cfRule>
    <cfRule type="cellIs" dxfId="304" priority="111" stopIfTrue="1" operator="equal">
      <formula>"O"</formula>
    </cfRule>
  </conditionalFormatting>
  <conditionalFormatting sqref="B79">
    <cfRule type="cellIs" dxfId="303" priority="139" stopIfTrue="1" operator="equal">
      <formula>"I"</formula>
    </cfRule>
    <cfRule type="cellIs" dxfId="302" priority="140" stopIfTrue="1" operator="equal">
      <formula>"E"</formula>
    </cfRule>
    <cfRule type="cellIs" dxfId="301" priority="141" stopIfTrue="1" operator="equal">
      <formula>"O"</formula>
    </cfRule>
  </conditionalFormatting>
  <conditionalFormatting sqref="B53:B56">
    <cfRule type="cellIs" dxfId="300" priority="112" stopIfTrue="1" operator="equal">
      <formula>"I"</formula>
    </cfRule>
    <cfRule type="cellIs" dxfId="299" priority="113" stopIfTrue="1" operator="equal">
      <formula>"E"</formula>
    </cfRule>
    <cfRule type="cellIs" dxfId="298" priority="114" stopIfTrue="1" operator="equal">
      <formula>"O"</formula>
    </cfRule>
  </conditionalFormatting>
  <conditionalFormatting sqref="B43">
    <cfRule type="cellIs" dxfId="297" priority="124" stopIfTrue="1" operator="equal">
      <formula>"I"</formula>
    </cfRule>
    <cfRule type="cellIs" dxfId="296" priority="125" stopIfTrue="1" operator="equal">
      <formula>"E"</formula>
    </cfRule>
    <cfRule type="cellIs" dxfId="295" priority="126" stopIfTrue="1" operator="equal">
      <formula>"O"</formula>
    </cfRule>
  </conditionalFormatting>
  <conditionalFormatting sqref="B58 B44:B45 B48:B49">
    <cfRule type="cellIs" dxfId="294" priority="121" stopIfTrue="1" operator="equal">
      <formula>"I"</formula>
    </cfRule>
    <cfRule type="cellIs" dxfId="293" priority="122" stopIfTrue="1" operator="equal">
      <formula>"E"</formula>
    </cfRule>
    <cfRule type="cellIs" dxfId="292" priority="123" stopIfTrue="1" operator="equal">
      <formula>"O"</formula>
    </cfRule>
  </conditionalFormatting>
  <conditionalFormatting sqref="B88 B90 B92 B80:B81">
    <cfRule type="cellIs" dxfId="291" priority="115" stopIfTrue="1" operator="equal">
      <formula>"I"</formula>
    </cfRule>
    <cfRule type="cellIs" dxfId="290" priority="116" stopIfTrue="1" operator="equal">
      <formula>"E"</formula>
    </cfRule>
    <cfRule type="cellIs" dxfId="289" priority="117" stopIfTrue="1" operator="equal">
      <formula>"O"</formula>
    </cfRule>
  </conditionalFormatting>
  <conditionalFormatting sqref="B71">
    <cfRule type="cellIs" dxfId="288" priority="103" stopIfTrue="1" operator="equal">
      <formula>"I"</formula>
    </cfRule>
    <cfRule type="cellIs" dxfId="287" priority="104" stopIfTrue="1" operator="equal">
      <formula>"E"</formula>
    </cfRule>
    <cfRule type="cellIs" dxfId="286" priority="105" stopIfTrue="1" operator="equal">
      <formula>"O"</formula>
    </cfRule>
  </conditionalFormatting>
  <conditionalFormatting sqref="B67">
    <cfRule type="cellIs" dxfId="285" priority="106" stopIfTrue="1" operator="equal">
      <formula>"I"</formula>
    </cfRule>
    <cfRule type="cellIs" dxfId="284" priority="107" stopIfTrue="1" operator="equal">
      <formula>"E"</formula>
    </cfRule>
    <cfRule type="cellIs" dxfId="283" priority="108" stopIfTrue="1" operator="equal">
      <formula>"O"</formula>
    </cfRule>
  </conditionalFormatting>
  <conditionalFormatting sqref="B73">
    <cfRule type="cellIs" dxfId="282" priority="100" stopIfTrue="1" operator="equal">
      <formula>"I"</formula>
    </cfRule>
    <cfRule type="cellIs" dxfId="281" priority="101" stopIfTrue="1" operator="equal">
      <formula>"E"</formula>
    </cfRule>
    <cfRule type="cellIs" dxfId="280" priority="102" stopIfTrue="1" operator="equal">
      <formula>"O"</formula>
    </cfRule>
  </conditionalFormatting>
  <conditionalFormatting sqref="B75">
    <cfRule type="cellIs" dxfId="279" priority="97" stopIfTrue="1" operator="equal">
      <formula>"I"</formula>
    </cfRule>
    <cfRule type="cellIs" dxfId="278" priority="98" stopIfTrue="1" operator="equal">
      <formula>"E"</formula>
    </cfRule>
    <cfRule type="cellIs" dxfId="277" priority="99" stopIfTrue="1" operator="equal">
      <formula>"O"</formula>
    </cfRule>
  </conditionalFormatting>
  <conditionalFormatting sqref="B77">
    <cfRule type="cellIs" dxfId="276" priority="94" stopIfTrue="1" operator="equal">
      <formula>"I"</formula>
    </cfRule>
    <cfRule type="cellIs" dxfId="275" priority="95" stopIfTrue="1" operator="equal">
      <formula>"E"</formula>
    </cfRule>
    <cfRule type="cellIs" dxfId="274" priority="96" stopIfTrue="1" operator="equal">
      <formula>"O"</formula>
    </cfRule>
  </conditionalFormatting>
  <conditionalFormatting sqref="B89">
    <cfRule type="cellIs" dxfId="273" priority="91" stopIfTrue="1" operator="equal">
      <formula>"I"</formula>
    </cfRule>
    <cfRule type="cellIs" dxfId="272" priority="92" stopIfTrue="1" operator="equal">
      <formula>"E"</formula>
    </cfRule>
    <cfRule type="cellIs" dxfId="271" priority="93" stopIfTrue="1" operator="equal">
      <formula>"O"</formula>
    </cfRule>
  </conditionalFormatting>
  <conditionalFormatting sqref="B91">
    <cfRule type="cellIs" dxfId="270" priority="88" stopIfTrue="1" operator="equal">
      <formula>"I"</formula>
    </cfRule>
    <cfRule type="cellIs" dxfId="269" priority="89" stopIfTrue="1" operator="equal">
      <formula>"E"</formula>
    </cfRule>
    <cfRule type="cellIs" dxfId="268" priority="90" stopIfTrue="1" operator="equal">
      <formula>"O"</formula>
    </cfRule>
  </conditionalFormatting>
  <conditionalFormatting sqref="B94">
    <cfRule type="cellIs" dxfId="267" priority="73" stopIfTrue="1" operator="equal">
      <formula>"I"</formula>
    </cfRule>
    <cfRule type="cellIs" dxfId="266" priority="74" stopIfTrue="1" operator="equal">
      <formula>"E"</formula>
    </cfRule>
    <cfRule type="cellIs" dxfId="265" priority="75" stopIfTrue="1" operator="equal">
      <formula>"O"</formula>
    </cfRule>
  </conditionalFormatting>
  <conditionalFormatting sqref="B93">
    <cfRule type="cellIs" dxfId="264" priority="70" stopIfTrue="1" operator="equal">
      <formula>"I"</formula>
    </cfRule>
    <cfRule type="cellIs" dxfId="263" priority="71" stopIfTrue="1" operator="equal">
      <formula>"E"</formula>
    </cfRule>
    <cfRule type="cellIs" dxfId="262" priority="72" stopIfTrue="1" operator="equal">
      <formula>"O"</formula>
    </cfRule>
  </conditionalFormatting>
  <conditionalFormatting sqref="B70">
    <cfRule type="cellIs" dxfId="261" priority="67" stopIfTrue="1" operator="equal">
      <formula>"I"</formula>
    </cfRule>
    <cfRule type="cellIs" dxfId="260" priority="68" stopIfTrue="1" operator="equal">
      <formula>"E"</formula>
    </cfRule>
    <cfRule type="cellIs" dxfId="259" priority="69" stopIfTrue="1" operator="equal">
      <formula>"O"</formula>
    </cfRule>
  </conditionalFormatting>
  <conditionalFormatting sqref="B69">
    <cfRule type="cellIs" dxfId="258" priority="64" stopIfTrue="1" operator="equal">
      <formula>"I"</formula>
    </cfRule>
    <cfRule type="cellIs" dxfId="257" priority="65" stopIfTrue="1" operator="equal">
      <formula>"E"</formula>
    </cfRule>
    <cfRule type="cellIs" dxfId="256" priority="66" stopIfTrue="1" operator="equal">
      <formula>"O"</formula>
    </cfRule>
  </conditionalFormatting>
  <conditionalFormatting sqref="B46">
    <cfRule type="cellIs" dxfId="255" priority="58" stopIfTrue="1" operator="equal">
      <formula>"I"</formula>
    </cfRule>
    <cfRule type="cellIs" dxfId="254" priority="59" stopIfTrue="1" operator="equal">
      <formula>"E"</formula>
    </cfRule>
    <cfRule type="cellIs" dxfId="253" priority="60" stopIfTrue="1" operator="equal">
      <formula>"O"</formula>
    </cfRule>
  </conditionalFormatting>
  <conditionalFormatting sqref="B96">
    <cfRule type="cellIs" dxfId="252" priority="55" stopIfTrue="1" operator="equal">
      <formula>"I"</formula>
    </cfRule>
    <cfRule type="cellIs" dxfId="251" priority="56" stopIfTrue="1" operator="equal">
      <formula>"E"</formula>
    </cfRule>
    <cfRule type="cellIs" dxfId="250" priority="57" stopIfTrue="1" operator="equal">
      <formula>"O"</formula>
    </cfRule>
  </conditionalFormatting>
  <conditionalFormatting sqref="B87">
    <cfRule type="cellIs" dxfId="249" priority="52" stopIfTrue="1" operator="equal">
      <formula>"I"</formula>
    </cfRule>
    <cfRule type="cellIs" dxfId="248" priority="53" stopIfTrue="1" operator="equal">
      <formula>"E"</formula>
    </cfRule>
    <cfRule type="cellIs" dxfId="247" priority="54" stopIfTrue="1" operator="equal">
      <formula>"O"</formula>
    </cfRule>
  </conditionalFormatting>
  <conditionalFormatting sqref="B105:B119">
    <cfRule type="cellIs" dxfId="246" priority="160" stopIfTrue="1" operator="equal">
      <formula>"I"</formula>
    </cfRule>
    <cfRule type="cellIs" dxfId="245" priority="161" stopIfTrue="1" operator="equal">
      <formula>"E"</formula>
    </cfRule>
    <cfRule type="cellIs" dxfId="244" priority="162" stopIfTrue="1" operator="equal">
      <formula>"O"</formula>
    </cfRule>
  </conditionalFormatting>
  <conditionalFormatting sqref="F3:H3">
    <cfRule type="cellIs" dxfId="243" priority="44" stopIfTrue="1" operator="equal">
      <formula>"Y"</formula>
    </cfRule>
    <cfRule type="cellIs" dxfId="242" priority="45" stopIfTrue="1" operator="equal">
      <formula>"N"</formula>
    </cfRule>
  </conditionalFormatting>
  <conditionalFormatting sqref="J3:L3">
    <cfRule type="cellIs" dxfId="241" priority="42" stopIfTrue="1" operator="equal">
      <formula>"Y"</formula>
    </cfRule>
    <cfRule type="cellIs" dxfId="240" priority="43" stopIfTrue="1" operator="equal">
      <formula>"N"</formula>
    </cfRule>
  </conditionalFormatting>
  <conditionalFormatting sqref="N3">
    <cfRule type="cellIs" dxfId="239" priority="40" stopIfTrue="1" operator="equal">
      <formula>"Y"</formula>
    </cfRule>
    <cfRule type="cellIs" dxfId="238" priority="41" stopIfTrue="1" operator="equal">
      <formula>"N"</formula>
    </cfRule>
  </conditionalFormatting>
  <conditionalFormatting sqref="B19:B20">
    <cfRule type="cellIs" dxfId="237" priority="16" stopIfTrue="1" operator="equal">
      <formula>"I"</formula>
    </cfRule>
    <cfRule type="cellIs" dxfId="236" priority="17" stopIfTrue="1" operator="equal">
      <formula>"E"</formula>
    </cfRule>
    <cfRule type="cellIs" dxfId="235" priority="18" stopIfTrue="1" operator="equal">
      <formula>"O"</formula>
    </cfRule>
  </conditionalFormatting>
  <conditionalFormatting sqref="B34">
    <cfRule type="cellIs" dxfId="234" priority="10" stopIfTrue="1" operator="equal">
      <formula>"I"</formula>
    </cfRule>
    <cfRule type="cellIs" dxfId="233" priority="11" stopIfTrue="1" operator="equal">
      <formula>"E"</formula>
    </cfRule>
    <cfRule type="cellIs" dxfId="232" priority="12" stopIfTrue="1" operator="equal">
      <formula>"O"</formula>
    </cfRule>
  </conditionalFormatting>
  <conditionalFormatting sqref="B26">
    <cfRule type="cellIs" dxfId="231" priority="13" stopIfTrue="1" operator="equal">
      <formula>"I"</formula>
    </cfRule>
    <cfRule type="cellIs" dxfId="230" priority="14" stopIfTrue="1" operator="equal">
      <formula>"E"</formula>
    </cfRule>
    <cfRule type="cellIs" dxfId="229" priority="15" stopIfTrue="1" operator="equal">
      <formula>"O"</formula>
    </cfRule>
  </conditionalFormatting>
  <conditionalFormatting sqref="B27:B28">
    <cfRule type="cellIs" dxfId="228" priority="7" stopIfTrue="1" operator="equal">
      <formula>"I"</formula>
    </cfRule>
    <cfRule type="cellIs" dxfId="227" priority="8" stopIfTrue="1" operator="equal">
      <formula>"E"</formula>
    </cfRule>
    <cfRule type="cellIs" dxfId="226" priority="9" stopIfTrue="1" operator="equal">
      <formula>"O"</formula>
    </cfRule>
  </conditionalFormatting>
  <conditionalFormatting sqref="B35:B36">
    <cfRule type="cellIs" dxfId="225" priority="4" stopIfTrue="1" operator="equal">
      <formula>"I"</formula>
    </cfRule>
    <cfRule type="cellIs" dxfId="224" priority="5" stopIfTrue="1" operator="equal">
      <formula>"E"</formula>
    </cfRule>
    <cfRule type="cellIs" dxfId="223" priority="6" stopIfTrue="1" operator="equal">
      <formula>"O"</formula>
    </cfRule>
  </conditionalFormatting>
  <conditionalFormatting sqref="B29:B33 B21:B25 B37:B41">
    <cfRule type="cellIs" dxfId="222" priority="22" stopIfTrue="1" operator="equal">
      <formula>"I"</formula>
    </cfRule>
    <cfRule type="cellIs" dxfId="221" priority="23" stopIfTrue="1" operator="equal">
      <formula>"E"</formula>
    </cfRule>
    <cfRule type="cellIs" dxfId="220" priority="24" stopIfTrue="1" operator="equal">
      <formula>"O"</formula>
    </cfRule>
  </conditionalFormatting>
  <conditionalFormatting sqref="B18">
    <cfRule type="cellIs" dxfId="219" priority="19" stopIfTrue="1" operator="equal">
      <formula>"I"</formula>
    </cfRule>
    <cfRule type="cellIs" dxfId="218" priority="20" stopIfTrue="1" operator="equal">
      <formula>"E"</formula>
    </cfRule>
    <cfRule type="cellIs" dxfId="217" priority="21" stopIfTrue="1" operator="equal">
      <formula>"O"</formula>
    </cfRule>
  </conditionalFormatting>
  <conditionalFormatting sqref="B104">
    <cfRule type="cellIs" dxfId="216" priority="1" stopIfTrue="1" operator="equal">
      <formula>"I"</formula>
    </cfRule>
    <cfRule type="cellIs" dxfId="215" priority="2" stopIfTrue="1" operator="equal">
      <formula>"E"</formula>
    </cfRule>
    <cfRule type="cellIs" dxfId="214" priority="3" stopIfTrue="1" operator="equal">
      <formula>"O"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3" zoomScale="70" zoomScaleNormal="70" workbookViewId="0">
      <selection activeCell="D67" sqref="D67"/>
    </sheetView>
  </sheetViews>
  <sheetFormatPr baseColWidth="10" defaultRowHeight="14.4" x14ac:dyDescent="0.3"/>
  <cols>
    <col min="1" max="1" width="43.77734375" style="61" bestFit="1" customWidth="1"/>
    <col min="2" max="2" width="11.5546875" style="2"/>
    <col min="3" max="3" width="38.88671875" style="10" customWidth="1"/>
    <col min="4" max="4" width="76.33203125" style="1" customWidth="1"/>
    <col min="5" max="5" width="1.109375" style="33" customWidth="1"/>
    <col min="6" max="11" width="37" style="1" customWidth="1"/>
    <col min="12" max="12" width="1.109375" style="33" customWidth="1"/>
  </cols>
  <sheetData>
    <row r="1" spans="1:12" s="21" customFormat="1" x14ac:dyDescent="0.3">
      <c r="A1" s="55" t="s">
        <v>62</v>
      </c>
      <c r="B1" s="40">
        <f>REVIEW!A1</f>
        <v>4</v>
      </c>
      <c r="C1" s="10" t="s">
        <v>6</v>
      </c>
      <c r="E1" s="20"/>
      <c r="F1" s="21" t="s">
        <v>22</v>
      </c>
      <c r="G1" s="21" t="s">
        <v>23</v>
      </c>
      <c r="H1" s="21" t="s">
        <v>23</v>
      </c>
      <c r="I1" s="21" t="s">
        <v>23</v>
      </c>
      <c r="J1" s="21" t="s">
        <v>25</v>
      </c>
      <c r="K1" s="21" t="s">
        <v>25</v>
      </c>
      <c r="L1" s="20"/>
    </row>
    <row r="2" spans="1:12" s="21" customFormat="1" x14ac:dyDescent="0.3">
      <c r="A2" s="56"/>
      <c r="B2" s="40">
        <v>3</v>
      </c>
      <c r="C2" s="10" t="s">
        <v>7</v>
      </c>
      <c r="E2" s="20"/>
      <c r="G2" s="21" t="str">
        <f>A15</f>
        <v>COLUMN_STRING</v>
      </c>
      <c r="H2" s="21" t="str">
        <f>A16</f>
        <v>COLUMN_DOUBLE</v>
      </c>
      <c r="I2" s="21" t="str">
        <f>A17</f>
        <v>COLUMN_DATE</v>
      </c>
      <c r="L2" s="20"/>
    </row>
    <row r="3" spans="1:12" s="23" customFormat="1" x14ac:dyDescent="0.3">
      <c r="A3" s="57"/>
      <c r="B3" s="22"/>
      <c r="C3" s="10" t="s">
        <v>26</v>
      </c>
      <c r="D3" s="23" t="s">
        <v>2</v>
      </c>
      <c r="E3" s="22"/>
      <c r="F3" s="23" t="s">
        <v>49</v>
      </c>
      <c r="G3" s="23" t="s">
        <v>49</v>
      </c>
      <c r="H3" s="23" t="s">
        <v>49</v>
      </c>
      <c r="I3" s="23" t="s">
        <v>49</v>
      </c>
      <c r="J3" s="23" t="s">
        <v>49</v>
      </c>
      <c r="K3" s="23" t="s">
        <v>49</v>
      </c>
      <c r="L3" s="22"/>
    </row>
    <row r="4" spans="1:12" s="24" customFormat="1" ht="28.8" x14ac:dyDescent="0.55000000000000004">
      <c r="A4" s="57"/>
      <c r="B4" s="22"/>
      <c r="C4" s="10" t="s">
        <v>4</v>
      </c>
      <c r="D4" s="24" t="str">
        <f>CONCATENATE($A$1,"_",TEXT(D5,"00"))</f>
        <v>DATA_MULTI_01</v>
      </c>
      <c r="E4" s="26"/>
      <c r="F4" s="24" t="str">
        <f>CONCATENATE($A$1,"_SUB_",TEXT(F5,"00"))</f>
        <v>DATA_MULTI_SUB_01</v>
      </c>
      <c r="G4" s="24" t="str">
        <f t="shared" ref="G4:K4" si="0">CONCATENATE($A$1,"_SUB_",TEXT(G5,"00"))</f>
        <v>DATA_MULTI_SUB_02</v>
      </c>
      <c r="H4" s="24" t="str">
        <f t="shared" si="0"/>
        <v>DATA_MULTI_SUB_03</v>
      </c>
      <c r="I4" s="24" t="str">
        <f t="shared" si="0"/>
        <v>DATA_MULTI_SUB_04</v>
      </c>
      <c r="J4" s="24" t="str">
        <f t="shared" si="0"/>
        <v>DATA_MULTI_SUB_05</v>
      </c>
      <c r="K4" s="24" t="str">
        <f t="shared" si="0"/>
        <v>DATA_MULTI_SUB_06</v>
      </c>
      <c r="L4" s="26"/>
    </row>
    <row r="5" spans="1:12" s="37" customFormat="1" ht="7.8" x14ac:dyDescent="0.15">
      <c r="A5" s="58"/>
      <c r="B5" s="35"/>
      <c r="C5" s="36"/>
      <c r="D5" s="37">
        <v>1</v>
      </c>
      <c r="E5" s="38"/>
      <c r="F5" s="37">
        <v>1</v>
      </c>
      <c r="G5" s="37">
        <f>F5+1</f>
        <v>2</v>
      </c>
      <c r="H5" s="37">
        <f t="shared" ref="H5:K5" si="1">G5+1</f>
        <v>3</v>
      </c>
      <c r="I5" s="37">
        <f t="shared" si="1"/>
        <v>4</v>
      </c>
      <c r="J5" s="37">
        <f>I5+1</f>
        <v>5</v>
      </c>
      <c r="K5" s="37">
        <f t="shared" si="1"/>
        <v>6</v>
      </c>
      <c r="L5" s="38"/>
    </row>
    <row r="6" spans="1:12" s="5" customFormat="1" ht="18" x14ac:dyDescent="0.3">
      <c r="A6" s="59"/>
      <c r="B6" s="9"/>
      <c r="C6" s="10" t="s">
        <v>5</v>
      </c>
      <c r="D6" s="14"/>
      <c r="E6" s="27"/>
      <c r="F6" s="14"/>
      <c r="G6" s="14"/>
      <c r="H6" s="14"/>
      <c r="I6" s="14"/>
      <c r="J6" s="14"/>
      <c r="K6" s="14"/>
      <c r="L6" s="27"/>
    </row>
    <row r="7" spans="1:12" s="6" customFormat="1" x14ac:dyDescent="0.3">
      <c r="A7" s="59"/>
      <c r="B7" s="9"/>
      <c r="C7" s="10" t="s">
        <v>9</v>
      </c>
      <c r="E7" s="28"/>
      <c r="J7" s="6">
        <v>1</v>
      </c>
      <c r="K7" s="6">
        <v>1</v>
      </c>
      <c r="L7" s="28"/>
    </row>
    <row r="8" spans="1:12" s="6" customFormat="1" ht="22.2" customHeight="1" x14ac:dyDescent="0.3">
      <c r="A8" s="59"/>
      <c r="B8" s="9"/>
      <c r="C8" s="10" t="s">
        <v>8</v>
      </c>
      <c r="E8" s="28"/>
      <c r="J8" s="6">
        <v>1</v>
      </c>
      <c r="K8" s="6">
        <v>2</v>
      </c>
      <c r="L8" s="28"/>
    </row>
    <row r="9" spans="1:12" s="3" customFormat="1" ht="3.6" customHeight="1" x14ac:dyDescent="0.3">
      <c r="A9" s="60"/>
      <c r="B9" s="4"/>
      <c r="C9" s="25"/>
      <c r="D9" s="15"/>
      <c r="E9" s="29"/>
      <c r="F9" s="15"/>
      <c r="G9" s="15"/>
      <c r="H9" s="15"/>
      <c r="I9" s="15"/>
      <c r="J9" s="15"/>
      <c r="K9" s="15"/>
      <c r="L9" s="29"/>
    </row>
    <row r="10" spans="1:12" x14ac:dyDescent="0.3">
      <c r="A10" s="61" t="s">
        <v>20</v>
      </c>
      <c r="B10" s="2" t="s">
        <v>1</v>
      </c>
      <c r="C10" s="10" t="s">
        <v>54</v>
      </c>
      <c r="D10" s="16" t="str">
        <f>CONCATENATE(D4,".csv")</f>
        <v>DATA_MULTI_01.csv</v>
      </c>
      <c r="E10" s="30"/>
      <c r="F10" s="16" t="str">
        <f t="shared" ref="F10:K10" si="2">CONCATENATE(F4,".csv")</f>
        <v>DATA_MULTI_SUB_01.csv</v>
      </c>
      <c r="G10" s="16" t="str">
        <f t="shared" si="2"/>
        <v>DATA_MULTI_SUB_02.csv</v>
      </c>
      <c r="H10" s="16" t="str">
        <f t="shared" si="2"/>
        <v>DATA_MULTI_SUB_03.csv</v>
      </c>
      <c r="I10" s="16" t="str">
        <f t="shared" si="2"/>
        <v>DATA_MULTI_SUB_04.csv</v>
      </c>
      <c r="J10" s="16" t="str">
        <f t="shared" si="2"/>
        <v>DATA_MULTI_SUB_05.csv</v>
      </c>
      <c r="K10" s="16" t="str">
        <f t="shared" si="2"/>
        <v>DATA_MULTI_SUB_06.csv</v>
      </c>
      <c r="L10" s="30"/>
    </row>
    <row r="11" spans="1:12" s="3" customFormat="1" ht="3.6" customHeight="1" x14ac:dyDescent="0.3">
      <c r="A11" s="60"/>
      <c r="B11" s="4"/>
      <c r="C11" s="25"/>
      <c r="D11" s="15"/>
      <c r="E11" s="29"/>
      <c r="F11" s="15"/>
      <c r="G11" s="15"/>
      <c r="H11" s="15"/>
      <c r="I11" s="15"/>
      <c r="J11" s="15"/>
      <c r="K11" s="15"/>
      <c r="L11" s="29"/>
    </row>
    <row r="12" spans="1:12" x14ac:dyDescent="0.3">
      <c r="A12" s="61" t="s">
        <v>10</v>
      </c>
      <c r="B12" s="2" t="s">
        <v>1</v>
      </c>
      <c r="C12" s="54"/>
      <c r="D12" s="16">
        <f>SUM(F12:K12)</f>
        <v>6</v>
      </c>
      <c r="E12" s="30"/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30"/>
    </row>
    <row r="13" spans="1:12" s="3" customFormat="1" ht="3.6" customHeight="1" thickBot="1" x14ac:dyDescent="0.35">
      <c r="A13" s="60"/>
      <c r="B13" s="4"/>
      <c r="C13" s="25"/>
      <c r="D13" s="15"/>
      <c r="E13" s="29"/>
      <c r="F13" s="15"/>
      <c r="G13" s="15"/>
      <c r="H13" s="15"/>
      <c r="I13" s="15"/>
      <c r="J13" s="15"/>
      <c r="K13" s="15"/>
      <c r="L13" s="29"/>
    </row>
    <row r="14" spans="1:12" ht="15" thickBot="1" x14ac:dyDescent="0.35">
      <c r="A14" s="61" t="s">
        <v>11</v>
      </c>
      <c r="B14" s="2" t="s">
        <v>1</v>
      </c>
      <c r="C14" s="54" t="s">
        <v>53</v>
      </c>
      <c r="D14" s="16" t="str">
        <f>CONCATENATE("[",F14,"|",G14,"|",H14,"|",I14,"|",J14,"|",K14,"]")</f>
        <v>[43001|43002|43003|43004|43005|43005]</v>
      </c>
      <c r="E14" s="30"/>
      <c r="F14" s="16">
        <f>10000*$B$1 +1000*$B$2+F$5</f>
        <v>43001</v>
      </c>
      <c r="G14" s="16">
        <f>10000*$B$1 +1000*$B$2+G$5</f>
        <v>43002</v>
      </c>
      <c r="H14" s="16">
        <f>10000*$B$1 +1000*$B$2+H$5</f>
        <v>43003</v>
      </c>
      <c r="I14" s="16">
        <f>10000*$B$1 +1000*$B$2+I$5</f>
        <v>43004</v>
      </c>
      <c r="J14" s="16">
        <f>10000*$B$1 +1000*$B$2+J$5</f>
        <v>43005</v>
      </c>
      <c r="K14" s="39">
        <f>J14</f>
        <v>43005</v>
      </c>
      <c r="L14" s="30"/>
    </row>
    <row r="15" spans="1:12" ht="15" thickBot="1" x14ac:dyDescent="0.35">
      <c r="A15" s="61" t="s">
        <v>12</v>
      </c>
      <c r="B15" s="2" t="s">
        <v>1</v>
      </c>
      <c r="C15" s="10" t="s">
        <v>50</v>
      </c>
      <c r="D15" s="16" t="str">
        <f>CONCATENATE("[",F15,"|",G15,"|",H15,"|",I15,"|",J15,"|",K15,"]")</f>
        <v>[A01_567890||A003_67890|A004_67890|A05_567890|A06_567890]</v>
      </c>
      <c r="E15" s="30"/>
      <c r="F15" s="16" t="str">
        <f>CONCATENATE("A",TEXT(F5,"00"),"_567890")</f>
        <v>A01_567890</v>
      </c>
      <c r="G15" s="34"/>
      <c r="H15" s="16" t="str">
        <f>CONCATENATE("A",TEXT(H5,"000"),"_67890")</f>
        <v>A003_67890</v>
      </c>
      <c r="I15" s="16" t="str">
        <f>CONCATENATE("A",TEXT(I5,"000"),"_67890")</f>
        <v>A004_67890</v>
      </c>
      <c r="J15" s="16" t="str">
        <f>CONCATENATE("A",TEXT(J5,"00"),"_567890")</f>
        <v>A05_567890</v>
      </c>
      <c r="K15" s="16" t="str">
        <f>CONCATENATE("A",TEXT(K5,"00"),"_567890")</f>
        <v>A06_567890</v>
      </c>
      <c r="L15" s="30"/>
    </row>
    <row r="16" spans="1:12" ht="15" thickBot="1" x14ac:dyDescent="0.35">
      <c r="A16" s="61" t="s">
        <v>13</v>
      </c>
      <c r="B16" s="2" t="s">
        <v>1</v>
      </c>
      <c r="C16" s="10" t="s">
        <v>51</v>
      </c>
      <c r="D16" s="16" t="str">
        <f>CONCATENATE("[",F16,"|",G16,"|",H16,"|",I16,"|",J16,"|",K16,"]")</f>
        <v>[11,01|11,02||11,04|11,05|11,06]</v>
      </c>
      <c r="E16" s="30"/>
      <c r="F16" s="16">
        <f>11 + F5/100</f>
        <v>11.01</v>
      </c>
      <c r="G16" s="16">
        <f>11 + G5/100</f>
        <v>11.02</v>
      </c>
      <c r="H16" s="34"/>
      <c r="I16" s="16">
        <f>11 + I5/100</f>
        <v>11.04</v>
      </c>
      <c r="J16" s="16">
        <f>11 + J5/100</f>
        <v>11.05</v>
      </c>
      <c r="K16" s="16">
        <f>11 + K5/100</f>
        <v>11.06</v>
      </c>
      <c r="L16" s="30"/>
    </row>
    <row r="17" spans="1:12" ht="15" thickBot="1" x14ac:dyDescent="0.35">
      <c r="A17" s="61" t="s">
        <v>14</v>
      </c>
      <c r="B17" s="2" t="s">
        <v>1</v>
      </c>
      <c r="C17" s="10" t="s">
        <v>52</v>
      </c>
      <c r="D17" s="16" t="str">
        <f>CONCATENATE("[",F17,"|",G17,"|",H17,"|",I17,"|",J17,"|",K17,"]")</f>
        <v>[01:02:03 01/06/2001|01:02:03 01/06/2002|01:02:03 01/06/2003||01:02:03 01/06/2005|01:02:03 01/06/2006]</v>
      </c>
      <c r="E17" s="31"/>
      <c r="F17" s="17" t="str">
        <f>CONCATENATE("01:02:03 01/06/2",TEXT(F5,"000"))</f>
        <v>01:02:03 01/06/2001</v>
      </c>
      <c r="G17" s="17" t="str">
        <f t="shared" ref="G17:H17" si="3">CONCATENATE("01:02:03 01/06/2",TEXT(G5,"000"))</f>
        <v>01:02:03 01/06/2002</v>
      </c>
      <c r="H17" s="17" t="str">
        <f t="shared" si="3"/>
        <v>01:02:03 01/06/2003</v>
      </c>
      <c r="I17" s="34"/>
      <c r="J17" s="17" t="str">
        <f t="shared" ref="J17:K17" si="4">CONCATENATE("01:02:03 01/06/2",TEXT(J5,"000"))</f>
        <v>01:02:03 01/06/2005</v>
      </c>
      <c r="K17" s="17" t="str">
        <f t="shared" si="4"/>
        <v>01:02:03 01/06/2006</v>
      </c>
      <c r="L17" s="31"/>
    </row>
    <row r="18" spans="1:12" s="46" customFormat="1" ht="13.8" x14ac:dyDescent="0.3">
      <c r="A18" s="48" t="s">
        <v>36</v>
      </c>
      <c r="E18" s="13"/>
      <c r="L18" s="13"/>
    </row>
    <row r="19" spans="1:12" s="69" customFormat="1" ht="13.8" x14ac:dyDescent="0.3">
      <c r="A19" s="68" t="s">
        <v>37</v>
      </c>
      <c r="E19" s="13"/>
      <c r="L19" s="13"/>
    </row>
    <row r="20" spans="1:12" x14ac:dyDescent="0.3">
      <c r="A20" s="62" t="str">
        <f>CONCATENATE("FS.",$A19,".&lt;INDEX&gt;")</f>
        <v>FS.INPUT.&lt;INDEX&gt;</v>
      </c>
      <c r="B20" s="2" t="s">
        <v>0</v>
      </c>
      <c r="D20" s="16"/>
      <c r="E20" s="30"/>
      <c r="F20" s="16"/>
      <c r="G20" s="16"/>
      <c r="H20" s="16"/>
      <c r="I20" s="16"/>
      <c r="J20"/>
      <c r="K20"/>
      <c r="L20" s="30"/>
    </row>
    <row r="21" spans="1:12" x14ac:dyDescent="0.3">
      <c r="A21" s="62" t="str">
        <f>CONCATENATE("FS.",$A19,".&lt;NAME&gt;")</f>
        <v>FS.INPUT.&lt;NAME&gt;</v>
      </c>
      <c r="B21" s="2" t="s">
        <v>0</v>
      </c>
      <c r="D21" s="16"/>
      <c r="E21" s="30"/>
      <c r="F21" s="16"/>
      <c r="G21" s="16"/>
      <c r="H21" s="16"/>
      <c r="I21" s="16"/>
      <c r="J21"/>
      <c r="K21"/>
      <c r="L21" s="30"/>
    </row>
    <row r="22" spans="1:12" x14ac:dyDescent="0.3">
      <c r="A22" s="62" t="str">
        <f>CONCATENATE("FS.",$A19,".&lt;ITEM&gt;.&lt;STATUS&gt;")</f>
        <v>FS.INPUT.&lt;ITEM&gt;.&lt;STATUS&gt;</v>
      </c>
      <c r="B22" s="2" t="s">
        <v>3</v>
      </c>
      <c r="D22" s="16"/>
      <c r="E22" s="30"/>
      <c r="F22" s="16"/>
      <c r="G22" s="16"/>
      <c r="H22" s="16"/>
      <c r="I22" s="16"/>
      <c r="J22"/>
      <c r="K22"/>
      <c r="L22" s="30"/>
    </row>
    <row r="23" spans="1:12" x14ac:dyDescent="0.3">
      <c r="A23" s="62" t="str">
        <f>CONCATENATE("FS.",$A19,".&lt;ITEM&gt;.&lt;STATUS&gt;")</f>
        <v>FS.INPUT.&lt;ITEM&gt;.&lt;STATUS&gt;</v>
      </c>
      <c r="B23" s="2" t="s">
        <v>0</v>
      </c>
      <c r="D23" s="16"/>
      <c r="E23" s="30"/>
      <c r="F23" s="16"/>
      <c r="G23" s="16"/>
      <c r="H23" s="16"/>
      <c r="I23" s="16"/>
      <c r="J23"/>
      <c r="K23"/>
      <c r="L23" s="30"/>
    </row>
    <row r="24" spans="1:12" x14ac:dyDescent="0.3">
      <c r="A24" s="62" t="str">
        <f>CONCATENATE("FS.",$A19,".&lt;ITEM&gt;.&lt;INDEX&gt;")</f>
        <v>FS.INPUT.&lt;ITEM&gt;.&lt;INDEX&gt;</v>
      </c>
      <c r="B24" s="2" t="s">
        <v>0</v>
      </c>
      <c r="D24" s="16"/>
      <c r="E24" s="30"/>
      <c r="F24" s="16"/>
      <c r="G24" s="16"/>
      <c r="H24" s="16"/>
      <c r="I24" s="16"/>
      <c r="J24"/>
      <c r="K24"/>
      <c r="L24" s="30"/>
    </row>
    <row r="25" spans="1:12" x14ac:dyDescent="0.3">
      <c r="A25" s="62" t="str">
        <f>CONCATENATE("FS.",$A19,".&lt;ITEM&gt;.&lt;NAME&gt;")</f>
        <v>FS.INPUT.&lt;ITEM&gt;.&lt;NAME&gt;</v>
      </c>
      <c r="B25" s="2" t="s">
        <v>3</v>
      </c>
      <c r="D25" s="16"/>
      <c r="E25" s="30"/>
      <c r="F25" s="16"/>
      <c r="G25" s="16"/>
      <c r="H25" s="16"/>
      <c r="I25" s="16"/>
      <c r="J25"/>
      <c r="K25"/>
      <c r="L25" s="30"/>
    </row>
    <row r="26" spans="1:12" x14ac:dyDescent="0.3">
      <c r="A26" s="62" t="str">
        <f>CONCATENATE("FS.",$A19,".&lt;ITEM&gt;.&lt;NAME&gt;")</f>
        <v>FS.INPUT.&lt;ITEM&gt;.&lt;NAME&gt;</v>
      </c>
      <c r="B26" s="2" t="s">
        <v>0</v>
      </c>
      <c r="D26" s="16"/>
      <c r="E26" s="30"/>
      <c r="F26" s="16"/>
      <c r="G26" s="16"/>
      <c r="H26" s="16"/>
      <c r="I26" s="16"/>
      <c r="J26"/>
      <c r="K26"/>
      <c r="L26" s="30"/>
    </row>
    <row r="27" spans="1:12" s="69" customFormat="1" ht="13.8" x14ac:dyDescent="0.3">
      <c r="A27" s="68" t="s">
        <v>38</v>
      </c>
      <c r="E27" s="13"/>
      <c r="L27" s="13"/>
    </row>
    <row r="28" spans="1:12" x14ac:dyDescent="0.3">
      <c r="A28" s="62" t="str">
        <f>CONCATENATE("FS.",$A27,".&lt;INDEX&gt;")</f>
        <v>FS.OUTPUT.&lt;INDEX&gt;</v>
      </c>
      <c r="B28" s="2" t="s">
        <v>0</v>
      </c>
      <c r="D28" s="16"/>
      <c r="E28" s="30"/>
      <c r="F28" s="16"/>
      <c r="G28" s="16"/>
      <c r="H28" s="16"/>
      <c r="I28" s="16"/>
      <c r="J28"/>
      <c r="K28"/>
      <c r="L28" s="30"/>
    </row>
    <row r="29" spans="1:12" x14ac:dyDescent="0.3">
      <c r="A29" s="62" t="str">
        <f>CONCATENATE("FS.",$A27,".&lt;NAME&gt;")</f>
        <v>FS.OUTPUT.&lt;NAME&gt;</v>
      </c>
      <c r="B29" s="2" t="s">
        <v>0</v>
      </c>
      <c r="D29" s="16"/>
      <c r="E29" s="30"/>
      <c r="F29" s="16"/>
      <c r="G29" s="16"/>
      <c r="H29" s="16"/>
      <c r="I29" s="16"/>
      <c r="J29"/>
      <c r="K29"/>
      <c r="L29" s="30"/>
    </row>
    <row r="30" spans="1:12" x14ac:dyDescent="0.3">
      <c r="A30" s="62" t="str">
        <f>CONCATENATE("FS.",$A27,".&lt;ITEM&gt;.&lt;STATUS&gt;")</f>
        <v>FS.OUTPUT.&lt;ITEM&gt;.&lt;STATUS&gt;</v>
      </c>
      <c r="B30" s="2" t="s">
        <v>3</v>
      </c>
      <c r="D30" s="16"/>
      <c r="E30" s="30"/>
      <c r="F30" s="16" t="s">
        <v>42</v>
      </c>
      <c r="G30" s="1" t="s">
        <v>42</v>
      </c>
      <c r="H30" s="1" t="s">
        <v>42</v>
      </c>
      <c r="I30" s="16"/>
      <c r="J30" s="1" t="s">
        <v>42</v>
      </c>
      <c r="K30"/>
      <c r="L30" s="30"/>
    </row>
    <row r="31" spans="1:12" x14ac:dyDescent="0.3">
      <c r="A31" s="62" t="str">
        <f>CONCATENATE("FS.",$A27,".&lt;ITEM&gt;.&lt;STATUS&gt;")</f>
        <v>FS.OUTPUT.&lt;ITEM&gt;.&lt;STATUS&gt;</v>
      </c>
      <c r="B31" s="2" t="s">
        <v>0</v>
      </c>
      <c r="D31" s="16"/>
      <c r="E31" s="30"/>
      <c r="F31" s="16"/>
      <c r="G31" s="16"/>
      <c r="H31" s="16"/>
      <c r="I31" s="16"/>
      <c r="J31"/>
      <c r="K31"/>
      <c r="L31" s="30"/>
    </row>
    <row r="32" spans="1:12" x14ac:dyDescent="0.3">
      <c r="A32" s="62" t="str">
        <f>CONCATENATE("FS.",$A27,".&lt;ITEM&gt;.&lt;INDEX&gt;")</f>
        <v>FS.OUTPUT.&lt;ITEM&gt;.&lt;INDEX&gt;</v>
      </c>
      <c r="B32" s="2" t="s">
        <v>0</v>
      </c>
      <c r="D32" s="16"/>
      <c r="E32" s="30"/>
      <c r="F32" s="16"/>
      <c r="G32" s="16"/>
      <c r="H32" s="16"/>
      <c r="I32" s="16"/>
      <c r="J32"/>
      <c r="K32"/>
      <c r="L32" s="30"/>
    </row>
    <row r="33" spans="1:12" x14ac:dyDescent="0.3">
      <c r="A33" s="62" t="str">
        <f>CONCATENATE("FS.",$A27,".&lt;ITEM&gt;.&lt;NAME&gt;")</f>
        <v>FS.OUTPUT.&lt;ITEM&gt;.&lt;NAME&gt;</v>
      </c>
      <c r="B33" s="2" t="s">
        <v>3</v>
      </c>
      <c r="D33" s="16"/>
      <c r="E33" s="30"/>
      <c r="F33" s="16" t="str">
        <f>CONCATENATE("{","\[0-9\]{8}-\[0-9\]{6}.OK.",F10,"}")</f>
        <v>{\[0-9\]{8}-\[0-9\]{6}.OK.DATA_MULTI_SUB_01.csv}</v>
      </c>
      <c r="G33" s="16" t="str">
        <f>CONCATENATE("{","\[0-9\]{8}-\[0-9\]{6}.OK.",G10,"}")</f>
        <v>{\[0-9\]{8}-\[0-9\]{6}.OK.DATA_MULTI_SUB_02.csv}</v>
      </c>
      <c r="H33" s="16" t="str">
        <f>CONCATENATE("{","\[0-9\]{8}-\[0-9\]{6}.OK.",H10,"}")</f>
        <v>{\[0-9\]{8}-\[0-9\]{6}.OK.DATA_MULTI_SUB_03.csv}</v>
      </c>
      <c r="I33" s="16"/>
      <c r="J33" s="16" t="str">
        <f>CONCATENATE("{","\[0-9\]{8}-\[0-9\]{6}.OK.",J10,"}")</f>
        <v>{\[0-9\]{8}-\[0-9\]{6}.OK.DATA_MULTI_SUB_05.csv}</v>
      </c>
      <c r="K33"/>
      <c r="L33" s="30"/>
    </row>
    <row r="34" spans="1:12" x14ac:dyDescent="0.3">
      <c r="A34" s="62" t="str">
        <f>CONCATENATE("FS.",$A27,".&lt;ITEM&gt;.&lt;NAME&gt;")</f>
        <v>FS.OUTPUT.&lt;ITEM&gt;.&lt;NAME&gt;</v>
      </c>
      <c r="B34" s="2" t="s">
        <v>0</v>
      </c>
      <c r="D34" s="16"/>
      <c r="E34" s="30"/>
      <c r="F34" s="16"/>
      <c r="G34" s="16"/>
      <c r="H34" s="16"/>
      <c r="I34" s="16"/>
      <c r="J34"/>
      <c r="K34"/>
      <c r="L34" s="30"/>
    </row>
    <row r="35" spans="1:12" s="69" customFormat="1" ht="13.8" x14ac:dyDescent="0.3">
      <c r="A35" s="68" t="s">
        <v>39</v>
      </c>
      <c r="E35" s="13"/>
      <c r="L35" s="13"/>
    </row>
    <row r="36" spans="1:12" x14ac:dyDescent="0.3">
      <c r="A36" s="62" t="str">
        <f>CONCATENATE("FS.",$A35,".&lt;INDEX&gt;")</f>
        <v>FS.ERROR.&lt;INDEX&gt;</v>
      </c>
      <c r="B36" s="2" t="s">
        <v>0</v>
      </c>
      <c r="D36" s="16"/>
      <c r="E36" s="30"/>
      <c r="F36" s="16"/>
      <c r="G36" s="16"/>
      <c r="H36" s="16"/>
      <c r="I36" s="16"/>
      <c r="J36"/>
      <c r="K36"/>
      <c r="L36" s="30"/>
    </row>
    <row r="37" spans="1:12" x14ac:dyDescent="0.3">
      <c r="A37" s="62" t="str">
        <f>CONCATENATE("FS.",$A35,".&lt;NAME&gt;")</f>
        <v>FS.ERROR.&lt;NAME&gt;</v>
      </c>
      <c r="B37" s="2" t="s">
        <v>0</v>
      </c>
      <c r="D37" s="16"/>
      <c r="E37" s="30"/>
      <c r="F37" s="16"/>
      <c r="G37" s="16"/>
      <c r="H37" s="16"/>
      <c r="I37" s="16"/>
      <c r="J37"/>
      <c r="K37"/>
      <c r="L37" s="30"/>
    </row>
    <row r="38" spans="1:12" x14ac:dyDescent="0.3">
      <c r="A38" s="62" t="str">
        <f>CONCATENATE("FS.",$A35,".&lt;ITEM&gt;.&lt;STATUS&gt;")</f>
        <v>FS.ERROR.&lt;ITEM&gt;.&lt;STATUS&gt;</v>
      </c>
      <c r="B38" s="2" t="s">
        <v>3</v>
      </c>
      <c r="D38" s="16" t="s">
        <v>42</v>
      </c>
      <c r="E38" s="30"/>
      <c r="F38" s="16"/>
      <c r="G38" s="16"/>
      <c r="H38" s="16"/>
      <c r="I38" s="16" t="s">
        <v>42</v>
      </c>
      <c r="J38"/>
      <c r="K38" s="16" t="s">
        <v>42</v>
      </c>
      <c r="L38" s="30"/>
    </row>
    <row r="39" spans="1:12" x14ac:dyDescent="0.3">
      <c r="A39" s="62" t="str">
        <f>CONCATENATE("FS.",$A35,".&lt;ITEM&gt;.&lt;STATUS&gt;")</f>
        <v>FS.ERROR.&lt;ITEM&gt;.&lt;STATUS&gt;</v>
      </c>
      <c r="B39" s="2" t="s">
        <v>0</v>
      </c>
      <c r="D39" s="16"/>
      <c r="E39" s="30"/>
      <c r="F39" s="16"/>
      <c r="G39" s="16"/>
      <c r="H39" s="16"/>
      <c r="I39" s="16"/>
      <c r="J39"/>
      <c r="K39"/>
      <c r="L39" s="30"/>
    </row>
    <row r="40" spans="1:12" x14ac:dyDescent="0.3">
      <c r="A40" s="62" t="str">
        <f>CONCATENATE("FS.",$A35,".&lt;ITEM&gt;.&lt;INDEX&gt;")</f>
        <v>FS.ERROR.&lt;ITEM&gt;.&lt;INDEX&gt;</v>
      </c>
      <c r="B40" s="2" t="s">
        <v>0</v>
      </c>
      <c r="D40" s="16"/>
      <c r="E40" s="30"/>
      <c r="F40" s="16"/>
      <c r="G40" s="16"/>
      <c r="H40" s="16"/>
      <c r="I40" s="16"/>
      <c r="J40"/>
      <c r="K40"/>
      <c r="L40" s="30"/>
    </row>
    <row r="41" spans="1:12" x14ac:dyDescent="0.3">
      <c r="A41" s="62" t="str">
        <f>CONCATENATE("FS.",$A35,".&lt;ITEM&gt;.&lt;NAME&gt;")</f>
        <v>FS.ERROR.&lt;ITEM&gt;.&lt;NAME&gt;</v>
      </c>
      <c r="B41" s="2" t="s">
        <v>3</v>
      </c>
      <c r="D41" s="16" t="str">
        <f>CONCATENATE("{","\[0-9\]{8}-\[0-9\]{6}.ERROR.",D10,"}")</f>
        <v>{\[0-9\]{8}-\[0-9\]{6}.ERROR.DATA_MULTI_01.csv}</v>
      </c>
      <c r="E41" s="30"/>
      <c r="F41" s="16"/>
      <c r="G41" s="16"/>
      <c r="H41" s="16"/>
      <c r="I41" s="16" t="str">
        <f>CONCATENATE("{","\[0-9\]{8}-\[0-9\]{6}.ERROR.",I10,"}")</f>
        <v>{\[0-9\]{8}-\[0-9\]{6}.ERROR.DATA_MULTI_SUB_04.csv}</v>
      </c>
      <c r="J41"/>
      <c r="K41" s="16" t="str">
        <f>CONCATENATE("{","\[0-9\]{8}-\[0-9\]{6}.ERROR.",K10,"}")</f>
        <v>{\[0-9\]{8}-\[0-9\]{6}.ERROR.DATA_MULTI_SUB_06.csv}</v>
      </c>
      <c r="L41" s="30"/>
    </row>
    <row r="42" spans="1:12" x14ac:dyDescent="0.3">
      <c r="A42" s="62" t="str">
        <f>CONCATENATE("FS.",$A35,".&lt;ITEM&gt;.&lt;NAME&gt;")</f>
        <v>FS.ERROR.&lt;ITEM&gt;.&lt;NAME&gt;</v>
      </c>
      <c r="B42" s="2" t="s">
        <v>0</v>
      </c>
      <c r="D42" s="16"/>
      <c r="E42" s="30"/>
      <c r="F42" s="16"/>
      <c r="G42" s="16"/>
      <c r="H42" s="16"/>
      <c r="I42" s="16"/>
      <c r="J42"/>
      <c r="K42"/>
      <c r="L42" s="30"/>
    </row>
    <row r="43" spans="1:12" s="8" customFormat="1" ht="13.8" x14ac:dyDescent="0.3">
      <c r="A43" s="45" t="s">
        <v>34</v>
      </c>
      <c r="E43" s="13"/>
      <c r="L43" s="13"/>
    </row>
    <row r="44" spans="1:12" s="73" customFormat="1" ht="13.8" x14ac:dyDescent="0.3">
      <c r="A44" s="72" t="s">
        <v>32</v>
      </c>
      <c r="E44" s="13"/>
      <c r="L44" s="13"/>
    </row>
    <row r="45" spans="1:12" x14ac:dyDescent="0.3">
      <c r="A45" s="62" t="str">
        <f>CONCATENATE("DB.",$A$44,".&lt;INDEX&gt;")</f>
        <v>DB.TABLE_DATA.&lt;INDEX&gt;</v>
      </c>
      <c r="B45" s="2" t="s">
        <v>0</v>
      </c>
      <c r="D45" s="16"/>
      <c r="E45" s="32"/>
      <c r="F45" s="18"/>
      <c r="G45" s="18"/>
      <c r="H45" s="18"/>
      <c r="I45" s="18"/>
      <c r="J45" s="18"/>
      <c r="K45"/>
      <c r="L45" s="32"/>
    </row>
    <row r="46" spans="1:12" x14ac:dyDescent="0.3">
      <c r="A46" s="62" t="str">
        <f>CONCATENATE("DB.",$A$44,".&lt;NAME&gt;")</f>
        <v>DB.TABLE_DATA.&lt;NAME&gt;</v>
      </c>
      <c r="B46" s="2" t="s">
        <v>0</v>
      </c>
      <c r="D46" s="16"/>
      <c r="E46" s="32"/>
      <c r="F46" s="18"/>
      <c r="G46" s="18"/>
      <c r="H46" s="18"/>
      <c r="I46" s="18"/>
      <c r="J46" s="18"/>
      <c r="K46"/>
      <c r="L46" s="32"/>
    </row>
    <row r="47" spans="1:12" x14ac:dyDescent="0.3">
      <c r="A47" s="62" t="str">
        <f>CONCATENATE("DB.",$A$44,".&lt;ITEM&gt;.&lt;STATUS&gt;")</f>
        <v>DB.TABLE_DATA.&lt;ITEM&gt;.&lt;STATUS&gt;</v>
      </c>
      <c r="B47" s="2" t="s">
        <v>3</v>
      </c>
      <c r="D47" s="16" t="str">
        <f>CONCATENATE("[",F47,"|",G47,"|",H47,"|",J47,"]")</f>
        <v>[NEW|NEW|NEW|NEW]</v>
      </c>
      <c r="E47" s="32"/>
      <c r="F47" s="18" t="s">
        <v>42</v>
      </c>
      <c r="G47" s="18" t="s">
        <v>42</v>
      </c>
      <c r="H47" s="18" t="s">
        <v>42</v>
      </c>
      <c r="I47" s="18"/>
      <c r="J47" s="18" t="s">
        <v>42</v>
      </c>
      <c r="K47"/>
      <c r="L47" s="32"/>
    </row>
    <row r="48" spans="1:12" x14ac:dyDescent="0.3">
      <c r="A48" s="62" t="str">
        <f>CONCATENATE("DB.",$A$44,".&lt;ITEM&gt;.&lt;STATUS&gt;")</f>
        <v>DB.TABLE_DATA.&lt;ITEM&gt;.&lt;STATUS&gt;</v>
      </c>
      <c r="B48" s="2" t="s">
        <v>0</v>
      </c>
      <c r="D48" s="16"/>
      <c r="E48" s="32"/>
      <c r="F48" s="18"/>
      <c r="G48" s="18"/>
      <c r="H48" s="18"/>
      <c r="I48" s="18"/>
      <c r="J48" s="18"/>
      <c r="K48"/>
      <c r="L48" s="32"/>
    </row>
    <row r="49" spans="1:12" x14ac:dyDescent="0.3">
      <c r="A49" s="62" t="str">
        <f>CONCATENATE("DB.",$A$44,".&lt;ITEM&gt;.&lt;INDEX&gt;")</f>
        <v>DB.TABLE_DATA.&lt;ITEM&gt;.&lt;INDEX&gt;</v>
      </c>
      <c r="B49" s="2" t="s">
        <v>0</v>
      </c>
      <c r="D49" s="16"/>
      <c r="E49" s="32"/>
      <c r="F49" s="18"/>
      <c r="G49" s="18"/>
      <c r="H49" s="18"/>
      <c r="I49" s="18"/>
      <c r="J49" s="18"/>
      <c r="K49"/>
      <c r="L49" s="32"/>
    </row>
    <row r="50" spans="1:12" x14ac:dyDescent="0.3">
      <c r="A50" s="62" t="str">
        <f>CONCATENATE("DB.",$A$44,".&lt;ITEM&gt;.&lt;NAME&gt;")</f>
        <v>DB.TABLE_DATA.&lt;ITEM&gt;.&lt;NAME&gt;</v>
      </c>
      <c r="B50" s="2" t="s">
        <v>0</v>
      </c>
      <c r="D50" s="16"/>
      <c r="E50" s="32"/>
      <c r="F50" s="18"/>
      <c r="G50" s="18"/>
      <c r="H50" s="18"/>
      <c r="I50" s="18"/>
      <c r="J50" s="18"/>
      <c r="K50"/>
      <c r="L50" s="32"/>
    </row>
    <row r="51" spans="1:12" x14ac:dyDescent="0.3">
      <c r="A51" s="62" t="str">
        <f>CONCATENATE("DB.",$A$44,".&lt;ITEM&gt;.ID")</f>
        <v>DB.TABLE_DATA.&lt;ITEM&gt;.ID</v>
      </c>
      <c r="B51" s="2" t="s">
        <v>0</v>
      </c>
      <c r="D51" s="16"/>
      <c r="E51" s="32"/>
      <c r="F51" s="18"/>
      <c r="G51" s="18"/>
      <c r="H51" s="18"/>
      <c r="I51" s="18"/>
      <c r="J51" s="18"/>
      <c r="K51"/>
      <c r="L51" s="32"/>
    </row>
    <row r="52" spans="1:12" x14ac:dyDescent="0.3">
      <c r="A52" s="62" t="str">
        <f>CONCATENATE("DB.",$A$44,".&lt;ITEM&gt;.BATCH_ID")</f>
        <v>DB.TABLE_DATA.&lt;ITEM&gt;.BATCH_ID</v>
      </c>
      <c r="B52" s="2" t="s">
        <v>0</v>
      </c>
      <c r="D52" s="16"/>
      <c r="E52" s="32"/>
      <c r="F52" s="18"/>
      <c r="G52" s="18"/>
      <c r="H52" s="18"/>
      <c r="I52" s="18"/>
      <c r="J52" s="18"/>
      <c r="K52"/>
      <c r="L52" s="32"/>
    </row>
    <row r="53" spans="1:12" x14ac:dyDescent="0.3">
      <c r="A53" s="62" t="str">
        <f>CONCATENATE("DB.",$A$44,".&lt;ITEM&gt;.DATE")</f>
        <v>DB.TABLE_DATA.&lt;ITEM&gt;.DATE</v>
      </c>
      <c r="B53" s="2" t="s">
        <v>0</v>
      </c>
      <c r="D53" s="16"/>
      <c r="E53" s="32"/>
      <c r="F53" s="18"/>
      <c r="G53" s="18"/>
      <c r="H53" s="18"/>
      <c r="I53" s="18"/>
      <c r="J53" s="18"/>
      <c r="K53"/>
      <c r="L53" s="32"/>
    </row>
    <row r="54" spans="1:12" x14ac:dyDescent="0.3">
      <c r="A54" s="61" t="str">
        <f>CONCATENATE("DB.",$A$44,".&lt;ITEM&gt;.COLUMN_INTEGER")</f>
        <v>DB.TABLE_DATA.&lt;ITEM&gt;.COLUMN_INTEGER</v>
      </c>
      <c r="B54" s="2" t="s">
        <v>3</v>
      </c>
      <c r="D54" s="16" t="str">
        <f>CONCATENATE("[",F54,"|",G54,"|",H54,"|",J54,"]")</f>
        <v>[43001|43002|43003|43005]</v>
      </c>
      <c r="E54" s="32"/>
      <c r="F54" s="18">
        <f>F14</f>
        <v>43001</v>
      </c>
      <c r="G54" s="18">
        <f>G14</f>
        <v>43002</v>
      </c>
      <c r="H54" s="18">
        <f>H14</f>
        <v>43003</v>
      </c>
      <c r="I54" s="18"/>
      <c r="J54" s="18">
        <f>J14</f>
        <v>43005</v>
      </c>
      <c r="K54"/>
      <c r="L54" s="32"/>
    </row>
    <row r="55" spans="1:12" x14ac:dyDescent="0.3">
      <c r="A55" s="61" t="str">
        <f>CONCATENATE("DB.",$A$44,".&lt;ITEM&gt;.COLUMN_INTEGER")</f>
        <v>DB.TABLE_DATA.&lt;ITEM&gt;.COLUMN_INTEGER</v>
      </c>
      <c r="B55" s="2" t="s">
        <v>0</v>
      </c>
      <c r="D55" s="16"/>
      <c r="E55" s="32"/>
      <c r="F55" s="18"/>
      <c r="G55" s="18"/>
      <c r="H55" s="18"/>
      <c r="I55" s="18"/>
      <c r="J55" s="18"/>
      <c r="K55"/>
      <c r="L55" s="32"/>
    </row>
    <row r="56" spans="1:12" x14ac:dyDescent="0.3">
      <c r="A56" s="61" t="str">
        <f>CONCATENATE("DB.",$A$44,".&lt;ITEM&gt;.COLUMN_STRING")</f>
        <v>DB.TABLE_DATA.&lt;ITEM&gt;.COLUMN_STRING</v>
      </c>
      <c r="B56" s="2" t="s">
        <v>3</v>
      </c>
      <c r="D56" s="16" t="str">
        <f>CONCATENATE("[",F56,"|",G56,"|",H56,"|",J56,"]")</f>
        <v>[A01_567890||A003_67890|A05_567890]</v>
      </c>
      <c r="E56" s="32"/>
      <c r="F56" s="18" t="str">
        <f>CONCATENATE(F15)</f>
        <v>A01_567890</v>
      </c>
      <c r="G56" s="18" t="str">
        <f>CONCATENATE(G15)</f>
        <v/>
      </c>
      <c r="H56" s="18" t="str">
        <f>CONCATENATE(H15)</f>
        <v>A003_67890</v>
      </c>
      <c r="I56" s="18"/>
      <c r="J56" s="18" t="str">
        <f>CONCATENATE(J15)</f>
        <v>A05_567890</v>
      </c>
      <c r="K56"/>
      <c r="L56" s="32"/>
    </row>
    <row r="57" spans="1:12" x14ac:dyDescent="0.3">
      <c r="A57" s="61" t="str">
        <f>CONCATENATE("DB.",$A$44,".&lt;ITEM&gt;.COLUMN_STRING")</f>
        <v>DB.TABLE_DATA.&lt;ITEM&gt;.COLUMN_STRING</v>
      </c>
      <c r="B57" s="2" t="s">
        <v>0</v>
      </c>
      <c r="D57" s="16"/>
      <c r="E57" s="32"/>
      <c r="F57" s="18"/>
      <c r="G57" s="18"/>
      <c r="H57" s="18"/>
      <c r="I57" s="18"/>
      <c r="J57" s="18"/>
      <c r="K57"/>
      <c r="L57" s="32"/>
    </row>
    <row r="58" spans="1:12" x14ac:dyDescent="0.3">
      <c r="A58" s="61" t="str">
        <f>CONCATENATE("DB.",$A$44,".&lt;ITEM&gt;.COLUMN_DOUBLE")</f>
        <v>DB.TABLE_DATA.&lt;ITEM&gt;.COLUMN_DOUBLE</v>
      </c>
      <c r="B58" s="2" t="s">
        <v>3</v>
      </c>
      <c r="D58" s="16" t="str">
        <f>CONCATENATE("[",F58,"|",G58,"|",H58,"|",J58,"]")</f>
        <v>[11,01|11,02||11,05]</v>
      </c>
      <c r="E58" s="32"/>
      <c r="F58" s="18">
        <f>F16</f>
        <v>11.01</v>
      </c>
      <c r="G58" s="18">
        <f>G16</f>
        <v>11.02</v>
      </c>
      <c r="H58" s="18"/>
      <c r="I58" s="18"/>
      <c r="J58" s="18">
        <f>J16</f>
        <v>11.05</v>
      </c>
      <c r="K58"/>
      <c r="L58" s="32"/>
    </row>
    <row r="59" spans="1:12" x14ac:dyDescent="0.3">
      <c r="A59" s="61" t="str">
        <f>CONCATENATE("DB.",$A$44,".&lt;ITEM&gt;.COLUMN_DOUBLE")</f>
        <v>DB.TABLE_DATA.&lt;ITEM&gt;.COLUMN_DOUBLE</v>
      </c>
      <c r="B59" s="2" t="s">
        <v>0</v>
      </c>
      <c r="D59" s="16"/>
      <c r="E59" s="32"/>
      <c r="F59" s="18"/>
      <c r="G59" s="18"/>
      <c r="H59" s="18"/>
      <c r="I59" s="18"/>
      <c r="J59" s="18"/>
      <c r="K59"/>
      <c r="L59" s="32"/>
    </row>
    <row r="60" spans="1:12" x14ac:dyDescent="0.3">
      <c r="A60" s="61" t="str">
        <f>CONCATENATE("DB.",$A$44,".&lt;ITEM&gt;.COLUMN_DATE")</f>
        <v>DB.TABLE_DATA.&lt;ITEM&gt;.COLUMN_DATE</v>
      </c>
      <c r="B60" s="2" t="s">
        <v>3</v>
      </c>
      <c r="D60" s="16" t="str">
        <f>CONCATENATE("[",F60,"|",G60,"|",H60,"|",J60,"]")</f>
        <v>[01:02:03 01/06/2001|01:02:03 01/06/2002|01:02:03 01/06/2003|01:02:03 01/06/2005]</v>
      </c>
      <c r="E60" s="76"/>
      <c r="F60" s="50" t="str">
        <f>F17</f>
        <v>01:02:03 01/06/2001</v>
      </c>
      <c r="G60" s="50" t="str">
        <f>G17</f>
        <v>01:02:03 01/06/2002</v>
      </c>
      <c r="H60" s="50" t="str">
        <f>H17</f>
        <v>01:02:03 01/06/2003</v>
      </c>
      <c r="I60" s="18"/>
      <c r="J60" s="50" t="str">
        <f>J17</f>
        <v>01:02:03 01/06/2005</v>
      </c>
      <c r="K60"/>
      <c r="L60" s="76"/>
    </row>
    <row r="61" spans="1:12" x14ac:dyDescent="0.3">
      <c r="A61" s="61" t="str">
        <f>CONCATENATE("DB.",$A$44,".&lt;ITEM&gt;.COLUMN_DATE")</f>
        <v>DB.TABLE_DATA.&lt;ITEM&gt;.COLUMN_DATE</v>
      </c>
      <c r="B61" s="2" t="s">
        <v>0</v>
      </c>
      <c r="D61" s="16"/>
      <c r="E61" s="32"/>
      <c r="F61" s="18"/>
      <c r="G61" s="18"/>
      <c r="H61" s="18"/>
      <c r="I61" s="18"/>
      <c r="J61" s="18"/>
      <c r="K61"/>
      <c r="L61" s="32"/>
    </row>
    <row r="62" spans="1:12" s="73" customFormat="1" ht="13.8" x14ac:dyDescent="0.3">
      <c r="A62" s="72" t="s">
        <v>35</v>
      </c>
      <c r="E62" s="13"/>
      <c r="L62" s="13"/>
    </row>
    <row r="63" spans="1:12" x14ac:dyDescent="0.3">
      <c r="A63" s="62" t="str">
        <f>CONCATENATE("DB.",$A$62,".&lt;INDEX&gt;")</f>
        <v>DB.TABLE_ERROR.&lt;INDEX&gt;</v>
      </c>
      <c r="B63" s="2" t="s">
        <v>0</v>
      </c>
      <c r="D63" s="16"/>
      <c r="E63" s="32"/>
      <c r="F63" s="18"/>
      <c r="G63" s="18"/>
      <c r="H63" s="18"/>
      <c r="I63" s="18"/>
      <c r="J63"/>
      <c r="K63" s="18"/>
      <c r="L63" s="32"/>
    </row>
    <row r="64" spans="1:12" x14ac:dyDescent="0.3">
      <c r="A64" s="62" t="str">
        <f>CONCATENATE("DB.",$A$62,".&lt;NAME&gt;")</f>
        <v>DB.TABLE_ERROR.&lt;NAME&gt;</v>
      </c>
      <c r="B64" s="2" t="s">
        <v>0</v>
      </c>
      <c r="D64" s="16"/>
      <c r="E64" s="32"/>
      <c r="F64" s="18"/>
      <c r="G64" s="18"/>
      <c r="H64" s="18"/>
      <c r="I64" s="18"/>
      <c r="J64"/>
      <c r="K64" s="18"/>
      <c r="L64" s="32"/>
    </row>
    <row r="65" spans="1:12" x14ac:dyDescent="0.3">
      <c r="A65" s="62" t="str">
        <f>CONCATENATE("DB.",$A$62,".&lt;ITEM&gt;.&lt;STATUS&gt;")</f>
        <v>DB.TABLE_ERROR.&lt;ITEM&gt;.&lt;STATUS&gt;</v>
      </c>
      <c r="B65" s="2" t="s">
        <v>3</v>
      </c>
      <c r="D65" s="16" t="str">
        <f>CONCATENATE("[",I65,"|",K65,"]")</f>
        <v>[NEW|NEW]</v>
      </c>
      <c r="E65" s="32"/>
      <c r="F65" s="18"/>
      <c r="G65" s="18"/>
      <c r="H65" s="18"/>
      <c r="I65" s="18" t="s">
        <v>42</v>
      </c>
      <c r="J65"/>
      <c r="K65" s="18" t="s">
        <v>42</v>
      </c>
      <c r="L65" s="32"/>
    </row>
    <row r="66" spans="1:12" x14ac:dyDescent="0.3">
      <c r="A66" s="62" t="str">
        <f>CONCATENATE("DB.",$A$62,".&lt;ITEM&gt;.&lt;STATUS&gt;")</f>
        <v>DB.TABLE_ERROR.&lt;ITEM&gt;.&lt;STATUS&gt;</v>
      </c>
      <c r="B66" s="2" t="s">
        <v>0</v>
      </c>
      <c r="D66" s="16"/>
      <c r="E66" s="32"/>
      <c r="F66" s="18"/>
      <c r="G66" s="18"/>
      <c r="H66" s="18"/>
      <c r="I66" s="18"/>
      <c r="J66"/>
      <c r="K66" s="18"/>
      <c r="L66" s="32"/>
    </row>
    <row r="67" spans="1:12" x14ac:dyDescent="0.3">
      <c r="A67" s="62" t="str">
        <f>CONCATENATE("DB.",$A$62,".&lt;ITEM&gt;.&lt;INDEX&gt;")</f>
        <v>DB.TABLE_ERROR.&lt;ITEM&gt;.&lt;INDEX&gt;</v>
      </c>
      <c r="B67" s="2" t="s">
        <v>0</v>
      </c>
      <c r="D67" s="16"/>
      <c r="E67" s="32"/>
      <c r="F67" s="18"/>
      <c r="G67" s="18"/>
      <c r="H67" s="18"/>
      <c r="I67" s="18"/>
      <c r="J67"/>
      <c r="K67" s="18"/>
      <c r="L67" s="32"/>
    </row>
    <row r="68" spans="1:12" x14ac:dyDescent="0.3">
      <c r="A68" s="62" t="str">
        <f>CONCATENATE("DB.",$A$62,".&lt;ITEM&gt;.&lt;NAME&gt;")</f>
        <v>DB.TABLE_ERROR.&lt;ITEM&gt;.&lt;NAME&gt;</v>
      </c>
      <c r="B68" s="2" t="s">
        <v>0</v>
      </c>
      <c r="D68" s="16"/>
      <c r="E68" s="32"/>
      <c r="F68" s="18"/>
      <c r="G68" s="18"/>
      <c r="H68" s="18"/>
      <c r="I68" s="18"/>
      <c r="J68"/>
      <c r="K68" s="18"/>
      <c r="L68" s="32"/>
    </row>
    <row r="69" spans="1:12" x14ac:dyDescent="0.3">
      <c r="A69" s="62" t="str">
        <f>CONCATENATE("DB.",$A$62,".&lt;ITEM&gt;.ID")</f>
        <v>DB.TABLE_ERROR.&lt;ITEM&gt;.ID</v>
      </c>
      <c r="B69" s="2" t="s">
        <v>0</v>
      </c>
      <c r="D69" s="16"/>
      <c r="E69" s="32"/>
      <c r="F69" s="18"/>
      <c r="G69" s="18"/>
      <c r="H69" s="18"/>
      <c r="I69" s="18"/>
      <c r="J69"/>
      <c r="K69" s="18"/>
      <c r="L69" s="32"/>
    </row>
    <row r="70" spans="1:12" x14ac:dyDescent="0.3">
      <c r="A70" s="62" t="str">
        <f>CONCATENATE("DB.",$A$62,".&lt;ITEM&gt;.BATCH_ID")</f>
        <v>DB.TABLE_ERROR.&lt;ITEM&gt;.BATCH_ID</v>
      </c>
      <c r="B70" s="2" t="s">
        <v>0</v>
      </c>
      <c r="D70" s="16"/>
      <c r="E70" s="32"/>
      <c r="F70" s="18"/>
      <c r="G70" s="18"/>
      <c r="H70" s="18"/>
      <c r="I70" s="18"/>
      <c r="J70"/>
      <c r="K70" s="18"/>
      <c r="L70" s="32"/>
    </row>
    <row r="71" spans="1:12" x14ac:dyDescent="0.3">
      <c r="A71" s="62" t="str">
        <f>CONCATENATE("DB.",$A$62,".&lt;ITEM&gt;.DATE")</f>
        <v>DB.TABLE_ERROR.&lt;ITEM&gt;.DATE</v>
      </c>
      <c r="B71" s="2" t="s">
        <v>0</v>
      </c>
      <c r="D71" s="16"/>
      <c r="E71" s="32"/>
      <c r="F71" s="18"/>
      <c r="G71" s="18"/>
      <c r="H71" s="18"/>
      <c r="I71" s="18"/>
      <c r="J71"/>
      <c r="K71" s="18"/>
      <c r="L71" s="32"/>
    </row>
    <row r="72" spans="1:12" x14ac:dyDescent="0.3">
      <c r="A72" s="61" t="str">
        <f>CONCATENATE("DB.",$A$62,".&lt;ITEM&gt;.FILE")</f>
        <v>DB.TABLE_ERROR.&lt;ITEM&gt;.FILE</v>
      </c>
      <c r="B72" s="2" t="s">
        <v>3</v>
      </c>
      <c r="D72" s="16" t="str">
        <f>CONCATENATE("[",D10,"|",D10,"]")</f>
        <v>[DATA_MULTI_01.csv|DATA_MULTI_01.csv]</v>
      </c>
      <c r="E72" s="32"/>
      <c r="F72" s="18"/>
      <c r="G72" s="18"/>
      <c r="H72" s="18"/>
      <c r="I72" s="18" t="str">
        <f>I10</f>
        <v>DATA_MULTI_SUB_04.csv</v>
      </c>
      <c r="J72"/>
      <c r="K72" s="18" t="str">
        <f>K10</f>
        <v>DATA_MULTI_SUB_06.csv</v>
      </c>
      <c r="L72" s="32"/>
    </row>
    <row r="73" spans="1:12" x14ac:dyDescent="0.3">
      <c r="A73" s="61" t="str">
        <f>CONCATENATE("DB.",$A$62,".&lt;ITEM&gt;.FILE")</f>
        <v>DB.TABLE_ERROR.&lt;ITEM&gt;.FILE</v>
      </c>
      <c r="B73" s="2" t="s">
        <v>0</v>
      </c>
      <c r="D73" s="16"/>
      <c r="E73" s="32"/>
      <c r="F73" s="18"/>
      <c r="G73" s="18"/>
      <c r="H73" s="18"/>
      <c r="I73" s="18"/>
      <c r="J73"/>
      <c r="K73" s="18"/>
      <c r="L73" s="32"/>
    </row>
    <row r="74" spans="1:12" x14ac:dyDescent="0.3">
      <c r="A74" s="61" t="str">
        <f>CONCATENATE("DB.",$A$62,".&lt;ITEM&gt;.LINE")</f>
        <v>DB.TABLE_ERROR.&lt;ITEM&gt;.LINE</v>
      </c>
      <c r="B74" s="2" t="s">
        <v>3</v>
      </c>
      <c r="D74" s="16" t="s">
        <v>60</v>
      </c>
      <c r="E74" s="32"/>
      <c r="F74" s="18"/>
      <c r="G74" s="18"/>
      <c r="H74" s="18"/>
      <c r="I74" s="18">
        <v>0</v>
      </c>
      <c r="J74"/>
      <c r="K74" s="18">
        <v>0</v>
      </c>
      <c r="L74" s="32"/>
    </row>
    <row r="75" spans="1:12" x14ac:dyDescent="0.3">
      <c r="A75" s="61" t="str">
        <f>CONCATENATE("DB.",$A$62,".&lt;ITEM&gt;.LINE")</f>
        <v>DB.TABLE_ERROR.&lt;ITEM&gt;.LINE</v>
      </c>
      <c r="B75" s="2" t="s">
        <v>0</v>
      </c>
      <c r="D75" s="16"/>
      <c r="E75" s="32"/>
      <c r="F75" s="18"/>
      <c r="G75" s="18"/>
      <c r="H75" s="18"/>
      <c r="I75" s="18"/>
      <c r="J75"/>
      <c r="K75" s="18"/>
      <c r="L75" s="32"/>
    </row>
    <row r="76" spans="1:12" x14ac:dyDescent="0.3">
      <c r="A76" s="61" t="str">
        <f>CONCATENATE("DB.",$A$62,".&lt;ITEM&gt;.ITEM")</f>
        <v>DB.TABLE_ERROR.&lt;ITEM&gt;.ITEM</v>
      </c>
      <c r="B76" s="2" t="s">
        <v>3</v>
      </c>
      <c r="D76" s="16" t="str">
        <f>CONCATENATE("[",I76,"|",K76,"]")</f>
        <v>[COLUMN_DATE|]</v>
      </c>
      <c r="E76" s="32"/>
      <c r="F76" s="18"/>
      <c r="G76" s="18"/>
      <c r="H76" s="18"/>
      <c r="I76" s="18" t="str">
        <f>I2</f>
        <v>COLUMN_DATE</v>
      </c>
      <c r="J76"/>
      <c r="K76" s="18"/>
      <c r="L76" s="32"/>
    </row>
    <row r="77" spans="1:12" x14ac:dyDescent="0.3">
      <c r="A77" s="61" t="str">
        <f>CONCATENATE("DB.",$A$62,".&lt;ITEM&gt;.ITEM")</f>
        <v>DB.TABLE_ERROR.&lt;ITEM&gt;.ITEM</v>
      </c>
      <c r="B77" s="2" t="s">
        <v>0</v>
      </c>
      <c r="D77" s="16"/>
      <c r="E77" s="32"/>
      <c r="F77" s="18"/>
      <c r="G77" s="18"/>
      <c r="H77" s="18"/>
      <c r="I77" s="18"/>
      <c r="J77"/>
      <c r="K77" s="18"/>
      <c r="L77" s="32"/>
    </row>
    <row r="78" spans="1:12" x14ac:dyDescent="0.3">
      <c r="A78" s="61" t="str">
        <f>CONCATENATE("DB.",$A$62,".&lt;ITEM&gt;.VALUE")</f>
        <v>DB.TABLE_ERROR.&lt;ITEM&gt;.VALUE</v>
      </c>
      <c r="B78" s="2" t="s">
        <v>3</v>
      </c>
      <c r="D78" s="16" t="str">
        <f>CONCATENATE("[",I78,"|",K78,"]")</f>
        <v>[|]</v>
      </c>
      <c r="E78" s="32"/>
      <c r="F78" s="18"/>
      <c r="G78" s="18"/>
      <c r="H78" s="18"/>
      <c r="J78"/>
      <c r="L78" s="32"/>
    </row>
    <row r="79" spans="1:12" x14ac:dyDescent="0.3">
      <c r="A79" s="61" t="str">
        <f>CONCATENATE("DB.",$A$62,".&lt;ITEM&gt;.VALUE")</f>
        <v>DB.TABLE_ERROR.&lt;ITEM&gt;.VALUE</v>
      </c>
      <c r="B79" s="2" t="s">
        <v>0</v>
      </c>
      <c r="D79" s="16"/>
      <c r="E79" s="32"/>
      <c r="F79" s="18"/>
      <c r="G79" s="18"/>
      <c r="H79" s="18"/>
      <c r="I79" s="18"/>
      <c r="J79"/>
      <c r="K79" s="18"/>
      <c r="L79" s="32"/>
    </row>
    <row r="80" spans="1:12" x14ac:dyDescent="0.3">
      <c r="A80" s="61" t="str">
        <f>CONCATENATE("DB.",$A$62,".&lt;ITEM&gt;.REASON")</f>
        <v>DB.TABLE_ERROR.&lt;ITEM&gt;.REASON</v>
      </c>
      <c r="B80" s="2" t="s">
        <v>3</v>
      </c>
      <c r="D80" s="16" t="str">
        <f>CONCATENATE("[",I80,"|",K80,"]")</f>
        <v>[Mandatory|Not unique item. TABLE_DATA.COLUMN_INTEGER: 43005]</v>
      </c>
      <c r="E80" s="32"/>
      <c r="F80" s="18"/>
      <c r="G80" s="18"/>
      <c r="H80" s="18"/>
      <c r="I80" s="18" t="s">
        <v>43</v>
      </c>
      <c r="J80"/>
      <c r="K80" s="18" t="str">
        <f>CONCATENATE("Not unique item. TABLE_DATA.COLUMN_INTEGER: ",K14)</f>
        <v>Not unique item. TABLE_DATA.COLUMN_INTEGER: 43005</v>
      </c>
      <c r="L80" s="32"/>
    </row>
    <row r="81" spans="1:12" x14ac:dyDescent="0.3">
      <c r="A81" s="61" t="str">
        <f>CONCATENATE("DB.",$A$62,".&lt;ITEM&gt;.REASON")</f>
        <v>DB.TABLE_ERROR.&lt;ITEM&gt;.REASON</v>
      </c>
      <c r="B81" s="2" t="s">
        <v>0</v>
      </c>
      <c r="D81" s="16"/>
      <c r="E81" s="32"/>
      <c r="F81" s="18"/>
      <c r="G81" s="18"/>
      <c r="H81" s="18"/>
      <c r="I81" s="18"/>
      <c r="J81"/>
      <c r="K81" s="18"/>
      <c r="L81" s="32"/>
    </row>
    <row r="82" spans="1:12" s="73" customFormat="1" ht="13.8" x14ac:dyDescent="0.3">
      <c r="A82" s="72" t="s">
        <v>33</v>
      </c>
      <c r="E82" s="13"/>
      <c r="L82" s="13"/>
    </row>
    <row r="83" spans="1:12" x14ac:dyDescent="0.3">
      <c r="A83" s="62" t="str">
        <f>CONCATENATE("DB.",$A$82,".&lt;INDEX&gt;")</f>
        <v>DB.TABLE_FILE.&lt;INDEX&gt;</v>
      </c>
      <c r="B83" s="2" t="s">
        <v>0</v>
      </c>
      <c r="D83" s="18"/>
      <c r="E83" s="32"/>
      <c r="F83" s="18"/>
      <c r="G83" s="18"/>
      <c r="H83" s="18"/>
      <c r="I83" s="18"/>
      <c r="J83" s="18"/>
      <c r="K83" s="18"/>
      <c r="L83" s="32"/>
    </row>
    <row r="84" spans="1:12" x14ac:dyDescent="0.3">
      <c r="A84" s="62" t="str">
        <f>CONCATENATE("DB.",$A$82,".&lt;NAME&gt;")</f>
        <v>DB.TABLE_FILE.&lt;NAME&gt;</v>
      </c>
      <c r="B84" s="2" t="s">
        <v>0</v>
      </c>
      <c r="D84" s="18"/>
      <c r="E84" s="32"/>
      <c r="F84" s="18"/>
      <c r="G84" s="18"/>
      <c r="H84" s="18"/>
      <c r="I84" s="18"/>
      <c r="J84" s="18"/>
      <c r="K84" s="18"/>
      <c r="L84" s="32"/>
    </row>
    <row r="85" spans="1:12" x14ac:dyDescent="0.3">
      <c r="A85" s="62" t="str">
        <f>CONCATENATE("DB.",$A$82,".&lt;ITEM&gt;.&lt;STATUS&gt;")</f>
        <v>DB.TABLE_FILE.&lt;ITEM&gt;.&lt;STATUS&gt;</v>
      </c>
      <c r="B85" s="2" t="s">
        <v>3</v>
      </c>
      <c r="D85" s="16" t="s">
        <v>42</v>
      </c>
      <c r="E85" s="32"/>
      <c r="F85" s="18" t="s">
        <v>42</v>
      </c>
      <c r="G85" s="18" t="s">
        <v>42</v>
      </c>
      <c r="H85" s="18" t="s">
        <v>42</v>
      </c>
      <c r="I85" s="18" t="s">
        <v>42</v>
      </c>
      <c r="J85" s="18" t="s">
        <v>42</v>
      </c>
      <c r="K85" s="18" t="s">
        <v>42</v>
      </c>
      <c r="L85" s="32"/>
    </row>
    <row r="86" spans="1:12" x14ac:dyDescent="0.3">
      <c r="A86" s="62" t="str">
        <f>CONCATENATE("DB.",$A$82,".&lt;ITEM&gt;.&lt;STATUS&gt;")</f>
        <v>DB.TABLE_FILE.&lt;ITEM&gt;.&lt;STATUS&gt;</v>
      </c>
      <c r="B86" s="2" t="s">
        <v>0</v>
      </c>
      <c r="D86" s="18"/>
      <c r="E86" s="32"/>
      <c r="F86" s="18"/>
      <c r="G86" s="18"/>
      <c r="H86" s="18"/>
      <c r="I86" s="18"/>
      <c r="J86" s="18"/>
      <c r="K86" s="18"/>
      <c r="L86" s="32"/>
    </row>
    <row r="87" spans="1:12" x14ac:dyDescent="0.3">
      <c r="A87" s="62" t="str">
        <f>CONCATENATE("DB.",$A$82,".&lt;ITEM&gt;.&lt;INDEX&gt;")</f>
        <v>DB.TABLE_FILE.&lt;ITEM&gt;.&lt;INDEX&gt;</v>
      </c>
      <c r="B87" s="2" t="s">
        <v>0</v>
      </c>
      <c r="D87" s="18"/>
      <c r="E87" s="32"/>
      <c r="F87" s="18"/>
      <c r="G87" s="18"/>
      <c r="H87" s="18"/>
      <c r="I87" s="18"/>
      <c r="J87" s="18"/>
      <c r="K87" s="18"/>
      <c r="L87" s="32"/>
    </row>
    <row r="88" spans="1:12" x14ac:dyDescent="0.3">
      <c r="A88" s="62" t="str">
        <f>CONCATENATE("DB.",$A$82,".&lt;ITEM&gt;.&lt;NAME&gt;")</f>
        <v>DB.TABLE_FILE.&lt;ITEM&gt;.&lt;NAME&gt;</v>
      </c>
      <c r="B88" s="2" t="s">
        <v>0</v>
      </c>
      <c r="D88" s="18"/>
      <c r="E88" s="32"/>
      <c r="F88" s="18"/>
      <c r="G88" s="18"/>
      <c r="H88" s="18"/>
      <c r="I88" s="18"/>
      <c r="J88" s="18"/>
      <c r="K88" s="18"/>
      <c r="L88" s="32"/>
    </row>
    <row r="89" spans="1:12" x14ac:dyDescent="0.3">
      <c r="A89" s="62" t="str">
        <f>CONCATENATE("DB.",$A$82,".&lt;ITEM&gt;.ID")</f>
        <v>DB.TABLE_FILE.&lt;ITEM&gt;.ID</v>
      </c>
      <c r="B89" s="2" t="s">
        <v>0</v>
      </c>
      <c r="D89" s="18"/>
      <c r="E89" s="32"/>
      <c r="F89" s="18"/>
      <c r="G89" s="18"/>
      <c r="H89" s="18"/>
      <c r="I89" s="18"/>
      <c r="J89" s="18"/>
      <c r="K89" s="18"/>
      <c r="L89" s="32"/>
    </row>
    <row r="90" spans="1:12" x14ac:dyDescent="0.3">
      <c r="A90" s="62" t="str">
        <f>CONCATENATE("DB.",$A$82,".&lt;ITEM&gt;.BATCH_ID")</f>
        <v>DB.TABLE_FILE.&lt;ITEM&gt;.BATCH_ID</v>
      </c>
      <c r="B90" s="2" t="s">
        <v>0</v>
      </c>
      <c r="D90" s="18"/>
      <c r="E90" s="32"/>
      <c r="F90" s="18"/>
      <c r="G90" s="18"/>
      <c r="H90" s="18"/>
      <c r="I90" s="18"/>
      <c r="J90" s="18"/>
      <c r="K90" s="18"/>
      <c r="L90" s="32"/>
    </row>
    <row r="91" spans="1:12" x14ac:dyDescent="0.3">
      <c r="A91" s="62" t="str">
        <f>CONCATENATE("DB.",$A$82,".&lt;ITEM&gt;.DATE")</f>
        <v>DB.TABLE_FILE.&lt;ITEM&gt;.DATE</v>
      </c>
      <c r="B91" s="2" t="s">
        <v>0</v>
      </c>
      <c r="D91" s="18"/>
      <c r="E91" s="32"/>
      <c r="F91" s="18"/>
      <c r="G91" s="18"/>
      <c r="H91" s="18"/>
      <c r="I91" s="18"/>
      <c r="J91" s="18"/>
      <c r="K91" s="18"/>
      <c r="L91" s="32"/>
    </row>
    <row r="92" spans="1:12" x14ac:dyDescent="0.3">
      <c r="A92" s="61" t="str">
        <f>CONCATENATE("DB.",$A$82,".&lt;ITEM&gt;.FILE")</f>
        <v>DB.TABLE_FILE.&lt;ITEM&gt;.FILE</v>
      </c>
      <c r="B92" s="2" t="s">
        <v>3</v>
      </c>
      <c r="D92" s="16" t="str">
        <f>D10</f>
        <v>DATA_MULTI_01.csv</v>
      </c>
      <c r="E92" s="32"/>
      <c r="F92" s="18" t="str">
        <f>F10</f>
        <v>DATA_MULTI_SUB_01.csv</v>
      </c>
      <c r="G92" s="18" t="str">
        <f t="shared" ref="G92:I92" si="5">G10</f>
        <v>DATA_MULTI_SUB_02.csv</v>
      </c>
      <c r="H92" s="18" t="str">
        <f t="shared" si="5"/>
        <v>DATA_MULTI_SUB_03.csv</v>
      </c>
      <c r="I92" s="18" t="str">
        <f t="shared" si="5"/>
        <v>DATA_MULTI_SUB_04.csv</v>
      </c>
      <c r="J92" s="18" t="str">
        <f t="shared" ref="J92:K92" si="6">J10</f>
        <v>DATA_MULTI_SUB_05.csv</v>
      </c>
      <c r="K92" s="18" t="str">
        <f t="shared" si="6"/>
        <v>DATA_MULTI_SUB_06.csv</v>
      </c>
      <c r="L92" s="32"/>
    </row>
    <row r="93" spans="1:12" x14ac:dyDescent="0.3">
      <c r="A93" s="61" t="str">
        <f>CONCATENATE("DB.",$A$82,".&lt;ITEM&gt;.FILE")</f>
        <v>DB.TABLE_FILE.&lt;ITEM&gt;.FILE</v>
      </c>
      <c r="B93" s="2" t="s">
        <v>0</v>
      </c>
      <c r="D93" s="18"/>
      <c r="E93" s="32"/>
      <c r="F93" s="18"/>
      <c r="G93" s="18"/>
      <c r="H93" s="18"/>
      <c r="I93" s="18"/>
      <c r="J93" s="18"/>
      <c r="K93" s="18"/>
      <c r="L93" s="32"/>
    </row>
    <row r="94" spans="1:12" x14ac:dyDescent="0.3">
      <c r="A94" s="61" t="str">
        <f>CONCATENATE("DB.",$A$82,".&lt;ITEM&gt;.COUNT_LINES")</f>
        <v>DB.TABLE_FILE.&lt;ITEM&gt;.COUNT_LINES</v>
      </c>
      <c r="B94" s="2" t="s">
        <v>3</v>
      </c>
      <c r="D94" s="16">
        <f>SUM(F94:K94)</f>
        <v>6</v>
      </c>
      <c r="E94" s="32"/>
      <c r="F94" s="18">
        <v>1</v>
      </c>
      <c r="G94" s="18">
        <v>1</v>
      </c>
      <c r="H94" s="18">
        <v>1</v>
      </c>
      <c r="I94" s="18">
        <v>1</v>
      </c>
      <c r="J94" s="18">
        <v>1</v>
      </c>
      <c r="K94" s="18">
        <v>1</v>
      </c>
      <c r="L94" s="32"/>
    </row>
    <row r="95" spans="1:12" x14ac:dyDescent="0.3">
      <c r="A95" s="61" t="str">
        <f>CONCATENATE("DB.",$A$82,".&lt;ITEM&gt;.COUNT_LINES")</f>
        <v>DB.TABLE_FILE.&lt;ITEM&gt;.COUNT_LINES</v>
      </c>
      <c r="B95" s="2" t="s">
        <v>0</v>
      </c>
      <c r="D95" s="18"/>
      <c r="E95" s="32"/>
      <c r="F95" s="18"/>
      <c r="G95" s="18"/>
      <c r="H95" s="18"/>
      <c r="I95" s="18"/>
      <c r="J95" s="18"/>
      <c r="K95" s="18"/>
      <c r="L95" s="32"/>
    </row>
    <row r="96" spans="1:12" x14ac:dyDescent="0.3">
      <c r="A96" s="61" t="str">
        <f>CONCATENATE("DB.",$A$82,".&lt;ITEM&gt;.COUNT_LINES_ERROR")</f>
        <v>DB.TABLE_FILE.&lt;ITEM&gt;.COUNT_LINES_ERROR</v>
      </c>
      <c r="B96" s="2" t="s">
        <v>3</v>
      </c>
      <c r="D96" s="16">
        <f>SUM(F96:K96)</f>
        <v>2</v>
      </c>
      <c r="E96" s="32"/>
      <c r="F96" s="18">
        <v>0</v>
      </c>
      <c r="G96" s="18">
        <v>0</v>
      </c>
      <c r="H96" s="18">
        <v>0</v>
      </c>
      <c r="I96" s="18">
        <v>1</v>
      </c>
      <c r="J96" s="18">
        <v>0</v>
      </c>
      <c r="K96" s="18">
        <v>1</v>
      </c>
      <c r="L96" s="32"/>
    </row>
    <row r="97" spans="1:12" x14ac:dyDescent="0.3">
      <c r="A97" s="61" t="str">
        <f>CONCATENATE("DB.",$A$82,".&lt;ITEM&gt;.COUNT_LINES_ERROR")</f>
        <v>DB.TABLE_FILE.&lt;ITEM&gt;.COUNT_LINES_ERROR</v>
      </c>
      <c r="B97" s="2" t="s">
        <v>0</v>
      </c>
      <c r="D97" s="18"/>
      <c r="E97" s="32"/>
      <c r="F97" s="18"/>
      <c r="G97" s="18"/>
      <c r="H97" s="18"/>
      <c r="I97" s="18"/>
      <c r="J97" s="18"/>
      <c r="K97" s="18"/>
      <c r="L97" s="32"/>
    </row>
    <row r="98" spans="1:12" s="12" customFormat="1" ht="3" customHeight="1" x14ac:dyDescent="0.3">
      <c r="A98" s="11"/>
      <c r="B98" s="11"/>
      <c r="C98" s="11"/>
      <c r="D98" s="19"/>
      <c r="E98" s="30"/>
      <c r="F98" s="19"/>
      <c r="G98" s="19"/>
      <c r="H98" s="19"/>
      <c r="I98" s="19"/>
      <c r="L98" s="30"/>
    </row>
    <row r="99" spans="1:12" x14ac:dyDescent="0.3">
      <c r="A99" s="61" t="s">
        <v>18</v>
      </c>
      <c r="B99" s="2" t="s">
        <v>3</v>
      </c>
      <c r="D99" s="18"/>
      <c r="E99" s="32"/>
      <c r="F99" s="18"/>
      <c r="G99" s="18"/>
      <c r="H99" s="18"/>
      <c r="I99" s="18"/>
      <c r="J99"/>
      <c r="K99"/>
      <c r="L99" s="32"/>
    </row>
    <row r="100" spans="1:12" x14ac:dyDescent="0.3">
      <c r="A100" s="61" t="s">
        <v>18</v>
      </c>
      <c r="B100" s="2" t="s">
        <v>0</v>
      </c>
      <c r="J100"/>
      <c r="K100"/>
    </row>
    <row r="101" spans="1:12" x14ac:dyDescent="0.3">
      <c r="A101" s="61" t="s">
        <v>19</v>
      </c>
      <c r="B101" s="2" t="s">
        <v>3</v>
      </c>
      <c r="J101"/>
      <c r="K101"/>
    </row>
    <row r="102" spans="1:12" x14ac:dyDescent="0.3">
      <c r="A102" s="61" t="s">
        <v>19</v>
      </c>
      <c r="B102" s="2" t="s">
        <v>0</v>
      </c>
      <c r="J102"/>
      <c r="K102"/>
    </row>
    <row r="103" spans="1:12" x14ac:dyDescent="0.3">
      <c r="A103" s="61" t="s">
        <v>41</v>
      </c>
      <c r="B103" s="2" t="s">
        <v>0</v>
      </c>
      <c r="J103"/>
      <c r="K103"/>
    </row>
    <row r="104" spans="1:12" x14ac:dyDescent="0.3">
      <c r="A104" s="61" t="s">
        <v>15</v>
      </c>
      <c r="B104" s="2" t="s">
        <v>0</v>
      </c>
      <c r="J104"/>
      <c r="K104"/>
    </row>
    <row r="105" spans="1:12" x14ac:dyDescent="0.3">
      <c r="A105" s="61" t="s">
        <v>16</v>
      </c>
      <c r="B105" s="2" t="s">
        <v>0</v>
      </c>
      <c r="J105"/>
      <c r="K105"/>
    </row>
    <row r="106" spans="1:12" x14ac:dyDescent="0.3">
      <c r="A106" s="61" t="s">
        <v>17</v>
      </c>
      <c r="B106" s="2" t="s">
        <v>0</v>
      </c>
      <c r="J106"/>
      <c r="K106"/>
    </row>
    <row r="107" spans="1:12" x14ac:dyDescent="0.3">
      <c r="A107" s="61" t="s">
        <v>61</v>
      </c>
      <c r="B107" s="2" t="s">
        <v>0</v>
      </c>
      <c r="J107"/>
      <c r="K107"/>
    </row>
  </sheetData>
  <conditionalFormatting sqref="G13:I13 G11:I11 G9:K9">
    <cfRule type="cellIs" dxfId="213" priority="287" stopIfTrue="1" operator="equal">
      <formula>"OK"</formula>
    </cfRule>
    <cfRule type="cellIs" dxfId="212" priority="288" stopIfTrue="1" operator="equal">
      <formula>"KO"</formula>
    </cfRule>
  </conditionalFormatting>
  <conditionalFormatting sqref="G3:I3">
    <cfRule type="cellIs" dxfId="211" priority="289" stopIfTrue="1" operator="equal">
      <formula>"Y"</formula>
    </cfRule>
    <cfRule type="cellIs" dxfId="210" priority="290" stopIfTrue="1" operator="equal">
      <formula>"N"</formula>
    </cfRule>
  </conditionalFormatting>
  <conditionalFormatting sqref="D9:E9 D11:E11 D13:E13">
    <cfRule type="cellIs" dxfId="209" priority="291" stopIfTrue="1" operator="equal">
      <formula>"OK"</formula>
    </cfRule>
    <cfRule type="cellIs" dxfId="208" priority="291" stopIfTrue="1" operator="equal">
      <formula>"KO"</formula>
    </cfRule>
  </conditionalFormatting>
  <conditionalFormatting sqref="A9 C9">
    <cfRule type="cellIs" dxfId="207" priority="281" stopIfTrue="1" operator="equal">
      <formula>"OK"</formula>
    </cfRule>
    <cfRule type="cellIs" dxfId="206" priority="282" stopIfTrue="1" operator="equal">
      <formula>"KO"</formula>
    </cfRule>
  </conditionalFormatting>
  <conditionalFormatting sqref="J13:K13">
    <cfRule type="cellIs" dxfId="205" priority="272" stopIfTrue="1" operator="equal">
      <formula>"OK"</formula>
    </cfRule>
    <cfRule type="cellIs" dxfId="204" priority="273" stopIfTrue="1" operator="equal">
      <formula>"KO"</formula>
    </cfRule>
  </conditionalFormatting>
  <conditionalFormatting sqref="A11 C11">
    <cfRule type="cellIs" dxfId="203" priority="274" stopIfTrue="1" operator="equal">
      <formula>"OK"</formula>
    </cfRule>
    <cfRule type="cellIs" dxfId="202" priority="275" stopIfTrue="1" operator="equal">
      <formula>"KO"</formula>
    </cfRule>
  </conditionalFormatting>
  <conditionalFormatting sqref="A13 C13">
    <cfRule type="cellIs" dxfId="201" priority="267" stopIfTrue="1" operator="equal">
      <formula>"OK"</formula>
    </cfRule>
    <cfRule type="cellIs" dxfId="200" priority="268" stopIfTrue="1" operator="equal">
      <formula>"KO"</formula>
    </cfRule>
  </conditionalFormatting>
  <conditionalFormatting sqref="F3:K3">
    <cfRule type="cellIs" dxfId="199" priority="134" stopIfTrue="1" operator="equal">
      <formula>"Y"</formula>
    </cfRule>
    <cfRule type="cellIs" dxfId="198" priority="135" stopIfTrue="1" operator="equal">
      <formula>"N"</formula>
    </cfRule>
  </conditionalFormatting>
  <conditionalFormatting sqref="J11:K11">
    <cfRule type="cellIs" dxfId="197" priority="279" stopIfTrue="1" operator="equal">
      <formula>"OK"</formula>
    </cfRule>
    <cfRule type="cellIs" dxfId="196" priority="280" stopIfTrue="1" operator="equal">
      <formula>"KO"</formula>
    </cfRule>
  </conditionalFormatting>
  <conditionalFormatting sqref="M3:XFD3">
    <cfRule type="cellIs" dxfId="195" priority="292" stopIfTrue="1" operator="equal">
      <formula>"Y"</formula>
    </cfRule>
    <cfRule type="cellIs" dxfId="194" priority="292" stopIfTrue="1" operator="equal">
      <formula>"N"</formula>
    </cfRule>
  </conditionalFormatting>
  <conditionalFormatting sqref="D3:E3">
    <cfRule type="cellIs" dxfId="193" priority="159" stopIfTrue="1" operator="equal">
      <formula>"Y"</formula>
    </cfRule>
    <cfRule type="cellIs" dxfId="192" priority="160" stopIfTrue="1" operator="equal">
      <formula>"N"</formula>
    </cfRule>
  </conditionalFormatting>
  <conditionalFormatting sqref="J3:K3">
    <cfRule type="cellIs" dxfId="191" priority="138" stopIfTrue="1" operator="equal">
      <formula>"Y"</formula>
    </cfRule>
    <cfRule type="cellIs" dxfId="190" priority="139" stopIfTrue="1" operator="equal">
      <formula>"N"</formula>
    </cfRule>
  </conditionalFormatting>
  <conditionalFormatting sqref="F9 F11 F13">
    <cfRule type="cellIs" dxfId="189" priority="136" stopIfTrue="1" operator="equal">
      <formula>"OK"</formula>
    </cfRule>
    <cfRule type="cellIs" dxfId="188" priority="137" stopIfTrue="1" operator="equal">
      <formula>"KO"</formula>
    </cfRule>
  </conditionalFormatting>
  <conditionalFormatting sqref="L3">
    <cfRule type="cellIs" dxfId="187" priority="124" stopIfTrue="1" operator="equal">
      <formula>"Y"</formula>
    </cfRule>
    <cfRule type="cellIs" dxfId="186" priority="125" stopIfTrue="1" operator="equal">
      <formula>"N"</formula>
    </cfRule>
  </conditionalFormatting>
  <conditionalFormatting sqref="L9 L11 L13">
    <cfRule type="cellIs" dxfId="185" priority="126" stopIfTrue="1" operator="equal">
      <formula>"OK"</formula>
    </cfRule>
    <cfRule type="cellIs" dxfId="184" priority="127" stopIfTrue="1" operator="equal">
      <formula>"KO"</formula>
    </cfRule>
  </conditionalFormatting>
  <conditionalFormatting sqref="B9">
    <cfRule type="cellIs" dxfId="183" priority="116" stopIfTrue="1" operator="equal">
      <formula>"OK"</formula>
    </cfRule>
    <cfRule type="cellIs" dxfId="182" priority="117" stopIfTrue="1" operator="equal">
      <formula>"KO"</formula>
    </cfRule>
  </conditionalFormatting>
  <conditionalFormatting sqref="B11">
    <cfRule type="cellIs" dxfId="181" priority="111" stopIfTrue="1" operator="equal">
      <formula>"OK"</formula>
    </cfRule>
    <cfRule type="cellIs" dxfId="180" priority="112" stopIfTrue="1" operator="equal">
      <formula>"KO"</formula>
    </cfRule>
  </conditionalFormatting>
  <conditionalFormatting sqref="B13">
    <cfRule type="cellIs" dxfId="179" priority="106" stopIfTrue="1" operator="equal">
      <formula>"OK"</formula>
    </cfRule>
    <cfRule type="cellIs" dxfId="178" priority="107" stopIfTrue="1" operator="equal">
      <formula>"KO"</formula>
    </cfRule>
  </conditionalFormatting>
  <conditionalFormatting sqref="B97">
    <cfRule type="cellIs" dxfId="177" priority="43" stopIfTrue="1" operator="equal">
      <formula>"I"</formula>
    </cfRule>
    <cfRule type="cellIs" dxfId="176" priority="44" stopIfTrue="1" operator="equal">
      <formula>"E"</formula>
    </cfRule>
    <cfRule type="cellIs" dxfId="175" priority="45" stopIfTrue="1" operator="equal">
      <formula>"O"</formula>
    </cfRule>
  </conditionalFormatting>
  <conditionalFormatting sqref="B96">
    <cfRule type="cellIs" dxfId="174" priority="40" stopIfTrue="1" operator="equal">
      <formula>"I"</formula>
    </cfRule>
    <cfRule type="cellIs" dxfId="173" priority="41" stopIfTrue="1" operator="equal">
      <formula>"E"</formula>
    </cfRule>
    <cfRule type="cellIs" dxfId="172" priority="42" stopIfTrue="1" operator="equal">
      <formula>"O"</formula>
    </cfRule>
  </conditionalFormatting>
  <conditionalFormatting sqref="B9:B10 B12 B14:B17 B30:B34 B22:B26 B38:B42 B85:B89 B69:B71 B66 B51:B53 B48">
    <cfRule type="cellIs" dxfId="171" priority="121" stopIfTrue="1" operator="equal">
      <formula>"I"</formula>
    </cfRule>
    <cfRule type="cellIs" dxfId="170" priority="122" stopIfTrue="1" operator="equal">
      <formula>"E"</formula>
    </cfRule>
    <cfRule type="cellIs" dxfId="169" priority="123" stopIfTrue="1" operator="equal">
      <formula>"O"</formula>
    </cfRule>
  </conditionalFormatting>
  <conditionalFormatting sqref="B108:B1048576">
    <cfRule type="cellIs" dxfId="168" priority="118" stopIfTrue="1" operator="equal">
      <formula>"I"</formula>
    </cfRule>
    <cfRule type="cellIs" dxfId="167" priority="119" stopIfTrue="1" operator="equal">
      <formula>"E"</formula>
    </cfRule>
    <cfRule type="cellIs" dxfId="166" priority="120" stopIfTrue="1" operator="equal">
      <formula>"O"</formula>
    </cfRule>
  </conditionalFormatting>
  <conditionalFormatting sqref="B75 B77 B79 B81 B63:B64 B67:B68">
    <cfRule type="cellIs" dxfId="165" priority="76" stopIfTrue="1" operator="equal">
      <formula>"I"</formula>
    </cfRule>
    <cfRule type="cellIs" dxfId="164" priority="77" stopIfTrue="1" operator="equal">
      <formula>"E"</formula>
    </cfRule>
    <cfRule type="cellIs" dxfId="163" priority="78" stopIfTrue="1" operator="equal">
      <formula>"O"</formula>
    </cfRule>
  </conditionalFormatting>
  <conditionalFormatting sqref="B11">
    <cfRule type="cellIs" dxfId="162" priority="113" stopIfTrue="1" operator="equal">
      <formula>"I"</formula>
    </cfRule>
    <cfRule type="cellIs" dxfId="161" priority="114" stopIfTrue="1" operator="equal">
      <formula>"E"</formula>
    </cfRule>
    <cfRule type="cellIs" dxfId="160" priority="115" stopIfTrue="1" operator="equal">
      <formula>"O"</formula>
    </cfRule>
  </conditionalFormatting>
  <conditionalFormatting sqref="B13">
    <cfRule type="cellIs" dxfId="159" priority="108" stopIfTrue="1" operator="equal">
      <formula>"I"</formula>
    </cfRule>
    <cfRule type="cellIs" dxfId="158" priority="109" stopIfTrue="1" operator="equal">
      <formula>"E"</formula>
    </cfRule>
    <cfRule type="cellIs" dxfId="157" priority="110" stopIfTrue="1" operator="equal">
      <formula>"O"</formula>
    </cfRule>
  </conditionalFormatting>
  <conditionalFormatting sqref="B100:B106">
    <cfRule type="cellIs" dxfId="156" priority="103" stopIfTrue="1" operator="equal">
      <formula>"I"</formula>
    </cfRule>
    <cfRule type="cellIs" dxfId="155" priority="104" stopIfTrue="1" operator="equal">
      <formula>"E"</formula>
    </cfRule>
    <cfRule type="cellIs" dxfId="154" priority="105" stopIfTrue="1" operator="equal">
      <formula>"O"</formula>
    </cfRule>
  </conditionalFormatting>
  <conditionalFormatting sqref="B98">
    <cfRule type="cellIs" dxfId="153" priority="100" stopIfTrue="1" operator="equal">
      <formula>"I"</formula>
    </cfRule>
    <cfRule type="cellIs" dxfId="152" priority="101" stopIfTrue="1" operator="equal">
      <formula>"E"</formula>
    </cfRule>
    <cfRule type="cellIs" dxfId="151" priority="102" stopIfTrue="1" operator="equal">
      <formula>"O"</formula>
    </cfRule>
  </conditionalFormatting>
  <conditionalFormatting sqref="B62">
    <cfRule type="cellIs" dxfId="150" priority="97" stopIfTrue="1" operator="equal">
      <formula>"I"</formula>
    </cfRule>
    <cfRule type="cellIs" dxfId="149" priority="98" stopIfTrue="1" operator="equal">
      <formula>"E"</formula>
    </cfRule>
    <cfRule type="cellIs" dxfId="148" priority="99" stopIfTrue="1" operator="equal">
      <formula>"O"</formula>
    </cfRule>
  </conditionalFormatting>
  <conditionalFormatting sqref="B43">
    <cfRule type="cellIs" dxfId="147" priority="94" stopIfTrue="1" operator="equal">
      <formula>"I"</formula>
    </cfRule>
    <cfRule type="cellIs" dxfId="146" priority="95" stopIfTrue="1" operator="equal">
      <formula>"E"</formula>
    </cfRule>
    <cfRule type="cellIs" dxfId="145" priority="96" stopIfTrue="1" operator="equal">
      <formula>"O"</formula>
    </cfRule>
  </conditionalFormatting>
  <conditionalFormatting sqref="B18">
    <cfRule type="cellIs" dxfId="144" priority="85" stopIfTrue="1" operator="equal">
      <formula>"I"</formula>
    </cfRule>
    <cfRule type="cellIs" dxfId="143" priority="86" stopIfTrue="1" operator="equal">
      <formula>"E"</formula>
    </cfRule>
    <cfRule type="cellIs" dxfId="142" priority="87" stopIfTrue="1" operator="equal">
      <formula>"O"</formula>
    </cfRule>
  </conditionalFormatting>
  <conditionalFormatting sqref="B60">
    <cfRule type="cellIs" dxfId="141" priority="67" stopIfTrue="1" operator="equal">
      <formula>"I"</formula>
    </cfRule>
    <cfRule type="cellIs" dxfId="140" priority="68" stopIfTrue="1" operator="equal">
      <formula>"E"</formula>
    </cfRule>
    <cfRule type="cellIs" dxfId="139" priority="69" stopIfTrue="1" operator="equal">
      <formula>"O"</formula>
    </cfRule>
  </conditionalFormatting>
  <conditionalFormatting sqref="B82">
    <cfRule type="cellIs" dxfId="138" priority="91" stopIfTrue="1" operator="equal">
      <formula>"I"</formula>
    </cfRule>
    <cfRule type="cellIs" dxfId="137" priority="92" stopIfTrue="1" operator="equal">
      <formula>"E"</formula>
    </cfRule>
    <cfRule type="cellIs" dxfId="136" priority="93" stopIfTrue="1" operator="equal">
      <formula>"O"</formula>
    </cfRule>
  </conditionalFormatting>
  <conditionalFormatting sqref="B44">
    <cfRule type="cellIs" dxfId="135" priority="82" stopIfTrue="1" operator="equal">
      <formula>"I"</formula>
    </cfRule>
    <cfRule type="cellIs" dxfId="134" priority="83" stopIfTrue="1" operator="equal">
      <formula>"E"</formula>
    </cfRule>
    <cfRule type="cellIs" dxfId="133" priority="84" stopIfTrue="1" operator="equal">
      <formula>"O"</formula>
    </cfRule>
  </conditionalFormatting>
  <conditionalFormatting sqref="B19">
    <cfRule type="cellIs" dxfId="132" priority="88" stopIfTrue="1" operator="equal">
      <formula>"I"</formula>
    </cfRule>
    <cfRule type="cellIs" dxfId="131" priority="89" stopIfTrue="1" operator="equal">
      <formula>"E"</formula>
    </cfRule>
    <cfRule type="cellIs" dxfId="130" priority="90" stopIfTrue="1" operator="equal">
      <formula>"O"</formula>
    </cfRule>
  </conditionalFormatting>
  <conditionalFormatting sqref="B61 B45:B46 B49:B50">
    <cfRule type="cellIs" dxfId="129" priority="79" stopIfTrue="1" operator="equal">
      <formula>"I"</formula>
    </cfRule>
    <cfRule type="cellIs" dxfId="128" priority="80" stopIfTrue="1" operator="equal">
      <formula>"E"</formula>
    </cfRule>
    <cfRule type="cellIs" dxfId="127" priority="81" stopIfTrue="1" operator="equal">
      <formula>"O"</formula>
    </cfRule>
  </conditionalFormatting>
  <conditionalFormatting sqref="B91 B93 B95 B83:B84">
    <cfRule type="cellIs" dxfId="126" priority="73" stopIfTrue="1" operator="equal">
      <formula>"I"</formula>
    </cfRule>
    <cfRule type="cellIs" dxfId="125" priority="74" stopIfTrue="1" operator="equal">
      <formula>"E"</formula>
    </cfRule>
    <cfRule type="cellIs" dxfId="124" priority="75" stopIfTrue="1" operator="equal">
      <formula>"O"</formula>
    </cfRule>
  </conditionalFormatting>
  <conditionalFormatting sqref="B54:B59">
    <cfRule type="cellIs" dxfId="123" priority="70" stopIfTrue="1" operator="equal">
      <formula>"I"</formula>
    </cfRule>
    <cfRule type="cellIs" dxfId="122" priority="71" stopIfTrue="1" operator="equal">
      <formula>"E"</formula>
    </cfRule>
    <cfRule type="cellIs" dxfId="121" priority="72" stopIfTrue="1" operator="equal">
      <formula>"O"</formula>
    </cfRule>
  </conditionalFormatting>
  <conditionalFormatting sqref="B74">
    <cfRule type="cellIs" dxfId="120" priority="61" stopIfTrue="1" operator="equal">
      <formula>"I"</formula>
    </cfRule>
    <cfRule type="cellIs" dxfId="119" priority="62" stopIfTrue="1" operator="equal">
      <formula>"E"</formula>
    </cfRule>
    <cfRule type="cellIs" dxfId="118" priority="63" stopIfTrue="1" operator="equal">
      <formula>"O"</formula>
    </cfRule>
  </conditionalFormatting>
  <conditionalFormatting sqref="B70">
    <cfRule type="cellIs" dxfId="117" priority="64" stopIfTrue="1" operator="equal">
      <formula>"I"</formula>
    </cfRule>
    <cfRule type="cellIs" dxfId="116" priority="65" stopIfTrue="1" operator="equal">
      <formula>"E"</formula>
    </cfRule>
    <cfRule type="cellIs" dxfId="115" priority="66" stopIfTrue="1" operator="equal">
      <formula>"O"</formula>
    </cfRule>
  </conditionalFormatting>
  <conditionalFormatting sqref="B76">
    <cfRule type="cellIs" dxfId="114" priority="58" stopIfTrue="1" operator="equal">
      <formula>"I"</formula>
    </cfRule>
    <cfRule type="cellIs" dxfId="113" priority="59" stopIfTrue="1" operator="equal">
      <formula>"E"</formula>
    </cfRule>
    <cfRule type="cellIs" dxfId="112" priority="60" stopIfTrue="1" operator="equal">
      <formula>"O"</formula>
    </cfRule>
  </conditionalFormatting>
  <conditionalFormatting sqref="B78">
    <cfRule type="cellIs" dxfId="111" priority="55" stopIfTrue="1" operator="equal">
      <formula>"I"</formula>
    </cfRule>
    <cfRule type="cellIs" dxfId="110" priority="56" stopIfTrue="1" operator="equal">
      <formula>"E"</formula>
    </cfRule>
    <cfRule type="cellIs" dxfId="109" priority="57" stopIfTrue="1" operator="equal">
      <formula>"O"</formula>
    </cfRule>
  </conditionalFormatting>
  <conditionalFormatting sqref="B80">
    <cfRule type="cellIs" dxfId="108" priority="52" stopIfTrue="1" operator="equal">
      <formula>"I"</formula>
    </cfRule>
    <cfRule type="cellIs" dxfId="107" priority="53" stopIfTrue="1" operator="equal">
      <formula>"E"</formula>
    </cfRule>
    <cfRule type="cellIs" dxfId="106" priority="54" stopIfTrue="1" operator="equal">
      <formula>"O"</formula>
    </cfRule>
  </conditionalFormatting>
  <conditionalFormatting sqref="B92">
    <cfRule type="cellIs" dxfId="105" priority="49" stopIfTrue="1" operator="equal">
      <formula>"I"</formula>
    </cfRule>
    <cfRule type="cellIs" dxfId="104" priority="50" stopIfTrue="1" operator="equal">
      <formula>"E"</formula>
    </cfRule>
    <cfRule type="cellIs" dxfId="103" priority="51" stopIfTrue="1" operator="equal">
      <formula>"O"</formula>
    </cfRule>
  </conditionalFormatting>
  <conditionalFormatting sqref="B94">
    <cfRule type="cellIs" dxfId="102" priority="46" stopIfTrue="1" operator="equal">
      <formula>"I"</formula>
    </cfRule>
    <cfRule type="cellIs" dxfId="101" priority="47" stopIfTrue="1" operator="equal">
      <formula>"E"</formula>
    </cfRule>
    <cfRule type="cellIs" dxfId="100" priority="48" stopIfTrue="1" operator="equal">
      <formula>"O"</formula>
    </cfRule>
  </conditionalFormatting>
  <conditionalFormatting sqref="B73">
    <cfRule type="cellIs" dxfId="99" priority="37" stopIfTrue="1" operator="equal">
      <formula>"I"</formula>
    </cfRule>
    <cfRule type="cellIs" dxfId="98" priority="38" stopIfTrue="1" operator="equal">
      <formula>"E"</formula>
    </cfRule>
    <cfRule type="cellIs" dxfId="97" priority="39" stopIfTrue="1" operator="equal">
      <formula>"O"</formula>
    </cfRule>
  </conditionalFormatting>
  <conditionalFormatting sqref="B72">
    <cfRule type="cellIs" dxfId="96" priority="34" stopIfTrue="1" operator="equal">
      <formula>"I"</formula>
    </cfRule>
    <cfRule type="cellIs" dxfId="95" priority="35" stopIfTrue="1" operator="equal">
      <formula>"E"</formula>
    </cfRule>
    <cfRule type="cellIs" dxfId="94" priority="36" stopIfTrue="1" operator="equal">
      <formula>"O"</formula>
    </cfRule>
  </conditionalFormatting>
  <conditionalFormatting sqref="B65">
    <cfRule type="cellIs" dxfId="93" priority="31" stopIfTrue="1" operator="equal">
      <formula>"I"</formula>
    </cfRule>
    <cfRule type="cellIs" dxfId="92" priority="32" stopIfTrue="1" operator="equal">
      <formula>"E"</formula>
    </cfRule>
    <cfRule type="cellIs" dxfId="91" priority="33" stopIfTrue="1" operator="equal">
      <formula>"O"</formula>
    </cfRule>
  </conditionalFormatting>
  <conditionalFormatting sqref="B47">
    <cfRule type="cellIs" dxfId="90" priority="28" stopIfTrue="1" operator="equal">
      <formula>"I"</formula>
    </cfRule>
    <cfRule type="cellIs" dxfId="89" priority="29" stopIfTrue="1" operator="equal">
      <formula>"E"</formula>
    </cfRule>
    <cfRule type="cellIs" dxfId="88" priority="30" stopIfTrue="1" operator="equal">
      <formula>"O"</formula>
    </cfRule>
  </conditionalFormatting>
  <conditionalFormatting sqref="B99">
    <cfRule type="cellIs" dxfId="87" priority="25" stopIfTrue="1" operator="equal">
      <formula>"I"</formula>
    </cfRule>
    <cfRule type="cellIs" dxfId="86" priority="26" stopIfTrue="1" operator="equal">
      <formula>"E"</formula>
    </cfRule>
    <cfRule type="cellIs" dxfId="85" priority="27" stopIfTrue="1" operator="equal">
      <formula>"O"</formula>
    </cfRule>
  </conditionalFormatting>
  <conditionalFormatting sqref="B90">
    <cfRule type="cellIs" dxfId="84" priority="22" stopIfTrue="1" operator="equal">
      <formula>"I"</formula>
    </cfRule>
    <cfRule type="cellIs" dxfId="83" priority="23" stopIfTrue="1" operator="equal">
      <formula>"E"</formula>
    </cfRule>
    <cfRule type="cellIs" dxfId="82" priority="24" stopIfTrue="1" operator="equal">
      <formula>"O"</formula>
    </cfRule>
  </conditionalFormatting>
  <conditionalFormatting sqref="B20:B21">
    <cfRule type="cellIs" dxfId="81" priority="19" stopIfTrue="1" operator="equal">
      <formula>"I"</formula>
    </cfRule>
    <cfRule type="cellIs" dxfId="80" priority="20" stopIfTrue="1" operator="equal">
      <formula>"E"</formula>
    </cfRule>
    <cfRule type="cellIs" dxfId="79" priority="21" stopIfTrue="1" operator="equal">
      <formula>"O"</formula>
    </cfRule>
  </conditionalFormatting>
  <conditionalFormatting sqref="B35">
    <cfRule type="cellIs" dxfId="78" priority="13" stopIfTrue="1" operator="equal">
      <formula>"I"</formula>
    </cfRule>
    <cfRule type="cellIs" dxfId="77" priority="14" stopIfTrue="1" operator="equal">
      <formula>"E"</formula>
    </cfRule>
    <cfRule type="cellIs" dxfId="76" priority="15" stopIfTrue="1" operator="equal">
      <formula>"O"</formula>
    </cfRule>
  </conditionalFormatting>
  <conditionalFormatting sqref="B27">
    <cfRule type="cellIs" dxfId="75" priority="16" stopIfTrue="1" operator="equal">
      <formula>"I"</formula>
    </cfRule>
    <cfRule type="cellIs" dxfId="74" priority="17" stopIfTrue="1" operator="equal">
      <formula>"E"</formula>
    </cfRule>
    <cfRule type="cellIs" dxfId="73" priority="18" stopIfTrue="1" operator="equal">
      <formula>"O"</formula>
    </cfRule>
  </conditionalFormatting>
  <conditionalFormatting sqref="B28:B29">
    <cfRule type="cellIs" dxfId="72" priority="10" stopIfTrue="1" operator="equal">
      <formula>"I"</formula>
    </cfRule>
    <cfRule type="cellIs" dxfId="71" priority="11" stopIfTrue="1" operator="equal">
      <formula>"E"</formula>
    </cfRule>
    <cfRule type="cellIs" dxfId="70" priority="12" stopIfTrue="1" operator="equal">
      <formula>"O"</formula>
    </cfRule>
  </conditionalFormatting>
  <conditionalFormatting sqref="B36:B37">
    <cfRule type="cellIs" dxfId="69" priority="7" stopIfTrue="1" operator="equal">
      <formula>"I"</formula>
    </cfRule>
    <cfRule type="cellIs" dxfId="68" priority="8" stopIfTrue="1" operator="equal">
      <formula>"E"</formula>
    </cfRule>
    <cfRule type="cellIs" dxfId="67" priority="9" stopIfTrue="1" operator="equal">
      <formula>"O"</formula>
    </cfRule>
  </conditionalFormatting>
  <conditionalFormatting sqref="B107">
    <cfRule type="cellIs" dxfId="66" priority="1" stopIfTrue="1" operator="equal">
      <formula>"I"</formula>
    </cfRule>
    <cfRule type="cellIs" dxfId="65" priority="2" stopIfTrue="1" operator="equal">
      <formula>"E"</formula>
    </cfRule>
    <cfRule type="cellIs" dxfId="64" priority="3" stopIfTrue="1" operator="equal">
      <formula>"O"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D13" sqref="D13"/>
    </sheetView>
  </sheetViews>
  <sheetFormatPr baseColWidth="10" defaultRowHeight="14.4" x14ac:dyDescent="0.3"/>
  <cols>
    <col min="1" max="1" width="43.77734375" style="61" bestFit="1" customWidth="1"/>
    <col min="2" max="2" width="11.5546875" style="2"/>
    <col min="3" max="3" width="38.88671875" style="10" customWidth="1"/>
    <col min="4" max="4" width="76.33203125" style="1" customWidth="1"/>
    <col min="5" max="5" width="1.109375" style="33" customWidth="1"/>
  </cols>
  <sheetData>
    <row r="1" spans="1:5" s="21" customFormat="1" x14ac:dyDescent="0.3">
      <c r="A1" s="55" t="s">
        <v>63</v>
      </c>
      <c r="B1" s="40">
        <f>REVIEW!A1</f>
        <v>4</v>
      </c>
      <c r="C1" s="10" t="s">
        <v>6</v>
      </c>
      <c r="E1" s="20"/>
    </row>
    <row r="2" spans="1:5" s="21" customFormat="1" x14ac:dyDescent="0.3">
      <c r="A2" s="56"/>
      <c r="B2" s="40">
        <v>4</v>
      </c>
      <c r="C2" s="10" t="s">
        <v>7</v>
      </c>
      <c r="E2" s="20"/>
    </row>
    <row r="3" spans="1:5" s="23" customFormat="1" x14ac:dyDescent="0.3">
      <c r="A3" s="57"/>
      <c r="B3" s="22"/>
      <c r="C3" s="10" t="s">
        <v>26</v>
      </c>
      <c r="D3" s="23" t="s">
        <v>2</v>
      </c>
      <c r="E3" s="22"/>
    </row>
    <row r="4" spans="1:5" s="24" customFormat="1" ht="28.8" x14ac:dyDescent="0.55000000000000004">
      <c r="A4" s="57"/>
      <c r="B4" s="22"/>
      <c r="C4" s="10" t="s">
        <v>4</v>
      </c>
      <c r="D4" s="24" t="str">
        <f>CONCATENATE($A$1,"_",TEXT(D5,"00"))</f>
        <v>DATA_PERF_01</v>
      </c>
      <c r="E4" s="26"/>
    </row>
    <row r="5" spans="1:5" s="37" customFormat="1" ht="7.8" x14ac:dyDescent="0.15">
      <c r="A5" s="58"/>
      <c r="B5" s="35"/>
      <c r="C5" s="36"/>
      <c r="D5" s="37">
        <v>1</v>
      </c>
      <c r="E5" s="38"/>
    </row>
    <row r="6" spans="1:5" s="5" customFormat="1" ht="18" x14ac:dyDescent="0.3">
      <c r="A6" s="59"/>
      <c r="B6" s="9"/>
      <c r="C6" s="10" t="s">
        <v>5</v>
      </c>
      <c r="D6" s="14"/>
      <c r="E6" s="27"/>
    </row>
    <row r="7" spans="1:5" s="6" customFormat="1" x14ac:dyDescent="0.3">
      <c r="A7" s="59"/>
      <c r="B7" s="9"/>
      <c r="C7" s="10" t="s">
        <v>9</v>
      </c>
      <c r="E7" s="28"/>
    </row>
    <row r="8" spans="1:5" s="6" customFormat="1" ht="22.2" customHeight="1" x14ac:dyDescent="0.3">
      <c r="A8" s="59"/>
      <c r="B8" s="9"/>
      <c r="C8" s="10" t="s">
        <v>8</v>
      </c>
      <c r="E8" s="28"/>
    </row>
    <row r="9" spans="1:5" s="3" customFormat="1" ht="3.6" customHeight="1" x14ac:dyDescent="0.3">
      <c r="A9" s="60"/>
      <c r="B9" s="4"/>
      <c r="C9" s="25"/>
      <c r="D9" s="15"/>
      <c r="E9" s="29"/>
    </row>
    <row r="10" spans="1:5" x14ac:dyDescent="0.3">
      <c r="A10" s="61" t="s">
        <v>20</v>
      </c>
      <c r="B10" s="2" t="s">
        <v>1</v>
      </c>
      <c r="C10" s="10" t="s">
        <v>54</v>
      </c>
      <c r="D10" s="16" t="str">
        <f>CONCATENATE(D4,".csv")</f>
        <v>DATA_PERF_01.csv</v>
      </c>
      <c r="E10" s="30"/>
    </row>
    <row r="11" spans="1:5" s="3" customFormat="1" ht="3.6" customHeight="1" x14ac:dyDescent="0.3">
      <c r="A11" s="60"/>
      <c r="B11" s="4"/>
      <c r="C11" s="25"/>
      <c r="D11" s="15"/>
      <c r="E11" s="29"/>
    </row>
    <row r="12" spans="1:5" x14ac:dyDescent="0.3">
      <c r="A12" s="61" t="s">
        <v>58</v>
      </c>
      <c r="B12" s="2" t="s">
        <v>1</v>
      </c>
      <c r="C12" s="54"/>
      <c r="D12" s="16">
        <v>1</v>
      </c>
      <c r="E12" s="30"/>
    </row>
    <row r="13" spans="1:5" x14ac:dyDescent="0.3">
      <c r="A13" s="61" t="s">
        <v>10</v>
      </c>
      <c r="B13" s="2" t="s">
        <v>1</v>
      </c>
      <c r="C13" s="54"/>
      <c r="D13" s="16">
        <f>DATA_MULTI!D12</f>
        <v>6</v>
      </c>
      <c r="E13" s="30"/>
    </row>
    <row r="14" spans="1:5" s="3" customFormat="1" ht="3.6" customHeight="1" x14ac:dyDescent="0.3">
      <c r="A14" s="60"/>
      <c r="B14" s="4"/>
      <c r="C14" s="25"/>
      <c r="D14" s="15"/>
      <c r="E14" s="29"/>
    </row>
    <row r="15" spans="1:5" ht="28.8" x14ac:dyDescent="0.3">
      <c r="A15" s="61" t="s">
        <v>11</v>
      </c>
      <c r="B15" s="2" t="s">
        <v>1</v>
      </c>
      <c r="C15" s="54" t="s">
        <v>59</v>
      </c>
      <c r="D15" s="16" t="str">
        <f>DATA_MULTI!D14</f>
        <v>[43001|43002|43003|43004|43005|43005]</v>
      </c>
      <c r="E15" s="30"/>
    </row>
    <row r="16" spans="1:5" x14ac:dyDescent="0.3">
      <c r="A16" s="61" t="s">
        <v>12</v>
      </c>
      <c r="B16" s="2" t="s">
        <v>1</v>
      </c>
      <c r="C16" s="10" t="s">
        <v>50</v>
      </c>
      <c r="D16" s="16" t="str">
        <f>DATA_MULTI!D15</f>
        <v>[A01_567890||A003_67890|A004_67890|A05_567890|A06_567890]</v>
      </c>
      <c r="E16" s="30"/>
    </row>
    <row r="17" spans="1:5" x14ac:dyDescent="0.3">
      <c r="A17" s="61" t="s">
        <v>13</v>
      </c>
      <c r="B17" s="2" t="s">
        <v>1</v>
      </c>
      <c r="C17" s="10" t="s">
        <v>51</v>
      </c>
      <c r="D17" s="16" t="str">
        <f>DATA_MULTI!D16</f>
        <v>[11,01|11,02||11,04|11,05|11,06]</v>
      </c>
      <c r="E17" s="30"/>
    </row>
    <row r="18" spans="1:5" x14ac:dyDescent="0.3">
      <c r="A18" s="61" t="s">
        <v>14</v>
      </c>
      <c r="B18" s="2" t="s">
        <v>1</v>
      </c>
      <c r="C18" s="10" t="s">
        <v>52</v>
      </c>
      <c r="D18" s="16" t="str">
        <f>DATA_MULTI!D17</f>
        <v>[01:02:03 01/06/2001|01:02:03 01/06/2002|01:02:03 01/06/2003||01:02:03 01/06/2005|01:02:03 01/06/2006]</v>
      </c>
      <c r="E18" s="31"/>
    </row>
    <row r="19" spans="1:5" s="46" customFormat="1" ht="13.8" x14ac:dyDescent="0.3">
      <c r="A19" s="48" t="s">
        <v>36</v>
      </c>
      <c r="E19" s="13"/>
    </row>
    <row r="20" spans="1:5" s="69" customFormat="1" ht="13.8" x14ac:dyDescent="0.3">
      <c r="A20" s="68" t="s">
        <v>37</v>
      </c>
      <c r="E20" s="13"/>
    </row>
    <row r="21" spans="1:5" x14ac:dyDescent="0.3">
      <c r="A21" s="62" t="str">
        <f>CONCATENATE("FS.",$A20,".&lt;INDEX&gt;")</f>
        <v>FS.INPUT.&lt;INDEX&gt;</v>
      </c>
      <c r="B21" s="2" t="s">
        <v>0</v>
      </c>
      <c r="D21" s="16"/>
      <c r="E21" s="30"/>
    </row>
    <row r="22" spans="1:5" x14ac:dyDescent="0.3">
      <c r="A22" s="62" t="str">
        <f>CONCATENATE("FS.",$A20,".&lt;NAME&gt;")</f>
        <v>FS.INPUT.&lt;NAME&gt;</v>
      </c>
      <c r="B22" s="2" t="s">
        <v>0</v>
      </c>
      <c r="D22" s="16"/>
      <c r="E22" s="30"/>
    </row>
    <row r="23" spans="1:5" x14ac:dyDescent="0.3">
      <c r="A23" s="62" t="str">
        <f>CONCATENATE("FS.",$A20,".&lt;ITEM&gt;.&lt;STATUS&gt;")</f>
        <v>FS.INPUT.&lt;ITEM&gt;.&lt;STATUS&gt;</v>
      </c>
      <c r="B23" s="2" t="s">
        <v>3</v>
      </c>
      <c r="D23" s="16"/>
      <c r="E23" s="30"/>
    </row>
    <row r="24" spans="1:5" x14ac:dyDescent="0.3">
      <c r="A24" s="62" t="str">
        <f>CONCATENATE("FS.",$A20,".&lt;ITEM&gt;.&lt;STATUS&gt;")</f>
        <v>FS.INPUT.&lt;ITEM&gt;.&lt;STATUS&gt;</v>
      </c>
      <c r="B24" s="2" t="s">
        <v>0</v>
      </c>
      <c r="D24" s="16"/>
      <c r="E24" s="30"/>
    </row>
    <row r="25" spans="1:5" x14ac:dyDescent="0.3">
      <c r="A25" s="62" t="str">
        <f>CONCATENATE("FS.",$A20,".&lt;ITEM&gt;.&lt;INDEX&gt;")</f>
        <v>FS.INPUT.&lt;ITEM&gt;.&lt;INDEX&gt;</v>
      </c>
      <c r="B25" s="2" t="s">
        <v>0</v>
      </c>
      <c r="D25" s="16"/>
      <c r="E25" s="30"/>
    </row>
    <row r="26" spans="1:5" x14ac:dyDescent="0.3">
      <c r="A26" s="62" t="str">
        <f>CONCATENATE("FS.",$A20,".&lt;ITEM&gt;.&lt;NAME&gt;")</f>
        <v>FS.INPUT.&lt;ITEM&gt;.&lt;NAME&gt;</v>
      </c>
      <c r="B26" s="2" t="s">
        <v>3</v>
      </c>
      <c r="D26" s="16"/>
      <c r="E26" s="30"/>
    </row>
    <row r="27" spans="1:5" x14ac:dyDescent="0.3">
      <c r="A27" s="62" t="str">
        <f>CONCATENATE("FS.",$A20,".&lt;ITEM&gt;.&lt;NAME&gt;")</f>
        <v>FS.INPUT.&lt;ITEM&gt;.&lt;NAME&gt;</v>
      </c>
      <c r="B27" s="2" t="s">
        <v>0</v>
      </c>
      <c r="D27" s="16"/>
      <c r="E27" s="30"/>
    </row>
    <row r="28" spans="1:5" s="69" customFormat="1" ht="13.8" x14ac:dyDescent="0.3">
      <c r="A28" s="68" t="s">
        <v>38</v>
      </c>
      <c r="E28" s="13"/>
    </row>
    <row r="29" spans="1:5" x14ac:dyDescent="0.3">
      <c r="A29" s="62" t="str">
        <f>CONCATENATE("FS.",$A28,".&lt;INDEX&gt;")</f>
        <v>FS.OUTPUT.&lt;INDEX&gt;</v>
      </c>
      <c r="B29" s="2" t="s">
        <v>0</v>
      </c>
      <c r="D29" s="16"/>
      <c r="E29" s="30"/>
    </row>
    <row r="30" spans="1:5" x14ac:dyDescent="0.3">
      <c r="A30" s="62" t="str">
        <f>CONCATENATE("FS.",$A28,".&lt;NAME&gt;")</f>
        <v>FS.OUTPUT.&lt;NAME&gt;</v>
      </c>
      <c r="B30" s="2" t="s">
        <v>0</v>
      </c>
      <c r="D30" s="16"/>
      <c r="E30" s="30"/>
    </row>
    <row r="31" spans="1:5" x14ac:dyDescent="0.3">
      <c r="A31" s="62" t="str">
        <f>CONCATENATE("FS.",$A28,".&lt;ITEM&gt;.&lt;STATUS&gt;")</f>
        <v>FS.OUTPUT.&lt;ITEM&gt;.&lt;STATUS&gt;</v>
      </c>
      <c r="B31" s="2" t="s">
        <v>3</v>
      </c>
      <c r="D31" s="16"/>
      <c r="E31" s="30"/>
    </row>
    <row r="32" spans="1:5" x14ac:dyDescent="0.3">
      <c r="A32" s="62" t="str">
        <f>CONCATENATE("FS.",$A28,".&lt;ITEM&gt;.&lt;STATUS&gt;")</f>
        <v>FS.OUTPUT.&lt;ITEM&gt;.&lt;STATUS&gt;</v>
      </c>
      <c r="B32" s="2" t="s">
        <v>0</v>
      </c>
      <c r="D32" s="16"/>
      <c r="E32" s="30"/>
    </row>
    <row r="33" spans="1:5" x14ac:dyDescent="0.3">
      <c r="A33" s="62" t="str">
        <f>CONCATENATE("FS.",$A28,".&lt;ITEM&gt;.&lt;INDEX&gt;")</f>
        <v>FS.OUTPUT.&lt;ITEM&gt;.&lt;INDEX&gt;</v>
      </c>
      <c r="B33" s="2" t="s">
        <v>0</v>
      </c>
      <c r="D33" s="16"/>
      <c r="E33" s="30"/>
    </row>
    <row r="34" spans="1:5" x14ac:dyDescent="0.3">
      <c r="A34" s="62" t="str">
        <f>CONCATENATE("FS.",$A28,".&lt;ITEM&gt;.&lt;NAME&gt;")</f>
        <v>FS.OUTPUT.&lt;ITEM&gt;.&lt;NAME&gt;</v>
      </c>
      <c r="B34" s="2" t="s">
        <v>3</v>
      </c>
      <c r="D34" s="16"/>
      <c r="E34" s="30"/>
    </row>
    <row r="35" spans="1:5" x14ac:dyDescent="0.3">
      <c r="A35" s="62" t="str">
        <f>CONCATENATE("FS.",$A28,".&lt;ITEM&gt;.&lt;NAME&gt;")</f>
        <v>FS.OUTPUT.&lt;ITEM&gt;.&lt;NAME&gt;</v>
      </c>
      <c r="B35" s="2" t="s">
        <v>0</v>
      </c>
      <c r="D35" s="16"/>
      <c r="E35" s="30"/>
    </row>
    <row r="36" spans="1:5" s="69" customFormat="1" ht="13.8" x14ac:dyDescent="0.3">
      <c r="A36" s="68" t="s">
        <v>39</v>
      </c>
      <c r="E36" s="13"/>
    </row>
    <row r="37" spans="1:5" x14ac:dyDescent="0.3">
      <c r="A37" s="62" t="str">
        <f>CONCATENATE("FS.",$A36,".&lt;INDEX&gt;")</f>
        <v>FS.ERROR.&lt;INDEX&gt;</v>
      </c>
      <c r="B37" s="2" t="s">
        <v>0</v>
      </c>
      <c r="D37" s="16"/>
      <c r="E37" s="30"/>
    </row>
    <row r="38" spans="1:5" x14ac:dyDescent="0.3">
      <c r="A38" s="62" t="str">
        <f>CONCATENATE("FS.",$A36,".&lt;NAME&gt;")</f>
        <v>FS.ERROR.&lt;NAME&gt;</v>
      </c>
      <c r="B38" s="2" t="s">
        <v>0</v>
      </c>
      <c r="D38" s="16"/>
      <c r="E38" s="30"/>
    </row>
    <row r="39" spans="1:5" x14ac:dyDescent="0.3">
      <c r="A39" s="62" t="str">
        <f>CONCATENATE("FS.",$A36,".&lt;ITEM&gt;.&lt;STATUS&gt;")</f>
        <v>FS.ERROR.&lt;ITEM&gt;.&lt;STATUS&gt;</v>
      </c>
      <c r="B39" s="2" t="s">
        <v>3</v>
      </c>
      <c r="D39" s="16" t="str">
        <f>DATA_MULTI!D38</f>
        <v>NEW</v>
      </c>
      <c r="E39" s="30"/>
    </row>
    <row r="40" spans="1:5" x14ac:dyDescent="0.3">
      <c r="A40" s="62" t="str">
        <f>CONCATENATE("FS.",$A36,".&lt;ITEM&gt;.&lt;STATUS&gt;")</f>
        <v>FS.ERROR.&lt;ITEM&gt;.&lt;STATUS&gt;</v>
      </c>
      <c r="B40" s="2" t="s">
        <v>0</v>
      </c>
      <c r="D40" s="16"/>
      <c r="E40" s="30"/>
    </row>
    <row r="41" spans="1:5" x14ac:dyDescent="0.3">
      <c r="A41" s="62" t="str">
        <f>CONCATENATE("FS.",$A36,".&lt;ITEM&gt;.&lt;INDEX&gt;")</f>
        <v>FS.ERROR.&lt;ITEM&gt;.&lt;INDEX&gt;</v>
      </c>
      <c r="B41" s="2" t="s">
        <v>0</v>
      </c>
      <c r="D41" s="16"/>
      <c r="E41" s="30"/>
    </row>
    <row r="42" spans="1:5" x14ac:dyDescent="0.3">
      <c r="A42" s="62" t="str">
        <f>CONCATENATE("FS.",$A36,".&lt;ITEM&gt;.&lt;NAME&gt;")</f>
        <v>FS.ERROR.&lt;ITEM&gt;.&lt;NAME&gt;</v>
      </c>
      <c r="B42" s="2" t="s">
        <v>3</v>
      </c>
      <c r="D42" s="16" t="str">
        <f>CONCATENATE("{","\[0-9\]{8}-\[0-9\]{6}.ERROR.",D10,"}")</f>
        <v>{\[0-9\]{8}-\[0-9\]{6}.ERROR.DATA_PERF_01.csv}</v>
      </c>
      <c r="E42" s="30"/>
    </row>
    <row r="43" spans="1:5" x14ac:dyDescent="0.3">
      <c r="A43" s="62" t="str">
        <f>CONCATENATE("FS.",$A36,".&lt;ITEM&gt;.&lt;NAME&gt;")</f>
        <v>FS.ERROR.&lt;ITEM&gt;.&lt;NAME&gt;</v>
      </c>
      <c r="B43" s="2" t="s">
        <v>0</v>
      </c>
      <c r="D43" s="16"/>
      <c r="E43" s="30"/>
    </row>
    <row r="44" spans="1:5" s="12" customFormat="1" ht="3" customHeight="1" x14ac:dyDescent="0.3">
      <c r="A44" s="11"/>
      <c r="B44" s="11"/>
      <c r="C44" s="11"/>
      <c r="D44" s="19"/>
      <c r="E44" s="30"/>
    </row>
    <row r="45" spans="1:5" x14ac:dyDescent="0.3">
      <c r="A45" s="61" t="s">
        <v>18</v>
      </c>
      <c r="B45" s="2" t="s">
        <v>3</v>
      </c>
      <c r="D45" s="18"/>
      <c r="E45" s="32"/>
    </row>
    <row r="46" spans="1:5" x14ac:dyDescent="0.3">
      <c r="A46" s="61" t="s">
        <v>18</v>
      </c>
      <c r="B46" s="2" t="s">
        <v>0</v>
      </c>
    </row>
    <row r="47" spans="1:5" x14ac:dyDescent="0.3">
      <c r="A47" s="61" t="s">
        <v>19</v>
      </c>
      <c r="B47" s="2" t="s">
        <v>3</v>
      </c>
    </row>
    <row r="48" spans="1:5" x14ac:dyDescent="0.3">
      <c r="A48" s="61" t="s">
        <v>19</v>
      </c>
      <c r="B48" s="2" t="s">
        <v>0</v>
      </c>
    </row>
    <row r="49" spans="1:2" x14ac:dyDescent="0.3">
      <c r="A49" s="61" t="s">
        <v>41</v>
      </c>
      <c r="B49" s="2" t="s">
        <v>0</v>
      </c>
    </row>
    <row r="50" spans="1:2" x14ac:dyDescent="0.3">
      <c r="A50" s="61" t="s">
        <v>15</v>
      </c>
      <c r="B50" s="2" t="s">
        <v>0</v>
      </c>
    </row>
    <row r="51" spans="1:2" x14ac:dyDescent="0.3">
      <c r="A51" s="61" t="s">
        <v>16</v>
      </c>
      <c r="B51" s="2" t="s">
        <v>0</v>
      </c>
    </row>
    <row r="52" spans="1:2" x14ac:dyDescent="0.3">
      <c r="A52" s="61" t="s">
        <v>17</v>
      </c>
      <c r="B52" s="2" t="s">
        <v>0</v>
      </c>
    </row>
    <row r="53" spans="1:2" x14ac:dyDescent="0.3">
      <c r="A53" s="61" t="s">
        <v>61</v>
      </c>
      <c r="B53" s="2" t="s">
        <v>0</v>
      </c>
    </row>
  </sheetData>
  <conditionalFormatting sqref="D9:E9 D11:E11 D14:E14">
    <cfRule type="cellIs" dxfId="63" priority="150" stopIfTrue="1" operator="equal">
      <formula>"OK"</formula>
    </cfRule>
  </conditionalFormatting>
  <conditionalFormatting sqref="A9 C9">
    <cfRule type="cellIs" dxfId="62" priority="144" stopIfTrue="1" operator="equal">
      <formula>"OK"</formula>
    </cfRule>
    <cfRule type="cellIs" dxfId="61" priority="145" stopIfTrue="1" operator="equal">
      <formula>"KO"</formula>
    </cfRule>
  </conditionalFormatting>
  <conditionalFormatting sqref="A11 C11">
    <cfRule type="cellIs" dxfId="60" priority="140" stopIfTrue="1" operator="equal">
      <formula>"OK"</formula>
    </cfRule>
    <cfRule type="cellIs" dxfId="59" priority="141" stopIfTrue="1" operator="equal">
      <formula>"KO"</formula>
    </cfRule>
  </conditionalFormatting>
  <conditionalFormatting sqref="A14 C14">
    <cfRule type="cellIs" dxfId="58" priority="136" stopIfTrue="1" operator="equal">
      <formula>"OK"</formula>
    </cfRule>
    <cfRule type="cellIs" dxfId="57" priority="137" stopIfTrue="1" operator="equal">
      <formula>"KO"</formula>
    </cfRule>
  </conditionalFormatting>
  <conditionalFormatting sqref="F3:XFD3">
    <cfRule type="cellIs" dxfId="56" priority="151" stopIfTrue="1" operator="equal">
      <formula>"Y"</formula>
    </cfRule>
  </conditionalFormatting>
  <conditionalFormatting sqref="D3:E3">
    <cfRule type="cellIs" dxfId="55" priority="134" stopIfTrue="1" operator="equal">
      <formula>"Y"</formula>
    </cfRule>
    <cfRule type="cellIs" dxfId="54" priority="135" stopIfTrue="1" operator="equal">
      <formula>"N"</formula>
    </cfRule>
  </conditionalFormatting>
  <conditionalFormatting sqref="B9">
    <cfRule type="cellIs" dxfId="53" priority="116" stopIfTrue="1" operator="equal">
      <formula>"OK"</formula>
    </cfRule>
    <cfRule type="cellIs" dxfId="52" priority="117" stopIfTrue="1" operator="equal">
      <formula>"KO"</formula>
    </cfRule>
  </conditionalFormatting>
  <conditionalFormatting sqref="B11">
    <cfRule type="cellIs" dxfId="51" priority="111" stopIfTrue="1" operator="equal">
      <formula>"OK"</formula>
    </cfRule>
    <cfRule type="cellIs" dxfId="50" priority="112" stopIfTrue="1" operator="equal">
      <formula>"KO"</formula>
    </cfRule>
  </conditionalFormatting>
  <conditionalFormatting sqref="B14">
    <cfRule type="cellIs" dxfId="49" priority="106" stopIfTrue="1" operator="equal">
      <formula>"OK"</formula>
    </cfRule>
    <cfRule type="cellIs" dxfId="48" priority="107" stopIfTrue="1" operator="equal">
      <formula>"KO"</formula>
    </cfRule>
  </conditionalFormatting>
  <conditionalFormatting sqref="B9:B10 B13 B15:B18 B31:B35 B23:B27 B39:B43">
    <cfRule type="cellIs" dxfId="47" priority="121" stopIfTrue="1" operator="equal">
      <formula>"I"</formula>
    </cfRule>
    <cfRule type="cellIs" dxfId="46" priority="122" stopIfTrue="1" operator="equal">
      <formula>"E"</formula>
    </cfRule>
    <cfRule type="cellIs" dxfId="45" priority="123" stopIfTrue="1" operator="equal">
      <formula>"O"</formula>
    </cfRule>
  </conditionalFormatting>
  <conditionalFormatting sqref="B54:B1048576">
    <cfRule type="cellIs" dxfId="44" priority="118" stopIfTrue="1" operator="equal">
      <formula>"I"</formula>
    </cfRule>
    <cfRule type="cellIs" dxfId="43" priority="119" stopIfTrue="1" operator="equal">
      <formula>"E"</formula>
    </cfRule>
    <cfRule type="cellIs" dxfId="42" priority="120" stopIfTrue="1" operator="equal">
      <formula>"O"</formula>
    </cfRule>
  </conditionalFormatting>
  <conditionalFormatting sqref="B11">
    <cfRule type="cellIs" dxfId="41" priority="113" stopIfTrue="1" operator="equal">
      <formula>"I"</formula>
    </cfRule>
    <cfRule type="cellIs" dxfId="40" priority="114" stopIfTrue="1" operator="equal">
      <formula>"E"</formula>
    </cfRule>
    <cfRule type="cellIs" dxfId="39" priority="115" stopIfTrue="1" operator="equal">
      <formula>"O"</formula>
    </cfRule>
  </conditionalFormatting>
  <conditionalFormatting sqref="B14">
    <cfRule type="cellIs" dxfId="38" priority="108" stopIfTrue="1" operator="equal">
      <formula>"I"</formula>
    </cfRule>
    <cfRule type="cellIs" dxfId="37" priority="109" stopIfTrue="1" operator="equal">
      <formula>"E"</formula>
    </cfRule>
    <cfRule type="cellIs" dxfId="36" priority="110" stopIfTrue="1" operator="equal">
      <formula>"O"</formula>
    </cfRule>
  </conditionalFormatting>
  <conditionalFormatting sqref="B46:B52">
    <cfRule type="cellIs" dxfId="35" priority="103" stopIfTrue="1" operator="equal">
      <formula>"I"</formula>
    </cfRule>
    <cfRule type="cellIs" dxfId="34" priority="104" stopIfTrue="1" operator="equal">
      <formula>"E"</formula>
    </cfRule>
    <cfRule type="cellIs" dxfId="33" priority="105" stopIfTrue="1" operator="equal">
      <formula>"O"</formula>
    </cfRule>
  </conditionalFormatting>
  <conditionalFormatting sqref="B44">
    <cfRule type="cellIs" dxfId="32" priority="100" stopIfTrue="1" operator="equal">
      <formula>"I"</formula>
    </cfRule>
    <cfRule type="cellIs" dxfId="31" priority="101" stopIfTrue="1" operator="equal">
      <formula>"E"</formula>
    </cfRule>
    <cfRule type="cellIs" dxfId="30" priority="102" stopIfTrue="1" operator="equal">
      <formula>"O"</formula>
    </cfRule>
  </conditionalFormatting>
  <conditionalFormatting sqref="B19">
    <cfRule type="cellIs" dxfId="29" priority="85" stopIfTrue="1" operator="equal">
      <formula>"I"</formula>
    </cfRule>
    <cfRule type="cellIs" dxfId="28" priority="86" stopIfTrue="1" operator="equal">
      <formula>"E"</formula>
    </cfRule>
    <cfRule type="cellIs" dxfId="27" priority="87" stopIfTrue="1" operator="equal">
      <formula>"O"</formula>
    </cfRule>
  </conditionalFormatting>
  <conditionalFormatting sqref="B20">
    <cfRule type="cellIs" dxfId="26" priority="88" stopIfTrue="1" operator="equal">
      <formula>"I"</formula>
    </cfRule>
    <cfRule type="cellIs" dxfId="25" priority="89" stopIfTrue="1" operator="equal">
      <formula>"E"</formula>
    </cfRule>
    <cfRule type="cellIs" dxfId="24" priority="90" stopIfTrue="1" operator="equal">
      <formula>"O"</formula>
    </cfRule>
  </conditionalFormatting>
  <conditionalFormatting sqref="B45">
    <cfRule type="cellIs" dxfId="23" priority="25" stopIfTrue="1" operator="equal">
      <formula>"I"</formula>
    </cfRule>
    <cfRule type="cellIs" dxfId="22" priority="26" stopIfTrue="1" operator="equal">
      <formula>"E"</formula>
    </cfRule>
    <cfRule type="cellIs" dxfId="21" priority="27" stopIfTrue="1" operator="equal">
      <formula>"O"</formula>
    </cfRule>
  </conditionalFormatting>
  <conditionalFormatting sqref="B21:B22">
    <cfRule type="cellIs" dxfId="20" priority="19" stopIfTrue="1" operator="equal">
      <formula>"I"</formula>
    </cfRule>
    <cfRule type="cellIs" dxfId="19" priority="20" stopIfTrue="1" operator="equal">
      <formula>"E"</formula>
    </cfRule>
    <cfRule type="cellIs" dxfId="18" priority="21" stopIfTrue="1" operator="equal">
      <formula>"O"</formula>
    </cfRule>
  </conditionalFormatting>
  <conditionalFormatting sqref="B36">
    <cfRule type="cellIs" dxfId="17" priority="13" stopIfTrue="1" operator="equal">
      <formula>"I"</formula>
    </cfRule>
    <cfRule type="cellIs" dxfId="16" priority="14" stopIfTrue="1" operator="equal">
      <formula>"E"</formula>
    </cfRule>
    <cfRule type="cellIs" dxfId="15" priority="15" stopIfTrue="1" operator="equal">
      <formula>"O"</formula>
    </cfRule>
  </conditionalFormatting>
  <conditionalFormatting sqref="B28">
    <cfRule type="cellIs" dxfId="14" priority="16" stopIfTrue="1" operator="equal">
      <formula>"I"</formula>
    </cfRule>
    <cfRule type="cellIs" dxfId="13" priority="17" stopIfTrue="1" operator="equal">
      <formula>"E"</formula>
    </cfRule>
    <cfRule type="cellIs" dxfId="12" priority="18" stopIfTrue="1" operator="equal">
      <formula>"O"</formula>
    </cfRule>
  </conditionalFormatting>
  <conditionalFormatting sqref="B29:B30">
    <cfRule type="cellIs" dxfId="11" priority="10" stopIfTrue="1" operator="equal">
      <formula>"I"</formula>
    </cfRule>
    <cfRule type="cellIs" dxfId="10" priority="11" stopIfTrue="1" operator="equal">
      <formula>"E"</formula>
    </cfRule>
    <cfRule type="cellIs" dxfId="9" priority="12" stopIfTrue="1" operator="equal">
      <formula>"O"</formula>
    </cfRule>
  </conditionalFormatting>
  <conditionalFormatting sqref="B37:B38">
    <cfRule type="cellIs" dxfId="8" priority="7" stopIfTrue="1" operator="equal">
      <formula>"I"</formula>
    </cfRule>
    <cfRule type="cellIs" dxfId="7" priority="8" stopIfTrue="1" operator="equal">
      <formula>"E"</formula>
    </cfRule>
    <cfRule type="cellIs" dxfId="6" priority="9" stopIfTrue="1" operator="equal">
      <formula>"O"</formula>
    </cfRule>
  </conditionalFormatting>
  <conditionalFormatting sqref="B53">
    <cfRule type="cellIs" dxfId="5" priority="4" stopIfTrue="1" operator="equal">
      <formula>"I"</formula>
    </cfRule>
    <cfRule type="cellIs" dxfId="4" priority="5" stopIfTrue="1" operator="equal">
      <formula>"E"</formula>
    </cfRule>
    <cfRule type="cellIs" dxfId="3" priority="6" stopIfTrue="1" operator="equal">
      <formula>"O"</formula>
    </cfRule>
  </conditionalFormatting>
  <conditionalFormatting sqref="B12">
    <cfRule type="cellIs" dxfId="2" priority="1" stopIfTrue="1" operator="equal">
      <formula>"I"</formula>
    </cfRule>
    <cfRule type="cellIs" dxfId="1" priority="2" stopIfTrue="1" operator="equal">
      <formula>"E"</formula>
    </cfRule>
    <cfRule type="cellIs" dxfId="0" priority="3" stopIfTrue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REVIEW</vt:lpstr>
      <vt:lpstr>DATA</vt:lpstr>
      <vt:lpstr>DEPENDENCY</vt:lpstr>
      <vt:lpstr>DATA_MULTI</vt:lpstr>
      <vt:lpstr>DATA_PERF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KRALOVEC, Karel</dc:creator>
  <cp:lastModifiedBy>Karel KRALOVEC (kkralove)</cp:lastModifiedBy>
  <dcterms:created xsi:type="dcterms:W3CDTF">2014-05-20T13:09:30Z</dcterms:created>
  <dcterms:modified xsi:type="dcterms:W3CDTF">2017-07-11T22:27:09Z</dcterms:modified>
</cp:coreProperties>
</file>