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R_WIP\public\Professional - Predictive Modeling\Gage Linearity and Bias\"/>
    </mc:Choice>
  </mc:AlternateContent>
  <xr:revisionPtr revIDLastSave="0" documentId="13_ncr:1_{26E6D905-C9FD-44E2-85ED-82220173BCF5}" xr6:coauthVersionLast="43" xr6:coauthVersionMax="43" xr10:uidLastSave="{00000000-0000-0000-0000-000000000000}"/>
  <bookViews>
    <workbookView xWindow="-120" yWindow="-120" windowWidth="20730" windowHeight="11160" xr2:uid="{005DEBF3-FAAE-4C00-8FBC-D24E95C467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1" l="1"/>
  <c r="G30" i="1"/>
  <c r="H30" i="1"/>
  <c r="H32" i="1" s="1"/>
  <c r="J30" i="1"/>
  <c r="K30" i="1"/>
  <c r="K32" i="1" s="1"/>
  <c r="I3" i="1"/>
  <c r="I4" i="1"/>
  <c r="K4" i="1" s="1"/>
  <c r="I5" i="1"/>
  <c r="K5" i="1" s="1"/>
  <c r="I6" i="1"/>
  <c r="K6" i="1" s="1"/>
  <c r="I7" i="1"/>
  <c r="I8" i="1"/>
  <c r="K8" i="1" s="1"/>
  <c r="I2" i="1"/>
  <c r="K2" i="1" s="1"/>
  <c r="K3" i="1"/>
  <c r="K7" i="1"/>
  <c r="J3" i="1"/>
  <c r="J7" i="1"/>
  <c r="I20" i="1"/>
  <c r="J20" i="1" s="1"/>
  <c r="I21" i="1"/>
  <c r="K21" i="1" s="1"/>
  <c r="I22" i="1"/>
  <c r="K22" i="1" s="1"/>
  <c r="I23" i="1"/>
  <c r="J23" i="1" s="1"/>
  <c r="I24" i="1"/>
  <c r="J24" i="1" s="1"/>
  <c r="I25" i="1"/>
  <c r="K25" i="1" s="1"/>
  <c r="I19" i="1"/>
  <c r="K19" i="1" s="1"/>
  <c r="K20" i="1"/>
  <c r="K24" i="1"/>
  <c r="J19" i="1" l="1"/>
  <c r="J22" i="1"/>
  <c r="J25" i="1"/>
  <c r="J21" i="1"/>
  <c r="J6" i="1"/>
  <c r="J5" i="1"/>
  <c r="J8" i="1"/>
  <c r="J4" i="1"/>
  <c r="J2" i="1"/>
  <c r="K23" i="1"/>
  <c r="H3" i="1"/>
  <c r="F3" i="1"/>
  <c r="G3" i="1" s="1"/>
  <c r="F4" i="1"/>
  <c r="H4" i="1" s="1"/>
  <c r="F5" i="1"/>
  <c r="G5" i="1" s="1"/>
  <c r="F6" i="1"/>
  <c r="G6" i="1" s="1"/>
  <c r="F7" i="1"/>
  <c r="G7" i="1" s="1"/>
  <c r="F8" i="1"/>
  <c r="H8" i="1" s="1"/>
  <c r="F2" i="1"/>
  <c r="G2" i="1" s="1"/>
  <c r="G24" i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19" i="1"/>
  <c r="H19" i="1" s="1"/>
  <c r="G4" i="1" l="1"/>
  <c r="G21" i="1"/>
  <c r="G20" i="1"/>
  <c r="G8" i="1"/>
  <c r="H7" i="1"/>
  <c r="G25" i="1"/>
  <c r="H6" i="1"/>
  <c r="G23" i="1"/>
  <c r="H2" i="1"/>
  <c r="H5" i="1"/>
  <c r="G19" i="1"/>
  <c r="G22" i="1"/>
  <c r="J13" i="1"/>
  <c r="K13" i="1"/>
  <c r="H13" i="1" l="1"/>
  <c r="K15" i="1"/>
  <c r="G13" i="1"/>
</calcChain>
</file>

<file path=xl/sharedStrings.xml><?xml version="1.0" encoding="utf-8"?>
<sst xmlns="http://schemas.openxmlformats.org/spreadsheetml/2006/main" count="84" uniqueCount="27">
  <si>
    <t>Sample</t>
  </si>
  <si>
    <t>Reference</t>
  </si>
  <si>
    <t>Machine 1</t>
  </si>
  <si>
    <t>Machine 2</t>
  </si>
  <si>
    <t>A1</t>
  </si>
  <si>
    <t>A2</t>
  </si>
  <si>
    <t>A3</t>
  </si>
  <si>
    <t>B1</t>
  </si>
  <si>
    <t>B2</t>
  </si>
  <si>
    <t>C1</t>
  </si>
  <si>
    <t>C2</t>
  </si>
  <si>
    <t>D1</t>
  </si>
  <si>
    <t>D2</t>
  </si>
  <si>
    <t>D3</t>
  </si>
  <si>
    <t>OLS1</t>
  </si>
  <si>
    <t>OLS2</t>
  </si>
  <si>
    <t xml:space="preserve">R^2 = </t>
  </si>
  <si>
    <t>SE OLS1</t>
  </si>
  <si>
    <t>SR OLS1</t>
  </si>
  <si>
    <t>SE OLS2</t>
  </si>
  <si>
    <t>SR OLS2</t>
  </si>
  <si>
    <t>GLB1</t>
  </si>
  <si>
    <t>SE GLB1</t>
  </si>
  <si>
    <t>SR GLB1</t>
  </si>
  <si>
    <t>GLB2</t>
  </si>
  <si>
    <t>SR GLB2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</si>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</sst>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0" borderId="1" xfId="0" applyFont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3A10-A3A4-46AB-9605-15084771EB0C}">
  <dimension ref="A1:K32"/>
  <sheetViews>
    <sheetView tabSelected="1" zoomScale="80" zoomScaleNormal="80" workbookViewId="0">
      <selection activeCell="O14" sqref="O14"/>
    </sheetView>
  </sheetViews>
  <sheetFormatPr defaultRowHeight="15" x14ac:dyDescent="0.25"/>
  <cols>
    <col min="2" max="2" width="11" bestFit="1" customWidth="1"/>
    <col min="3" max="4" width="11.28515625" bestFit="1" customWidth="1"/>
    <col min="5" max="5" width="2.28515625" customWidth="1"/>
    <col min="7" max="7" width="10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4"/>
      <c r="F1" s="6" t="s">
        <v>14</v>
      </c>
      <c r="G1" s="6" t="s">
        <v>17</v>
      </c>
      <c r="H1" s="6" t="s">
        <v>18</v>
      </c>
      <c r="I1" s="8" t="s">
        <v>15</v>
      </c>
      <c r="J1" s="8" t="s">
        <v>19</v>
      </c>
      <c r="K1" s="8" t="s">
        <v>20</v>
      </c>
    </row>
    <row r="2" spans="1:11" x14ac:dyDescent="0.25">
      <c r="A2" s="1" t="s">
        <v>4</v>
      </c>
      <c r="B2" s="1">
        <v>1.5680000000000001</v>
      </c>
      <c r="C2" s="1">
        <v>1.98</v>
      </c>
      <c r="D2" s="1">
        <v>1.87</v>
      </c>
      <c r="E2" s="4"/>
      <c r="F2" s="7">
        <f>-1.5106 + 1.4862*C2</f>
        <v>1.4320760000000001</v>
      </c>
      <c r="G2" s="7">
        <f>(B2 - F2)^2</f>
        <v>1.8475333775999983E-2</v>
      </c>
      <c r="H2" s="7">
        <f>(F2 - AVERAGE($B$2:$B$8))^2</f>
        <v>9.7385723327020515E-2</v>
      </c>
      <c r="I2" s="9">
        <f>-1.5799 + 1.7885*D2</f>
        <v>1.7645950000000001</v>
      </c>
      <c r="J2" s="9">
        <f>(B2 - I2)^2</f>
        <v>3.8649594025000032E-2</v>
      </c>
      <c r="K2" s="9">
        <f>(I2 - AVERAGE($B$2:$B$8))^2</f>
        <v>4.1829014744897304E-4</v>
      </c>
    </row>
    <row r="3" spans="1:11" x14ac:dyDescent="0.25">
      <c r="A3" s="1" t="s">
        <v>5</v>
      </c>
      <c r="B3" s="1">
        <v>1.591</v>
      </c>
      <c r="C3" s="1">
        <v>2.08</v>
      </c>
      <c r="D3" s="1">
        <v>1.66</v>
      </c>
      <c r="E3" s="4"/>
      <c r="F3" s="7">
        <f t="shared" ref="F3:F8" si="0">-1.5106 + 1.4862*C3</f>
        <v>1.5806959999999999</v>
      </c>
      <c r="G3" s="7">
        <f t="shared" ref="G3:G8" si="1">(B3 - F3)^2</f>
        <v>1.0617241600000187E-4</v>
      </c>
      <c r="H3" s="7">
        <f t="shared" ref="H3:H8" si="2">(F3 - AVERAGE($B$2:$B$8))^2</f>
        <v>2.6714875109877686E-2</v>
      </c>
      <c r="I3" s="9">
        <f t="shared" ref="I3:I8" si="3">-1.5799 + 1.7885*D3</f>
        <v>1.3890099999999996</v>
      </c>
      <c r="J3" s="9">
        <f t="shared" ref="J3:J8" si="4">(B3 - I3)^2</f>
        <v>4.0799960100000136E-2</v>
      </c>
      <c r="K3" s="9">
        <f t="shared" ref="K3:K8" si="5">(I3 - AVERAGE($B$2:$B$8))^2</f>
        <v>0.12611934622244944</v>
      </c>
    </row>
    <row r="4" spans="1:11" x14ac:dyDescent="0.25">
      <c r="A4" s="1" t="s">
        <v>6</v>
      </c>
      <c r="B4" s="1">
        <v>1.5449999999999999</v>
      </c>
      <c r="C4" s="1">
        <v>2.17</v>
      </c>
      <c r="D4" s="1">
        <v>1.79</v>
      </c>
      <c r="E4" s="4"/>
      <c r="F4" s="7">
        <f t="shared" si="0"/>
        <v>1.7144539999999997</v>
      </c>
      <c r="G4" s="7">
        <f t="shared" si="1"/>
        <v>2.8714658115999922E-2</v>
      </c>
      <c r="H4" s="7">
        <f t="shared" si="2"/>
        <v>8.8142823844901495E-4</v>
      </c>
      <c r="I4" s="9">
        <f t="shared" si="3"/>
        <v>1.6215149999999998</v>
      </c>
      <c r="J4" s="9">
        <f t="shared" si="4"/>
        <v>5.8545452249999831E-3</v>
      </c>
      <c r="K4" s="9">
        <f t="shared" si="5"/>
        <v>1.5037591347449097E-2</v>
      </c>
    </row>
    <row r="5" spans="1:11" x14ac:dyDescent="0.25">
      <c r="A5" s="1" t="s">
        <v>7</v>
      </c>
      <c r="B5" s="1">
        <v>1.488</v>
      </c>
      <c r="C5" s="1">
        <v>1.95</v>
      </c>
      <c r="D5" s="1">
        <v>1.67</v>
      </c>
      <c r="E5" s="4"/>
      <c r="F5" s="7">
        <f t="shared" si="0"/>
        <v>1.3874899999999999</v>
      </c>
      <c r="G5" s="7">
        <f t="shared" si="1"/>
        <v>1.010226010000002E-2</v>
      </c>
      <c r="H5" s="7">
        <f t="shared" si="2"/>
        <v>0.12720126050816355</v>
      </c>
      <c r="I5" s="9">
        <f t="shared" si="3"/>
        <v>1.4068949999999998</v>
      </c>
      <c r="J5" s="9">
        <f t="shared" si="4"/>
        <v>6.5780210250000332E-3</v>
      </c>
      <c r="K5" s="9">
        <f t="shared" si="5"/>
        <v>0.11373611714744933</v>
      </c>
    </row>
    <row r="6" spans="1:11" x14ac:dyDescent="0.25">
      <c r="A6" s="1" t="s">
        <v>8</v>
      </c>
      <c r="B6" s="1">
        <v>1.48</v>
      </c>
      <c r="C6" s="1">
        <v>2.15</v>
      </c>
      <c r="D6" s="1">
        <v>1.81</v>
      </c>
      <c r="E6" s="4"/>
      <c r="F6" s="7">
        <f t="shared" si="0"/>
        <v>1.6847299999999998</v>
      </c>
      <c r="G6" s="7">
        <f t="shared" si="1"/>
        <v>4.1914372899999941E-2</v>
      </c>
      <c r="H6" s="7">
        <f t="shared" si="2"/>
        <v>3.5298875938776053E-3</v>
      </c>
      <c r="I6" s="9">
        <f t="shared" si="3"/>
        <v>1.6572850000000001</v>
      </c>
      <c r="J6" s="9">
        <f t="shared" si="4"/>
        <v>3.1429971225000047E-2</v>
      </c>
      <c r="K6" s="9">
        <f t="shared" si="5"/>
        <v>7.5442873474490107E-3</v>
      </c>
    </row>
    <row r="7" spans="1:11" x14ac:dyDescent="0.25">
      <c r="A7" s="1" t="s">
        <v>9</v>
      </c>
      <c r="B7" s="1">
        <v>2.3679999999999999</v>
      </c>
      <c r="C7" s="1">
        <v>2.52</v>
      </c>
      <c r="D7" s="1">
        <v>2.14</v>
      </c>
      <c r="E7" s="4"/>
      <c r="F7" s="7">
        <f t="shared" si="0"/>
        <v>2.2346240000000002</v>
      </c>
      <c r="G7" s="7">
        <f t="shared" si="1"/>
        <v>1.7789157375999926E-2</v>
      </c>
      <c r="H7" s="7">
        <f t="shared" si="2"/>
        <v>0.24057175149844884</v>
      </c>
      <c r="I7" s="9">
        <f t="shared" si="3"/>
        <v>2.24749</v>
      </c>
      <c r="J7" s="9">
        <f t="shared" si="4"/>
        <v>1.4522660099999975E-2</v>
      </c>
      <c r="K7" s="9">
        <f t="shared" si="5"/>
        <v>0.25335834622244868</v>
      </c>
    </row>
    <row r="8" spans="1:11" x14ac:dyDescent="0.25">
      <c r="A8" s="1" t="s">
        <v>10</v>
      </c>
      <c r="B8" s="1">
        <v>2.169</v>
      </c>
      <c r="C8" s="1">
        <v>2.48</v>
      </c>
      <c r="D8" s="1">
        <v>2.0699999999999998</v>
      </c>
      <c r="E8" s="4"/>
      <c r="F8" s="7">
        <f t="shared" si="0"/>
        <v>2.1751759999999996</v>
      </c>
      <c r="G8" s="7">
        <f t="shared" si="1"/>
        <v>3.8142975999994015E-5</v>
      </c>
      <c r="H8" s="7">
        <f t="shared" si="2"/>
        <v>0.18578957024130549</v>
      </c>
      <c r="I8" s="9">
        <f t="shared" si="3"/>
        <v>2.1222949999999994</v>
      </c>
      <c r="J8" s="9">
        <f t="shared" si="4"/>
        <v>2.181357025000062E-3</v>
      </c>
      <c r="K8" s="9">
        <f t="shared" si="5"/>
        <v>0.1429990431474483</v>
      </c>
    </row>
    <row r="9" spans="1:11" x14ac:dyDescent="0.25">
      <c r="A9" s="1" t="s">
        <v>11</v>
      </c>
      <c r="B9" s="4"/>
      <c r="C9" s="1">
        <v>2.36</v>
      </c>
      <c r="D9" s="1">
        <v>2.04</v>
      </c>
      <c r="E9" s="4"/>
      <c r="F9" s="4"/>
      <c r="G9" s="4"/>
      <c r="H9" s="4"/>
      <c r="I9" s="4"/>
      <c r="J9" s="4"/>
      <c r="K9" s="4"/>
    </row>
    <row r="10" spans="1:11" x14ac:dyDescent="0.25">
      <c r="A10" s="1" t="s">
        <v>12</v>
      </c>
      <c r="B10" s="4"/>
      <c r="C10" s="1">
        <v>2.5299999999999998</v>
      </c>
      <c r="D10" s="1">
        <v>2.1</v>
      </c>
      <c r="E10" s="4"/>
      <c r="F10" s="4"/>
      <c r="G10" s="4"/>
      <c r="H10" s="4"/>
      <c r="I10" s="4"/>
      <c r="J10" s="4"/>
      <c r="K10" s="4"/>
    </row>
    <row r="11" spans="1:11" x14ac:dyDescent="0.25">
      <c r="A11" s="1" t="s">
        <v>13</v>
      </c>
      <c r="B11" s="4"/>
      <c r="C11" s="1">
        <v>2.44</v>
      </c>
      <c r="D11" s="1">
        <v>2.06</v>
      </c>
      <c r="E11" s="4"/>
      <c r="F11" s="4"/>
      <c r="G11" s="4"/>
      <c r="H11" s="4"/>
      <c r="I11" s="4"/>
      <c r="J11" s="4"/>
      <c r="K11" s="4"/>
    </row>
    <row r="13" spans="1:11" x14ac:dyDescent="0.25">
      <c r="F13" s="1" t="s">
        <v>26</v>
      </c>
      <c r="G13" s="7">
        <f>SUM(G2:G8)</f>
        <v>0.11714009765999979</v>
      </c>
      <c r="H13" s="7">
        <f>SUM(H2:H8)</f>
        <v>0.6820744965171428</v>
      </c>
      <c r="J13" s="9">
        <f>SUM(J2:J8)</f>
        <v>0.14001610872500025</v>
      </c>
      <c r="K13" s="9">
        <f>SUM(K2:K8)</f>
        <v>0.65921302158214279</v>
      </c>
    </row>
    <row r="15" spans="1:11" x14ac:dyDescent="0.25">
      <c r="G15" s="5" t="s">
        <v>16</v>
      </c>
      <c r="H15" s="7">
        <f>H13/(H13+G13)</f>
        <v>0.8534309827254779</v>
      </c>
      <c r="J15" s="5" t="s">
        <v>16</v>
      </c>
      <c r="K15" s="8">
        <f>K13/(K13+J13)</f>
        <v>0.82481105428277846</v>
      </c>
    </row>
    <row r="18" spans="1:11" x14ac:dyDescent="0.25">
      <c r="F18" s="3" t="s">
        <v>21</v>
      </c>
      <c r="G18" s="3" t="s">
        <v>22</v>
      </c>
      <c r="H18" s="3" t="s">
        <v>23</v>
      </c>
      <c r="I18" s="10" t="s">
        <v>24</v>
      </c>
      <c r="J18" s="10" t="s">
        <v>22</v>
      </c>
      <c r="K18" s="10" t="s">
        <v>25</v>
      </c>
    </row>
    <row r="19" spans="1:11" x14ac:dyDescent="0.25">
      <c r="A19" s="1" t="s">
        <v>4</v>
      </c>
      <c r="B19" s="1">
        <v>1.5680000000000001</v>
      </c>
      <c r="C19" s="1">
        <v>1.98</v>
      </c>
      <c r="D19" s="1">
        <v>1.87</v>
      </c>
      <c r="E19" s="4"/>
      <c r="F19" s="2">
        <f>-2.0698 + 1.7412*C19</f>
        <v>1.3777760000000003</v>
      </c>
      <c r="G19" s="2">
        <f>(B19 - F19)^2</f>
        <v>3.6185170175999898E-2</v>
      </c>
      <c r="H19" s="2">
        <f>(F19 - AVERAGE($B$19:$B$25))^2</f>
        <v>0.13422467401273466</v>
      </c>
      <c r="I19" s="11">
        <f>-2.2858 + 2.1683*D19</f>
        <v>1.7689209999999997</v>
      </c>
      <c r="J19" s="11">
        <f>(B19 - I19)^2</f>
        <v>4.0369248240999869E-2</v>
      </c>
      <c r="K19" s="11">
        <f>(I19 - AVERAGE($B$2:$B$8))^2</f>
        <v>6.1395636344895217E-4</v>
      </c>
    </row>
    <row r="20" spans="1:11" x14ac:dyDescent="0.25">
      <c r="A20" s="1" t="s">
        <v>5</v>
      </c>
      <c r="B20" s="1">
        <v>1.591</v>
      </c>
      <c r="C20" s="1">
        <v>2.08</v>
      </c>
      <c r="D20" s="1">
        <v>1.66</v>
      </c>
      <c r="E20" s="4"/>
      <c r="F20" s="2">
        <f t="shared" ref="F20:F25" si="6">-2.0698 + 1.7412*C20</f>
        <v>1.5518960000000006</v>
      </c>
      <c r="G20" s="2">
        <f t="shared" ref="G20:G25" si="7">(B20 - F20)^2</f>
        <v>1.5291228159999501E-3</v>
      </c>
      <c r="H20" s="2">
        <f>(F20 - AVERAGE($B$19:$B$25))^2</f>
        <v>3.6958854081306003E-2</v>
      </c>
      <c r="I20" s="11">
        <f t="shared" ref="I20:I25" si="8">-2.2858 + 2.1683*D20</f>
        <v>1.3135779999999997</v>
      </c>
      <c r="J20" s="11">
        <f t="shared" ref="J20:J25" si="9">(B20 - I20)^2</f>
        <v>7.6962966084000162E-2</v>
      </c>
      <c r="K20" s="11">
        <f t="shared" ref="K20:K25" si="10">(I20 - AVERAGE($B$2:$B$8))^2</f>
        <v>0.1853860962064495</v>
      </c>
    </row>
    <row r="21" spans="1:11" x14ac:dyDescent="0.25">
      <c r="A21" s="1" t="s">
        <v>6</v>
      </c>
      <c r="B21" s="1">
        <v>1.5449999999999999</v>
      </c>
      <c r="C21" s="1">
        <v>2.17</v>
      </c>
      <c r="D21" s="1">
        <v>1.79</v>
      </c>
      <c r="E21" s="4"/>
      <c r="F21" s="2">
        <f t="shared" si="6"/>
        <v>1.7086040000000002</v>
      </c>
      <c r="G21" s="2">
        <f t="shared" si="7"/>
        <v>2.67662688160001E-2</v>
      </c>
      <c r="H21" s="2">
        <f>(F21 - AVERAGE($B$19:$B$25))^2</f>
        <v>1.2630103670204125E-3</v>
      </c>
      <c r="I21" s="11">
        <f t="shared" si="8"/>
        <v>1.5954569999999997</v>
      </c>
      <c r="J21" s="11">
        <f t="shared" si="9"/>
        <v>2.5459088489999749E-3</v>
      </c>
      <c r="K21" s="11">
        <f t="shared" si="10"/>
        <v>2.2107484114306304E-2</v>
      </c>
    </row>
    <row r="22" spans="1:11" x14ac:dyDescent="0.25">
      <c r="A22" s="1" t="s">
        <v>7</v>
      </c>
      <c r="B22" s="1">
        <v>1.488</v>
      </c>
      <c r="C22" s="1">
        <v>1.95</v>
      </c>
      <c r="D22" s="1">
        <v>1.67</v>
      </c>
      <c r="E22" s="4"/>
      <c r="F22" s="2">
        <f t="shared" si="6"/>
        <v>1.3255400000000002</v>
      </c>
      <c r="G22" s="2">
        <f t="shared" si="7"/>
        <v>2.6393251599999945E-2</v>
      </c>
      <c r="H22" s="2">
        <f>(F22 - AVERAGE($B$19:$B$25))^2</f>
        <v>0.17522835200816339</v>
      </c>
      <c r="I22" s="11">
        <f t="shared" si="8"/>
        <v>1.3352609999999996</v>
      </c>
      <c r="J22" s="11">
        <f t="shared" si="9"/>
        <v>2.3329202121000123E-2</v>
      </c>
      <c r="K22" s="11">
        <f t="shared" si="10"/>
        <v>0.16718437310059242</v>
      </c>
    </row>
    <row r="23" spans="1:11" x14ac:dyDescent="0.25">
      <c r="A23" s="1" t="s">
        <v>8</v>
      </c>
      <c r="B23" s="1">
        <v>1.48</v>
      </c>
      <c r="C23" s="1">
        <v>2.15</v>
      </c>
      <c r="D23" s="1">
        <v>1.81</v>
      </c>
      <c r="E23" s="4"/>
      <c r="F23" s="2">
        <f t="shared" si="6"/>
        <v>1.6737800000000003</v>
      </c>
      <c r="G23" s="2">
        <f t="shared" si="7"/>
        <v>3.7550688400000108E-2</v>
      </c>
      <c r="H23" s="2">
        <f>(F23 - AVERAGE($B$19:$B$25))^2</f>
        <v>4.9509316653061266E-3</v>
      </c>
      <c r="I23" s="11">
        <f t="shared" si="8"/>
        <v>1.6388229999999999</v>
      </c>
      <c r="J23" s="11">
        <f t="shared" si="9"/>
        <v>2.522474532899998E-2</v>
      </c>
      <c r="K23" s="11">
        <f t="shared" si="10"/>
        <v>1.1092272308591916E-2</v>
      </c>
    </row>
    <row r="24" spans="1:11" x14ac:dyDescent="0.25">
      <c r="A24" s="1" t="s">
        <v>9</v>
      </c>
      <c r="B24" s="1">
        <v>2.3679999999999999</v>
      </c>
      <c r="C24" s="1">
        <v>2.52</v>
      </c>
      <c r="D24" s="1">
        <v>2.14</v>
      </c>
      <c r="E24" s="4"/>
      <c r="F24" s="2">
        <f t="shared" si="6"/>
        <v>2.3180240000000003</v>
      </c>
      <c r="G24" s="2">
        <f t="shared" si="7"/>
        <v>2.4976005759999578E-3</v>
      </c>
      <c r="H24" s="2">
        <f>(F24 - AVERAGE($B$19:$B$25))^2</f>
        <v>0.32933956612702042</v>
      </c>
      <c r="I24" s="11">
        <f t="shared" si="8"/>
        <v>2.3543620000000001</v>
      </c>
      <c r="J24" s="11">
        <f t="shared" si="9"/>
        <v>1.85995043999995E-4</v>
      </c>
      <c r="K24" s="11">
        <f t="shared" si="10"/>
        <v>0.37236740230930582</v>
      </c>
    </row>
    <row r="25" spans="1:11" x14ac:dyDescent="0.25">
      <c r="A25" s="1" t="s">
        <v>10</v>
      </c>
      <c r="B25" s="1">
        <v>2.169</v>
      </c>
      <c r="C25" s="1">
        <v>2.48</v>
      </c>
      <c r="D25" s="1">
        <v>2.0699999999999998</v>
      </c>
      <c r="E25" s="4"/>
      <c r="F25" s="2">
        <f t="shared" si="6"/>
        <v>2.2483760000000004</v>
      </c>
      <c r="G25" s="2">
        <f t="shared" si="7"/>
        <v>6.300549376000053E-3</v>
      </c>
      <c r="H25" s="2">
        <f>(F25 - AVERAGE($B$19:$B$25))^2</f>
        <v>0.25425106235559192</v>
      </c>
      <c r="I25" s="11">
        <f t="shared" si="8"/>
        <v>2.2025809999999995</v>
      </c>
      <c r="J25" s="11">
        <f t="shared" si="9"/>
        <v>1.1276835609999609E-3</v>
      </c>
      <c r="K25" s="11">
        <f t="shared" si="10"/>
        <v>0.21016553082630535</v>
      </c>
    </row>
    <row r="26" spans="1:11" x14ac:dyDescent="0.25">
      <c r="A26" s="1" t="s">
        <v>11</v>
      </c>
      <c r="B26" s="4"/>
      <c r="C26" s="1">
        <v>2.36</v>
      </c>
      <c r="D26" s="1">
        <v>2.04</v>
      </c>
      <c r="E26" s="4"/>
      <c r="F26" s="4"/>
      <c r="G26" s="4"/>
      <c r="H26" s="4"/>
      <c r="I26" s="4"/>
      <c r="J26" s="4"/>
      <c r="K26" s="4"/>
    </row>
    <row r="27" spans="1:11" x14ac:dyDescent="0.25">
      <c r="A27" s="1" t="s">
        <v>12</v>
      </c>
      <c r="B27" s="4"/>
      <c r="C27" s="1">
        <v>2.5299999999999998</v>
      </c>
      <c r="D27" s="1">
        <v>2.1</v>
      </c>
      <c r="E27" s="4"/>
      <c r="F27" s="4"/>
      <c r="G27" s="4"/>
      <c r="H27" s="4"/>
      <c r="I27" s="4"/>
      <c r="J27" s="4"/>
      <c r="K27" s="4"/>
    </row>
    <row r="28" spans="1:11" x14ac:dyDescent="0.25">
      <c r="A28" s="1" t="s">
        <v>13</v>
      </c>
      <c r="B28" s="4"/>
      <c r="C28" s="1">
        <v>2.44</v>
      </c>
      <c r="D28" s="1">
        <v>2.06</v>
      </c>
      <c r="E28" s="4"/>
      <c r="F28" s="4"/>
      <c r="G28" s="4"/>
      <c r="H28" s="4"/>
      <c r="I28" s="4"/>
      <c r="J28" s="4"/>
      <c r="K28" s="4"/>
    </row>
    <row r="30" spans="1:11" x14ac:dyDescent="0.25">
      <c r="F30" s="1" t="s">
        <v>26</v>
      </c>
      <c r="G30" s="2">
        <f>SUM(G19:G25)</f>
        <v>0.13722265176000001</v>
      </c>
      <c r="H30" s="2">
        <f>SUM(H19:H25)</f>
        <v>0.93621645061714298</v>
      </c>
      <c r="J30" s="11">
        <f>SUM(J19:J25)</f>
        <v>0.16974574922900007</v>
      </c>
      <c r="K30" s="11">
        <f>SUM(K19:K25)</f>
        <v>0.96891711522900015</v>
      </c>
    </row>
    <row r="32" spans="1:11" x14ac:dyDescent="0.25">
      <c r="G32" s="5" t="s">
        <v>16</v>
      </c>
      <c r="H32" s="3">
        <f>H30/(H30+G30)</f>
        <v>0.87216540607089965</v>
      </c>
      <c r="J32" s="5" t="s">
        <v>16</v>
      </c>
      <c r="K32" s="10">
        <f>K30/(K30+J30)</f>
        <v>0.85092536647377326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labadmin</dc:creator>
  <cp:lastModifiedBy>labadmin</cp:lastModifiedBy>
  <dcterms:created xsi:type="dcterms:W3CDTF">2019-06-13T01:29:15Z</dcterms:created>
  <dcterms:modified xsi:type="dcterms:W3CDTF">2019-06-15T00:29:28Z</dcterms:modified>
</cp:coreProperties>
</file>