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R_WIP\public\Professional - Predictive Modeling\Gage Linearity and Bias\"/>
    </mc:Choice>
  </mc:AlternateContent>
  <xr:revisionPtr revIDLastSave="0" documentId="8_{128360EF-53D5-4FDE-885D-16109290EF0C}" xr6:coauthVersionLast="43" xr6:coauthVersionMax="43" xr10:uidLastSave="{00000000-0000-0000-0000-000000000000}"/>
  <bookViews>
    <workbookView xWindow="-120" yWindow="-120" windowWidth="20730" windowHeight="11160" xr2:uid="{005DEBF3-FAAE-4C00-8FBC-D24E95C46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H24" i="1"/>
  <c r="G26" i="1" s="1"/>
  <c r="G24" i="1"/>
  <c r="H17" i="1"/>
  <c r="H18" i="1"/>
  <c r="H19" i="1"/>
  <c r="H20" i="1"/>
  <c r="H21" i="1"/>
  <c r="H22" i="1"/>
  <c r="H16" i="1"/>
  <c r="G17" i="1"/>
  <c r="G18" i="1"/>
  <c r="G19" i="1"/>
  <c r="G20" i="1"/>
  <c r="G21" i="1"/>
  <c r="G22" i="1"/>
  <c r="G16" i="1"/>
  <c r="I17" i="1"/>
  <c r="I18" i="1"/>
  <c r="I19" i="1"/>
  <c r="I20" i="1"/>
  <c r="I21" i="1"/>
  <c r="I22" i="1"/>
  <c r="I16" i="1"/>
  <c r="K16" i="1" s="1"/>
  <c r="F17" i="1"/>
  <c r="F18" i="1"/>
  <c r="F19" i="1"/>
  <c r="F20" i="1"/>
  <c r="F21" i="1"/>
  <c r="F22" i="1"/>
  <c r="F16" i="1"/>
  <c r="I3" i="1"/>
  <c r="I4" i="1"/>
  <c r="K4" i="1" s="1"/>
  <c r="I5" i="1"/>
  <c r="K5" i="1" s="1"/>
  <c r="I6" i="1"/>
  <c r="K6" i="1" s="1"/>
  <c r="I7" i="1"/>
  <c r="I8" i="1"/>
  <c r="K8" i="1" s="1"/>
  <c r="I2" i="1"/>
  <c r="J2" i="1" s="1"/>
  <c r="K3" i="1"/>
  <c r="K7" i="1"/>
  <c r="K2" i="1"/>
  <c r="J3" i="1"/>
  <c r="J4" i="1"/>
  <c r="J5" i="1"/>
  <c r="J6" i="1"/>
  <c r="J7" i="1"/>
  <c r="J8" i="1"/>
  <c r="H10" i="1" l="1"/>
  <c r="J16" i="1"/>
  <c r="J10" i="1"/>
  <c r="K10" i="1"/>
  <c r="J12" i="1" s="1"/>
  <c r="G10" i="1" l="1"/>
  <c r="G12" i="1" s="1"/>
</calcChain>
</file>

<file path=xl/sharedStrings.xml><?xml version="1.0" encoding="utf-8"?>
<sst xmlns="http://schemas.openxmlformats.org/spreadsheetml/2006/main" count="39" uniqueCount="26">
  <si>
    <t>Sample</t>
  </si>
  <si>
    <t>Reference</t>
  </si>
  <si>
    <t>Machine 1</t>
  </si>
  <si>
    <t>Machine 2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</si>
  <si>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</si>
  <si>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</si>
  <si>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</si>
  <si>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</si>
  <si>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</si>
  <si>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</si>
  <si>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</si>
  <si>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</si>
  <si>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</si>
  <si>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D3</t>
  </si>
  <si>
    <t>OLS1</t>
  </si>
  <si>
    <t>OLS2</t>
  </si>
  <si>
    <t xml:space="preserve">R^2 = </t>
  </si>
  <si>
    <t>SE OLS1</t>
  </si>
  <si>
    <t>SR OLS1</t>
  </si>
  <si>
    <t>SE OLS2</t>
  </si>
  <si>
    <t>SR OLS2</t>
  </si>
  <si>
    <t>GLB1</t>
  </si>
  <si>
    <t>SE GLB1</t>
  </si>
  <si>
    <t>SR GLB1</t>
  </si>
  <si>
    <t>GLB2</t>
  </si>
  <si>
    <t>SR GLB2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</si>
</sst>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3A10-A3A4-46AB-9605-15084771EB0C}">
  <dimension ref="A1:K26"/>
  <sheetViews>
    <sheetView tabSelected="1" zoomScale="80" zoomScaleNormal="80" workbookViewId="0">
      <selection activeCell="H2" sqref="H2:H8"/>
    </sheetView>
  </sheetViews>
  <sheetFormatPr defaultRowHeight="15" x14ac:dyDescent="0.25"/>
  <cols>
    <col min="2" max="2" width="10.140625" bestFit="1" customWidth="1"/>
    <col min="3" max="4" width="10" bestFit="1" customWidth="1"/>
    <col min="5" max="5" width="2.28515625" customWidth="1"/>
    <col min="7" max="7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s="1" t="s">
        <v>14</v>
      </c>
      <c r="G1" s="1" t="s">
        <v>17</v>
      </c>
      <c r="H1" s="1" t="s">
        <v>18</v>
      </c>
      <c r="I1" s="2" t="s">
        <v>15</v>
      </c>
      <c r="J1" s="2" t="s">
        <v>19</v>
      </c>
      <c r="K1" s="2" t="s">
        <v>20</v>
      </c>
    </row>
    <row r="2" spans="1:11" x14ac:dyDescent="0.25">
      <c r="A2" t="s">
        <v>4</v>
      </c>
      <c r="B2">
        <v>1.5680000000000001</v>
      </c>
      <c r="C2">
        <v>1.98</v>
      </c>
      <c r="D2">
        <v>1.87</v>
      </c>
      <c r="F2" s="1">
        <f>-1.5106 + 1.4862*C2</f>
        <v>1.4320760000000001</v>
      </c>
      <c r="G2" s="1">
        <f>(B2 - F2)^2</f>
        <v>1.8475333775999983E-2</v>
      </c>
      <c r="H2" s="1">
        <f>(F2 - AVERAGE($B$2:$B$8))^2</f>
        <v>9.7385723327020515E-2</v>
      </c>
      <c r="I2" s="2">
        <f>1.0542 + 0.4612*B2</f>
        <v>1.7773616000000001</v>
      </c>
      <c r="J2" s="2">
        <f>(D2 - I2)^2</f>
        <v>8.5818731545600022E-3</v>
      </c>
      <c r="K2" s="2">
        <f>(I2 - AVERAGE($D$2:$D$8))^2</f>
        <v>6.595036256600832E-3</v>
      </c>
    </row>
    <row r="3" spans="1:11" x14ac:dyDescent="0.25">
      <c r="A3" t="s">
        <v>5</v>
      </c>
      <c r="B3">
        <v>1.591</v>
      </c>
      <c r="C3">
        <v>2.08</v>
      </c>
      <c r="D3">
        <v>1.66</v>
      </c>
      <c r="F3" s="1">
        <f t="shared" ref="F3:F8" si="0">-1.5106 + 1.4862*C3</f>
        <v>1.5806959999999999</v>
      </c>
      <c r="G3" s="1">
        <f t="shared" ref="G3:G8" si="1">(B3 - F3)^2</f>
        <v>1.0617241600000187E-4</v>
      </c>
      <c r="H3" s="1">
        <f t="shared" ref="H3:H8" si="2">(F3 - AVERAGE($B$2:$B$8))^2</f>
        <v>2.6714875109877686E-2</v>
      </c>
      <c r="I3" s="2">
        <f t="shared" ref="I3:I8" si="3">1.0542 + 0.4612*B3</f>
        <v>1.7879692</v>
      </c>
      <c r="J3" s="2">
        <f>(D3 - I3)^2</f>
        <v>1.637611614864003E-2</v>
      </c>
      <c r="K3" s="2">
        <f t="shared" ref="K3:K8" si="4">(I3 - AVERAGE($D$2:$D$8))^2</f>
        <v>4.984674679252267E-3</v>
      </c>
    </row>
    <row r="4" spans="1:11" x14ac:dyDescent="0.25">
      <c r="A4" t="s">
        <v>6</v>
      </c>
      <c r="B4">
        <v>1.5449999999999999</v>
      </c>
      <c r="C4">
        <v>2.17</v>
      </c>
      <c r="D4">
        <v>1.79</v>
      </c>
      <c r="F4" s="1">
        <f t="shared" si="0"/>
        <v>1.7144539999999997</v>
      </c>
      <c r="G4" s="1">
        <f t="shared" si="1"/>
        <v>2.8714658115999922E-2</v>
      </c>
      <c r="H4" s="1">
        <f t="shared" si="2"/>
        <v>8.8142823844901495E-4</v>
      </c>
      <c r="I4" s="2">
        <f t="shared" si="3"/>
        <v>1.7667540000000002</v>
      </c>
      <c r="J4" s="2">
        <f>(D4 - I4)^2</f>
        <v>5.4037651599999432E-4</v>
      </c>
      <c r="K4" s="2">
        <f t="shared" si="4"/>
        <v>8.4304401894693941E-3</v>
      </c>
    </row>
    <row r="5" spans="1:11" x14ac:dyDescent="0.25">
      <c r="A5" t="s">
        <v>7</v>
      </c>
      <c r="B5">
        <v>1.488</v>
      </c>
      <c r="C5">
        <v>1.95</v>
      </c>
      <c r="D5">
        <v>1.67</v>
      </c>
      <c r="F5" s="1">
        <f t="shared" si="0"/>
        <v>1.3874899999999999</v>
      </c>
      <c r="G5" s="1">
        <f t="shared" si="1"/>
        <v>1.010226010000002E-2</v>
      </c>
      <c r="H5" s="1">
        <f t="shared" si="2"/>
        <v>0.12720126050816355</v>
      </c>
      <c r="I5" s="2">
        <f t="shared" si="3"/>
        <v>1.7404656000000001</v>
      </c>
      <c r="J5" s="2">
        <f>(D5 - I5)^2</f>
        <v>4.9654007833600184E-3</v>
      </c>
      <c r="K5" s="2">
        <f t="shared" si="4"/>
        <v>1.3948986742543705E-2</v>
      </c>
    </row>
    <row r="6" spans="1:11" x14ac:dyDescent="0.25">
      <c r="A6" t="s">
        <v>8</v>
      </c>
      <c r="B6">
        <v>1.48</v>
      </c>
      <c r="C6">
        <v>2.15</v>
      </c>
      <c r="D6">
        <v>1.81</v>
      </c>
      <c r="F6" s="1">
        <f t="shared" si="0"/>
        <v>1.6847299999999998</v>
      </c>
      <c r="G6" s="1">
        <f t="shared" si="1"/>
        <v>4.1914372899999941E-2</v>
      </c>
      <c r="H6" s="1">
        <f t="shared" si="2"/>
        <v>3.5298875938776053E-3</v>
      </c>
      <c r="I6" s="2">
        <f t="shared" si="3"/>
        <v>1.7367759999999999</v>
      </c>
      <c r="J6" s="2">
        <f>(D6 - I6)^2</f>
        <v>5.361754176000026E-3</v>
      </c>
      <c r="K6" s="2">
        <f t="shared" si="4"/>
        <v>1.4834126420898036E-2</v>
      </c>
    </row>
    <row r="7" spans="1:11" x14ac:dyDescent="0.25">
      <c r="A7" t="s">
        <v>9</v>
      </c>
      <c r="B7">
        <v>2.3679999999999999</v>
      </c>
      <c r="C7">
        <v>2.52</v>
      </c>
      <c r="D7">
        <v>2.14</v>
      </c>
      <c r="F7" s="1">
        <f t="shared" si="0"/>
        <v>2.2346240000000002</v>
      </c>
      <c r="G7" s="1">
        <f t="shared" si="1"/>
        <v>1.7789157375999926E-2</v>
      </c>
      <c r="H7" s="1">
        <f t="shared" si="2"/>
        <v>0.24057175149844884</v>
      </c>
      <c r="I7" s="2">
        <f t="shared" si="3"/>
        <v>2.1463216000000003</v>
      </c>
      <c r="J7" s="2">
        <f>(D7 - I7)^2</f>
        <v>3.9962626560001888E-5</v>
      </c>
      <c r="K7" s="2">
        <f t="shared" si="4"/>
        <v>8.2800161157172286E-2</v>
      </c>
    </row>
    <row r="8" spans="1:11" x14ac:dyDescent="0.25">
      <c r="A8" t="s">
        <v>10</v>
      </c>
      <c r="B8">
        <v>2.169</v>
      </c>
      <c r="C8">
        <v>2.48</v>
      </c>
      <c r="D8">
        <v>2.0699999999999998</v>
      </c>
      <c r="F8" s="1">
        <f t="shared" si="0"/>
        <v>2.1751759999999996</v>
      </c>
      <c r="G8" s="1">
        <f t="shared" si="1"/>
        <v>3.8142975999994015E-5</v>
      </c>
      <c r="H8" s="1">
        <f t="shared" si="2"/>
        <v>0.18578957024130549</v>
      </c>
      <c r="I8" s="2">
        <f t="shared" si="3"/>
        <v>2.0545428000000001</v>
      </c>
      <c r="J8" s="2">
        <f>(D8 - I8)^2</f>
        <v>2.3892503183999155E-4</v>
      </c>
      <c r="K8" s="2">
        <f t="shared" si="4"/>
        <v>3.8404778419595074E-2</v>
      </c>
    </row>
    <row r="9" spans="1:11" x14ac:dyDescent="0.25">
      <c r="A9" t="s">
        <v>11</v>
      </c>
      <c r="C9">
        <v>2.36</v>
      </c>
      <c r="D9">
        <v>2.04</v>
      </c>
    </row>
    <row r="10" spans="1:11" x14ac:dyDescent="0.25">
      <c r="A10" t="s">
        <v>12</v>
      </c>
      <c r="C10">
        <v>2.5299999999999998</v>
      </c>
      <c r="D10">
        <v>2.1</v>
      </c>
      <c r="G10" s="1">
        <f>SUM(G2:G8)</f>
        <v>0.11714009765999979</v>
      </c>
      <c r="H10" s="1">
        <f>SUM(H2:H8)</f>
        <v>0.6820744965171428</v>
      </c>
      <c r="J10" s="2">
        <f>SUM(J2:J8)</f>
        <v>3.6104408436960063E-2</v>
      </c>
      <c r="K10" s="2">
        <f>SUM(K2:K8)</f>
        <v>0.16999820386553161</v>
      </c>
    </row>
    <row r="11" spans="1:11" x14ac:dyDescent="0.25">
      <c r="A11" t="s">
        <v>13</v>
      </c>
      <c r="C11">
        <v>2.44</v>
      </c>
      <c r="D11">
        <v>2.06</v>
      </c>
    </row>
    <row r="12" spans="1:11" x14ac:dyDescent="0.25">
      <c r="F12" t="s">
        <v>16</v>
      </c>
      <c r="G12">
        <f>H10/(H10+G10)</f>
        <v>0.8534309827254779</v>
      </c>
      <c r="I12" t="s">
        <v>16</v>
      </c>
      <c r="J12">
        <f>K10/(K10+J10)</f>
        <v>0.82482314011638769</v>
      </c>
    </row>
    <row r="15" spans="1:11" x14ac:dyDescent="0.25">
      <c r="F15" t="s">
        <v>21</v>
      </c>
      <c r="G15" t="s">
        <v>22</v>
      </c>
      <c r="H15" t="s">
        <v>23</v>
      </c>
      <c r="I15" t="s">
        <v>24</v>
      </c>
      <c r="J15" t="s">
        <v>22</v>
      </c>
      <c r="K15" t="s">
        <v>25</v>
      </c>
    </row>
    <row r="16" spans="1:11" x14ac:dyDescent="0.25">
      <c r="A16" t="s">
        <v>4</v>
      </c>
      <c r="B16">
        <v>1.5680000000000001</v>
      </c>
      <c r="C16">
        <v>1.98</v>
      </c>
      <c r="D16">
        <v>1.87</v>
      </c>
      <c r="F16">
        <f>-2.0698 + 1.7412*C16</f>
        <v>1.3777760000000003</v>
      </c>
      <c r="G16" s="1">
        <f>(B16 - F16)^2</f>
        <v>3.6185170175999898E-2</v>
      </c>
      <c r="H16" s="1">
        <f>(F16 - AVERAGE($B$2:$B$8))^2</f>
        <v>0.13422467401273466</v>
      </c>
      <c r="I16">
        <f>-2.1682 + 2.2858*D16</f>
        <v>2.1062460000000001</v>
      </c>
      <c r="J16" s="2">
        <f>(D16 - I16)^2</f>
        <v>5.5812172515999979E-2</v>
      </c>
      <c r="K16" s="2">
        <f>(I16 - AVERAGE($D$2:$D$8))^2</f>
        <v>6.1342693332326469E-2</v>
      </c>
    </row>
    <row r="17" spans="1:9" x14ac:dyDescent="0.25">
      <c r="A17" t="s">
        <v>5</v>
      </c>
      <c r="B17">
        <v>1.591</v>
      </c>
      <c r="C17">
        <v>2.08</v>
      </c>
      <c r="D17">
        <v>1.66</v>
      </c>
      <c r="F17">
        <f t="shared" ref="F17:F22" si="5">-2.0698 + 1.7412*C17</f>
        <v>1.5518960000000006</v>
      </c>
      <c r="G17" s="1">
        <f t="shared" ref="G17:G22" si="6">(B17 - F17)^2</f>
        <v>1.5291228159999501E-3</v>
      </c>
      <c r="H17" s="1">
        <f t="shared" ref="H17:H22" si="7">(F17 - AVERAGE($B$2:$B$8))^2</f>
        <v>3.6958854081306003E-2</v>
      </c>
      <c r="I17">
        <f t="shared" ref="I17:I22" si="8">-2.1682 + 2.2858*D17</f>
        <v>1.6262279999999998</v>
      </c>
    </row>
    <row r="18" spans="1:9" x14ac:dyDescent="0.25">
      <c r="A18" t="s">
        <v>6</v>
      </c>
      <c r="B18">
        <v>1.5449999999999999</v>
      </c>
      <c r="C18">
        <v>2.17</v>
      </c>
      <c r="D18">
        <v>1.79</v>
      </c>
      <c r="F18">
        <f t="shared" si="5"/>
        <v>1.7086040000000002</v>
      </c>
      <c r="G18" s="1">
        <f t="shared" si="6"/>
        <v>2.67662688160001E-2</v>
      </c>
      <c r="H18" s="1">
        <f t="shared" si="7"/>
        <v>1.2630103670204125E-3</v>
      </c>
      <c r="I18">
        <f t="shared" si="8"/>
        <v>1.9233819999999997</v>
      </c>
    </row>
    <row r="19" spans="1:9" x14ac:dyDescent="0.25">
      <c r="A19" t="s">
        <v>7</v>
      </c>
      <c r="B19">
        <v>1.488</v>
      </c>
      <c r="C19">
        <v>1.95</v>
      </c>
      <c r="D19">
        <v>1.67</v>
      </c>
      <c r="F19">
        <f t="shared" si="5"/>
        <v>1.3255400000000002</v>
      </c>
      <c r="G19" s="1">
        <f t="shared" si="6"/>
        <v>2.6393251599999945E-2</v>
      </c>
      <c r="H19" s="1">
        <f t="shared" si="7"/>
        <v>0.17522835200816339</v>
      </c>
      <c r="I19">
        <f t="shared" si="8"/>
        <v>1.6490859999999996</v>
      </c>
    </row>
    <row r="20" spans="1:9" x14ac:dyDescent="0.25">
      <c r="A20" t="s">
        <v>8</v>
      </c>
      <c r="B20">
        <v>1.48</v>
      </c>
      <c r="C20">
        <v>2.15</v>
      </c>
      <c r="D20">
        <v>1.81</v>
      </c>
      <c r="F20">
        <f t="shared" si="5"/>
        <v>1.6737800000000003</v>
      </c>
      <c r="G20" s="1">
        <f t="shared" si="6"/>
        <v>3.7550688400000108E-2</v>
      </c>
      <c r="H20" s="1">
        <f t="shared" si="7"/>
        <v>4.9509316653061266E-3</v>
      </c>
      <c r="I20">
        <f t="shared" si="8"/>
        <v>1.9690980000000002</v>
      </c>
    </row>
    <row r="21" spans="1:9" x14ac:dyDescent="0.25">
      <c r="A21" t="s">
        <v>9</v>
      </c>
      <c r="B21">
        <v>2.3679999999999999</v>
      </c>
      <c r="C21">
        <v>2.52</v>
      </c>
      <c r="D21">
        <v>2.14</v>
      </c>
      <c r="F21">
        <f t="shared" si="5"/>
        <v>2.3180240000000003</v>
      </c>
      <c r="G21" s="1">
        <f t="shared" si="6"/>
        <v>2.4976005759999578E-3</v>
      </c>
      <c r="H21" s="1">
        <f t="shared" si="7"/>
        <v>0.32933956612702042</v>
      </c>
      <c r="I21">
        <f t="shared" si="8"/>
        <v>2.7234120000000002</v>
      </c>
    </row>
    <row r="22" spans="1:9" x14ac:dyDescent="0.25">
      <c r="A22" t="s">
        <v>10</v>
      </c>
      <c r="B22">
        <v>2.169</v>
      </c>
      <c r="C22">
        <v>2.48</v>
      </c>
      <c r="D22">
        <v>2.0699999999999998</v>
      </c>
      <c r="F22">
        <f t="shared" si="5"/>
        <v>2.2483760000000004</v>
      </c>
      <c r="G22" s="1">
        <f t="shared" si="6"/>
        <v>6.300549376000053E-3</v>
      </c>
      <c r="H22" s="1">
        <f t="shared" si="7"/>
        <v>0.25425106235559192</v>
      </c>
      <c r="I22">
        <f t="shared" si="8"/>
        <v>2.5634059999999992</v>
      </c>
    </row>
    <row r="23" spans="1:9" x14ac:dyDescent="0.25">
      <c r="A23" t="s">
        <v>11</v>
      </c>
      <c r="C23">
        <v>2.36</v>
      </c>
      <c r="D23">
        <v>2.04</v>
      </c>
    </row>
    <row r="24" spans="1:9" x14ac:dyDescent="0.25">
      <c r="A24" t="s">
        <v>12</v>
      </c>
      <c r="C24">
        <v>2.5299999999999998</v>
      </c>
      <c r="D24">
        <v>2.1</v>
      </c>
      <c r="G24" s="1">
        <f>SUM(G16:G22)</f>
        <v>0.13722265176000001</v>
      </c>
      <c r="H24" s="1">
        <f>SUM(H16:H22)</f>
        <v>0.93621645061714298</v>
      </c>
    </row>
    <row r="25" spans="1:9" x14ac:dyDescent="0.25">
      <c r="A25" t="s">
        <v>13</v>
      </c>
      <c r="C25">
        <v>2.44</v>
      </c>
      <c r="D25">
        <v>2.06</v>
      </c>
    </row>
    <row r="26" spans="1:9" x14ac:dyDescent="0.25">
      <c r="F26" t="s">
        <v>16</v>
      </c>
      <c r="G26">
        <f>H24/(H24+G24)</f>
        <v>0.87216540607089965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2019-06-13T01:29:15Z</dcterms:created>
  <dcterms:modified xsi:type="dcterms:W3CDTF">2019-06-13T01:55:58Z</dcterms:modified>
</cp:coreProperties>
</file>