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chart3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2995" windowHeight="9270" activeTab="1"/>
  </bookViews>
  <sheets>
    <sheet name="Sheet1" sheetId="1" r:id="rId1"/>
    <sheet name="Actual results" sheetId="2" r:id="rId2"/>
    <sheet name="Carbon Tax" sheetId="3" r:id="rId3"/>
    <sheet name="Incentive" sheetId="4" r:id="rId4"/>
  </sheets>
  <calcPr calcId="125725"/>
</workbook>
</file>

<file path=xl/calcChain.xml><?xml version="1.0" encoding="utf-8"?>
<calcChain xmlns="http://schemas.openxmlformats.org/spreadsheetml/2006/main">
  <c r="N134" i="2"/>
  <c r="M134"/>
  <c r="L134"/>
  <c r="K134"/>
  <c r="J134"/>
  <c r="I134"/>
  <c r="N132"/>
  <c r="N133" s="1"/>
  <c r="M132"/>
  <c r="M133" s="1"/>
  <c r="L132"/>
  <c r="L133" s="1"/>
  <c r="K132"/>
  <c r="K133" s="1"/>
  <c r="J132"/>
  <c r="J133" s="1"/>
  <c r="I132"/>
  <c r="I133" s="1"/>
  <c r="N131" i="4"/>
  <c r="M131"/>
  <c r="L131"/>
  <c r="K131"/>
  <c r="K130" s="1"/>
  <c r="J131"/>
  <c r="I131"/>
  <c r="L130"/>
  <c r="I130"/>
  <c r="N129"/>
  <c r="N130" s="1"/>
  <c r="M129"/>
  <c r="M130" s="1"/>
  <c r="L129"/>
  <c r="K129"/>
  <c r="J129"/>
  <c r="J130" s="1"/>
  <c r="I129"/>
  <c r="N101"/>
  <c r="M101"/>
  <c r="L101"/>
  <c r="K101"/>
  <c r="J101"/>
  <c r="I101"/>
  <c r="K100"/>
  <c r="J100"/>
  <c r="N99"/>
  <c r="N100" s="1"/>
  <c r="M99"/>
  <c r="M100" s="1"/>
  <c r="L99"/>
  <c r="L100" s="1"/>
  <c r="K99"/>
  <c r="J99"/>
  <c r="I99"/>
  <c r="I100" s="1"/>
  <c r="N80"/>
  <c r="M80"/>
  <c r="L80"/>
  <c r="K80"/>
  <c r="J80"/>
  <c r="I80"/>
  <c r="L79"/>
  <c r="N78"/>
  <c r="N79" s="1"/>
  <c r="M78"/>
  <c r="M79" s="1"/>
  <c r="L78"/>
  <c r="K78"/>
  <c r="J78"/>
  <c r="J79" s="1"/>
  <c r="I78"/>
  <c r="I79" s="1"/>
  <c r="N61"/>
  <c r="M61"/>
  <c r="L61"/>
  <c r="K61"/>
  <c r="J61"/>
  <c r="I61"/>
  <c r="I60" s="1"/>
  <c r="N60"/>
  <c r="J60"/>
  <c r="N59"/>
  <c r="M59"/>
  <c r="M60" s="1"/>
  <c r="L59"/>
  <c r="L60" s="1"/>
  <c r="K59"/>
  <c r="K60" s="1"/>
  <c r="J59"/>
  <c r="I59"/>
  <c r="N42"/>
  <c r="K42"/>
  <c r="J42"/>
  <c r="N41"/>
  <c r="M41"/>
  <c r="M42" s="1"/>
  <c r="L41"/>
  <c r="L42" s="1"/>
  <c r="K41"/>
  <c r="J41"/>
  <c r="I41"/>
  <c r="I42" s="1"/>
  <c r="N25"/>
  <c r="M25"/>
  <c r="L25"/>
  <c r="K25"/>
  <c r="J25"/>
  <c r="I25"/>
  <c r="M24"/>
  <c r="L24"/>
  <c r="N23"/>
  <c r="N24" s="1"/>
  <c r="M23"/>
  <c r="L23"/>
  <c r="K23"/>
  <c r="K24" s="1"/>
  <c r="J23"/>
  <c r="J24" s="1"/>
  <c r="I23"/>
  <c r="I24" s="1"/>
  <c r="N12"/>
  <c r="M12"/>
  <c r="L12"/>
  <c r="K12"/>
  <c r="J12"/>
  <c r="I12"/>
  <c r="H12"/>
  <c r="K11"/>
  <c r="L11" s="1"/>
  <c r="M11" s="1"/>
  <c r="N11" s="1"/>
  <c r="O11" s="1"/>
  <c r="P11" s="1"/>
  <c r="Q11" s="1"/>
  <c r="R11" s="1"/>
  <c r="S11" s="1"/>
  <c r="T11" s="1"/>
  <c r="U11" s="1"/>
  <c r="V11" s="1"/>
  <c r="J11"/>
  <c r="I11"/>
  <c r="N6"/>
  <c r="M6"/>
  <c r="L6"/>
  <c r="K6"/>
  <c r="J6"/>
  <c r="I6"/>
  <c r="L5"/>
  <c r="K5"/>
  <c r="N4"/>
  <c r="N5" s="1"/>
  <c r="M4"/>
  <c r="M5" s="1"/>
  <c r="L4"/>
  <c r="K4"/>
  <c r="J4"/>
  <c r="J5" s="1"/>
  <c r="I4"/>
  <c r="I5" s="1"/>
  <c r="N101" i="3"/>
  <c r="M101"/>
  <c r="L101"/>
  <c r="K101"/>
  <c r="J101"/>
  <c r="I101"/>
  <c r="N99"/>
  <c r="N100" s="1"/>
  <c r="M99"/>
  <c r="M100" s="1"/>
  <c r="L99"/>
  <c r="L100" s="1"/>
  <c r="K99"/>
  <c r="K100" s="1"/>
  <c r="J99"/>
  <c r="J100" s="1"/>
  <c r="I99"/>
  <c r="I100" s="1"/>
  <c r="N131"/>
  <c r="M131"/>
  <c r="L131"/>
  <c r="K131"/>
  <c r="J131"/>
  <c r="J130" s="1"/>
  <c r="I131"/>
  <c r="N129"/>
  <c r="N130" s="1"/>
  <c r="M129"/>
  <c r="M130" s="1"/>
  <c r="L129"/>
  <c r="L130" s="1"/>
  <c r="K129"/>
  <c r="K130" s="1"/>
  <c r="J129"/>
  <c r="I129"/>
  <c r="I130" s="1"/>
  <c r="N80"/>
  <c r="M80"/>
  <c r="L80"/>
  <c r="L79" s="1"/>
  <c r="K80"/>
  <c r="J80"/>
  <c r="I80"/>
  <c r="N78"/>
  <c r="M78"/>
  <c r="M79" s="1"/>
  <c r="L78"/>
  <c r="K78"/>
  <c r="K79" s="1"/>
  <c r="J78"/>
  <c r="J79" s="1"/>
  <c r="I78"/>
  <c r="I79" s="1"/>
  <c r="N61"/>
  <c r="M61"/>
  <c r="L61"/>
  <c r="K61"/>
  <c r="J61"/>
  <c r="I61"/>
  <c r="N60"/>
  <c r="L60"/>
  <c r="K60"/>
  <c r="N59"/>
  <c r="M59"/>
  <c r="M60" s="1"/>
  <c r="L59"/>
  <c r="K59"/>
  <c r="J59"/>
  <c r="J60" s="1"/>
  <c r="I59"/>
  <c r="I60" s="1"/>
  <c r="K42"/>
  <c r="J42"/>
  <c r="N41"/>
  <c r="N42" s="1"/>
  <c r="M41"/>
  <c r="M42" s="1"/>
  <c r="L41"/>
  <c r="L42" s="1"/>
  <c r="K41"/>
  <c r="J41"/>
  <c r="I41"/>
  <c r="I42" s="1"/>
  <c r="N25"/>
  <c r="M25"/>
  <c r="L25"/>
  <c r="L24" s="1"/>
  <c r="K25"/>
  <c r="J25"/>
  <c r="I25"/>
  <c r="J24"/>
  <c r="I24"/>
  <c r="N23"/>
  <c r="N24" s="1"/>
  <c r="M23"/>
  <c r="M24" s="1"/>
  <c r="L23"/>
  <c r="K23"/>
  <c r="K24" s="1"/>
  <c r="J23"/>
  <c r="I23"/>
  <c r="N12"/>
  <c r="M12"/>
  <c r="L12"/>
  <c r="K12"/>
  <c r="J12"/>
  <c r="I12"/>
  <c r="H12"/>
  <c r="M11"/>
  <c r="N11" s="1"/>
  <c r="O11" s="1"/>
  <c r="P11" s="1"/>
  <c r="Q11" s="1"/>
  <c r="R11" s="1"/>
  <c r="S11" s="1"/>
  <c r="T11" s="1"/>
  <c r="U11" s="1"/>
  <c r="V11" s="1"/>
  <c r="L11"/>
  <c r="K11"/>
  <c r="J11"/>
  <c r="I11"/>
  <c r="N6"/>
  <c r="M6"/>
  <c r="L6"/>
  <c r="K6"/>
  <c r="K5" s="1"/>
  <c r="J6"/>
  <c r="I6"/>
  <c r="I5"/>
  <c r="N4"/>
  <c r="N5" s="1"/>
  <c r="M4"/>
  <c r="M5" s="1"/>
  <c r="L4"/>
  <c r="L5" s="1"/>
  <c r="K4"/>
  <c r="J4"/>
  <c r="J5" s="1"/>
  <c r="I4"/>
  <c r="N25" i="2"/>
  <c r="M25"/>
  <c r="L25"/>
  <c r="K25"/>
  <c r="J25"/>
  <c r="I25"/>
  <c r="N23"/>
  <c r="M23"/>
  <c r="L23"/>
  <c r="L24" s="1"/>
  <c r="K23"/>
  <c r="J23"/>
  <c r="I23"/>
  <c r="N6"/>
  <c r="M6"/>
  <c r="L6"/>
  <c r="K6"/>
  <c r="J6"/>
  <c r="I6"/>
  <c r="N4"/>
  <c r="M4"/>
  <c r="L4"/>
  <c r="K4"/>
  <c r="K5" s="1"/>
  <c r="J4"/>
  <c r="J5" s="1"/>
  <c r="I4"/>
  <c r="N112"/>
  <c r="M112"/>
  <c r="L112"/>
  <c r="K112"/>
  <c r="K111" s="1"/>
  <c r="J112"/>
  <c r="I112"/>
  <c r="N110"/>
  <c r="M110"/>
  <c r="L110"/>
  <c r="L111" s="1"/>
  <c r="K110"/>
  <c r="J110"/>
  <c r="I110"/>
  <c r="N80"/>
  <c r="M80"/>
  <c r="L80"/>
  <c r="K80"/>
  <c r="J80"/>
  <c r="I80"/>
  <c r="N78"/>
  <c r="M78"/>
  <c r="L78"/>
  <c r="K78"/>
  <c r="J78"/>
  <c r="I78"/>
  <c r="N61"/>
  <c r="M61"/>
  <c r="L61"/>
  <c r="K61"/>
  <c r="J61"/>
  <c r="I61"/>
  <c r="N59"/>
  <c r="N60" s="1"/>
  <c r="M59"/>
  <c r="M60" s="1"/>
  <c r="L59"/>
  <c r="L60" s="1"/>
  <c r="K59"/>
  <c r="K60" s="1"/>
  <c r="J59"/>
  <c r="J60" s="1"/>
  <c r="I59"/>
  <c r="N41"/>
  <c r="N42" s="1"/>
  <c r="M41"/>
  <c r="M42" s="1"/>
  <c r="L41"/>
  <c r="L42" s="1"/>
  <c r="K41"/>
  <c r="K42" s="1"/>
  <c r="J41"/>
  <c r="J42" s="1"/>
  <c r="I41"/>
  <c r="I42" s="1"/>
  <c r="N12"/>
  <c r="M12"/>
  <c r="L12"/>
  <c r="K12"/>
  <c r="J12"/>
  <c r="I12"/>
  <c r="H12"/>
  <c r="I11"/>
  <c r="J11" s="1"/>
  <c r="K11" s="1"/>
  <c r="L11" s="1"/>
  <c r="M11" s="1"/>
  <c r="N11" s="1"/>
  <c r="O11" s="1"/>
  <c r="P11" s="1"/>
  <c r="Q11" s="1"/>
  <c r="R11" s="1"/>
  <c r="S11" s="1"/>
  <c r="T11" s="1"/>
  <c r="U11" s="1"/>
  <c r="V11" s="1"/>
  <c r="N106" i="1"/>
  <c r="M106"/>
  <c r="L106"/>
  <c r="K106"/>
  <c r="J106"/>
  <c r="I106"/>
  <c r="N104"/>
  <c r="N105" s="1"/>
  <c r="M104"/>
  <c r="M105" s="1"/>
  <c r="L104"/>
  <c r="L105" s="1"/>
  <c r="K104"/>
  <c r="K105" s="1"/>
  <c r="J104"/>
  <c r="J105" s="1"/>
  <c r="I104"/>
  <c r="I105" s="1"/>
  <c r="N79"/>
  <c r="M79"/>
  <c r="L79"/>
  <c r="K79"/>
  <c r="J79"/>
  <c r="N80"/>
  <c r="M80"/>
  <c r="L80"/>
  <c r="K80"/>
  <c r="J80"/>
  <c r="I80"/>
  <c r="N78"/>
  <c r="M78"/>
  <c r="L78"/>
  <c r="K78"/>
  <c r="J78"/>
  <c r="I78"/>
  <c r="I79" s="1"/>
  <c r="N61"/>
  <c r="M61"/>
  <c r="L61"/>
  <c r="K61"/>
  <c r="J61"/>
  <c r="I60"/>
  <c r="I61"/>
  <c r="N59"/>
  <c r="N60" s="1"/>
  <c r="M59"/>
  <c r="M60" s="1"/>
  <c r="L59"/>
  <c r="L60" s="1"/>
  <c r="K59"/>
  <c r="K60" s="1"/>
  <c r="J59"/>
  <c r="J60" s="1"/>
  <c r="I59"/>
  <c r="N41"/>
  <c r="M41"/>
  <c r="L41"/>
  <c r="K41"/>
  <c r="J41"/>
  <c r="J42" s="1"/>
  <c r="I42"/>
  <c r="I41"/>
  <c r="N42"/>
  <c r="M42"/>
  <c r="L42"/>
  <c r="K42"/>
  <c r="N12"/>
  <c r="M12"/>
  <c r="L12"/>
  <c r="K12"/>
  <c r="J12"/>
  <c r="I12"/>
  <c r="H12"/>
  <c r="M11"/>
  <c r="N11" s="1"/>
  <c r="O11" s="1"/>
  <c r="P11" s="1"/>
  <c r="Q11" s="1"/>
  <c r="R11" s="1"/>
  <c r="S11" s="1"/>
  <c r="T11" s="1"/>
  <c r="U11" s="1"/>
  <c r="V11" s="1"/>
  <c r="L11"/>
  <c r="K11"/>
  <c r="J11"/>
  <c r="I11"/>
  <c r="K24"/>
  <c r="N23"/>
  <c r="N24" s="1"/>
  <c r="M23"/>
  <c r="M24" s="1"/>
  <c r="L23"/>
  <c r="L24" s="1"/>
  <c r="K23"/>
  <c r="J23"/>
  <c r="J24" s="1"/>
  <c r="N5"/>
  <c r="M5"/>
  <c r="N4"/>
  <c r="M4"/>
  <c r="L5"/>
  <c r="L4"/>
  <c r="K5"/>
  <c r="K4"/>
  <c r="J5"/>
  <c r="J4"/>
  <c r="K79" i="4" l="1"/>
  <c r="N79" i="3"/>
  <c r="N79" i="2"/>
  <c r="M5"/>
  <c r="I79"/>
  <c r="J111"/>
  <c r="N5"/>
  <c r="L5"/>
  <c r="M111"/>
  <c r="J24"/>
  <c r="I5"/>
  <c r="I24"/>
  <c r="K24"/>
  <c r="N24"/>
  <c r="I60"/>
  <c r="M24"/>
  <c r="J79"/>
  <c r="I111"/>
  <c r="M79"/>
  <c r="K79"/>
  <c r="N111"/>
  <c r="L79"/>
</calcChain>
</file>

<file path=xl/sharedStrings.xml><?xml version="1.0" encoding="utf-8"?>
<sst xmlns="http://schemas.openxmlformats.org/spreadsheetml/2006/main" count="3092" uniqueCount="24">
  <si>
    <t>BART</t>
  </si>
  <si>
    <t>CAR</t>
  </si>
  <si>
    <t>West Oakland to 12th Street</t>
  </si>
  <si>
    <t>Fremont to Bay Fair</t>
  </si>
  <si>
    <t>Median Wage:  3</t>
  </si>
  <si>
    <t>eg. For all starting times, BART is the optimal choice</t>
  </si>
  <si>
    <t>Richmond to Dublin</t>
  </si>
  <si>
    <t>['Carpool', 'CAR', 'CAR', 'CAR', 'CAR', 'CAR']</t>
  </si>
  <si>
    <t>Carpool</t>
  </si>
  <si>
    <t>Oakland to Pittsburg</t>
  </si>
  <si>
    <t>['Carpool', 'Carpool', 'CAR', 'CAR', 'CAR', 'CAR']</t>
  </si>
  <si>
    <t>Fremont to San Francisco</t>
  </si>
  <si>
    <t>West Oakland to San Francisco (vide-versa)</t>
  </si>
  <si>
    <t>Oakland to SF (Vice-versa)</t>
  </si>
  <si>
    <t>All short distances to SF ---all take BART</t>
  </si>
  <si>
    <t>Oaklant to West Oakland (Timing is important)</t>
  </si>
  <si>
    <t>Richmond to 12</t>
  </si>
  <si>
    <t>Richmond to SF</t>
  </si>
  <si>
    <t>West Oakland to San Francisco: 100% BART</t>
  </si>
  <si>
    <t xml:space="preserve"> San Francisco to W Oakland (100% BART)</t>
  </si>
  <si>
    <t>12St to SF (viceversa - BART)</t>
  </si>
  <si>
    <t>Fuel Cost</t>
  </si>
  <si>
    <t>Time Cost</t>
  </si>
  <si>
    <t>12th St. to SF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</si>
</sst>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Fremont to SF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Car</c:v>
          </c:tx>
          <c:val>
            <c:numRef>
              <c:f>Sheet1!$I$79:$N$79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v>Carpool</c:v>
          </c:tx>
          <c:val>
            <c:numRef>
              <c:f>Sheet1!$I$78:$N$78</c:f>
              <c:numCache>
                <c:formatCode>General</c:formatCode>
                <c:ptCount val="6"/>
                <c:pt idx="0">
                  <c:v>0.66666666666666663</c:v>
                </c:pt>
                <c:pt idx="1">
                  <c:v>0.8666666666666667</c:v>
                </c:pt>
                <c:pt idx="2">
                  <c:v>0.93333333333333335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BART</c:v>
          </c:tx>
          <c:val>
            <c:numRef>
              <c:f>Sheet1!$I$80:$N$80</c:f>
              <c:numCache>
                <c:formatCode>General</c:formatCode>
                <c:ptCount val="6"/>
                <c:pt idx="0">
                  <c:v>0.33333333333333331</c:v>
                </c:pt>
                <c:pt idx="1">
                  <c:v>0.13333333333333333</c:v>
                </c:pt>
                <c:pt idx="2">
                  <c:v>6.6666666666666666E-2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61313024"/>
        <c:axId val="61314560"/>
      </c:barChart>
      <c:catAx>
        <c:axId val="61313024"/>
        <c:scaling>
          <c:orientation val="minMax"/>
        </c:scaling>
        <c:axPos val="b"/>
        <c:majorTickMark val="none"/>
        <c:tickLblPos val="nextTo"/>
        <c:crossAx val="61314560"/>
        <c:crosses val="autoZero"/>
        <c:auto val="1"/>
        <c:lblAlgn val="ctr"/>
        <c:lblOffset val="100"/>
      </c:catAx>
      <c:valAx>
        <c:axId val="613145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Optimal</a:t>
                </a:r>
                <a:r>
                  <a:rPr lang="en-US" baseline="0"/>
                  <a:t> Probability of mode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61313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v>Median Wage Cost of Travel</c:v>
          </c:tx>
          <c:dLbls>
            <c:showPercent val="1"/>
            <c:showLeaderLines val="1"/>
          </c:dLbls>
          <c:cat>
            <c:strRef>
              <c:f>('Actual results'!$H$16,'Actual results'!$I$15)</c:f>
              <c:strCache>
                <c:ptCount val="2"/>
                <c:pt idx="0">
                  <c:v>Fuel Cost</c:v>
                </c:pt>
                <c:pt idx="1">
                  <c:v>Time Cost</c:v>
                </c:pt>
              </c:strCache>
            </c:strRef>
          </c:cat>
          <c:val>
            <c:numRef>
              <c:f>('Actual results'!$H$53,'Actual results'!$J$53)</c:f>
              <c:numCache>
                <c:formatCode>General</c:formatCode>
                <c:ptCount val="2"/>
                <c:pt idx="0">
                  <c:v>29.17</c:v>
                </c:pt>
                <c:pt idx="1">
                  <c:v>298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v>Minimum Wage Cost of Travel</c:v>
          </c:tx>
          <c:dLbls>
            <c:showPercent val="1"/>
            <c:showLeaderLines val="1"/>
          </c:dLbls>
          <c:cat>
            <c:strRef>
              <c:f>('Actual results'!$H$16,'Actual results'!$I$15)</c:f>
              <c:strCache>
                <c:ptCount val="2"/>
                <c:pt idx="0">
                  <c:v>Fuel Cost</c:v>
                </c:pt>
                <c:pt idx="1">
                  <c:v>Time Cost</c:v>
                </c:pt>
              </c:strCache>
            </c:strRef>
          </c:cat>
          <c:val>
            <c:numRef>
              <c:f>'Actual results'!$H$53:$I$53</c:f>
              <c:numCache>
                <c:formatCode>General</c:formatCode>
                <c:ptCount val="2"/>
                <c:pt idx="0">
                  <c:v>29.17</c:v>
                </c:pt>
                <c:pt idx="1">
                  <c:v>114.8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13769448377958796"/>
          <c:y val="0"/>
        </c:manualLayout>
      </c:layout>
    </c:title>
    <c:plotArea>
      <c:layout/>
      <c:pieChart>
        <c:varyColors val="1"/>
        <c:ser>
          <c:idx val="0"/>
          <c:order val="0"/>
          <c:tx>
            <c:v>Top 5% Income Cost of Travel</c:v>
          </c:tx>
          <c:dLbls>
            <c:showPercent val="1"/>
            <c:showLeaderLines val="1"/>
          </c:dLbls>
          <c:cat>
            <c:strRef>
              <c:f>('Actual results'!$H$16,'Actual results'!$I$15)</c:f>
              <c:strCache>
                <c:ptCount val="2"/>
                <c:pt idx="0">
                  <c:v>Fuel Cost</c:v>
                </c:pt>
                <c:pt idx="1">
                  <c:v>Time Cost</c:v>
                </c:pt>
              </c:strCache>
            </c:strRef>
          </c:cat>
          <c:val>
            <c:numRef>
              <c:f>('Actual results'!$H$53,'Actual results'!$N$53)</c:f>
              <c:numCache>
                <c:formatCode>General</c:formatCode>
                <c:ptCount val="2"/>
                <c:pt idx="0">
                  <c:v>29.17</c:v>
                </c:pt>
                <c:pt idx="1">
                  <c:v>2996.8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W.Oakland to 12th St.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Car</c:v>
          </c:tx>
          <c:val>
            <c:numRef>
              <c:f>'Actual results'!$I$5:$N$5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Carpool</c:v>
          </c:tx>
          <c:val>
            <c:numRef>
              <c:f>'Actual results'!$I$4:$N$4</c:f>
              <c:numCache>
                <c:formatCode>General</c:formatCode>
                <c:ptCount val="6"/>
                <c:pt idx="0">
                  <c:v>0.33333333333333331</c:v>
                </c:pt>
                <c:pt idx="1">
                  <c:v>0.46666666666666667</c:v>
                </c:pt>
                <c:pt idx="2">
                  <c:v>0.46666666666666667</c:v>
                </c:pt>
                <c:pt idx="3">
                  <c:v>0.46666666666666667</c:v>
                </c:pt>
                <c:pt idx="4">
                  <c:v>0.46666666666666667</c:v>
                </c:pt>
                <c:pt idx="5">
                  <c:v>0.46666666666666667</c:v>
                </c:pt>
              </c:numCache>
            </c:numRef>
          </c:val>
        </c:ser>
        <c:ser>
          <c:idx val="2"/>
          <c:order val="2"/>
          <c:tx>
            <c:v>BART</c:v>
          </c:tx>
          <c:val>
            <c:numRef>
              <c:f>'Actual results'!$I$6:$N$6</c:f>
              <c:numCache>
                <c:formatCode>General</c:formatCode>
                <c:ptCount val="6"/>
                <c:pt idx="0">
                  <c:v>0.66666666666666663</c:v>
                </c:pt>
                <c:pt idx="1">
                  <c:v>0.53333333333333333</c:v>
                </c:pt>
                <c:pt idx="2">
                  <c:v>0.53333333333333333</c:v>
                </c:pt>
                <c:pt idx="3">
                  <c:v>0.53333333333333333</c:v>
                </c:pt>
                <c:pt idx="4">
                  <c:v>0.53333333333333333</c:v>
                </c:pt>
                <c:pt idx="5">
                  <c:v>0.53333333333333333</c:v>
                </c:pt>
              </c:numCache>
            </c:numRef>
          </c:val>
        </c:ser>
        <c:dLbls/>
        <c:axId val="121565952"/>
        <c:axId val="121929088"/>
      </c:barChart>
      <c:catAx>
        <c:axId val="121565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en-US" sz="900"/>
                  <a:t>Income Groups (Min.Wage to Top 5%)</a:t>
                </a:r>
              </a:p>
            </c:rich>
          </c:tx>
          <c:layout>
            <c:manualLayout>
              <c:xMode val="edge"/>
              <c:yMode val="edge"/>
              <c:x val="0.25023438858870495"/>
              <c:y val="0.8621453927454471"/>
            </c:manualLayout>
          </c:layout>
        </c:title>
        <c:majorTickMark val="none"/>
        <c:tickLblPos val="nextTo"/>
        <c:crossAx val="121929088"/>
        <c:crosses val="autoZero"/>
        <c:auto val="1"/>
        <c:lblAlgn val="ctr"/>
        <c:lblOffset val="100"/>
      </c:catAx>
      <c:valAx>
        <c:axId val="1219290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Probability</a:t>
                </a:r>
                <a:r>
                  <a:rPr lang="en-US" sz="800" baseline="0"/>
                  <a:t> of Optimal Mode</a:t>
                </a:r>
                <a:endParaRPr lang="en-US" sz="800"/>
              </a:p>
            </c:rich>
          </c:tx>
          <c:layout/>
        </c:title>
        <c:numFmt formatCode="General" sourceLinked="1"/>
        <c:tickLblPos val="nextTo"/>
        <c:crossAx val="121565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Richmond to Dublin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Car</c:v>
          </c:tx>
          <c:val>
            <c:numRef>
              <c:f>'Actual results'!$I$42:$N$42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v>Carpool</c:v>
          </c:tx>
          <c:val>
            <c:numRef>
              <c:f>'Actual results'!$I$41:$N$41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/>
        <c:axId val="122089856"/>
        <c:axId val="122091392"/>
      </c:barChart>
      <c:catAx>
        <c:axId val="122089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Income Groups (Min. Wage to Top 5%)</a:t>
                </a:r>
              </a:p>
            </c:rich>
          </c:tx>
          <c:layout/>
        </c:title>
        <c:majorTickMark val="none"/>
        <c:tickLblPos val="nextTo"/>
        <c:crossAx val="122091392"/>
        <c:crosses val="autoZero"/>
        <c:auto val="1"/>
        <c:lblAlgn val="ctr"/>
        <c:lblOffset val="100"/>
      </c:catAx>
      <c:valAx>
        <c:axId val="1220913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Porbability of Optimal Mode</a:t>
                </a:r>
              </a:p>
            </c:rich>
          </c:tx>
          <c:layout/>
        </c:title>
        <c:numFmt formatCode="General" sourceLinked="1"/>
        <c:tickLblPos val="nextTo"/>
        <c:crossAx val="122089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12th St. to SF</a:t>
            </a:r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v>Carpool</c:v>
          </c:tx>
          <c:val>
            <c:numRef>
              <c:f>'Actual results'!$I$132:$N$132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6.6666666666666666E-2</c:v>
                </c:pt>
                <c:pt idx="4">
                  <c:v>6.6666666666666666E-2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v>BART</c:v>
          </c:tx>
          <c:val>
            <c:numRef>
              <c:f>'Actual results'!$I$134:$N$134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0.93333333333333335</c:v>
                </c:pt>
                <c:pt idx="4">
                  <c:v>0.93333333333333335</c:v>
                </c:pt>
                <c:pt idx="5">
                  <c:v>0.93333333333333335</c:v>
                </c:pt>
              </c:numCache>
            </c:numRef>
          </c:val>
        </c:ser>
        <c:ser>
          <c:idx val="0"/>
          <c:order val="2"/>
          <c:tx>
            <c:v>Car</c:v>
          </c:tx>
          <c:val>
            <c:numRef>
              <c:f>'Actual results'!$I$133:$N$133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6.6666666666666652E-2</c:v>
                </c:pt>
              </c:numCache>
            </c:numRef>
          </c:val>
        </c:ser>
        <c:axId val="106267008"/>
        <c:axId val="106276736"/>
      </c:barChart>
      <c:catAx>
        <c:axId val="106267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Income Group (Min. Wage to Top</a:t>
                </a:r>
                <a:r>
                  <a:rPr lang="en-US" sz="800" baseline="0"/>
                  <a:t> 5%)</a:t>
                </a:r>
                <a:endParaRPr lang="en-US" sz="800"/>
              </a:p>
            </c:rich>
          </c:tx>
          <c:layout/>
        </c:title>
        <c:majorTickMark val="none"/>
        <c:tickLblPos val="nextTo"/>
        <c:crossAx val="106276736"/>
        <c:crosses val="autoZero"/>
        <c:auto val="1"/>
        <c:lblAlgn val="ctr"/>
        <c:lblOffset val="100"/>
      </c:catAx>
      <c:valAx>
        <c:axId val="1062767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Probability</a:t>
                </a:r>
                <a:r>
                  <a:rPr lang="en-US" sz="800" baseline="0"/>
                  <a:t> of Optimal Mode</a:t>
                </a:r>
                <a:endParaRPr lang="en-US" sz="800"/>
              </a:p>
            </c:rich>
          </c:tx>
          <c:layout/>
        </c:title>
        <c:numFmt formatCode="General" sourceLinked="1"/>
        <c:tickLblPos val="nextTo"/>
        <c:crossAx val="106267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Fremont to SF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Car</c:v>
          </c:tx>
          <c:val>
            <c:numRef>
              <c:f>'Carbon Tax'!$I$79:$N$79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Carpool</c:v>
          </c:tx>
          <c:val>
            <c:numRef>
              <c:f>'Carbon Tax'!$I$78:$N$78</c:f>
              <c:numCache>
                <c:formatCode>General</c:formatCode>
                <c:ptCount val="6"/>
                <c:pt idx="0">
                  <c:v>0.53333333333333333</c:v>
                </c:pt>
                <c:pt idx="1">
                  <c:v>0.8666666666666667</c:v>
                </c:pt>
                <c:pt idx="2">
                  <c:v>0.93333333333333335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v>BART</c:v>
          </c:tx>
          <c:val>
            <c:numRef>
              <c:f>'Carbon Tax'!$I$80:$N$80</c:f>
              <c:numCache>
                <c:formatCode>General</c:formatCode>
                <c:ptCount val="6"/>
                <c:pt idx="0">
                  <c:v>0.46666666666666667</c:v>
                </c:pt>
                <c:pt idx="1">
                  <c:v>0.13333333333333333</c:v>
                </c:pt>
                <c:pt idx="2">
                  <c:v>6.6666666666666666E-2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136516736"/>
        <c:axId val="136518656"/>
      </c:barChart>
      <c:catAx>
        <c:axId val="136516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Income Group (Min. Wage to Top</a:t>
                </a:r>
                <a:r>
                  <a:rPr lang="en-US" sz="800" baseline="0"/>
                  <a:t> 5%)</a:t>
                </a:r>
                <a:endParaRPr lang="en-US" sz="800"/>
              </a:p>
            </c:rich>
          </c:tx>
          <c:layout/>
        </c:title>
        <c:majorTickMark val="none"/>
        <c:tickLblPos val="nextTo"/>
        <c:crossAx val="136518656"/>
        <c:crosses val="autoZero"/>
        <c:auto val="1"/>
        <c:lblAlgn val="ctr"/>
        <c:lblOffset val="100"/>
      </c:catAx>
      <c:valAx>
        <c:axId val="1365186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Probability</a:t>
                </a:r>
                <a:r>
                  <a:rPr lang="en-US" sz="800" baseline="0"/>
                  <a:t> of Optimal Mode</a:t>
                </a:r>
                <a:endParaRPr lang="en-US" sz="800"/>
              </a:p>
            </c:rich>
          </c:tx>
          <c:layout/>
        </c:title>
        <c:numFmt formatCode="General" sourceLinked="1"/>
        <c:tickLblPos val="nextTo"/>
        <c:crossAx val="136516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Oakland to Pittsburg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Car</c:v>
          </c:tx>
          <c:val>
            <c:numRef>
              <c:f>'Actual results'!$I$60:$N$60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v>Carpool</c:v>
          </c:tx>
          <c:val>
            <c:numRef>
              <c:f>'Actual results'!$I$59:$N$59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BART</c:v>
          </c:tx>
          <c:val>
            <c:numRef>
              <c:f>'Actual results'!$I$61:$N$61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136553216"/>
        <c:axId val="136554752"/>
      </c:barChart>
      <c:catAx>
        <c:axId val="136553216"/>
        <c:scaling>
          <c:orientation val="minMax"/>
        </c:scaling>
        <c:axPos val="b"/>
        <c:majorTickMark val="none"/>
        <c:tickLblPos val="nextTo"/>
        <c:crossAx val="136554752"/>
        <c:crosses val="autoZero"/>
        <c:auto val="1"/>
        <c:lblAlgn val="ctr"/>
        <c:lblOffset val="100"/>
      </c:catAx>
      <c:valAx>
        <c:axId val="1365547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Optimal</a:t>
                </a:r>
                <a:r>
                  <a:rPr lang="en-US" baseline="0"/>
                  <a:t> Probability of mode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36553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12th</a:t>
            </a:r>
            <a:r>
              <a:rPr lang="en-US" baseline="0"/>
              <a:t> Street to W.Oakland 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v>Carpool</c:v>
          </c:tx>
          <c:val>
            <c:numRef>
              <c:f>'Actual results'!$I$110:$N$110</c:f>
              <c:numCache>
                <c:formatCode>General</c:formatCode>
                <c:ptCount val="6"/>
                <c:pt idx="0">
                  <c:v>0.66666666666666663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v>BART</c:v>
          </c:tx>
          <c:val>
            <c:numRef>
              <c:f>'Actual results'!$I$112:$N$112</c:f>
              <c:numCache>
                <c:formatCode>General</c:formatCode>
                <c:ptCount val="6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0.33333333333333331</c:v>
                </c:pt>
              </c:numCache>
            </c:numRef>
          </c:val>
        </c:ser>
        <c:ser>
          <c:idx val="0"/>
          <c:order val="2"/>
          <c:tx>
            <c:v>Car</c:v>
          </c:tx>
          <c:val>
            <c:numRef>
              <c:f>'Actual results'!$I$111:$N$111</c:f>
              <c:numCache>
                <c:formatCode>General</c:formatCode>
                <c:ptCount val="6"/>
                <c:pt idx="0">
                  <c:v>0</c:v>
                </c:pt>
                <c:pt idx="1">
                  <c:v>0.66666666666666674</c:v>
                </c:pt>
                <c:pt idx="2">
                  <c:v>0.66666666666666674</c:v>
                </c:pt>
                <c:pt idx="3">
                  <c:v>0.66666666666666674</c:v>
                </c:pt>
                <c:pt idx="4">
                  <c:v>0.66666666666666674</c:v>
                </c:pt>
                <c:pt idx="5">
                  <c:v>0.66666666666666674</c:v>
                </c:pt>
              </c:numCache>
            </c:numRef>
          </c:val>
        </c:ser>
        <c:axId val="136667136"/>
        <c:axId val="136669056"/>
      </c:barChart>
      <c:catAx>
        <c:axId val="136667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 Groups</a:t>
                </a:r>
              </a:p>
            </c:rich>
          </c:tx>
          <c:layout/>
        </c:title>
        <c:majorTickMark val="none"/>
        <c:tickLblPos val="nextTo"/>
        <c:crossAx val="136669056"/>
        <c:crosses val="autoZero"/>
        <c:auto val="1"/>
        <c:lblAlgn val="ctr"/>
        <c:lblOffset val="100"/>
      </c:catAx>
      <c:valAx>
        <c:axId val="1366690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  <a:r>
                  <a:rPr lang="en-US" baseline="0"/>
                  <a:t> of optimal mode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36667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v>Minimum Wage Cost of Travel</c:v>
          </c:tx>
          <c:dLbls>
            <c:showPercent val="1"/>
            <c:showLeaderLines val="1"/>
          </c:dLbls>
          <c:cat>
            <c:strRef>
              <c:f>('Actual results'!$H$16,'Actual results'!$I$15)</c:f>
              <c:strCache>
                <c:ptCount val="2"/>
                <c:pt idx="0">
                  <c:v>Fuel Cost</c:v>
                </c:pt>
                <c:pt idx="1">
                  <c:v>Time Cost</c:v>
                </c:pt>
              </c:strCache>
            </c:strRef>
          </c:cat>
          <c:val>
            <c:numRef>
              <c:f>'Actual results'!$H$17:$I$17</c:f>
              <c:numCache>
                <c:formatCode>General</c:formatCode>
                <c:ptCount val="2"/>
                <c:pt idx="0">
                  <c:v>13.67</c:v>
                </c:pt>
                <c:pt idx="1">
                  <c:v>17.22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Oakland to Pittsburg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Car</c:v>
          </c:tx>
          <c:val>
            <c:numRef>
              <c:f>Sheet1!$I$60:$N$60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v>Carpool</c:v>
          </c:tx>
          <c:val>
            <c:numRef>
              <c:f>Sheet1!$I$59:$N$59</c:f>
              <c:numCache>
                <c:formatCode>General</c:formatCode>
                <c:ptCount val="6"/>
                <c:pt idx="0">
                  <c:v>0.93333333333333335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BART</c:v>
          </c:tx>
          <c:val>
            <c:numRef>
              <c:f>Sheet1!$I$61:$N$61</c:f>
              <c:numCache>
                <c:formatCode>General</c:formatCode>
                <c:ptCount val="6"/>
                <c:pt idx="0">
                  <c:v>6.6666666666666666E-2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61328384"/>
        <c:axId val="61088512"/>
      </c:barChart>
      <c:catAx>
        <c:axId val="61328384"/>
        <c:scaling>
          <c:orientation val="minMax"/>
        </c:scaling>
        <c:axPos val="b"/>
        <c:majorTickMark val="none"/>
        <c:tickLblPos val="nextTo"/>
        <c:crossAx val="61088512"/>
        <c:crosses val="autoZero"/>
        <c:auto val="1"/>
        <c:lblAlgn val="ctr"/>
        <c:lblOffset val="100"/>
      </c:catAx>
      <c:valAx>
        <c:axId val="610885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Optimal</a:t>
                </a:r>
                <a:r>
                  <a:rPr lang="en-US" baseline="0"/>
                  <a:t> Probability of mode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61328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v>Median Wage Cost of Travel</c:v>
          </c:tx>
          <c:dLbls>
            <c:showPercent val="1"/>
            <c:showLeaderLines val="1"/>
          </c:dLbls>
          <c:cat>
            <c:strRef>
              <c:f>('Actual results'!$H$16,'Actual results'!$I$15)</c:f>
              <c:strCache>
                <c:ptCount val="2"/>
                <c:pt idx="0">
                  <c:v>Fuel Cost</c:v>
                </c:pt>
                <c:pt idx="1">
                  <c:v>Time Cost</c:v>
                </c:pt>
              </c:strCache>
            </c:strRef>
          </c:cat>
          <c:val>
            <c:numRef>
              <c:f>('Actual results'!$H$17,'Actual results'!$J$17)</c:f>
              <c:numCache>
                <c:formatCode>General</c:formatCode>
                <c:ptCount val="2"/>
                <c:pt idx="0">
                  <c:v>13.67</c:v>
                </c:pt>
                <c:pt idx="1">
                  <c:v>44.7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13769448377958796"/>
          <c:y val="0"/>
        </c:manualLayout>
      </c:layout>
    </c:title>
    <c:plotArea>
      <c:layout/>
      <c:pieChart>
        <c:varyColors val="1"/>
        <c:ser>
          <c:idx val="0"/>
          <c:order val="0"/>
          <c:tx>
            <c:v>Top 5% Income Cost of Travel</c:v>
          </c:tx>
          <c:dLbls>
            <c:showPercent val="1"/>
            <c:showLeaderLines val="1"/>
          </c:dLbls>
          <c:cat>
            <c:strRef>
              <c:f>('Actual results'!$H$16,'Actual results'!$I$15)</c:f>
              <c:strCache>
                <c:ptCount val="2"/>
                <c:pt idx="0">
                  <c:v>Fuel Cost</c:v>
                </c:pt>
                <c:pt idx="1">
                  <c:v>Time Cost</c:v>
                </c:pt>
              </c:strCache>
            </c:strRef>
          </c:cat>
          <c:val>
            <c:numRef>
              <c:f>('Actual results'!$H$17,'Actual results'!$N$17)</c:f>
              <c:numCache>
                <c:formatCode>General</c:formatCode>
                <c:ptCount val="2"/>
                <c:pt idx="0">
                  <c:v>13.67</c:v>
                </c:pt>
                <c:pt idx="1">
                  <c:v>449.52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v>Median Wage Cost of Travel</c:v>
          </c:tx>
          <c:dLbls>
            <c:showPercent val="1"/>
            <c:showLeaderLines val="1"/>
          </c:dLbls>
          <c:cat>
            <c:strRef>
              <c:f>('Actual results'!$H$16,'Actual results'!$I$15)</c:f>
              <c:strCache>
                <c:ptCount val="2"/>
                <c:pt idx="0">
                  <c:v>Fuel Cost</c:v>
                </c:pt>
                <c:pt idx="1">
                  <c:v>Time Cost</c:v>
                </c:pt>
              </c:strCache>
            </c:strRef>
          </c:cat>
          <c:val>
            <c:numRef>
              <c:f>('Actual results'!$H$53,'Actual results'!$J$53)</c:f>
              <c:numCache>
                <c:formatCode>General</c:formatCode>
                <c:ptCount val="2"/>
                <c:pt idx="0">
                  <c:v>29.17</c:v>
                </c:pt>
                <c:pt idx="1">
                  <c:v>298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v>Minimum Wage Cost of Travel</c:v>
          </c:tx>
          <c:dLbls>
            <c:showPercent val="1"/>
            <c:showLeaderLines val="1"/>
          </c:dLbls>
          <c:cat>
            <c:strRef>
              <c:f>('Actual results'!$H$16,'Actual results'!$I$15)</c:f>
              <c:strCache>
                <c:ptCount val="2"/>
                <c:pt idx="0">
                  <c:v>Fuel Cost</c:v>
                </c:pt>
                <c:pt idx="1">
                  <c:v>Time Cost</c:v>
                </c:pt>
              </c:strCache>
            </c:strRef>
          </c:cat>
          <c:val>
            <c:numRef>
              <c:f>'Actual results'!$H$53:$I$53</c:f>
              <c:numCache>
                <c:formatCode>General</c:formatCode>
                <c:ptCount val="2"/>
                <c:pt idx="0">
                  <c:v>29.17</c:v>
                </c:pt>
                <c:pt idx="1">
                  <c:v>114.8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13769448377958796"/>
          <c:y val="0"/>
        </c:manualLayout>
      </c:layout>
    </c:title>
    <c:plotArea>
      <c:layout/>
      <c:pieChart>
        <c:varyColors val="1"/>
        <c:ser>
          <c:idx val="0"/>
          <c:order val="0"/>
          <c:tx>
            <c:v>Top 5% Income Cost of Travel</c:v>
          </c:tx>
          <c:dLbls>
            <c:showPercent val="1"/>
            <c:showLeaderLines val="1"/>
          </c:dLbls>
          <c:cat>
            <c:strRef>
              <c:f>('Actual results'!$H$16,'Actual results'!$I$15)</c:f>
              <c:strCache>
                <c:ptCount val="2"/>
                <c:pt idx="0">
                  <c:v>Fuel Cost</c:v>
                </c:pt>
                <c:pt idx="1">
                  <c:v>Time Cost</c:v>
                </c:pt>
              </c:strCache>
            </c:strRef>
          </c:cat>
          <c:val>
            <c:numRef>
              <c:f>('Actual results'!$H$53,'Actual results'!$N$53)</c:f>
              <c:numCache>
                <c:formatCode>General</c:formatCode>
                <c:ptCount val="2"/>
                <c:pt idx="0">
                  <c:v>29.17</c:v>
                </c:pt>
                <c:pt idx="1">
                  <c:v>2996.8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W.Oakland to 12th St.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Car</c:v>
          </c:tx>
          <c:val>
            <c:numRef>
              <c:f>'Actual results'!$I$5:$N$5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Carpool</c:v>
          </c:tx>
          <c:val>
            <c:numRef>
              <c:f>'Actual results'!$I$4:$N$4</c:f>
              <c:numCache>
                <c:formatCode>General</c:formatCode>
                <c:ptCount val="6"/>
                <c:pt idx="0">
                  <c:v>0.33333333333333331</c:v>
                </c:pt>
                <c:pt idx="1">
                  <c:v>0.46666666666666667</c:v>
                </c:pt>
                <c:pt idx="2">
                  <c:v>0.46666666666666667</c:v>
                </c:pt>
                <c:pt idx="3">
                  <c:v>0.46666666666666667</c:v>
                </c:pt>
                <c:pt idx="4">
                  <c:v>0.46666666666666667</c:v>
                </c:pt>
                <c:pt idx="5">
                  <c:v>0.46666666666666667</c:v>
                </c:pt>
              </c:numCache>
            </c:numRef>
          </c:val>
        </c:ser>
        <c:ser>
          <c:idx val="2"/>
          <c:order val="2"/>
          <c:tx>
            <c:v>BART</c:v>
          </c:tx>
          <c:val>
            <c:numRef>
              <c:f>'Actual results'!$I$6:$N$6</c:f>
              <c:numCache>
                <c:formatCode>General</c:formatCode>
                <c:ptCount val="6"/>
                <c:pt idx="0">
                  <c:v>0.66666666666666663</c:v>
                </c:pt>
                <c:pt idx="1">
                  <c:v>0.53333333333333333</c:v>
                </c:pt>
                <c:pt idx="2">
                  <c:v>0.53333333333333333</c:v>
                </c:pt>
                <c:pt idx="3">
                  <c:v>0.53333333333333333</c:v>
                </c:pt>
                <c:pt idx="4">
                  <c:v>0.53333333333333333</c:v>
                </c:pt>
                <c:pt idx="5">
                  <c:v>0.53333333333333333</c:v>
                </c:pt>
              </c:numCache>
            </c:numRef>
          </c:val>
        </c:ser>
        <c:axId val="137955200"/>
        <c:axId val="137961472"/>
      </c:barChart>
      <c:catAx>
        <c:axId val="137955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en-US" sz="900"/>
                  <a:t>Income Groups (Min.Wage to Top 5%)</a:t>
                </a:r>
              </a:p>
            </c:rich>
          </c:tx>
          <c:layout>
            <c:manualLayout>
              <c:xMode val="edge"/>
              <c:yMode val="edge"/>
              <c:x val="0.25023438858870484"/>
              <c:y val="0.86214539274544733"/>
            </c:manualLayout>
          </c:layout>
        </c:title>
        <c:majorTickMark val="none"/>
        <c:tickLblPos val="nextTo"/>
        <c:crossAx val="137961472"/>
        <c:crosses val="autoZero"/>
        <c:auto val="1"/>
        <c:lblAlgn val="ctr"/>
        <c:lblOffset val="100"/>
      </c:catAx>
      <c:valAx>
        <c:axId val="1379614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Probability</a:t>
                </a:r>
                <a:r>
                  <a:rPr lang="en-US" sz="800" baseline="0"/>
                  <a:t> of Optimal Mode</a:t>
                </a:r>
                <a:endParaRPr lang="en-US" sz="800"/>
              </a:p>
            </c:rich>
          </c:tx>
          <c:layout/>
        </c:title>
        <c:numFmt formatCode="General" sourceLinked="1"/>
        <c:tickLblPos val="nextTo"/>
        <c:crossAx val="137955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Richmond to Dublin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Car</c:v>
          </c:tx>
          <c:val>
            <c:numRef>
              <c:f>'Carbon Tax'!$I$42:$N$42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v>Carpool</c:v>
          </c:tx>
          <c:val>
            <c:numRef>
              <c:f>'Carbon Tax'!$I$41:$N$41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axId val="137995008"/>
        <c:axId val="137996928"/>
      </c:barChart>
      <c:catAx>
        <c:axId val="137995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Income Groups (Min. Wage to Top 5%)</a:t>
                </a:r>
              </a:p>
            </c:rich>
          </c:tx>
          <c:layout/>
        </c:title>
        <c:majorTickMark val="none"/>
        <c:tickLblPos val="nextTo"/>
        <c:crossAx val="137996928"/>
        <c:crosses val="autoZero"/>
        <c:auto val="1"/>
        <c:lblAlgn val="ctr"/>
        <c:lblOffset val="100"/>
      </c:catAx>
      <c:valAx>
        <c:axId val="1379969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Porbability of Optimal Mode</a:t>
                </a:r>
              </a:p>
            </c:rich>
          </c:tx>
          <c:layout/>
        </c:title>
        <c:numFmt formatCode="General" sourceLinked="1"/>
        <c:tickLblPos val="nextTo"/>
        <c:crossAx val="137995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12th</a:t>
            </a:r>
            <a:r>
              <a:rPr lang="en-US" baseline="0"/>
              <a:t> St. </a:t>
            </a:r>
            <a:r>
              <a:rPr lang="en-US"/>
              <a:t>to SF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Car</c:v>
          </c:tx>
          <c:val>
            <c:numRef>
              <c:f>'Carbon Tax'!$I$100:$N$100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Carpool</c:v>
          </c:tx>
          <c:val>
            <c:numRef>
              <c:f>'Carbon Tax'!$I$99:$N$99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6.6666666666666666E-2</c:v>
                </c:pt>
                <c:pt idx="5">
                  <c:v>6.6666666666666666E-2</c:v>
                </c:pt>
              </c:numCache>
            </c:numRef>
          </c:val>
        </c:ser>
        <c:ser>
          <c:idx val="2"/>
          <c:order val="2"/>
          <c:tx>
            <c:v>BART</c:v>
          </c:tx>
          <c:val>
            <c:numRef>
              <c:f>'Carbon Tax'!$I$101:$N$101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0.93333333333333335</c:v>
                </c:pt>
                <c:pt idx="5">
                  <c:v>0.93333333333333335</c:v>
                </c:pt>
              </c:numCache>
            </c:numRef>
          </c:val>
        </c:ser>
        <c:axId val="136259072"/>
        <c:axId val="136603904"/>
      </c:barChart>
      <c:catAx>
        <c:axId val="136259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Income Group (Min. Wage to Top</a:t>
                </a:r>
                <a:r>
                  <a:rPr lang="en-US" sz="800" baseline="0"/>
                  <a:t> 5%)</a:t>
                </a:r>
                <a:endParaRPr lang="en-US" sz="800"/>
              </a:p>
            </c:rich>
          </c:tx>
          <c:layout/>
        </c:title>
        <c:majorTickMark val="none"/>
        <c:tickLblPos val="nextTo"/>
        <c:crossAx val="136603904"/>
        <c:crosses val="autoZero"/>
        <c:auto val="1"/>
        <c:lblAlgn val="ctr"/>
        <c:lblOffset val="100"/>
      </c:catAx>
      <c:valAx>
        <c:axId val="1366039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Probability</a:t>
                </a:r>
                <a:r>
                  <a:rPr lang="en-US" sz="800" baseline="0"/>
                  <a:t> of Optimal Mode</a:t>
                </a:r>
                <a:endParaRPr lang="en-US" sz="800"/>
              </a:p>
            </c:rich>
          </c:tx>
          <c:layout/>
        </c:title>
        <c:numFmt formatCode="General" sourceLinked="1"/>
        <c:tickLblPos val="nextTo"/>
        <c:crossAx val="136259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Fremont to SF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Car</c:v>
          </c:tx>
          <c:val>
            <c:numRef>
              <c:f>Incentive!$I$79:$N$79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v>Carpool</c:v>
          </c:tx>
          <c:val>
            <c:numRef>
              <c:f>Incentive!$I$78:$N$78</c:f>
              <c:numCache>
                <c:formatCode>General</c:formatCode>
                <c:ptCount val="6"/>
                <c:pt idx="0">
                  <c:v>0.6</c:v>
                </c:pt>
                <c:pt idx="1">
                  <c:v>0.8666666666666667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BART</c:v>
          </c:tx>
          <c:val>
            <c:numRef>
              <c:f>Incentive!$I$80:$N$80</c:f>
              <c:numCache>
                <c:formatCode>General</c:formatCode>
                <c:ptCount val="6"/>
                <c:pt idx="0">
                  <c:v>0.4</c:v>
                </c:pt>
                <c:pt idx="1">
                  <c:v>0.13333333333333333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137003008"/>
        <c:axId val="137004928"/>
      </c:barChart>
      <c:catAx>
        <c:axId val="137003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Income Group (Min. Wage to Top</a:t>
                </a:r>
                <a:r>
                  <a:rPr lang="en-US" sz="800" baseline="0"/>
                  <a:t> 5%)</a:t>
                </a:r>
                <a:endParaRPr lang="en-US" sz="800"/>
              </a:p>
            </c:rich>
          </c:tx>
          <c:layout/>
        </c:title>
        <c:majorTickMark val="none"/>
        <c:tickLblPos val="nextTo"/>
        <c:crossAx val="137004928"/>
        <c:crosses val="autoZero"/>
        <c:auto val="1"/>
        <c:lblAlgn val="ctr"/>
        <c:lblOffset val="100"/>
      </c:catAx>
      <c:valAx>
        <c:axId val="1370049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Probability</a:t>
                </a:r>
                <a:r>
                  <a:rPr lang="en-US" sz="800" baseline="0"/>
                  <a:t> of Optimal Mode</a:t>
                </a:r>
                <a:endParaRPr lang="en-US" sz="800"/>
              </a:p>
            </c:rich>
          </c:tx>
          <c:layout/>
        </c:title>
        <c:numFmt formatCode="General" sourceLinked="1"/>
        <c:tickLblPos val="nextTo"/>
        <c:crossAx val="137003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Oakland to Pittsburg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Car</c:v>
          </c:tx>
          <c:val>
            <c:numRef>
              <c:f>'Actual results'!$I$60:$N$60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v>Carpool</c:v>
          </c:tx>
          <c:val>
            <c:numRef>
              <c:f>'Actual results'!$I$59:$N$59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BART</c:v>
          </c:tx>
          <c:val>
            <c:numRef>
              <c:f>'Actual results'!$I$61:$N$61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137035136"/>
        <c:axId val="137520256"/>
      </c:barChart>
      <c:catAx>
        <c:axId val="137035136"/>
        <c:scaling>
          <c:orientation val="minMax"/>
        </c:scaling>
        <c:axPos val="b"/>
        <c:majorTickMark val="none"/>
        <c:tickLblPos val="nextTo"/>
        <c:crossAx val="137520256"/>
        <c:crosses val="autoZero"/>
        <c:auto val="1"/>
        <c:lblAlgn val="ctr"/>
        <c:lblOffset val="100"/>
      </c:catAx>
      <c:valAx>
        <c:axId val="1375202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Optimal</a:t>
                </a:r>
                <a:r>
                  <a:rPr lang="en-US" baseline="0"/>
                  <a:t> Probability of mode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37035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Oakland to W.O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Car</c:v>
          </c:tx>
          <c:val>
            <c:numRef>
              <c:f>Sheet1!$I$105:$N$105</c:f>
              <c:numCache>
                <c:formatCode>General</c:formatCode>
                <c:ptCount val="6"/>
                <c:pt idx="0">
                  <c:v>0.66666666666666674</c:v>
                </c:pt>
                <c:pt idx="1">
                  <c:v>0.66666666666666674</c:v>
                </c:pt>
                <c:pt idx="2">
                  <c:v>0.66666666666666674</c:v>
                </c:pt>
                <c:pt idx="3">
                  <c:v>0.66666666666666674</c:v>
                </c:pt>
                <c:pt idx="4">
                  <c:v>0.66666666666666674</c:v>
                </c:pt>
                <c:pt idx="5">
                  <c:v>0.66666666666666674</c:v>
                </c:pt>
              </c:numCache>
            </c:numRef>
          </c:val>
        </c:ser>
        <c:ser>
          <c:idx val="2"/>
          <c:order val="1"/>
          <c:tx>
            <c:v>BART</c:v>
          </c:tx>
          <c:val>
            <c:numRef>
              <c:f>Sheet1!$I$106:$N$106</c:f>
              <c:numCache>
                <c:formatCode>General</c:formatCode>
                <c:ptCount val="6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0.33333333333333331</c:v>
                </c:pt>
              </c:numCache>
            </c:numRef>
          </c:val>
        </c:ser>
        <c:axId val="61122048"/>
        <c:axId val="61123584"/>
      </c:barChart>
      <c:catAx>
        <c:axId val="61122048"/>
        <c:scaling>
          <c:orientation val="minMax"/>
        </c:scaling>
        <c:axPos val="b"/>
        <c:majorTickMark val="none"/>
        <c:tickLblPos val="nextTo"/>
        <c:crossAx val="61123584"/>
        <c:crosses val="autoZero"/>
        <c:auto val="1"/>
        <c:lblAlgn val="ctr"/>
        <c:lblOffset val="100"/>
      </c:catAx>
      <c:valAx>
        <c:axId val="611235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Optimal Probability of mode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1122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12th</a:t>
            </a:r>
            <a:r>
              <a:rPr lang="en-US" baseline="0"/>
              <a:t> Street to W.Oakland </a:t>
            </a:r>
            <a:endParaRPr lang="en-US"/>
          </a:p>
        </c:rich>
      </c:tx>
    </c:title>
    <c:plotArea>
      <c:layout/>
      <c:barChart>
        <c:barDir val="col"/>
        <c:grouping val="clustered"/>
        <c:ser>
          <c:idx val="1"/>
          <c:order val="0"/>
          <c:tx>
            <c:v>Carpool</c:v>
          </c:tx>
          <c:val>
            <c:numRef>
              <c:f>'Actual results'!$I$110:$N$110</c:f>
              <c:numCache>
                <c:formatCode>General</c:formatCode>
                <c:ptCount val="6"/>
                <c:pt idx="0">
                  <c:v>0.66666666666666663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v>BART</c:v>
          </c:tx>
          <c:val>
            <c:numRef>
              <c:f>'Actual results'!$I$112:$N$112</c:f>
              <c:numCache>
                <c:formatCode>General</c:formatCode>
                <c:ptCount val="6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0.33333333333333331</c:v>
                </c:pt>
              </c:numCache>
            </c:numRef>
          </c:val>
        </c:ser>
        <c:ser>
          <c:idx val="0"/>
          <c:order val="2"/>
          <c:tx>
            <c:v>Car</c:v>
          </c:tx>
          <c:val>
            <c:numRef>
              <c:f>'Actual results'!$I$111:$N$111</c:f>
              <c:numCache>
                <c:formatCode>General</c:formatCode>
                <c:ptCount val="6"/>
                <c:pt idx="0">
                  <c:v>0</c:v>
                </c:pt>
                <c:pt idx="1">
                  <c:v>0.66666666666666674</c:v>
                </c:pt>
                <c:pt idx="2">
                  <c:v>0.66666666666666674</c:v>
                </c:pt>
                <c:pt idx="3">
                  <c:v>0.66666666666666674</c:v>
                </c:pt>
                <c:pt idx="4">
                  <c:v>0.66666666666666674</c:v>
                </c:pt>
                <c:pt idx="5">
                  <c:v>0.66666666666666674</c:v>
                </c:pt>
              </c:numCache>
            </c:numRef>
          </c:val>
        </c:ser>
        <c:axId val="137431680"/>
        <c:axId val="137442048"/>
      </c:barChart>
      <c:catAx>
        <c:axId val="137431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 Groups</a:t>
                </a:r>
              </a:p>
            </c:rich>
          </c:tx>
        </c:title>
        <c:majorTickMark val="none"/>
        <c:tickLblPos val="nextTo"/>
        <c:crossAx val="137442048"/>
        <c:crosses val="autoZero"/>
        <c:auto val="1"/>
        <c:lblAlgn val="ctr"/>
        <c:lblOffset val="100"/>
      </c:catAx>
      <c:valAx>
        <c:axId val="1374420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  <a:r>
                  <a:rPr lang="en-US" baseline="0"/>
                  <a:t> of optimal mode</a:t>
                </a:r>
                <a:endParaRPr lang="en-US"/>
              </a:p>
            </c:rich>
          </c:tx>
        </c:title>
        <c:numFmt formatCode="General" sourceLinked="1"/>
        <c:tickLblPos val="nextTo"/>
        <c:crossAx val="1374316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v>Minimum Wage Cost of Travel</c:v>
          </c:tx>
          <c:dLbls>
            <c:showPercent val="1"/>
            <c:showLeaderLines val="1"/>
          </c:dLbls>
          <c:cat>
            <c:strRef>
              <c:f>('Actual results'!$H$16,'Actual results'!$I$15)</c:f>
              <c:strCache>
                <c:ptCount val="2"/>
                <c:pt idx="0">
                  <c:v>Fuel Cost</c:v>
                </c:pt>
                <c:pt idx="1">
                  <c:v>Time Cost</c:v>
                </c:pt>
              </c:strCache>
            </c:strRef>
          </c:cat>
          <c:val>
            <c:numRef>
              <c:f>'Actual results'!$H$17:$I$17</c:f>
              <c:numCache>
                <c:formatCode>General</c:formatCode>
                <c:ptCount val="2"/>
                <c:pt idx="0">
                  <c:v>13.67</c:v>
                </c:pt>
                <c:pt idx="1">
                  <c:v>17.22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v>Median Wage Cost of Travel</c:v>
          </c:tx>
          <c:dLbls>
            <c:showPercent val="1"/>
            <c:showLeaderLines val="1"/>
          </c:dLbls>
          <c:cat>
            <c:strRef>
              <c:f>('Actual results'!$H$16,'Actual results'!$I$15)</c:f>
              <c:strCache>
                <c:ptCount val="2"/>
                <c:pt idx="0">
                  <c:v>Fuel Cost</c:v>
                </c:pt>
                <c:pt idx="1">
                  <c:v>Time Cost</c:v>
                </c:pt>
              </c:strCache>
            </c:strRef>
          </c:cat>
          <c:val>
            <c:numRef>
              <c:f>('Actual results'!$H$17,'Actual results'!$J$17)</c:f>
              <c:numCache>
                <c:formatCode>General</c:formatCode>
                <c:ptCount val="2"/>
                <c:pt idx="0">
                  <c:v>13.67</c:v>
                </c:pt>
                <c:pt idx="1">
                  <c:v>44.7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13769448377958796"/>
          <c:y val="0"/>
        </c:manualLayout>
      </c:layout>
    </c:title>
    <c:plotArea>
      <c:layout/>
      <c:pieChart>
        <c:varyColors val="1"/>
        <c:ser>
          <c:idx val="0"/>
          <c:order val="0"/>
          <c:tx>
            <c:v>Top 5% Income Cost of Travel</c:v>
          </c:tx>
          <c:dLbls>
            <c:showPercent val="1"/>
            <c:showLeaderLines val="1"/>
          </c:dLbls>
          <c:cat>
            <c:strRef>
              <c:f>('Actual results'!$H$16,'Actual results'!$I$15)</c:f>
              <c:strCache>
                <c:ptCount val="2"/>
                <c:pt idx="0">
                  <c:v>Fuel Cost</c:v>
                </c:pt>
                <c:pt idx="1">
                  <c:v>Time Cost</c:v>
                </c:pt>
              </c:strCache>
            </c:strRef>
          </c:cat>
          <c:val>
            <c:numRef>
              <c:f>('Actual results'!$H$17,'Actual results'!$N$17)</c:f>
              <c:numCache>
                <c:formatCode>General</c:formatCode>
                <c:ptCount val="2"/>
                <c:pt idx="0">
                  <c:v>13.67</c:v>
                </c:pt>
                <c:pt idx="1">
                  <c:v>449.52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v>Median Wage Cost of Travel</c:v>
          </c:tx>
          <c:dLbls>
            <c:showPercent val="1"/>
            <c:showLeaderLines val="1"/>
          </c:dLbls>
          <c:cat>
            <c:strRef>
              <c:f>('Actual results'!$H$16,'Actual results'!$I$15)</c:f>
              <c:strCache>
                <c:ptCount val="2"/>
                <c:pt idx="0">
                  <c:v>Fuel Cost</c:v>
                </c:pt>
                <c:pt idx="1">
                  <c:v>Time Cost</c:v>
                </c:pt>
              </c:strCache>
            </c:strRef>
          </c:cat>
          <c:val>
            <c:numRef>
              <c:f>('Actual results'!$H$53,'Actual results'!$J$53)</c:f>
              <c:numCache>
                <c:formatCode>General</c:formatCode>
                <c:ptCount val="2"/>
                <c:pt idx="0">
                  <c:v>29.17</c:v>
                </c:pt>
                <c:pt idx="1">
                  <c:v>298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v>Minimum Wage Cost of Travel</c:v>
          </c:tx>
          <c:dLbls>
            <c:showPercent val="1"/>
            <c:showLeaderLines val="1"/>
          </c:dLbls>
          <c:cat>
            <c:strRef>
              <c:f>('Actual results'!$H$16,'Actual results'!$I$15)</c:f>
              <c:strCache>
                <c:ptCount val="2"/>
                <c:pt idx="0">
                  <c:v>Fuel Cost</c:v>
                </c:pt>
                <c:pt idx="1">
                  <c:v>Time Cost</c:v>
                </c:pt>
              </c:strCache>
            </c:strRef>
          </c:cat>
          <c:val>
            <c:numRef>
              <c:f>'Actual results'!$H$53:$I$53</c:f>
              <c:numCache>
                <c:formatCode>General</c:formatCode>
                <c:ptCount val="2"/>
                <c:pt idx="0">
                  <c:v>29.17</c:v>
                </c:pt>
                <c:pt idx="1">
                  <c:v>114.8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13769448377958796"/>
          <c:y val="0"/>
        </c:manualLayout>
      </c:layout>
    </c:title>
    <c:plotArea>
      <c:layout/>
      <c:pieChart>
        <c:varyColors val="1"/>
        <c:ser>
          <c:idx val="0"/>
          <c:order val="0"/>
          <c:tx>
            <c:v>Top 5% Income Cost of Travel</c:v>
          </c:tx>
          <c:dLbls>
            <c:showPercent val="1"/>
            <c:showLeaderLines val="1"/>
          </c:dLbls>
          <c:cat>
            <c:strRef>
              <c:f>('Actual results'!$H$16,'Actual results'!$I$15)</c:f>
              <c:strCache>
                <c:ptCount val="2"/>
                <c:pt idx="0">
                  <c:v>Fuel Cost</c:v>
                </c:pt>
                <c:pt idx="1">
                  <c:v>Time Cost</c:v>
                </c:pt>
              </c:strCache>
            </c:strRef>
          </c:cat>
          <c:val>
            <c:numRef>
              <c:f>('Actual results'!$H$53,'Actual results'!$N$53)</c:f>
              <c:numCache>
                <c:formatCode>General</c:formatCode>
                <c:ptCount val="2"/>
                <c:pt idx="0">
                  <c:v>29.17</c:v>
                </c:pt>
                <c:pt idx="1">
                  <c:v>2996.8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W.Oakland to 12th St.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Car</c:v>
          </c:tx>
          <c:val>
            <c:numRef>
              <c:f>'Actual results'!$I$5:$N$5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Carpool</c:v>
          </c:tx>
          <c:val>
            <c:numRef>
              <c:f>'Actual results'!$I$4:$N$4</c:f>
              <c:numCache>
                <c:formatCode>General</c:formatCode>
                <c:ptCount val="6"/>
                <c:pt idx="0">
                  <c:v>0.33333333333333331</c:v>
                </c:pt>
                <c:pt idx="1">
                  <c:v>0.46666666666666667</c:v>
                </c:pt>
                <c:pt idx="2">
                  <c:v>0.46666666666666667</c:v>
                </c:pt>
                <c:pt idx="3">
                  <c:v>0.46666666666666667</c:v>
                </c:pt>
                <c:pt idx="4">
                  <c:v>0.46666666666666667</c:v>
                </c:pt>
                <c:pt idx="5">
                  <c:v>0.46666666666666667</c:v>
                </c:pt>
              </c:numCache>
            </c:numRef>
          </c:val>
        </c:ser>
        <c:ser>
          <c:idx val="2"/>
          <c:order val="2"/>
          <c:tx>
            <c:v>BART</c:v>
          </c:tx>
          <c:val>
            <c:numRef>
              <c:f>'Actual results'!$I$6:$N$6</c:f>
              <c:numCache>
                <c:formatCode>General</c:formatCode>
                <c:ptCount val="6"/>
                <c:pt idx="0">
                  <c:v>0.66666666666666663</c:v>
                </c:pt>
                <c:pt idx="1">
                  <c:v>0.53333333333333333</c:v>
                </c:pt>
                <c:pt idx="2">
                  <c:v>0.53333333333333333</c:v>
                </c:pt>
                <c:pt idx="3">
                  <c:v>0.53333333333333333</c:v>
                </c:pt>
                <c:pt idx="4">
                  <c:v>0.53333333333333333</c:v>
                </c:pt>
                <c:pt idx="5">
                  <c:v>0.53333333333333333</c:v>
                </c:pt>
              </c:numCache>
            </c:numRef>
          </c:val>
        </c:ser>
        <c:axId val="128209280"/>
        <c:axId val="128211200"/>
      </c:barChart>
      <c:catAx>
        <c:axId val="128209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en-US" sz="900"/>
                  <a:t>Income Groups (Min.Wage to Top 5%)</a:t>
                </a:r>
              </a:p>
            </c:rich>
          </c:tx>
          <c:layout>
            <c:manualLayout>
              <c:xMode val="edge"/>
              <c:yMode val="edge"/>
              <c:x val="0.25023438858870473"/>
              <c:y val="0.86214539274544755"/>
            </c:manualLayout>
          </c:layout>
        </c:title>
        <c:majorTickMark val="none"/>
        <c:tickLblPos val="nextTo"/>
        <c:crossAx val="128211200"/>
        <c:crosses val="autoZero"/>
        <c:auto val="1"/>
        <c:lblAlgn val="ctr"/>
        <c:lblOffset val="100"/>
      </c:catAx>
      <c:valAx>
        <c:axId val="1282112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Probability</a:t>
                </a:r>
                <a:r>
                  <a:rPr lang="en-US" sz="800" baseline="0"/>
                  <a:t> of Optimal Mode</a:t>
                </a:r>
                <a:endParaRPr lang="en-US" sz="800"/>
              </a:p>
            </c:rich>
          </c:tx>
          <c:layout/>
        </c:title>
        <c:numFmt formatCode="General" sourceLinked="1"/>
        <c:tickLblPos val="nextTo"/>
        <c:crossAx val="128209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Richmond to Dublin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Car</c:v>
          </c:tx>
          <c:val>
            <c:numRef>
              <c:f>'Carbon Tax'!$I$42:$N$42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v>Carpool</c:v>
          </c:tx>
          <c:val>
            <c:numRef>
              <c:f>'Carbon Tax'!$I$41:$N$41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axId val="138284032"/>
        <c:axId val="138290304"/>
      </c:barChart>
      <c:catAx>
        <c:axId val="138284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Income Groups (Min. Wage to Top 5%)</a:t>
                </a:r>
              </a:p>
            </c:rich>
          </c:tx>
          <c:layout/>
        </c:title>
        <c:majorTickMark val="none"/>
        <c:tickLblPos val="nextTo"/>
        <c:crossAx val="138290304"/>
        <c:crosses val="autoZero"/>
        <c:auto val="1"/>
        <c:lblAlgn val="ctr"/>
        <c:lblOffset val="100"/>
      </c:catAx>
      <c:valAx>
        <c:axId val="1382903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Porbability of Optimal Mode</a:t>
                </a:r>
              </a:p>
            </c:rich>
          </c:tx>
          <c:layout/>
        </c:title>
        <c:numFmt formatCode="General" sourceLinked="1"/>
        <c:tickLblPos val="nextTo"/>
        <c:crossAx val="138284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12th</a:t>
            </a:r>
            <a:r>
              <a:rPr lang="en-US" baseline="0"/>
              <a:t> St. </a:t>
            </a:r>
            <a:r>
              <a:rPr lang="en-US"/>
              <a:t>to SF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Car</c:v>
          </c:tx>
          <c:val>
            <c:numRef>
              <c:f>Incentive!$I$100:$N$100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6.6666666666666652E-2</c:v>
                </c:pt>
              </c:numCache>
            </c:numRef>
          </c:val>
        </c:ser>
        <c:ser>
          <c:idx val="2"/>
          <c:order val="1"/>
          <c:tx>
            <c:v>BART</c:v>
          </c:tx>
          <c:val>
            <c:numRef>
              <c:f>Incentive!$I$101:$N$101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0.93333333333333335</c:v>
                </c:pt>
                <c:pt idx="5">
                  <c:v>0.93333333333333335</c:v>
                </c:pt>
              </c:numCache>
            </c:numRef>
          </c:val>
        </c:ser>
        <c:ser>
          <c:idx val="1"/>
          <c:order val="2"/>
          <c:tx>
            <c:v>Carpool</c:v>
          </c:tx>
          <c:val>
            <c:numRef>
              <c:f>Incentive!$I$99:$N$99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6.6666666666666666E-2</c:v>
                </c:pt>
                <c:pt idx="5">
                  <c:v>0</c:v>
                </c:pt>
              </c:numCache>
            </c:numRef>
          </c:val>
        </c:ser>
        <c:axId val="138312320"/>
        <c:axId val="138339072"/>
      </c:barChart>
      <c:catAx>
        <c:axId val="138312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Income Group (Min. Wage to Top</a:t>
                </a:r>
                <a:r>
                  <a:rPr lang="en-US" sz="800" baseline="0"/>
                  <a:t> 5%)</a:t>
                </a:r>
                <a:endParaRPr lang="en-US" sz="800"/>
              </a:p>
            </c:rich>
          </c:tx>
          <c:layout/>
        </c:title>
        <c:majorTickMark val="none"/>
        <c:tickLblPos val="nextTo"/>
        <c:crossAx val="138339072"/>
        <c:crosses val="autoZero"/>
        <c:auto val="1"/>
        <c:lblAlgn val="ctr"/>
        <c:lblOffset val="100"/>
      </c:catAx>
      <c:valAx>
        <c:axId val="1383390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Probability</a:t>
                </a:r>
                <a:r>
                  <a:rPr lang="en-US" sz="800" baseline="0"/>
                  <a:t> of Optimal Mode</a:t>
                </a:r>
                <a:endParaRPr lang="en-US" sz="800"/>
              </a:p>
            </c:rich>
          </c:tx>
          <c:layout/>
        </c:title>
        <c:numFmt formatCode="General" sourceLinked="1"/>
        <c:tickLblPos val="nextTo"/>
        <c:crossAx val="138312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Fremont to SF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Car</c:v>
          </c:tx>
          <c:val>
            <c:numRef>
              <c:f>'Actual results'!$I$79:$N$79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v>Carpool</c:v>
          </c:tx>
          <c:val>
            <c:numRef>
              <c:f>'Actual results'!$I$78:$N$78</c:f>
              <c:numCache>
                <c:formatCode>General</c:formatCode>
                <c:ptCount val="6"/>
                <c:pt idx="0">
                  <c:v>0.73333333333333328</c:v>
                </c:pt>
                <c:pt idx="1">
                  <c:v>0.93333333333333335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BART</c:v>
          </c:tx>
          <c:val>
            <c:numRef>
              <c:f>'Actual results'!$I$80:$N$80</c:f>
              <c:numCache>
                <c:formatCode>General</c:formatCode>
                <c:ptCount val="6"/>
                <c:pt idx="0">
                  <c:v>0.26666666666666666</c:v>
                </c:pt>
                <c:pt idx="1">
                  <c:v>6.6666666666666666E-2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/>
        <c:axId val="118352128"/>
        <c:axId val="118095872"/>
      </c:barChart>
      <c:catAx>
        <c:axId val="118352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Income Group (Min. Wage to Top</a:t>
                </a:r>
                <a:r>
                  <a:rPr lang="en-US" sz="800" baseline="0"/>
                  <a:t> 5%)</a:t>
                </a:r>
                <a:endParaRPr lang="en-US" sz="800"/>
              </a:p>
            </c:rich>
          </c:tx>
          <c:layout/>
        </c:title>
        <c:majorTickMark val="none"/>
        <c:tickLblPos val="nextTo"/>
        <c:crossAx val="118095872"/>
        <c:crosses val="autoZero"/>
        <c:auto val="1"/>
        <c:lblAlgn val="ctr"/>
        <c:lblOffset val="100"/>
      </c:catAx>
      <c:valAx>
        <c:axId val="1180958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Probability</a:t>
                </a:r>
                <a:r>
                  <a:rPr lang="en-US" sz="800" baseline="0"/>
                  <a:t> of Optimal Mode</a:t>
                </a:r>
                <a:endParaRPr lang="en-US" sz="800"/>
              </a:p>
            </c:rich>
          </c:tx>
          <c:layout/>
        </c:title>
        <c:numFmt formatCode="General" sourceLinked="1"/>
        <c:tickLblPos val="nextTo"/>
        <c:crossAx val="118352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Oakland to Pittsburg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Car</c:v>
          </c:tx>
          <c:val>
            <c:numRef>
              <c:f>'Actual results'!$I$60:$N$60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v>Carpool</c:v>
          </c:tx>
          <c:val>
            <c:numRef>
              <c:f>'Actual results'!$I$59:$N$59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BART</c:v>
          </c:tx>
          <c:val>
            <c:numRef>
              <c:f>'Actual results'!$I$61:$N$61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118130176"/>
        <c:axId val="118131712"/>
      </c:barChart>
      <c:catAx>
        <c:axId val="118130176"/>
        <c:scaling>
          <c:orientation val="minMax"/>
        </c:scaling>
        <c:axPos val="b"/>
        <c:majorTickMark val="none"/>
        <c:tickLblPos val="nextTo"/>
        <c:crossAx val="118131712"/>
        <c:crosses val="autoZero"/>
        <c:auto val="1"/>
        <c:lblAlgn val="ctr"/>
        <c:lblOffset val="100"/>
      </c:catAx>
      <c:valAx>
        <c:axId val="1181317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Optimal</a:t>
                </a:r>
                <a:r>
                  <a:rPr lang="en-US" baseline="0"/>
                  <a:t> Probability of mode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18130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12th</a:t>
            </a:r>
            <a:r>
              <a:rPr lang="en-US" baseline="0"/>
              <a:t> Street to W.Oakland 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v>Carpool</c:v>
          </c:tx>
          <c:val>
            <c:numRef>
              <c:f>'Actual results'!$I$110:$N$110</c:f>
              <c:numCache>
                <c:formatCode>General</c:formatCode>
                <c:ptCount val="6"/>
                <c:pt idx="0">
                  <c:v>0.66666666666666663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v>BART</c:v>
          </c:tx>
          <c:val>
            <c:numRef>
              <c:f>'Actual results'!$I$112:$N$112</c:f>
              <c:numCache>
                <c:formatCode>General</c:formatCode>
                <c:ptCount val="6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0.33333333333333331</c:v>
                </c:pt>
              </c:numCache>
            </c:numRef>
          </c:val>
        </c:ser>
        <c:ser>
          <c:idx val="0"/>
          <c:order val="2"/>
          <c:tx>
            <c:v>Car</c:v>
          </c:tx>
          <c:val>
            <c:numRef>
              <c:f>'Actual results'!$I$111:$N$111</c:f>
              <c:numCache>
                <c:formatCode>General</c:formatCode>
                <c:ptCount val="6"/>
                <c:pt idx="0">
                  <c:v>0</c:v>
                </c:pt>
                <c:pt idx="1">
                  <c:v>0.66666666666666674</c:v>
                </c:pt>
                <c:pt idx="2">
                  <c:v>0.66666666666666674</c:v>
                </c:pt>
                <c:pt idx="3">
                  <c:v>0.66666666666666674</c:v>
                </c:pt>
                <c:pt idx="4">
                  <c:v>0.66666666666666674</c:v>
                </c:pt>
                <c:pt idx="5">
                  <c:v>0.66666666666666674</c:v>
                </c:pt>
              </c:numCache>
            </c:numRef>
          </c:val>
        </c:ser>
        <c:dLbls/>
        <c:axId val="106601088"/>
        <c:axId val="118182656"/>
      </c:barChart>
      <c:catAx>
        <c:axId val="106601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 Groups</a:t>
                </a:r>
              </a:p>
            </c:rich>
          </c:tx>
          <c:layout/>
        </c:title>
        <c:majorTickMark val="none"/>
        <c:tickLblPos val="nextTo"/>
        <c:crossAx val="118182656"/>
        <c:crosses val="autoZero"/>
        <c:auto val="1"/>
        <c:lblAlgn val="ctr"/>
        <c:lblOffset val="100"/>
      </c:catAx>
      <c:valAx>
        <c:axId val="1181826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  <a:r>
                  <a:rPr lang="en-US" baseline="0"/>
                  <a:t> of optimal mode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06601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v>Minimum Wage Cost of Travel</c:v>
          </c:tx>
          <c:dLbls>
            <c:showPercent val="1"/>
            <c:showLeaderLines val="1"/>
          </c:dLbls>
          <c:cat>
            <c:strRef>
              <c:f>('Actual results'!$H$16,'Actual results'!$I$15)</c:f>
              <c:strCache>
                <c:ptCount val="2"/>
                <c:pt idx="0">
                  <c:v>Fuel Cost</c:v>
                </c:pt>
                <c:pt idx="1">
                  <c:v>Time Cost</c:v>
                </c:pt>
              </c:strCache>
            </c:strRef>
          </c:cat>
          <c:val>
            <c:numRef>
              <c:f>'Actual results'!$H$17:$I$17</c:f>
              <c:numCache>
                <c:formatCode>General</c:formatCode>
                <c:ptCount val="2"/>
                <c:pt idx="0">
                  <c:v>13.67</c:v>
                </c:pt>
                <c:pt idx="1">
                  <c:v>17.22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v>Median Wage Cost of Travel</c:v>
          </c:tx>
          <c:dLbls>
            <c:showPercent val="1"/>
            <c:showLeaderLines val="1"/>
          </c:dLbls>
          <c:cat>
            <c:strRef>
              <c:f>('Actual results'!$H$16,'Actual results'!$I$15)</c:f>
              <c:strCache>
                <c:ptCount val="2"/>
                <c:pt idx="0">
                  <c:v>Fuel Cost</c:v>
                </c:pt>
                <c:pt idx="1">
                  <c:v>Time Cost</c:v>
                </c:pt>
              </c:strCache>
            </c:strRef>
          </c:cat>
          <c:val>
            <c:numRef>
              <c:f>('Actual results'!$H$17,'Actual results'!$J$17)</c:f>
              <c:numCache>
                <c:formatCode>General</c:formatCode>
                <c:ptCount val="2"/>
                <c:pt idx="0">
                  <c:v>13.67</c:v>
                </c:pt>
                <c:pt idx="1">
                  <c:v>44.7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13769448377958796"/>
          <c:y val="0"/>
        </c:manualLayout>
      </c:layout>
    </c:title>
    <c:plotArea>
      <c:layout/>
      <c:pieChart>
        <c:varyColors val="1"/>
        <c:ser>
          <c:idx val="0"/>
          <c:order val="0"/>
          <c:tx>
            <c:v>Top 5% Income Cost of Travel</c:v>
          </c:tx>
          <c:dLbls>
            <c:showPercent val="1"/>
            <c:showLeaderLines val="1"/>
          </c:dLbls>
          <c:cat>
            <c:strRef>
              <c:f>('Actual results'!$H$16,'Actual results'!$I$15)</c:f>
              <c:strCache>
                <c:ptCount val="2"/>
                <c:pt idx="0">
                  <c:v>Fuel Cost</c:v>
                </c:pt>
                <c:pt idx="1">
                  <c:v>Time Cost</c:v>
                </c:pt>
              </c:strCache>
            </c:strRef>
          </c:cat>
          <c:val>
            <c:numRef>
              <c:f>('Actual results'!$H$17,'Actual results'!$N$17)</c:f>
              <c:numCache>
                <c:formatCode>General</c:formatCode>
                <c:ptCount val="2"/>
                <c:pt idx="0">
                  <c:v>13.67</c:v>
                </c:pt>
                <c:pt idx="1">
                  <c:v>449.52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5" Type="http://schemas.openxmlformats.org/officeDocument/2006/relationships/chart" Target="../charts/chart32.xml"/><Relationship Id="rId10" Type="http://schemas.openxmlformats.org/officeDocument/2006/relationships/chart" Target="../charts/chart37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81</xdr:row>
      <xdr:rowOff>85725</xdr:rowOff>
    </xdr:from>
    <xdr:to>
      <xdr:col>14</xdr:col>
      <xdr:colOff>38100</xdr:colOff>
      <xdr:row>94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61</xdr:row>
      <xdr:rowOff>104775</xdr:rowOff>
    </xdr:from>
    <xdr:to>
      <xdr:col>14</xdr:col>
      <xdr:colOff>76200</xdr:colOff>
      <xdr:row>74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495300</xdr:colOff>
      <xdr:row>106</xdr:row>
      <xdr:rowOff>123825</xdr:rowOff>
    </xdr:from>
    <xdr:to>
      <xdr:col>13</xdr:col>
      <xdr:colOff>495300</xdr:colOff>
      <xdr:row>119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81</xdr:row>
      <xdr:rowOff>85725</xdr:rowOff>
    </xdr:from>
    <xdr:to>
      <xdr:col>14</xdr:col>
      <xdr:colOff>38100</xdr:colOff>
      <xdr:row>94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61</xdr:row>
      <xdr:rowOff>104775</xdr:rowOff>
    </xdr:from>
    <xdr:to>
      <xdr:col>14</xdr:col>
      <xdr:colOff>76200</xdr:colOff>
      <xdr:row>74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51954</xdr:colOff>
      <xdr:row>113</xdr:row>
      <xdr:rowOff>43298</xdr:rowOff>
    </xdr:from>
    <xdr:to>
      <xdr:col>14</xdr:col>
      <xdr:colOff>51954</xdr:colOff>
      <xdr:row>126</xdr:row>
      <xdr:rowOff>52823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536863</xdr:colOff>
      <xdr:row>1</xdr:row>
      <xdr:rowOff>173182</xdr:rowOff>
    </xdr:from>
    <xdr:to>
      <xdr:col>21</xdr:col>
      <xdr:colOff>8658</xdr:colOff>
      <xdr:row>10</xdr:row>
      <xdr:rowOff>34635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432955</xdr:colOff>
      <xdr:row>11</xdr:row>
      <xdr:rowOff>112569</xdr:rowOff>
    </xdr:from>
    <xdr:to>
      <xdr:col>20</xdr:col>
      <xdr:colOff>510887</xdr:colOff>
      <xdr:row>19</xdr:row>
      <xdr:rowOff>164522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207818</xdr:colOff>
      <xdr:row>7</xdr:row>
      <xdr:rowOff>147204</xdr:rowOff>
    </xdr:from>
    <xdr:to>
      <xdr:col>26</xdr:col>
      <xdr:colOff>285751</xdr:colOff>
      <xdr:row>16</xdr:row>
      <xdr:rowOff>8657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34636</xdr:colOff>
      <xdr:row>46</xdr:row>
      <xdr:rowOff>77931</xdr:rowOff>
    </xdr:from>
    <xdr:to>
      <xdr:col>20</xdr:col>
      <xdr:colOff>112568</xdr:colOff>
      <xdr:row>54</xdr:row>
      <xdr:rowOff>129884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34637</xdr:colOff>
      <xdr:row>38</xdr:row>
      <xdr:rowOff>17318</xdr:rowOff>
    </xdr:from>
    <xdr:to>
      <xdr:col>20</xdr:col>
      <xdr:colOff>112569</xdr:colOff>
      <xdr:row>46</xdr:row>
      <xdr:rowOff>69271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0</xdr:colOff>
      <xdr:row>42</xdr:row>
      <xdr:rowOff>0</xdr:rowOff>
    </xdr:from>
    <xdr:to>
      <xdr:col>26</xdr:col>
      <xdr:colOff>77933</xdr:colOff>
      <xdr:row>50</xdr:row>
      <xdr:rowOff>51953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329045</xdr:colOff>
      <xdr:row>7</xdr:row>
      <xdr:rowOff>103910</xdr:rowOff>
    </xdr:from>
    <xdr:to>
      <xdr:col>14</xdr:col>
      <xdr:colOff>329045</xdr:colOff>
      <xdr:row>20</xdr:row>
      <xdr:rowOff>113435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597478</xdr:colOff>
      <xdr:row>43</xdr:row>
      <xdr:rowOff>17318</xdr:rowOff>
    </xdr:from>
    <xdr:to>
      <xdr:col>13</xdr:col>
      <xdr:colOff>597477</xdr:colOff>
      <xdr:row>56</xdr:row>
      <xdr:rowOff>26843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34636</xdr:colOff>
      <xdr:row>135</xdr:row>
      <xdr:rowOff>155864</xdr:rowOff>
    </xdr:from>
    <xdr:to>
      <xdr:col>15</xdr:col>
      <xdr:colOff>34636</xdr:colOff>
      <xdr:row>148</xdr:row>
      <xdr:rowOff>165389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81</xdr:row>
      <xdr:rowOff>85725</xdr:rowOff>
    </xdr:from>
    <xdr:to>
      <xdr:col>14</xdr:col>
      <xdr:colOff>38100</xdr:colOff>
      <xdr:row>94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61</xdr:row>
      <xdr:rowOff>104775</xdr:rowOff>
    </xdr:from>
    <xdr:to>
      <xdr:col>14</xdr:col>
      <xdr:colOff>76200</xdr:colOff>
      <xdr:row>74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51954</xdr:colOff>
      <xdr:row>132</xdr:row>
      <xdr:rowOff>43298</xdr:rowOff>
    </xdr:from>
    <xdr:to>
      <xdr:col>14</xdr:col>
      <xdr:colOff>51954</xdr:colOff>
      <xdr:row>145</xdr:row>
      <xdr:rowOff>52823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536863</xdr:colOff>
      <xdr:row>1</xdr:row>
      <xdr:rowOff>173182</xdr:rowOff>
    </xdr:from>
    <xdr:to>
      <xdr:col>21</xdr:col>
      <xdr:colOff>8658</xdr:colOff>
      <xdr:row>10</xdr:row>
      <xdr:rowOff>34635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432955</xdr:colOff>
      <xdr:row>11</xdr:row>
      <xdr:rowOff>112569</xdr:rowOff>
    </xdr:from>
    <xdr:to>
      <xdr:col>20</xdr:col>
      <xdr:colOff>510887</xdr:colOff>
      <xdr:row>19</xdr:row>
      <xdr:rowOff>164522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207818</xdr:colOff>
      <xdr:row>7</xdr:row>
      <xdr:rowOff>147204</xdr:rowOff>
    </xdr:from>
    <xdr:to>
      <xdr:col>26</xdr:col>
      <xdr:colOff>285751</xdr:colOff>
      <xdr:row>16</xdr:row>
      <xdr:rowOff>8657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34636</xdr:colOff>
      <xdr:row>46</xdr:row>
      <xdr:rowOff>77931</xdr:rowOff>
    </xdr:from>
    <xdr:to>
      <xdr:col>20</xdr:col>
      <xdr:colOff>112568</xdr:colOff>
      <xdr:row>54</xdr:row>
      <xdr:rowOff>129884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34637</xdr:colOff>
      <xdr:row>38</xdr:row>
      <xdr:rowOff>17318</xdr:rowOff>
    </xdr:from>
    <xdr:to>
      <xdr:col>20</xdr:col>
      <xdr:colOff>112569</xdr:colOff>
      <xdr:row>46</xdr:row>
      <xdr:rowOff>69271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0</xdr:colOff>
      <xdr:row>42</xdr:row>
      <xdr:rowOff>0</xdr:rowOff>
    </xdr:from>
    <xdr:to>
      <xdr:col>26</xdr:col>
      <xdr:colOff>77933</xdr:colOff>
      <xdr:row>50</xdr:row>
      <xdr:rowOff>51953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329045</xdr:colOff>
      <xdr:row>7</xdr:row>
      <xdr:rowOff>103910</xdr:rowOff>
    </xdr:from>
    <xdr:to>
      <xdr:col>14</xdr:col>
      <xdr:colOff>329045</xdr:colOff>
      <xdr:row>20</xdr:row>
      <xdr:rowOff>113435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597478</xdr:colOff>
      <xdr:row>43</xdr:row>
      <xdr:rowOff>17318</xdr:rowOff>
    </xdr:from>
    <xdr:to>
      <xdr:col>13</xdr:col>
      <xdr:colOff>597477</xdr:colOff>
      <xdr:row>56</xdr:row>
      <xdr:rowOff>26843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28575</xdr:colOff>
      <xdr:row>102</xdr:row>
      <xdr:rowOff>28575</xdr:rowOff>
    </xdr:from>
    <xdr:to>
      <xdr:col>14</xdr:col>
      <xdr:colOff>28575</xdr:colOff>
      <xdr:row>115</xdr:row>
      <xdr:rowOff>47625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81</xdr:row>
      <xdr:rowOff>85725</xdr:rowOff>
    </xdr:from>
    <xdr:to>
      <xdr:col>14</xdr:col>
      <xdr:colOff>38100</xdr:colOff>
      <xdr:row>94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61</xdr:row>
      <xdr:rowOff>104775</xdr:rowOff>
    </xdr:from>
    <xdr:to>
      <xdr:col>14</xdr:col>
      <xdr:colOff>76200</xdr:colOff>
      <xdr:row>74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51954</xdr:colOff>
      <xdr:row>132</xdr:row>
      <xdr:rowOff>43298</xdr:rowOff>
    </xdr:from>
    <xdr:to>
      <xdr:col>14</xdr:col>
      <xdr:colOff>51954</xdr:colOff>
      <xdr:row>145</xdr:row>
      <xdr:rowOff>52823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536863</xdr:colOff>
      <xdr:row>1</xdr:row>
      <xdr:rowOff>173182</xdr:rowOff>
    </xdr:from>
    <xdr:to>
      <xdr:col>21</xdr:col>
      <xdr:colOff>8658</xdr:colOff>
      <xdr:row>10</xdr:row>
      <xdr:rowOff>34635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432955</xdr:colOff>
      <xdr:row>11</xdr:row>
      <xdr:rowOff>112569</xdr:rowOff>
    </xdr:from>
    <xdr:to>
      <xdr:col>20</xdr:col>
      <xdr:colOff>510887</xdr:colOff>
      <xdr:row>19</xdr:row>
      <xdr:rowOff>164522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207818</xdr:colOff>
      <xdr:row>7</xdr:row>
      <xdr:rowOff>147204</xdr:rowOff>
    </xdr:from>
    <xdr:to>
      <xdr:col>26</xdr:col>
      <xdr:colOff>285751</xdr:colOff>
      <xdr:row>16</xdr:row>
      <xdr:rowOff>8657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34636</xdr:colOff>
      <xdr:row>46</xdr:row>
      <xdr:rowOff>77931</xdr:rowOff>
    </xdr:from>
    <xdr:to>
      <xdr:col>20</xdr:col>
      <xdr:colOff>112568</xdr:colOff>
      <xdr:row>54</xdr:row>
      <xdr:rowOff>129884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34637</xdr:colOff>
      <xdr:row>38</xdr:row>
      <xdr:rowOff>17318</xdr:rowOff>
    </xdr:from>
    <xdr:to>
      <xdr:col>20</xdr:col>
      <xdr:colOff>112569</xdr:colOff>
      <xdr:row>46</xdr:row>
      <xdr:rowOff>69271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0</xdr:colOff>
      <xdr:row>42</xdr:row>
      <xdr:rowOff>0</xdr:rowOff>
    </xdr:from>
    <xdr:to>
      <xdr:col>26</xdr:col>
      <xdr:colOff>77933</xdr:colOff>
      <xdr:row>50</xdr:row>
      <xdr:rowOff>51953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329045</xdr:colOff>
      <xdr:row>7</xdr:row>
      <xdr:rowOff>103910</xdr:rowOff>
    </xdr:from>
    <xdr:to>
      <xdr:col>14</xdr:col>
      <xdr:colOff>329045</xdr:colOff>
      <xdr:row>20</xdr:row>
      <xdr:rowOff>113435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597478</xdr:colOff>
      <xdr:row>43</xdr:row>
      <xdr:rowOff>17318</xdr:rowOff>
    </xdr:from>
    <xdr:to>
      <xdr:col>13</xdr:col>
      <xdr:colOff>597477</xdr:colOff>
      <xdr:row>56</xdr:row>
      <xdr:rowOff>26843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28575</xdr:colOff>
      <xdr:row>102</xdr:row>
      <xdr:rowOff>28575</xdr:rowOff>
    </xdr:from>
    <xdr:to>
      <xdr:col>14</xdr:col>
      <xdr:colOff>28575</xdr:colOff>
      <xdr:row>115</xdr:row>
      <xdr:rowOff>47625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55"/>
  <sheetViews>
    <sheetView topLeftCell="A59" workbookViewId="0">
      <selection activeCell="E136" sqref="A1:XFD1048576"/>
    </sheetView>
  </sheetViews>
  <sheetFormatPr defaultRowHeight="15"/>
  <sheetData>
    <row r="1" spans="1:22" s="3" customFormat="1">
      <c r="A1" s="2" t="s">
        <v>2</v>
      </c>
    </row>
    <row r="3" spans="1:22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P3" t="s">
        <v>5</v>
      </c>
    </row>
    <row r="4" spans="1:22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H4" t="s">
        <v>0</v>
      </c>
      <c r="I4" s="1">
        <v>1</v>
      </c>
      <c r="J4">
        <f>(COUNTIF(B4:B18,"BART")/COUNTA(B4:B18))</f>
        <v>0.66666666666666663</v>
      </c>
      <c r="K4">
        <f>(COUNTIF(C4:C18,"BART")/COUNTA(C4:C18))</f>
        <v>0.53333333333333333</v>
      </c>
      <c r="L4">
        <f>(COUNTIF(D4:D18,"BART")/COUNTA(D4:D18))</f>
        <v>0.53333333333333333</v>
      </c>
      <c r="M4">
        <f t="shared" ref="M4:N4" si="0">(COUNTIF(E4:E18,"BART")/COUNTA(E4:E18))</f>
        <v>0.53333333333333333</v>
      </c>
      <c r="N4">
        <f t="shared" si="0"/>
        <v>0.53333333333333333</v>
      </c>
    </row>
    <row r="5" spans="1:22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H5" t="s">
        <v>1</v>
      </c>
      <c r="I5">
        <v>0</v>
      </c>
      <c r="J5">
        <f>1-J4</f>
        <v>0.33333333333333337</v>
      </c>
      <c r="K5">
        <f>1-K4</f>
        <v>0.46666666666666667</v>
      </c>
      <c r="L5">
        <f>1-L4</f>
        <v>0.46666666666666667</v>
      </c>
      <c r="M5">
        <f t="shared" ref="M5:N5" si="1">1-M4</f>
        <v>0.46666666666666667</v>
      </c>
      <c r="N5">
        <f t="shared" si="1"/>
        <v>0.46666666666666667</v>
      </c>
    </row>
    <row r="6" spans="1:22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</row>
    <row r="7" spans="1:22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</row>
    <row r="8" spans="1:22">
      <c r="A8" t="s">
        <v>0</v>
      </c>
      <c r="B8" t="s">
        <v>1</v>
      </c>
      <c r="C8" t="s">
        <v>1</v>
      </c>
      <c r="D8" t="s">
        <v>1</v>
      </c>
      <c r="E8" t="s">
        <v>1</v>
      </c>
      <c r="F8" t="s">
        <v>1</v>
      </c>
    </row>
    <row r="9" spans="1:22">
      <c r="A9" t="s">
        <v>0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H9" t="s">
        <v>4</v>
      </c>
    </row>
    <row r="10" spans="1:22">
      <c r="A10" t="s">
        <v>0</v>
      </c>
      <c r="B10" t="s">
        <v>0</v>
      </c>
      <c r="C10" t="s">
        <v>1</v>
      </c>
      <c r="D10" t="s">
        <v>1</v>
      </c>
      <c r="E10" t="s">
        <v>1</v>
      </c>
      <c r="F10" t="s">
        <v>1</v>
      </c>
    </row>
    <row r="11" spans="1:22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H11">
        <v>1</v>
      </c>
      <c r="I11">
        <f>H11+1</f>
        <v>2</v>
      </c>
      <c r="J11">
        <f t="shared" ref="J11:V11" si="2">I11+1</f>
        <v>3</v>
      </c>
      <c r="K11">
        <f t="shared" si="2"/>
        <v>4</v>
      </c>
      <c r="L11">
        <f t="shared" si="2"/>
        <v>5</v>
      </c>
      <c r="M11">
        <f t="shared" si="2"/>
        <v>6</v>
      </c>
      <c r="N11">
        <f t="shared" si="2"/>
        <v>7</v>
      </c>
      <c r="O11">
        <f t="shared" si="2"/>
        <v>8</v>
      </c>
      <c r="P11">
        <f t="shared" si="2"/>
        <v>9</v>
      </c>
      <c r="Q11">
        <f t="shared" si="2"/>
        <v>10</v>
      </c>
      <c r="R11">
        <f t="shared" si="2"/>
        <v>11</v>
      </c>
      <c r="S11">
        <f t="shared" si="2"/>
        <v>12</v>
      </c>
      <c r="T11">
        <f t="shared" si="2"/>
        <v>13</v>
      </c>
      <c r="U11">
        <f t="shared" si="2"/>
        <v>14</v>
      </c>
      <c r="V11">
        <f t="shared" si="2"/>
        <v>15</v>
      </c>
    </row>
    <row r="12" spans="1:22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H12" t="str">
        <f>C4</f>
        <v>BART</v>
      </c>
      <c r="I12" t="str">
        <f t="shared" ref="I12:K12" si="3">D4</f>
        <v>BART</v>
      </c>
      <c r="J12" t="str">
        <f t="shared" si="3"/>
        <v>BART</v>
      </c>
      <c r="K12" t="str">
        <f t="shared" si="3"/>
        <v>BART</v>
      </c>
      <c r="L12" t="str">
        <f>C8</f>
        <v>CAR</v>
      </c>
      <c r="M12" t="str">
        <f t="shared" ref="M12:N12" si="4">D8</f>
        <v>CAR</v>
      </c>
      <c r="N12" t="str">
        <f t="shared" si="4"/>
        <v>CAR</v>
      </c>
      <c r="O12" t="s">
        <v>0</v>
      </c>
      <c r="P12" t="s">
        <v>0</v>
      </c>
      <c r="Q12" t="s">
        <v>0</v>
      </c>
      <c r="R12" t="s">
        <v>0</v>
      </c>
      <c r="S12" t="s">
        <v>1</v>
      </c>
      <c r="T12" t="s">
        <v>1</v>
      </c>
      <c r="U12" t="s">
        <v>1</v>
      </c>
      <c r="V12" t="s">
        <v>1</v>
      </c>
    </row>
    <row r="13" spans="1:22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H13">
        <v>1</v>
      </c>
      <c r="I13">
        <v>1</v>
      </c>
      <c r="J13">
        <v>1</v>
      </c>
      <c r="K13">
        <v>1</v>
      </c>
      <c r="L13">
        <v>2</v>
      </c>
      <c r="M13">
        <v>2</v>
      </c>
      <c r="N13">
        <v>2</v>
      </c>
      <c r="O13">
        <v>1</v>
      </c>
      <c r="P13">
        <v>1</v>
      </c>
      <c r="Q13">
        <v>1</v>
      </c>
      <c r="R13">
        <v>1</v>
      </c>
      <c r="S13">
        <v>2</v>
      </c>
      <c r="T13">
        <v>2</v>
      </c>
      <c r="U13">
        <v>2</v>
      </c>
      <c r="V13">
        <v>2</v>
      </c>
    </row>
    <row r="14" spans="1:22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</row>
    <row r="15" spans="1:22">
      <c r="A15" t="s">
        <v>0</v>
      </c>
      <c r="B15" t="s">
        <v>1</v>
      </c>
      <c r="C15" t="s">
        <v>1</v>
      </c>
      <c r="D15" t="s">
        <v>1</v>
      </c>
      <c r="E15" t="s">
        <v>1</v>
      </c>
      <c r="F15" t="s">
        <v>1</v>
      </c>
    </row>
    <row r="16" spans="1:22">
      <c r="A16" t="s">
        <v>0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</row>
    <row r="17" spans="1:14">
      <c r="A17" t="s">
        <v>0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</row>
    <row r="18" spans="1:14">
      <c r="A18" t="s">
        <v>0</v>
      </c>
      <c r="B18" t="s">
        <v>0</v>
      </c>
      <c r="C18" t="s">
        <v>1</v>
      </c>
      <c r="D18" t="s">
        <v>1</v>
      </c>
      <c r="E18" t="s">
        <v>1</v>
      </c>
      <c r="F18" t="s">
        <v>1</v>
      </c>
    </row>
    <row r="21" spans="1:14" s="3" customFormat="1">
      <c r="A21" s="2" t="s">
        <v>3</v>
      </c>
    </row>
    <row r="22" spans="1:14">
      <c r="A22">
        <v>1</v>
      </c>
      <c r="B22">
        <v>2</v>
      </c>
      <c r="C22">
        <v>3</v>
      </c>
      <c r="D22">
        <v>4</v>
      </c>
      <c r="E22">
        <v>5</v>
      </c>
      <c r="F22">
        <v>6</v>
      </c>
      <c r="I22">
        <v>1</v>
      </c>
      <c r="J22">
        <v>2</v>
      </c>
      <c r="K22">
        <v>3</v>
      </c>
      <c r="L22">
        <v>4</v>
      </c>
      <c r="M22">
        <v>5</v>
      </c>
      <c r="N22">
        <v>6</v>
      </c>
    </row>
    <row r="23" spans="1:14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H23" t="s">
        <v>0</v>
      </c>
      <c r="I23" s="1">
        <v>1</v>
      </c>
      <c r="J23">
        <f>(COUNTIF(B23:B37,"BART")/COUNTA(B23:B37))</f>
        <v>0.93333333333333335</v>
      </c>
      <c r="K23">
        <f>(COUNTIF(C23:C37,"BART")/COUNTA(C23:C37))</f>
        <v>0.8666666666666667</v>
      </c>
      <c r="L23">
        <f>(COUNTIF(D23:D37,"BART")/COUNTA(D23:D37))</f>
        <v>0.8666666666666667</v>
      </c>
      <c r="M23">
        <f t="shared" ref="M23" si="5">(COUNTIF(E23:E37,"BART")/COUNTA(E23:E37))</f>
        <v>0.8666666666666667</v>
      </c>
      <c r="N23">
        <f t="shared" ref="N23" si="6">(COUNTIF(F23:F37,"BART")/COUNTA(F23:F37))</f>
        <v>0.8666666666666667</v>
      </c>
    </row>
    <row r="24" spans="1:14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H24" t="s">
        <v>1</v>
      </c>
      <c r="I24">
        <v>0</v>
      </c>
      <c r="J24">
        <f>1-J23</f>
        <v>6.6666666666666652E-2</v>
      </c>
      <c r="K24">
        <f>1-K23</f>
        <v>0.1333333333333333</v>
      </c>
      <c r="L24">
        <f>1-L23</f>
        <v>0.1333333333333333</v>
      </c>
      <c r="M24">
        <f t="shared" ref="M24" si="7">1-M23</f>
        <v>0.1333333333333333</v>
      </c>
      <c r="N24">
        <f t="shared" ref="N24" si="8">1-N23</f>
        <v>0.1333333333333333</v>
      </c>
    </row>
    <row r="25" spans="1:14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</row>
    <row r="26" spans="1:14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</row>
    <row r="27" spans="1:14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</row>
    <row r="28" spans="1:14">
      <c r="A28" t="s">
        <v>0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</row>
    <row r="29" spans="1:14">
      <c r="A29" t="s">
        <v>0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</row>
    <row r="30" spans="1:14">
      <c r="A30" t="s">
        <v>0</v>
      </c>
      <c r="B30" t="s">
        <v>1</v>
      </c>
      <c r="C30" t="s">
        <v>1</v>
      </c>
      <c r="D30" t="s">
        <v>1</v>
      </c>
      <c r="E30" t="s">
        <v>1</v>
      </c>
      <c r="F30" t="s">
        <v>1</v>
      </c>
    </row>
    <row r="31" spans="1:14">
      <c r="A31" t="s">
        <v>0</v>
      </c>
      <c r="B31" t="s">
        <v>0</v>
      </c>
      <c r="C31" t="s">
        <v>1</v>
      </c>
      <c r="D31" t="s">
        <v>1</v>
      </c>
      <c r="E31" t="s">
        <v>1</v>
      </c>
      <c r="F31" t="s">
        <v>1</v>
      </c>
    </row>
    <row r="32" spans="1:14">
      <c r="A32" t="s">
        <v>0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</row>
    <row r="33" spans="1:14">
      <c r="A33" t="s">
        <v>0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</row>
    <row r="34" spans="1:14">
      <c r="A34" t="s">
        <v>0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</row>
    <row r="35" spans="1:14">
      <c r="A35" t="s">
        <v>0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</row>
    <row r="36" spans="1:14">
      <c r="A36" t="s">
        <v>0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</row>
    <row r="37" spans="1:14">
      <c r="A37" t="s">
        <v>0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</row>
    <row r="39" spans="1:14" s="3" customFormat="1">
      <c r="A39" s="2" t="s">
        <v>6</v>
      </c>
    </row>
    <row r="40" spans="1:14">
      <c r="A40">
        <v>1</v>
      </c>
      <c r="B40">
        <v>2</v>
      </c>
      <c r="C40">
        <v>3</v>
      </c>
      <c r="D40">
        <v>4</v>
      </c>
      <c r="E40">
        <v>5</v>
      </c>
      <c r="F40">
        <v>6</v>
      </c>
      <c r="I40">
        <v>1</v>
      </c>
      <c r="J40">
        <v>2</v>
      </c>
      <c r="K40">
        <v>3</v>
      </c>
      <c r="L40">
        <v>4</v>
      </c>
      <c r="M40">
        <v>5</v>
      </c>
      <c r="N40">
        <v>6</v>
      </c>
    </row>
    <row r="41" spans="1:14">
      <c r="A41" t="s">
        <v>8</v>
      </c>
      <c r="B41" t="s">
        <v>1</v>
      </c>
      <c r="C41" t="s">
        <v>1</v>
      </c>
      <c r="D41" t="s">
        <v>1</v>
      </c>
      <c r="E41" t="s">
        <v>1</v>
      </c>
      <c r="F41" t="s">
        <v>1</v>
      </c>
      <c r="H41" t="s">
        <v>8</v>
      </c>
      <c r="I41" s="4">
        <f>(COUNTIF(A41:A55, "Carpool")/COUNTA(A41:A55))</f>
        <v>1</v>
      </c>
      <c r="J41" s="4">
        <f t="shared" ref="J41:N41" si="9">(COUNTIF(B41:B55, "Carpool")/COUNTA(B41:B55))</f>
        <v>0</v>
      </c>
      <c r="K41" s="4">
        <f t="shared" si="9"/>
        <v>0</v>
      </c>
      <c r="L41" s="4">
        <f t="shared" si="9"/>
        <v>0</v>
      </c>
      <c r="M41" s="4">
        <f t="shared" si="9"/>
        <v>0</v>
      </c>
      <c r="N41" s="4">
        <f t="shared" si="9"/>
        <v>0</v>
      </c>
    </row>
    <row r="42" spans="1:14">
      <c r="A42" t="s">
        <v>8</v>
      </c>
      <c r="B42" t="s">
        <v>1</v>
      </c>
      <c r="C42" t="s">
        <v>1</v>
      </c>
      <c r="D42" t="s">
        <v>1</v>
      </c>
      <c r="E42" t="s">
        <v>1</v>
      </c>
      <c r="F42" t="s">
        <v>1</v>
      </c>
      <c r="H42" t="s">
        <v>1</v>
      </c>
      <c r="I42">
        <f>1-I41</f>
        <v>0</v>
      </c>
      <c r="J42">
        <f>1-J41</f>
        <v>1</v>
      </c>
      <c r="K42">
        <f>1-K41</f>
        <v>1</v>
      </c>
      <c r="L42">
        <f>1-L41</f>
        <v>1</v>
      </c>
      <c r="M42">
        <f t="shared" ref="M42" si="10">1-M41</f>
        <v>1</v>
      </c>
      <c r="N42">
        <f t="shared" ref="N42" si="11">1-N41</f>
        <v>1</v>
      </c>
    </row>
    <row r="43" spans="1:14">
      <c r="A43" t="s">
        <v>8</v>
      </c>
      <c r="B43" t="s">
        <v>1</v>
      </c>
      <c r="C43" t="s">
        <v>1</v>
      </c>
      <c r="D43" t="s">
        <v>1</v>
      </c>
      <c r="E43" t="s">
        <v>1</v>
      </c>
      <c r="F43" t="s">
        <v>1</v>
      </c>
    </row>
    <row r="44" spans="1:14">
      <c r="A44" t="s">
        <v>8</v>
      </c>
      <c r="B44" t="s">
        <v>1</v>
      </c>
      <c r="C44" t="s">
        <v>1</v>
      </c>
      <c r="D44" t="s">
        <v>1</v>
      </c>
      <c r="E44" t="s">
        <v>1</v>
      </c>
      <c r="F44" t="s">
        <v>1</v>
      </c>
    </row>
    <row r="45" spans="1:14">
      <c r="A45" t="s">
        <v>8</v>
      </c>
      <c r="B45" t="s">
        <v>1</v>
      </c>
      <c r="C45" t="s">
        <v>1</v>
      </c>
      <c r="D45" t="s">
        <v>1</v>
      </c>
      <c r="E45" t="s">
        <v>1</v>
      </c>
      <c r="F45" t="s">
        <v>1</v>
      </c>
    </row>
    <row r="46" spans="1:14">
      <c r="A46" t="s">
        <v>8</v>
      </c>
      <c r="B46" t="s">
        <v>1</v>
      </c>
      <c r="C46" t="s">
        <v>1</v>
      </c>
      <c r="D46" t="s">
        <v>1</v>
      </c>
      <c r="E46" t="s">
        <v>1</v>
      </c>
      <c r="F46" t="s">
        <v>1</v>
      </c>
    </row>
    <row r="47" spans="1:14">
      <c r="A47" t="s">
        <v>8</v>
      </c>
      <c r="B47" t="s">
        <v>1</v>
      </c>
      <c r="C47" t="s">
        <v>1</v>
      </c>
      <c r="D47" t="s">
        <v>1</v>
      </c>
      <c r="E47" t="s">
        <v>1</v>
      </c>
      <c r="F47" t="s">
        <v>1</v>
      </c>
    </row>
    <row r="48" spans="1:14">
      <c r="A48" t="s">
        <v>8</v>
      </c>
      <c r="B48" t="s">
        <v>1</v>
      </c>
      <c r="C48" t="s">
        <v>1</v>
      </c>
      <c r="D48" t="s">
        <v>1</v>
      </c>
      <c r="E48" t="s">
        <v>1</v>
      </c>
      <c r="F48" t="s">
        <v>1</v>
      </c>
    </row>
    <row r="49" spans="1:14">
      <c r="A49" t="s">
        <v>8</v>
      </c>
      <c r="B49" t="s">
        <v>1</v>
      </c>
      <c r="C49" t="s">
        <v>1</v>
      </c>
      <c r="D49" t="s">
        <v>1</v>
      </c>
      <c r="E49" t="s">
        <v>1</v>
      </c>
      <c r="F49" t="s">
        <v>1</v>
      </c>
    </row>
    <row r="50" spans="1:14">
      <c r="A50" t="s">
        <v>8</v>
      </c>
      <c r="B50" t="s">
        <v>1</v>
      </c>
      <c r="C50" t="s">
        <v>1</v>
      </c>
      <c r="D50" t="s">
        <v>1</v>
      </c>
      <c r="E50" t="s">
        <v>1</v>
      </c>
      <c r="F50" t="s">
        <v>1</v>
      </c>
    </row>
    <row r="51" spans="1:14">
      <c r="A51" t="s">
        <v>8</v>
      </c>
      <c r="B51" t="s">
        <v>1</v>
      </c>
      <c r="C51" t="s">
        <v>1</v>
      </c>
      <c r="D51" t="s">
        <v>1</v>
      </c>
      <c r="E51" t="s">
        <v>1</v>
      </c>
      <c r="F51" t="s">
        <v>1</v>
      </c>
    </row>
    <row r="52" spans="1:14">
      <c r="A52" t="s">
        <v>8</v>
      </c>
      <c r="B52" t="s">
        <v>1</v>
      </c>
      <c r="C52" t="s">
        <v>1</v>
      </c>
      <c r="D52" t="s">
        <v>1</v>
      </c>
      <c r="E52" t="s">
        <v>1</v>
      </c>
      <c r="F52" t="s">
        <v>1</v>
      </c>
    </row>
    <row r="53" spans="1:14">
      <c r="A53" t="s">
        <v>8</v>
      </c>
      <c r="B53" t="s">
        <v>1</v>
      </c>
      <c r="C53" t="s">
        <v>1</v>
      </c>
      <c r="D53" t="s">
        <v>1</v>
      </c>
      <c r="E53" t="s">
        <v>1</v>
      </c>
      <c r="F53" t="s">
        <v>1</v>
      </c>
    </row>
    <row r="54" spans="1:14">
      <c r="A54" t="s">
        <v>8</v>
      </c>
      <c r="B54" t="s">
        <v>1</v>
      </c>
      <c r="C54" t="s">
        <v>1</v>
      </c>
      <c r="D54" t="s">
        <v>1</v>
      </c>
      <c r="E54" t="s">
        <v>1</v>
      </c>
      <c r="F54" t="s">
        <v>1</v>
      </c>
    </row>
    <row r="55" spans="1:14">
      <c r="A55" t="s">
        <v>8</v>
      </c>
      <c r="B55" t="s">
        <v>1</v>
      </c>
      <c r="C55" t="s">
        <v>1</v>
      </c>
      <c r="D55" t="s">
        <v>1</v>
      </c>
      <c r="E55" t="s">
        <v>1</v>
      </c>
      <c r="F55" t="s">
        <v>1</v>
      </c>
    </row>
    <row r="57" spans="1:14" s="3" customFormat="1">
      <c r="A57" s="2" t="s">
        <v>9</v>
      </c>
    </row>
    <row r="58" spans="1:14">
      <c r="A58">
        <v>1</v>
      </c>
      <c r="B58">
        <v>2</v>
      </c>
      <c r="C58">
        <v>3</v>
      </c>
      <c r="D58">
        <v>4</v>
      </c>
      <c r="E58">
        <v>5</v>
      </c>
      <c r="F58">
        <v>6</v>
      </c>
      <c r="I58">
        <v>1</v>
      </c>
      <c r="J58">
        <v>2</v>
      </c>
      <c r="K58">
        <v>3</v>
      </c>
      <c r="L58">
        <v>4</v>
      </c>
      <c r="M58">
        <v>5</v>
      </c>
      <c r="N58">
        <v>6</v>
      </c>
    </row>
    <row r="59" spans="1:14">
      <c r="A59" t="s">
        <v>8</v>
      </c>
      <c r="B59" t="s">
        <v>8</v>
      </c>
      <c r="C59" t="s">
        <v>1</v>
      </c>
      <c r="D59" t="s">
        <v>1</v>
      </c>
      <c r="E59" t="s">
        <v>1</v>
      </c>
      <c r="F59" t="s">
        <v>1</v>
      </c>
      <c r="H59" t="s">
        <v>8</v>
      </c>
      <c r="I59" s="4">
        <f>(COUNTIF(A59:A73, "Carpool")/COUNTA(A59:A73))</f>
        <v>0.93333333333333335</v>
      </c>
      <c r="J59" s="4">
        <f t="shared" ref="J59" si="12">(COUNTIF(B59:B73, "Carpool")/COUNTA(B59:B73))</f>
        <v>1</v>
      </c>
      <c r="K59" s="4">
        <f t="shared" ref="K59" si="13">(COUNTIF(C59:C73, "Carpool")/COUNTA(C59:C73))</f>
        <v>0</v>
      </c>
      <c r="L59" s="4">
        <f t="shared" ref="L59" si="14">(COUNTIF(D59:D73, "Carpool")/COUNTA(D59:D73))</f>
        <v>0</v>
      </c>
      <c r="M59" s="4">
        <f t="shared" ref="M59" si="15">(COUNTIF(E59:E73, "Carpool")/COUNTA(E59:E73))</f>
        <v>0</v>
      </c>
      <c r="N59" s="4">
        <f t="shared" ref="N59" si="16">(COUNTIF(F59:F73, "Carpool")/COUNTA(F59:F73))</f>
        <v>0</v>
      </c>
    </row>
    <row r="60" spans="1:14">
      <c r="A60" t="s">
        <v>8</v>
      </c>
      <c r="B60" t="s">
        <v>8</v>
      </c>
      <c r="C60" t="s">
        <v>1</v>
      </c>
      <c r="D60" t="s">
        <v>1</v>
      </c>
      <c r="E60" t="s">
        <v>1</v>
      </c>
      <c r="F60" t="s">
        <v>1</v>
      </c>
      <c r="H60" t="s">
        <v>1</v>
      </c>
      <c r="I60">
        <f>1-(I59+I61)</f>
        <v>0</v>
      </c>
      <c r="J60">
        <f>1-J59</f>
        <v>0</v>
      </c>
      <c r="K60">
        <f>1-K59</f>
        <v>1</v>
      </c>
      <c r="L60">
        <f>1-L59</f>
        <v>1</v>
      </c>
      <c r="M60">
        <f t="shared" ref="M60" si="17">1-M59</f>
        <v>1</v>
      </c>
      <c r="N60">
        <f t="shared" ref="N60" si="18">1-N59</f>
        <v>1</v>
      </c>
    </row>
    <row r="61" spans="1:14">
      <c r="A61" t="s">
        <v>8</v>
      </c>
      <c r="B61" t="s">
        <v>8</v>
      </c>
      <c r="C61" t="s">
        <v>1</v>
      </c>
      <c r="D61" t="s">
        <v>1</v>
      </c>
      <c r="E61" t="s">
        <v>1</v>
      </c>
      <c r="F61" t="s">
        <v>1</v>
      </c>
      <c r="H61" t="s">
        <v>0</v>
      </c>
      <c r="I61">
        <f>((COUNTIF(A59:A73, "BART"))/COUNTA(A59:A73))</f>
        <v>6.6666666666666666E-2</v>
      </c>
      <c r="J61">
        <f t="shared" ref="J61:N61" si="19">((COUNTIF(B59:B73, "BART"))/COUNTA(B59:B73))</f>
        <v>0</v>
      </c>
      <c r="K61">
        <f t="shared" si="19"/>
        <v>0</v>
      </c>
      <c r="L61">
        <f t="shared" si="19"/>
        <v>0</v>
      </c>
      <c r="M61">
        <f t="shared" si="19"/>
        <v>0</v>
      </c>
      <c r="N61">
        <f t="shared" si="19"/>
        <v>0</v>
      </c>
    </row>
    <row r="62" spans="1:14">
      <c r="A62" t="s">
        <v>8</v>
      </c>
      <c r="B62" t="s">
        <v>8</v>
      </c>
      <c r="C62" t="s">
        <v>1</v>
      </c>
      <c r="D62" t="s">
        <v>1</v>
      </c>
      <c r="E62" t="s">
        <v>1</v>
      </c>
      <c r="F62" t="s">
        <v>1</v>
      </c>
    </row>
    <row r="63" spans="1:14">
      <c r="A63" t="s">
        <v>8</v>
      </c>
      <c r="B63" t="s">
        <v>8</v>
      </c>
      <c r="C63" t="s">
        <v>1</v>
      </c>
      <c r="D63" t="s">
        <v>1</v>
      </c>
      <c r="E63" t="s">
        <v>1</v>
      </c>
      <c r="F63" t="s">
        <v>1</v>
      </c>
    </row>
    <row r="64" spans="1:14">
      <c r="A64" t="s">
        <v>8</v>
      </c>
      <c r="B64" t="s">
        <v>8</v>
      </c>
      <c r="C64" t="s">
        <v>1</v>
      </c>
      <c r="D64" t="s">
        <v>1</v>
      </c>
      <c r="E64" t="s">
        <v>1</v>
      </c>
      <c r="F64" t="s">
        <v>1</v>
      </c>
    </row>
    <row r="65" spans="1:14">
      <c r="A65" t="s">
        <v>0</v>
      </c>
      <c r="B65" t="s">
        <v>8</v>
      </c>
      <c r="C65" t="s">
        <v>1</v>
      </c>
      <c r="D65" t="s">
        <v>1</v>
      </c>
      <c r="E65" t="s">
        <v>1</v>
      </c>
      <c r="F65" t="s">
        <v>1</v>
      </c>
    </row>
    <row r="66" spans="1:14">
      <c r="A66" t="s">
        <v>8</v>
      </c>
      <c r="B66" t="s">
        <v>8</v>
      </c>
      <c r="C66" t="s">
        <v>1</v>
      </c>
      <c r="D66" t="s">
        <v>1</v>
      </c>
      <c r="E66" t="s">
        <v>1</v>
      </c>
      <c r="F66" t="s">
        <v>1</v>
      </c>
    </row>
    <row r="67" spans="1:14">
      <c r="A67" t="s">
        <v>8</v>
      </c>
      <c r="B67" t="s">
        <v>8</v>
      </c>
      <c r="C67" t="s">
        <v>1</v>
      </c>
      <c r="D67" t="s">
        <v>1</v>
      </c>
      <c r="E67" t="s">
        <v>1</v>
      </c>
      <c r="F67" t="s">
        <v>1</v>
      </c>
    </row>
    <row r="68" spans="1:14">
      <c r="A68" t="s">
        <v>8</v>
      </c>
      <c r="B68" t="s">
        <v>8</v>
      </c>
      <c r="C68" t="s">
        <v>1</v>
      </c>
      <c r="D68" t="s">
        <v>1</v>
      </c>
      <c r="E68" t="s">
        <v>1</v>
      </c>
      <c r="F68" t="s">
        <v>1</v>
      </c>
    </row>
    <row r="69" spans="1:14">
      <c r="A69" t="s">
        <v>8</v>
      </c>
      <c r="B69" t="s">
        <v>8</v>
      </c>
      <c r="C69" t="s">
        <v>1</v>
      </c>
      <c r="D69" t="s">
        <v>1</v>
      </c>
      <c r="E69" t="s">
        <v>1</v>
      </c>
      <c r="F69" t="s">
        <v>1</v>
      </c>
    </row>
    <row r="70" spans="1:14">
      <c r="A70" t="s">
        <v>8</v>
      </c>
      <c r="B70" t="s">
        <v>8</v>
      </c>
      <c r="C70" t="s">
        <v>1</v>
      </c>
      <c r="D70" t="s">
        <v>1</v>
      </c>
      <c r="E70" t="s">
        <v>1</v>
      </c>
      <c r="F70" t="s">
        <v>1</v>
      </c>
    </row>
    <row r="71" spans="1:14">
      <c r="A71" t="s">
        <v>8</v>
      </c>
      <c r="B71" t="s">
        <v>8</v>
      </c>
      <c r="C71" t="s">
        <v>1</v>
      </c>
      <c r="D71" t="s">
        <v>1</v>
      </c>
      <c r="E71" t="s">
        <v>1</v>
      </c>
      <c r="F71" t="s">
        <v>1</v>
      </c>
    </row>
    <row r="72" spans="1:14">
      <c r="A72" t="s">
        <v>8</v>
      </c>
      <c r="B72" t="s">
        <v>8</v>
      </c>
      <c r="C72" t="s">
        <v>1</v>
      </c>
      <c r="D72" t="s">
        <v>1</v>
      </c>
      <c r="E72" t="s">
        <v>1</v>
      </c>
      <c r="F72" t="s">
        <v>1</v>
      </c>
    </row>
    <row r="73" spans="1:14">
      <c r="A73" t="s">
        <v>8</v>
      </c>
      <c r="B73" t="s">
        <v>8</v>
      </c>
      <c r="C73" t="s">
        <v>1</v>
      </c>
      <c r="D73" t="s">
        <v>1</v>
      </c>
      <c r="E73" t="s">
        <v>1</v>
      </c>
      <c r="F73" t="s">
        <v>1</v>
      </c>
    </row>
    <row r="76" spans="1:14" s="2" customFormat="1">
      <c r="A76" s="2" t="s">
        <v>11</v>
      </c>
    </row>
    <row r="77" spans="1:14">
      <c r="A77">
        <v>1</v>
      </c>
      <c r="B77">
        <v>2</v>
      </c>
      <c r="C77">
        <v>3</v>
      </c>
      <c r="D77">
        <v>4</v>
      </c>
      <c r="E77">
        <v>5</v>
      </c>
      <c r="F77">
        <v>6</v>
      </c>
      <c r="I77">
        <v>1</v>
      </c>
      <c r="J77">
        <v>2</v>
      </c>
      <c r="K77">
        <v>3</v>
      </c>
      <c r="L77">
        <v>4</v>
      </c>
      <c r="M77">
        <v>5</v>
      </c>
      <c r="N77">
        <v>6</v>
      </c>
    </row>
    <row r="78" spans="1:14">
      <c r="A78" t="s">
        <v>8</v>
      </c>
      <c r="B78" t="s">
        <v>8</v>
      </c>
      <c r="C78" t="s">
        <v>8</v>
      </c>
      <c r="D78" t="s">
        <v>1</v>
      </c>
      <c r="E78" t="s">
        <v>1</v>
      </c>
      <c r="F78" t="s">
        <v>1</v>
      </c>
      <c r="H78" t="s">
        <v>8</v>
      </c>
      <c r="I78" s="4">
        <f>(COUNTIF(A78:A92, "Carpool")/COUNTA(A78:A92))</f>
        <v>0.66666666666666663</v>
      </c>
      <c r="J78" s="4">
        <f t="shared" ref="J78" si="20">(COUNTIF(B78:B92, "Carpool")/COUNTA(B78:B92))</f>
        <v>0.8666666666666667</v>
      </c>
      <c r="K78" s="4">
        <f t="shared" ref="K78" si="21">(COUNTIF(C78:C92, "Carpool")/COUNTA(C78:C92))</f>
        <v>0.93333333333333335</v>
      </c>
      <c r="L78" s="4">
        <f t="shared" ref="L78" si="22">(COUNTIF(D78:D92, "Carpool")/COUNTA(D78:D92))</f>
        <v>0</v>
      </c>
      <c r="M78" s="4">
        <f t="shared" ref="M78" si="23">(COUNTIF(E78:E92, "Carpool")/COUNTA(E78:E92))</f>
        <v>0</v>
      </c>
      <c r="N78" s="4">
        <f t="shared" ref="N78" si="24">(COUNTIF(F78:F92, "Carpool")/COUNTA(F78:F92))</f>
        <v>0</v>
      </c>
    </row>
    <row r="79" spans="1:14">
      <c r="A79" t="s">
        <v>8</v>
      </c>
      <c r="B79" t="s">
        <v>8</v>
      </c>
      <c r="C79" t="s">
        <v>8</v>
      </c>
      <c r="D79" t="s">
        <v>1</v>
      </c>
      <c r="E79" t="s">
        <v>1</v>
      </c>
      <c r="F79" t="s">
        <v>1</v>
      </c>
      <c r="H79" t="s">
        <v>1</v>
      </c>
      <c r="I79">
        <f>1-(I78+I80)</f>
        <v>0</v>
      </c>
      <c r="J79">
        <f t="shared" ref="J79:N79" si="25">1-(J78+J80)</f>
        <v>0</v>
      </c>
      <c r="K79">
        <f t="shared" si="25"/>
        <v>0</v>
      </c>
      <c r="L79">
        <f t="shared" si="25"/>
        <v>1</v>
      </c>
      <c r="M79">
        <f t="shared" si="25"/>
        <v>1</v>
      </c>
      <c r="N79">
        <f t="shared" si="25"/>
        <v>1</v>
      </c>
    </row>
    <row r="80" spans="1:14">
      <c r="A80" t="s">
        <v>0</v>
      </c>
      <c r="B80" t="s">
        <v>8</v>
      </c>
      <c r="C80" t="s">
        <v>8</v>
      </c>
      <c r="D80" t="s">
        <v>1</v>
      </c>
      <c r="E80" t="s">
        <v>1</v>
      </c>
      <c r="F80" t="s">
        <v>1</v>
      </c>
      <c r="H80" t="s">
        <v>0</v>
      </c>
      <c r="I80">
        <f>((COUNTIF(A78:A92, "BART"))/COUNTA(A78:A92))</f>
        <v>0.33333333333333331</v>
      </c>
      <c r="J80">
        <f t="shared" ref="J80" si="26">((COUNTIF(B78:B92, "BART"))/COUNTA(B78:B92))</f>
        <v>0.13333333333333333</v>
      </c>
      <c r="K80">
        <f t="shared" ref="K80" si="27">((COUNTIF(C78:C92, "BART"))/COUNTA(C78:C92))</f>
        <v>6.6666666666666666E-2</v>
      </c>
      <c r="L80">
        <f t="shared" ref="L80" si="28">((COUNTIF(D78:D92, "BART"))/COUNTA(D78:D92))</f>
        <v>0</v>
      </c>
      <c r="M80">
        <f t="shared" ref="M80" si="29">((COUNTIF(E78:E92, "BART"))/COUNTA(E78:E92))</f>
        <v>0</v>
      </c>
      <c r="N80">
        <f t="shared" ref="N80" si="30">((COUNTIF(F78:F92, "BART"))/COUNTA(F78:F92))</f>
        <v>0</v>
      </c>
    </row>
    <row r="81" spans="1:6">
      <c r="A81" t="s">
        <v>0</v>
      </c>
      <c r="B81" t="s">
        <v>8</v>
      </c>
      <c r="C81" t="s">
        <v>8</v>
      </c>
      <c r="D81" t="s">
        <v>1</v>
      </c>
      <c r="E81" t="s">
        <v>1</v>
      </c>
      <c r="F81" t="s">
        <v>1</v>
      </c>
    </row>
    <row r="82" spans="1:6">
      <c r="A82" t="s">
        <v>0</v>
      </c>
      <c r="B82" t="s">
        <v>8</v>
      </c>
      <c r="C82" t="s">
        <v>8</v>
      </c>
      <c r="D82" t="s">
        <v>1</v>
      </c>
      <c r="E82" t="s">
        <v>1</v>
      </c>
      <c r="F82" t="s">
        <v>1</v>
      </c>
    </row>
    <row r="83" spans="1:6">
      <c r="A83" t="s">
        <v>0</v>
      </c>
      <c r="B83" t="s">
        <v>0</v>
      </c>
      <c r="C83" t="s">
        <v>8</v>
      </c>
      <c r="D83" t="s">
        <v>1</v>
      </c>
      <c r="E83" t="s">
        <v>1</v>
      </c>
      <c r="F83" t="s">
        <v>1</v>
      </c>
    </row>
    <row r="84" spans="1:6">
      <c r="A84" t="s">
        <v>0</v>
      </c>
      <c r="B84" t="s">
        <v>0</v>
      </c>
      <c r="C84" t="s">
        <v>0</v>
      </c>
      <c r="D84" t="s">
        <v>1</v>
      </c>
      <c r="E84" t="s">
        <v>1</v>
      </c>
      <c r="F84" t="s">
        <v>1</v>
      </c>
    </row>
    <row r="85" spans="1:6">
      <c r="A85" t="s">
        <v>8</v>
      </c>
      <c r="B85" t="s">
        <v>8</v>
      </c>
      <c r="C85" t="s">
        <v>8</v>
      </c>
      <c r="D85" t="s">
        <v>1</v>
      </c>
      <c r="E85" t="s">
        <v>1</v>
      </c>
      <c r="F85" t="s">
        <v>1</v>
      </c>
    </row>
    <row r="86" spans="1:6">
      <c r="A86" t="s">
        <v>8</v>
      </c>
      <c r="B86" t="s">
        <v>8</v>
      </c>
      <c r="C86" t="s">
        <v>8</v>
      </c>
      <c r="D86" t="s">
        <v>1</v>
      </c>
      <c r="E86" t="s">
        <v>1</v>
      </c>
      <c r="F86" t="s">
        <v>1</v>
      </c>
    </row>
    <row r="87" spans="1:6">
      <c r="A87" t="s">
        <v>8</v>
      </c>
      <c r="B87" t="s">
        <v>8</v>
      </c>
      <c r="C87" t="s">
        <v>8</v>
      </c>
      <c r="D87" t="s">
        <v>1</v>
      </c>
      <c r="E87" t="s">
        <v>1</v>
      </c>
      <c r="F87" t="s">
        <v>1</v>
      </c>
    </row>
    <row r="88" spans="1:6">
      <c r="A88" t="s">
        <v>8</v>
      </c>
      <c r="B88" t="s">
        <v>8</v>
      </c>
      <c r="C88" t="s">
        <v>8</v>
      </c>
      <c r="D88" t="s">
        <v>1</v>
      </c>
      <c r="E88" t="s">
        <v>1</v>
      </c>
      <c r="F88" t="s">
        <v>1</v>
      </c>
    </row>
    <row r="89" spans="1:6">
      <c r="A89" t="s">
        <v>8</v>
      </c>
      <c r="B89" t="s">
        <v>8</v>
      </c>
      <c r="C89" t="s">
        <v>8</v>
      </c>
      <c r="D89" t="s">
        <v>1</v>
      </c>
      <c r="E89" t="s">
        <v>1</v>
      </c>
      <c r="F89" t="s">
        <v>1</v>
      </c>
    </row>
    <row r="90" spans="1:6">
      <c r="A90" t="s">
        <v>8</v>
      </c>
      <c r="B90" t="s">
        <v>8</v>
      </c>
      <c r="C90" t="s">
        <v>8</v>
      </c>
      <c r="D90" t="s">
        <v>1</v>
      </c>
      <c r="E90" t="s">
        <v>1</v>
      </c>
      <c r="F90" t="s">
        <v>1</v>
      </c>
    </row>
    <row r="91" spans="1:6">
      <c r="A91" t="s">
        <v>8</v>
      </c>
      <c r="B91" t="s">
        <v>8</v>
      </c>
      <c r="C91" t="s">
        <v>8</v>
      </c>
      <c r="D91" t="s">
        <v>1</v>
      </c>
      <c r="E91" t="s">
        <v>1</v>
      </c>
      <c r="F91" t="s">
        <v>1</v>
      </c>
    </row>
    <row r="92" spans="1:6">
      <c r="A92" t="s">
        <v>8</v>
      </c>
      <c r="B92" t="s">
        <v>8</v>
      </c>
      <c r="C92" t="s">
        <v>8</v>
      </c>
      <c r="D92" t="s">
        <v>1</v>
      </c>
      <c r="E92" t="s">
        <v>1</v>
      </c>
      <c r="F92" t="s">
        <v>1</v>
      </c>
    </row>
    <row r="98" spans="1:14" s="3" customFormat="1">
      <c r="A98" s="2" t="s">
        <v>12</v>
      </c>
    </row>
    <row r="99" spans="1:14">
      <c r="A99" t="s">
        <v>13</v>
      </c>
    </row>
    <row r="100" spans="1:14">
      <c r="A100" t="s">
        <v>14</v>
      </c>
    </row>
    <row r="102" spans="1:14" s="2" customFormat="1">
      <c r="A102" s="2" t="s">
        <v>15</v>
      </c>
    </row>
    <row r="103" spans="1:14">
      <c r="A103">
        <v>1</v>
      </c>
      <c r="B103">
        <v>2</v>
      </c>
      <c r="C103">
        <v>3</v>
      </c>
      <c r="D103">
        <v>4</v>
      </c>
      <c r="E103">
        <v>5</v>
      </c>
      <c r="F103">
        <v>6</v>
      </c>
      <c r="I103">
        <v>1</v>
      </c>
      <c r="J103">
        <v>2</v>
      </c>
      <c r="K103">
        <v>3</v>
      </c>
      <c r="L103">
        <v>4</v>
      </c>
      <c r="M103">
        <v>5</v>
      </c>
      <c r="N103">
        <v>6</v>
      </c>
    </row>
    <row r="104" spans="1:14">
      <c r="A104" t="s">
        <v>1</v>
      </c>
      <c r="B104" t="s">
        <v>1</v>
      </c>
      <c r="C104" t="s">
        <v>1</v>
      </c>
      <c r="D104" t="s">
        <v>1</v>
      </c>
      <c r="E104" t="s">
        <v>1</v>
      </c>
      <c r="F104" t="s">
        <v>1</v>
      </c>
      <c r="H104" t="s">
        <v>8</v>
      </c>
      <c r="I104" s="4">
        <f>(COUNTIF(A104:A118, "Carpool")/COUNTA(A104:A118))</f>
        <v>0</v>
      </c>
      <c r="J104" s="4">
        <f t="shared" ref="J104" si="31">(COUNTIF(B104:B118, "Carpool")/COUNTA(B104:B118))</f>
        <v>0</v>
      </c>
      <c r="K104" s="4">
        <f t="shared" ref="K104" si="32">(COUNTIF(C104:C118, "Carpool")/COUNTA(C104:C118))</f>
        <v>0</v>
      </c>
      <c r="L104" s="4">
        <f t="shared" ref="L104" si="33">(COUNTIF(D104:D118, "Carpool")/COUNTA(D104:D118))</f>
        <v>0</v>
      </c>
      <c r="M104" s="4">
        <f t="shared" ref="M104" si="34">(COUNTIF(E104:E118, "Carpool")/COUNTA(E104:E118))</f>
        <v>0</v>
      </c>
      <c r="N104" s="4">
        <f t="shared" ref="N104" si="35">(COUNTIF(F104:F118, "Carpool")/COUNTA(F104:F118))</f>
        <v>0</v>
      </c>
    </row>
    <row r="105" spans="1:14">
      <c r="A105" t="s">
        <v>1</v>
      </c>
      <c r="B105" t="s">
        <v>1</v>
      </c>
      <c r="C105" t="s">
        <v>1</v>
      </c>
      <c r="D105" t="s">
        <v>1</v>
      </c>
      <c r="E105" t="s">
        <v>1</v>
      </c>
      <c r="F105" t="s">
        <v>1</v>
      </c>
      <c r="H105" t="s">
        <v>1</v>
      </c>
      <c r="I105">
        <f>1-(I104+I106)</f>
        <v>0.66666666666666674</v>
      </c>
      <c r="J105">
        <f t="shared" ref="J105" si="36">1-(J104+J106)</f>
        <v>0.66666666666666674</v>
      </c>
      <c r="K105">
        <f t="shared" ref="K105" si="37">1-(K104+K106)</f>
        <v>0.66666666666666674</v>
      </c>
      <c r="L105">
        <f t="shared" ref="L105" si="38">1-(L104+L106)</f>
        <v>0.66666666666666674</v>
      </c>
      <c r="M105">
        <f t="shared" ref="M105" si="39">1-(M104+M106)</f>
        <v>0.66666666666666674</v>
      </c>
      <c r="N105">
        <f t="shared" ref="N105" si="40">1-(N104+N106)</f>
        <v>0.66666666666666674</v>
      </c>
    </row>
    <row r="106" spans="1:14">
      <c r="A106" t="s">
        <v>1</v>
      </c>
      <c r="B106" t="s">
        <v>1</v>
      </c>
      <c r="C106" t="s">
        <v>1</v>
      </c>
      <c r="D106" t="s">
        <v>1</v>
      </c>
      <c r="E106" t="s">
        <v>1</v>
      </c>
      <c r="F106" t="s">
        <v>1</v>
      </c>
      <c r="H106" t="s">
        <v>0</v>
      </c>
      <c r="I106">
        <f>((COUNTIF(A104:A118, "BART"))/COUNTA(A104:A118))</f>
        <v>0.33333333333333331</v>
      </c>
      <c r="J106">
        <f t="shared" ref="J106" si="41">((COUNTIF(B104:B118, "BART"))/COUNTA(B104:B118))</f>
        <v>0.33333333333333331</v>
      </c>
      <c r="K106">
        <f t="shared" ref="K106" si="42">((COUNTIF(C104:C118, "BART"))/COUNTA(C104:C118))</f>
        <v>0.33333333333333331</v>
      </c>
      <c r="L106">
        <f t="shared" ref="L106" si="43">((COUNTIF(D104:D118, "BART"))/COUNTA(D104:D118))</f>
        <v>0.33333333333333331</v>
      </c>
      <c r="M106">
        <f t="shared" ref="M106" si="44">((COUNTIF(E104:E118, "BART"))/COUNTA(E104:E118))</f>
        <v>0.33333333333333331</v>
      </c>
      <c r="N106">
        <f t="shared" ref="N106" si="45">((COUNTIF(F104:F118, "BART"))/COUNTA(F104:F118))</f>
        <v>0.33333333333333331</v>
      </c>
    </row>
    <row r="107" spans="1:14">
      <c r="A107" t="s">
        <v>1</v>
      </c>
      <c r="B107" t="s">
        <v>1</v>
      </c>
      <c r="C107" t="s">
        <v>1</v>
      </c>
      <c r="D107" t="s">
        <v>1</v>
      </c>
      <c r="E107" t="s">
        <v>1</v>
      </c>
      <c r="F107" t="s">
        <v>1</v>
      </c>
    </row>
    <row r="108" spans="1:14">
      <c r="A108" t="s">
        <v>0</v>
      </c>
      <c r="B108" t="s">
        <v>0</v>
      </c>
      <c r="C108" t="s">
        <v>0</v>
      </c>
      <c r="D108" t="s">
        <v>0</v>
      </c>
      <c r="E108" t="s">
        <v>0</v>
      </c>
      <c r="F108" t="s">
        <v>0</v>
      </c>
    </row>
    <row r="109" spans="1:14">
      <c r="A109" t="s">
        <v>0</v>
      </c>
      <c r="B109" t="s">
        <v>0</v>
      </c>
      <c r="C109" t="s">
        <v>0</v>
      </c>
      <c r="D109" t="s">
        <v>0</v>
      </c>
      <c r="E109" t="s">
        <v>0</v>
      </c>
      <c r="F109" t="s">
        <v>0</v>
      </c>
    </row>
    <row r="110" spans="1:14">
      <c r="A110" t="s">
        <v>0</v>
      </c>
      <c r="B110" t="s">
        <v>0</v>
      </c>
      <c r="C110" t="s">
        <v>0</v>
      </c>
      <c r="D110" t="s">
        <v>0</v>
      </c>
      <c r="E110" t="s">
        <v>0</v>
      </c>
      <c r="F110" t="s">
        <v>0</v>
      </c>
    </row>
    <row r="111" spans="1:14">
      <c r="A111" t="s">
        <v>0</v>
      </c>
      <c r="B111" t="s">
        <v>0</v>
      </c>
      <c r="C111" t="s">
        <v>0</v>
      </c>
      <c r="D111" t="s">
        <v>0</v>
      </c>
      <c r="E111" t="s">
        <v>0</v>
      </c>
      <c r="F111" t="s">
        <v>0</v>
      </c>
    </row>
    <row r="112" spans="1:14">
      <c r="A112" t="s">
        <v>0</v>
      </c>
      <c r="B112" t="s">
        <v>0</v>
      </c>
      <c r="C112" t="s">
        <v>0</v>
      </c>
      <c r="D112" t="s">
        <v>0</v>
      </c>
      <c r="E112" t="s">
        <v>0</v>
      </c>
      <c r="F112" t="s">
        <v>0</v>
      </c>
    </row>
    <row r="113" spans="1:6">
      <c r="A113" t="s">
        <v>1</v>
      </c>
      <c r="B113" t="s">
        <v>1</v>
      </c>
      <c r="C113" t="s">
        <v>1</v>
      </c>
      <c r="D113" t="s">
        <v>1</v>
      </c>
      <c r="E113" t="s">
        <v>1</v>
      </c>
      <c r="F113" t="s">
        <v>1</v>
      </c>
    </row>
    <row r="114" spans="1:6">
      <c r="A114" t="s">
        <v>1</v>
      </c>
      <c r="B114" t="s">
        <v>1</v>
      </c>
      <c r="C114" t="s">
        <v>1</v>
      </c>
      <c r="D114" t="s">
        <v>1</v>
      </c>
      <c r="E114" t="s">
        <v>1</v>
      </c>
      <c r="F114" t="s">
        <v>1</v>
      </c>
    </row>
    <row r="115" spans="1:6">
      <c r="A115" t="s">
        <v>1</v>
      </c>
      <c r="B115" t="s">
        <v>1</v>
      </c>
      <c r="C115" t="s">
        <v>1</v>
      </c>
      <c r="D115" t="s">
        <v>1</v>
      </c>
      <c r="E115" t="s">
        <v>1</v>
      </c>
      <c r="F115" t="s">
        <v>1</v>
      </c>
    </row>
    <row r="116" spans="1:6">
      <c r="A116" t="s">
        <v>1</v>
      </c>
      <c r="B116" t="s">
        <v>1</v>
      </c>
      <c r="C116" t="s">
        <v>1</v>
      </c>
      <c r="D116" t="s">
        <v>1</v>
      </c>
      <c r="E116" t="s">
        <v>1</v>
      </c>
      <c r="F116" t="s">
        <v>1</v>
      </c>
    </row>
    <row r="117" spans="1:6">
      <c r="A117" t="s">
        <v>1</v>
      </c>
      <c r="B117" t="s">
        <v>1</v>
      </c>
      <c r="C117" t="s">
        <v>1</v>
      </c>
      <c r="D117" t="s">
        <v>1</v>
      </c>
      <c r="E117" t="s">
        <v>1</v>
      </c>
      <c r="F117" t="s">
        <v>1</v>
      </c>
    </row>
    <row r="118" spans="1:6">
      <c r="A118" t="s">
        <v>1</v>
      </c>
      <c r="B118" t="s">
        <v>1</v>
      </c>
      <c r="C118" t="s">
        <v>1</v>
      </c>
      <c r="D118" t="s">
        <v>1</v>
      </c>
      <c r="E118" t="s">
        <v>1</v>
      </c>
      <c r="F118" t="s">
        <v>1</v>
      </c>
    </row>
    <row r="122" spans="1:6" s="2" customFormat="1">
      <c r="A122" s="2" t="s">
        <v>16</v>
      </c>
    </row>
    <row r="123" spans="1:6">
      <c r="A123" t="s">
        <v>7</v>
      </c>
    </row>
    <row r="124" spans="1:6">
      <c r="A124" t="s">
        <v>7</v>
      </c>
    </row>
    <row r="125" spans="1:6">
      <c r="A125" t="s">
        <v>7</v>
      </c>
    </row>
    <row r="126" spans="1:6">
      <c r="A126" t="s">
        <v>7</v>
      </c>
    </row>
    <row r="127" spans="1:6">
      <c r="A127" t="s">
        <v>7</v>
      </c>
    </row>
    <row r="128" spans="1:6">
      <c r="A128" t="s">
        <v>7</v>
      </c>
    </row>
    <row r="129" spans="1:1">
      <c r="A129" t="s">
        <v>7</v>
      </c>
    </row>
    <row r="130" spans="1:1">
      <c r="A130" t="s">
        <v>7</v>
      </c>
    </row>
    <row r="131" spans="1:1">
      <c r="A131" t="s">
        <v>7</v>
      </c>
    </row>
    <row r="132" spans="1:1">
      <c r="A132" t="s">
        <v>7</v>
      </c>
    </row>
    <row r="133" spans="1:1">
      <c r="A133" t="s">
        <v>7</v>
      </c>
    </row>
    <row r="134" spans="1:1">
      <c r="A134" t="s">
        <v>7</v>
      </c>
    </row>
    <row r="135" spans="1:1">
      <c r="A135" t="s">
        <v>7</v>
      </c>
    </row>
    <row r="136" spans="1:1">
      <c r="A136" t="s">
        <v>7</v>
      </c>
    </row>
    <row r="137" spans="1:1">
      <c r="A137" t="s">
        <v>7</v>
      </c>
    </row>
    <row r="140" spans="1:1" s="2" customFormat="1">
      <c r="A140" s="2" t="s">
        <v>17</v>
      </c>
    </row>
    <row r="141" spans="1:1">
      <c r="A141" t="s">
        <v>10</v>
      </c>
    </row>
    <row r="142" spans="1:1">
      <c r="A142" t="s">
        <v>10</v>
      </c>
    </row>
    <row r="143" spans="1:1">
      <c r="A143" t="s">
        <v>10</v>
      </c>
    </row>
    <row r="144" spans="1:1">
      <c r="A144" t="s">
        <v>10</v>
      </c>
    </row>
    <row r="145" spans="1:1">
      <c r="A145" t="s">
        <v>10</v>
      </c>
    </row>
    <row r="146" spans="1:1">
      <c r="A146" t="s">
        <v>10</v>
      </c>
    </row>
    <row r="147" spans="1:1">
      <c r="A147" t="s">
        <v>10</v>
      </c>
    </row>
    <row r="148" spans="1:1">
      <c r="A148" t="s">
        <v>10</v>
      </c>
    </row>
    <row r="149" spans="1:1">
      <c r="A149" t="s">
        <v>10</v>
      </c>
    </row>
    <row r="150" spans="1:1">
      <c r="A150" t="s">
        <v>10</v>
      </c>
    </row>
    <row r="151" spans="1:1">
      <c r="A151" t="s">
        <v>10</v>
      </c>
    </row>
    <row r="152" spans="1:1">
      <c r="A152" t="s">
        <v>10</v>
      </c>
    </row>
    <row r="153" spans="1:1">
      <c r="A153" t="s">
        <v>10</v>
      </c>
    </row>
    <row r="154" spans="1:1">
      <c r="A154" t="s">
        <v>10</v>
      </c>
    </row>
    <row r="155" spans="1:1">
      <c r="A155" t="s">
        <v>10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V164"/>
  <sheetViews>
    <sheetView tabSelected="1" topLeftCell="A130" zoomScale="110" zoomScaleNormal="110" workbookViewId="0">
      <selection activeCell="R143" sqref="R143"/>
    </sheetView>
  </sheetViews>
  <sheetFormatPr defaultRowHeight="15"/>
  <sheetData>
    <row r="1" spans="1:22" s="3" customFormat="1">
      <c r="A1" s="2" t="s">
        <v>2</v>
      </c>
    </row>
    <row r="3" spans="1:22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P3" t="s">
        <v>5</v>
      </c>
    </row>
    <row r="4" spans="1:22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H4" t="s">
        <v>8</v>
      </c>
      <c r="I4" s="4">
        <f>(COUNTIF(A4:A18, "Carpool")/COUNTA(A4:A18))</f>
        <v>0.33333333333333331</v>
      </c>
      <c r="J4" s="4">
        <f t="shared" ref="J4" si="0">(COUNTIF(B4:B18, "Carpool")/COUNTA(B4:B18))</f>
        <v>0.46666666666666667</v>
      </c>
      <c r="K4" s="4">
        <f t="shared" ref="K4" si="1">(COUNTIF(C4:C18, "Carpool")/COUNTA(C4:C18))</f>
        <v>0.46666666666666667</v>
      </c>
      <c r="L4" s="4">
        <f t="shared" ref="L4" si="2">(COUNTIF(D4:D18, "Carpool")/COUNTA(D4:D18))</f>
        <v>0.46666666666666667</v>
      </c>
      <c r="M4" s="4">
        <f t="shared" ref="M4" si="3">(COUNTIF(E4:E18, "Carpool")/COUNTA(E4:E18))</f>
        <v>0.46666666666666667</v>
      </c>
      <c r="N4" s="4">
        <f t="shared" ref="N4" si="4">(COUNTIF(F4:F18, "Carpool")/COUNTA(F4:F18))</f>
        <v>0.46666666666666667</v>
      </c>
    </row>
    <row r="5" spans="1:22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H5" t="s">
        <v>1</v>
      </c>
      <c r="I5">
        <f>1-(I4+I6)</f>
        <v>0</v>
      </c>
      <c r="J5">
        <f t="shared" ref="J5:N5" si="5">1-(J4+J6)</f>
        <v>0</v>
      </c>
      <c r="K5">
        <f t="shared" si="5"/>
        <v>0</v>
      </c>
      <c r="L5">
        <f t="shared" si="5"/>
        <v>0</v>
      </c>
      <c r="M5">
        <f t="shared" si="5"/>
        <v>0</v>
      </c>
      <c r="N5">
        <f t="shared" si="5"/>
        <v>0</v>
      </c>
    </row>
    <row r="6" spans="1:22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H6" t="s">
        <v>0</v>
      </c>
      <c r="I6">
        <f>((COUNTIF(A4:A18, "BART"))/COUNTA(A4:A18))</f>
        <v>0.66666666666666663</v>
      </c>
      <c r="J6">
        <f t="shared" ref="J6" si="6">((COUNTIF(B4:B18, "BART"))/COUNTA(B4:B18))</f>
        <v>0.53333333333333333</v>
      </c>
      <c r="K6">
        <f t="shared" ref="K6" si="7">((COUNTIF(C4:C18, "BART"))/COUNTA(C4:C18))</f>
        <v>0.53333333333333333</v>
      </c>
      <c r="L6">
        <f t="shared" ref="L6" si="8">((COUNTIF(D4:D18, "BART"))/COUNTA(D4:D18))</f>
        <v>0.53333333333333333</v>
      </c>
      <c r="M6">
        <f t="shared" ref="M6" si="9">((COUNTIF(E4:E18, "BART"))/COUNTA(E4:E18))</f>
        <v>0.53333333333333333</v>
      </c>
      <c r="N6">
        <f t="shared" ref="N6" si="10">((COUNTIF(F4:F18, "BART"))/COUNTA(F4:F18))</f>
        <v>0.53333333333333333</v>
      </c>
    </row>
    <row r="7" spans="1:22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</row>
    <row r="8" spans="1:22">
      <c r="A8" t="s">
        <v>8</v>
      </c>
      <c r="B8" t="s">
        <v>8</v>
      </c>
      <c r="C8" t="s">
        <v>8</v>
      </c>
      <c r="D8" t="s">
        <v>8</v>
      </c>
      <c r="E8" t="s">
        <v>8</v>
      </c>
      <c r="F8" t="s">
        <v>8</v>
      </c>
    </row>
    <row r="9" spans="1:22">
      <c r="A9" t="s">
        <v>8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H9" t="s">
        <v>4</v>
      </c>
    </row>
    <row r="10" spans="1:22">
      <c r="A10" t="s">
        <v>0</v>
      </c>
      <c r="B10" t="s">
        <v>8</v>
      </c>
      <c r="C10" t="s">
        <v>8</v>
      </c>
      <c r="D10" t="s">
        <v>8</v>
      </c>
      <c r="E10" t="s">
        <v>8</v>
      </c>
      <c r="F10" t="s">
        <v>8</v>
      </c>
    </row>
    <row r="11" spans="1:22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H11">
        <v>1</v>
      </c>
      <c r="I11">
        <f>H11+1</f>
        <v>2</v>
      </c>
      <c r="J11">
        <f t="shared" ref="J11:V11" si="11">I11+1</f>
        <v>3</v>
      </c>
      <c r="K11">
        <f t="shared" si="11"/>
        <v>4</v>
      </c>
      <c r="L11">
        <f t="shared" si="11"/>
        <v>5</v>
      </c>
      <c r="M11">
        <f t="shared" si="11"/>
        <v>6</v>
      </c>
      <c r="N11">
        <f t="shared" si="11"/>
        <v>7</v>
      </c>
      <c r="O11">
        <f t="shared" si="11"/>
        <v>8</v>
      </c>
      <c r="P11">
        <f t="shared" si="11"/>
        <v>9</v>
      </c>
      <c r="Q11">
        <f t="shared" si="11"/>
        <v>10</v>
      </c>
      <c r="R11">
        <f t="shared" si="11"/>
        <v>11</v>
      </c>
      <c r="S11">
        <f t="shared" si="11"/>
        <v>12</v>
      </c>
      <c r="T11">
        <f t="shared" si="11"/>
        <v>13</v>
      </c>
      <c r="U11">
        <f t="shared" si="11"/>
        <v>14</v>
      </c>
      <c r="V11">
        <f t="shared" si="11"/>
        <v>15</v>
      </c>
    </row>
    <row r="12" spans="1:22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H12" t="str">
        <f>C4</f>
        <v>BART</v>
      </c>
      <c r="I12" t="str">
        <f t="shared" ref="I12:K12" si="12">D4</f>
        <v>BART</v>
      </c>
      <c r="J12" t="str">
        <f t="shared" si="12"/>
        <v>BART</v>
      </c>
      <c r="K12" t="str">
        <f t="shared" si="12"/>
        <v>BART</v>
      </c>
      <c r="L12" t="str">
        <f>C8</f>
        <v>Carpool</v>
      </c>
      <c r="M12" t="str">
        <f t="shared" ref="M12:N12" si="13">D8</f>
        <v>Carpool</v>
      </c>
      <c r="N12" t="str">
        <f t="shared" si="13"/>
        <v>Carpool</v>
      </c>
      <c r="O12" t="s">
        <v>0</v>
      </c>
      <c r="P12" t="s">
        <v>0</v>
      </c>
      <c r="Q12" t="s">
        <v>0</v>
      </c>
      <c r="R12" t="s">
        <v>0</v>
      </c>
      <c r="S12" t="s">
        <v>1</v>
      </c>
      <c r="T12" t="s">
        <v>1</v>
      </c>
      <c r="U12" t="s">
        <v>1</v>
      </c>
      <c r="V12" t="s">
        <v>1</v>
      </c>
    </row>
    <row r="13" spans="1:22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H13">
        <v>1</v>
      </c>
      <c r="I13">
        <v>1</v>
      </c>
      <c r="J13">
        <v>1</v>
      </c>
      <c r="K13">
        <v>1</v>
      </c>
      <c r="L13">
        <v>2</v>
      </c>
      <c r="M13">
        <v>2</v>
      </c>
      <c r="N13">
        <v>2</v>
      </c>
      <c r="O13">
        <v>1</v>
      </c>
      <c r="P13">
        <v>1</v>
      </c>
      <c r="Q13">
        <v>1</v>
      </c>
      <c r="R13">
        <v>1</v>
      </c>
      <c r="S13">
        <v>2</v>
      </c>
      <c r="T13">
        <v>2</v>
      </c>
      <c r="U13">
        <v>2</v>
      </c>
      <c r="V13">
        <v>2</v>
      </c>
    </row>
    <row r="14" spans="1:22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</row>
    <row r="15" spans="1:22">
      <c r="A15" t="s">
        <v>8</v>
      </c>
      <c r="B15" t="s">
        <v>8</v>
      </c>
      <c r="C15" t="s">
        <v>8</v>
      </c>
      <c r="D15" t="s">
        <v>8</v>
      </c>
      <c r="E15" t="s">
        <v>8</v>
      </c>
      <c r="F15" t="s">
        <v>8</v>
      </c>
      <c r="I15" t="s">
        <v>22</v>
      </c>
    </row>
    <row r="16" spans="1:22">
      <c r="A16" t="s">
        <v>8</v>
      </c>
      <c r="B16" t="s">
        <v>8</v>
      </c>
      <c r="C16" t="s">
        <v>8</v>
      </c>
      <c r="D16" t="s">
        <v>8</v>
      </c>
      <c r="E16" t="s">
        <v>8</v>
      </c>
      <c r="F16" t="s">
        <v>8</v>
      </c>
      <c r="H16" t="s">
        <v>21</v>
      </c>
      <c r="I16">
        <v>1</v>
      </c>
      <c r="J16">
        <v>2</v>
      </c>
      <c r="K16">
        <v>3</v>
      </c>
      <c r="L16">
        <v>4</v>
      </c>
      <c r="M16">
        <v>5</v>
      </c>
      <c r="N16">
        <v>6</v>
      </c>
    </row>
    <row r="17" spans="1:14">
      <c r="A17" t="s">
        <v>8</v>
      </c>
      <c r="B17" t="s">
        <v>8</v>
      </c>
      <c r="C17" t="s">
        <v>8</v>
      </c>
      <c r="D17" t="s">
        <v>8</v>
      </c>
      <c r="E17" t="s">
        <v>8</v>
      </c>
      <c r="F17" t="s">
        <v>8</v>
      </c>
      <c r="H17">
        <v>13.67</v>
      </c>
      <c r="I17">
        <v>17.22</v>
      </c>
      <c r="J17">
        <v>44.7</v>
      </c>
      <c r="K17">
        <v>77.040000000000006</v>
      </c>
      <c r="L17">
        <v>123.48</v>
      </c>
      <c r="M17">
        <v>265.02</v>
      </c>
      <c r="N17">
        <v>449.52</v>
      </c>
    </row>
    <row r="18" spans="1:14">
      <c r="A18" t="s">
        <v>0</v>
      </c>
      <c r="B18" t="s">
        <v>8</v>
      </c>
      <c r="C18" t="s">
        <v>8</v>
      </c>
      <c r="D18" t="s">
        <v>8</v>
      </c>
      <c r="E18" t="s">
        <v>8</v>
      </c>
      <c r="F18" t="s">
        <v>8</v>
      </c>
    </row>
    <row r="21" spans="1:14" s="3" customFormat="1">
      <c r="A21" s="2" t="s">
        <v>3</v>
      </c>
    </row>
    <row r="22" spans="1:14">
      <c r="A22">
        <v>1</v>
      </c>
      <c r="B22">
        <v>2</v>
      </c>
      <c r="C22">
        <v>3</v>
      </c>
      <c r="D22">
        <v>4</v>
      </c>
      <c r="E22">
        <v>5</v>
      </c>
      <c r="F22">
        <v>6</v>
      </c>
      <c r="I22">
        <v>1</v>
      </c>
      <c r="J22">
        <v>2</v>
      </c>
      <c r="K22">
        <v>3</v>
      </c>
      <c r="L22">
        <v>4</v>
      </c>
      <c r="M22">
        <v>5</v>
      </c>
      <c r="N22">
        <v>6</v>
      </c>
    </row>
    <row r="23" spans="1:14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H23" t="s">
        <v>8</v>
      </c>
      <c r="I23" s="4">
        <f>(COUNTIF(A23:A37, "Carpool")/COUNTA(A23:A37))</f>
        <v>0</v>
      </c>
      <c r="J23" s="4">
        <f t="shared" ref="J23" si="14">(COUNTIF(B23:B37, "Carpool")/COUNTA(B23:B37))</f>
        <v>6.6666666666666666E-2</v>
      </c>
      <c r="K23" s="4">
        <f t="shared" ref="K23" si="15">(COUNTIF(C23:C37, "Carpool")/COUNTA(C23:C37))</f>
        <v>0</v>
      </c>
      <c r="L23" s="4">
        <f t="shared" ref="L23" si="16">(COUNTIF(D23:D37, "Carpool")/COUNTA(D23:D37))</f>
        <v>0</v>
      </c>
      <c r="M23" s="4">
        <f t="shared" ref="M23" si="17">(COUNTIF(E23:E37, "Carpool")/COUNTA(E23:E37))</f>
        <v>0</v>
      </c>
      <c r="N23" s="4">
        <f t="shared" ref="N23" si="18">(COUNTIF(F23:F37, "Carpool")/COUNTA(F23:F37))</f>
        <v>0</v>
      </c>
    </row>
    <row r="24" spans="1:14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H24" t="s">
        <v>1</v>
      </c>
      <c r="I24">
        <f>1-(I23+I25)</f>
        <v>0</v>
      </c>
      <c r="J24">
        <f t="shared" ref="J24" si="19">1-(J23+J25)</f>
        <v>0</v>
      </c>
      <c r="K24">
        <f t="shared" ref="K24" si="20">1-(K23+K25)</f>
        <v>0.1333333333333333</v>
      </c>
      <c r="L24">
        <f t="shared" ref="L24" si="21">1-(L23+L25)</f>
        <v>0.1333333333333333</v>
      </c>
      <c r="M24">
        <f t="shared" ref="M24" si="22">1-(M23+M25)</f>
        <v>0.1333333333333333</v>
      </c>
      <c r="N24">
        <f t="shared" ref="N24" si="23">1-(N23+N25)</f>
        <v>0.1333333333333333</v>
      </c>
    </row>
    <row r="25" spans="1:14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H25" t="s">
        <v>0</v>
      </c>
      <c r="I25">
        <f>((COUNTIF(A23:A37, "BART"))/COUNTA(A23:A37))</f>
        <v>1</v>
      </c>
      <c r="J25">
        <f t="shared" ref="J25" si="24">((COUNTIF(B23:B37, "BART"))/COUNTA(B23:B37))</f>
        <v>0.93333333333333335</v>
      </c>
      <c r="K25">
        <f t="shared" ref="K25" si="25">((COUNTIF(C23:C37, "BART"))/COUNTA(C23:C37))</f>
        <v>0.8666666666666667</v>
      </c>
      <c r="L25">
        <f t="shared" ref="L25" si="26">((COUNTIF(D23:D37, "BART"))/COUNTA(D23:D37))</f>
        <v>0.8666666666666667</v>
      </c>
      <c r="M25">
        <f t="shared" ref="M25" si="27">((COUNTIF(E23:E37, "BART"))/COUNTA(E23:E37))</f>
        <v>0.8666666666666667</v>
      </c>
      <c r="N25">
        <f t="shared" ref="N25" si="28">((COUNTIF(F23:F37, "BART"))/COUNTA(F23:F37))</f>
        <v>0.8666666666666667</v>
      </c>
    </row>
    <row r="26" spans="1:14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</row>
    <row r="27" spans="1:14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</row>
    <row r="28" spans="1:14">
      <c r="A28" t="s">
        <v>0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</row>
    <row r="29" spans="1:14">
      <c r="A29" t="s">
        <v>0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</row>
    <row r="30" spans="1:14">
      <c r="A30" t="s">
        <v>0</v>
      </c>
      <c r="B30" t="s">
        <v>8</v>
      </c>
      <c r="C30" t="s">
        <v>1</v>
      </c>
      <c r="D30" t="s">
        <v>1</v>
      </c>
      <c r="E30" t="s">
        <v>1</v>
      </c>
      <c r="F30" t="s">
        <v>1</v>
      </c>
    </row>
    <row r="31" spans="1:14">
      <c r="A31" t="s">
        <v>0</v>
      </c>
      <c r="B31" t="s">
        <v>0</v>
      </c>
      <c r="C31" t="s">
        <v>1</v>
      </c>
      <c r="D31" t="s">
        <v>1</v>
      </c>
      <c r="E31" t="s">
        <v>1</v>
      </c>
      <c r="F31" t="s">
        <v>1</v>
      </c>
    </row>
    <row r="32" spans="1:14">
      <c r="A32" t="s">
        <v>0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</row>
    <row r="33" spans="1:14">
      <c r="A33" t="s">
        <v>0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</row>
    <row r="34" spans="1:14">
      <c r="A34" t="s">
        <v>0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</row>
    <row r="35" spans="1:14">
      <c r="A35" t="s">
        <v>0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</row>
    <row r="36" spans="1:14">
      <c r="A36" t="s">
        <v>0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</row>
    <row r="37" spans="1:14">
      <c r="A37" t="s">
        <v>0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</row>
    <row r="39" spans="1:14" s="3" customFormat="1">
      <c r="A39" s="2" t="s">
        <v>6</v>
      </c>
    </row>
    <row r="40" spans="1:14">
      <c r="A40">
        <v>1</v>
      </c>
      <c r="B40">
        <v>2</v>
      </c>
      <c r="C40">
        <v>3</v>
      </c>
      <c r="D40">
        <v>4</v>
      </c>
      <c r="E40">
        <v>5</v>
      </c>
      <c r="F40">
        <v>6</v>
      </c>
      <c r="I40">
        <v>1</v>
      </c>
      <c r="J40">
        <v>2</v>
      </c>
      <c r="K40">
        <v>3</v>
      </c>
      <c r="L40">
        <v>4</v>
      </c>
      <c r="M40">
        <v>5</v>
      </c>
      <c r="N40">
        <v>6</v>
      </c>
    </row>
    <row r="41" spans="1:14">
      <c r="A41" t="s">
        <v>8</v>
      </c>
      <c r="B41" t="s">
        <v>8</v>
      </c>
      <c r="C41" t="s">
        <v>8</v>
      </c>
      <c r="D41" t="s">
        <v>1</v>
      </c>
      <c r="E41" t="s">
        <v>1</v>
      </c>
      <c r="F41" t="s">
        <v>1</v>
      </c>
      <c r="H41" t="s">
        <v>8</v>
      </c>
      <c r="I41" s="4">
        <f>(COUNTIF(A41:A55, "Carpool")/COUNTA(A41:A55))</f>
        <v>1</v>
      </c>
      <c r="J41" s="4">
        <f t="shared" ref="J41:N41" si="29">(COUNTIF(B41:B55, "Carpool")/COUNTA(B41:B55))</f>
        <v>1</v>
      </c>
      <c r="K41" s="4">
        <f t="shared" si="29"/>
        <v>1</v>
      </c>
      <c r="L41" s="4">
        <f t="shared" si="29"/>
        <v>0</v>
      </c>
      <c r="M41" s="4">
        <f t="shared" si="29"/>
        <v>0</v>
      </c>
      <c r="N41" s="4">
        <f t="shared" si="29"/>
        <v>0</v>
      </c>
    </row>
    <row r="42" spans="1:14">
      <c r="A42" t="s">
        <v>8</v>
      </c>
      <c r="B42" t="s">
        <v>8</v>
      </c>
      <c r="C42" t="s">
        <v>8</v>
      </c>
      <c r="D42" t="s">
        <v>1</v>
      </c>
      <c r="E42" t="s">
        <v>1</v>
      </c>
      <c r="F42" t="s">
        <v>1</v>
      </c>
      <c r="H42" t="s">
        <v>1</v>
      </c>
      <c r="I42">
        <f>1-I41</f>
        <v>0</v>
      </c>
      <c r="J42">
        <f>1-J41</f>
        <v>0</v>
      </c>
      <c r="K42">
        <f>1-K41</f>
        <v>0</v>
      </c>
      <c r="L42">
        <f>1-L41</f>
        <v>1</v>
      </c>
      <c r="M42">
        <f t="shared" ref="M42:N42" si="30">1-M41</f>
        <v>1</v>
      </c>
      <c r="N42">
        <f t="shared" si="30"/>
        <v>1</v>
      </c>
    </row>
    <row r="43" spans="1:14">
      <c r="A43" t="s">
        <v>8</v>
      </c>
      <c r="B43" t="s">
        <v>8</v>
      </c>
      <c r="C43" t="s">
        <v>8</v>
      </c>
      <c r="D43" t="s">
        <v>1</v>
      </c>
      <c r="E43" t="s">
        <v>1</v>
      </c>
      <c r="F43" t="s">
        <v>1</v>
      </c>
    </row>
    <row r="44" spans="1:14">
      <c r="A44" t="s">
        <v>8</v>
      </c>
      <c r="B44" t="s">
        <v>8</v>
      </c>
      <c r="C44" t="s">
        <v>8</v>
      </c>
      <c r="D44" t="s">
        <v>1</v>
      </c>
      <c r="E44" t="s">
        <v>1</v>
      </c>
      <c r="F44" t="s">
        <v>1</v>
      </c>
    </row>
    <row r="45" spans="1:14">
      <c r="A45" t="s">
        <v>8</v>
      </c>
      <c r="B45" t="s">
        <v>8</v>
      </c>
      <c r="C45" t="s">
        <v>8</v>
      </c>
      <c r="D45" t="s">
        <v>1</v>
      </c>
      <c r="E45" t="s">
        <v>1</v>
      </c>
      <c r="F45" t="s">
        <v>1</v>
      </c>
    </row>
    <row r="46" spans="1:14">
      <c r="A46" t="s">
        <v>8</v>
      </c>
      <c r="B46" t="s">
        <v>8</v>
      </c>
      <c r="C46" t="s">
        <v>8</v>
      </c>
      <c r="D46" t="s">
        <v>1</v>
      </c>
      <c r="E46" t="s">
        <v>1</v>
      </c>
      <c r="F46" t="s">
        <v>1</v>
      </c>
    </row>
    <row r="47" spans="1:14">
      <c r="A47" t="s">
        <v>8</v>
      </c>
      <c r="B47" t="s">
        <v>8</v>
      </c>
      <c r="C47" t="s">
        <v>8</v>
      </c>
      <c r="D47" t="s">
        <v>1</v>
      </c>
      <c r="E47" t="s">
        <v>1</v>
      </c>
      <c r="F47" t="s">
        <v>1</v>
      </c>
    </row>
    <row r="48" spans="1:14">
      <c r="A48" t="s">
        <v>8</v>
      </c>
      <c r="B48" t="s">
        <v>8</v>
      </c>
      <c r="C48" t="s">
        <v>8</v>
      </c>
      <c r="D48" t="s">
        <v>1</v>
      </c>
      <c r="E48" t="s">
        <v>1</v>
      </c>
      <c r="F48" t="s">
        <v>1</v>
      </c>
    </row>
    <row r="49" spans="1:14">
      <c r="A49" t="s">
        <v>8</v>
      </c>
      <c r="B49" t="s">
        <v>8</v>
      </c>
      <c r="C49" t="s">
        <v>8</v>
      </c>
      <c r="D49" t="s">
        <v>1</v>
      </c>
      <c r="E49" t="s">
        <v>1</v>
      </c>
      <c r="F49" t="s">
        <v>1</v>
      </c>
    </row>
    <row r="50" spans="1:14">
      <c r="A50" t="s">
        <v>8</v>
      </c>
      <c r="B50" t="s">
        <v>8</v>
      </c>
      <c r="C50" t="s">
        <v>8</v>
      </c>
      <c r="D50" t="s">
        <v>1</v>
      </c>
      <c r="E50" t="s">
        <v>1</v>
      </c>
      <c r="F50" t="s">
        <v>1</v>
      </c>
    </row>
    <row r="51" spans="1:14">
      <c r="A51" t="s">
        <v>8</v>
      </c>
      <c r="B51" t="s">
        <v>8</v>
      </c>
      <c r="C51" t="s">
        <v>8</v>
      </c>
      <c r="D51" t="s">
        <v>1</v>
      </c>
      <c r="E51" t="s">
        <v>1</v>
      </c>
      <c r="F51" t="s">
        <v>1</v>
      </c>
      <c r="I51" t="s">
        <v>22</v>
      </c>
    </row>
    <row r="52" spans="1:14">
      <c r="A52" t="s">
        <v>8</v>
      </c>
      <c r="B52" t="s">
        <v>8</v>
      </c>
      <c r="C52" t="s">
        <v>8</v>
      </c>
      <c r="D52" t="s">
        <v>1</v>
      </c>
      <c r="E52" t="s">
        <v>1</v>
      </c>
      <c r="F52" t="s">
        <v>1</v>
      </c>
      <c r="H52" t="s">
        <v>21</v>
      </c>
      <c r="I52">
        <v>1</v>
      </c>
      <c r="J52">
        <v>2</v>
      </c>
      <c r="K52">
        <v>3</v>
      </c>
      <c r="L52">
        <v>4</v>
      </c>
      <c r="M52">
        <v>5</v>
      </c>
      <c r="N52">
        <v>6</v>
      </c>
    </row>
    <row r="53" spans="1:14">
      <c r="A53" t="s">
        <v>8</v>
      </c>
      <c r="B53" t="s">
        <v>8</v>
      </c>
      <c r="C53" t="s">
        <v>8</v>
      </c>
      <c r="D53" t="s">
        <v>1</v>
      </c>
      <c r="E53" t="s">
        <v>1</v>
      </c>
      <c r="F53" t="s">
        <v>1</v>
      </c>
      <c r="H53">
        <v>29.17</v>
      </c>
      <c r="I53">
        <v>114.8</v>
      </c>
      <c r="J53">
        <v>298</v>
      </c>
      <c r="K53">
        <v>513.6</v>
      </c>
      <c r="L53">
        <v>823.2</v>
      </c>
      <c r="M53">
        <v>1766.8</v>
      </c>
      <c r="N53">
        <v>2996.8</v>
      </c>
    </row>
    <row r="54" spans="1:14">
      <c r="A54" t="s">
        <v>8</v>
      </c>
      <c r="B54" t="s">
        <v>8</v>
      </c>
      <c r="C54" t="s">
        <v>8</v>
      </c>
      <c r="D54" t="s">
        <v>1</v>
      </c>
      <c r="E54" t="s">
        <v>1</v>
      </c>
      <c r="F54" t="s">
        <v>1</v>
      </c>
    </row>
    <row r="55" spans="1:14">
      <c r="A55" t="s">
        <v>8</v>
      </c>
      <c r="B55" t="s">
        <v>8</v>
      </c>
      <c r="C55" t="s">
        <v>8</v>
      </c>
      <c r="D55" t="s">
        <v>1</v>
      </c>
      <c r="E55" t="s">
        <v>1</v>
      </c>
      <c r="F55" t="s">
        <v>1</v>
      </c>
    </row>
    <row r="57" spans="1:14" s="3" customFormat="1">
      <c r="A57" s="2" t="s">
        <v>9</v>
      </c>
    </row>
    <row r="58" spans="1:14">
      <c r="A58">
        <v>1</v>
      </c>
      <c r="B58">
        <v>2</v>
      </c>
      <c r="C58">
        <v>3</v>
      </c>
      <c r="D58">
        <v>4</v>
      </c>
      <c r="E58">
        <v>5</v>
      </c>
      <c r="F58">
        <v>6</v>
      </c>
      <c r="I58">
        <v>1</v>
      </c>
      <c r="J58">
        <v>2</v>
      </c>
      <c r="K58">
        <v>3</v>
      </c>
      <c r="L58">
        <v>4</v>
      </c>
      <c r="M58">
        <v>5</v>
      </c>
      <c r="N58">
        <v>6</v>
      </c>
    </row>
    <row r="59" spans="1:14">
      <c r="A59" t="s">
        <v>8</v>
      </c>
      <c r="B59" t="s">
        <v>8</v>
      </c>
      <c r="C59" t="s">
        <v>8</v>
      </c>
      <c r="D59" t="s">
        <v>8</v>
      </c>
      <c r="E59" t="s">
        <v>1</v>
      </c>
      <c r="F59" t="s">
        <v>1</v>
      </c>
      <c r="H59" t="s">
        <v>8</v>
      </c>
      <c r="I59" s="4">
        <f>(COUNTIF(A59:A73, "Carpool")/COUNTA(A59:A73))</f>
        <v>1</v>
      </c>
      <c r="J59" s="4">
        <f t="shared" ref="J59:N59" si="31">(COUNTIF(B59:B73, "Carpool")/COUNTA(B59:B73))</f>
        <v>1</v>
      </c>
      <c r="K59" s="4">
        <f t="shared" si="31"/>
        <v>1</v>
      </c>
      <c r="L59" s="4">
        <f t="shared" si="31"/>
        <v>1</v>
      </c>
      <c r="M59" s="4">
        <f t="shared" si="31"/>
        <v>0</v>
      </c>
      <c r="N59" s="4">
        <f t="shared" si="31"/>
        <v>0</v>
      </c>
    </row>
    <row r="60" spans="1:14">
      <c r="A60" t="s">
        <v>8</v>
      </c>
      <c r="B60" t="s">
        <v>8</v>
      </c>
      <c r="C60" t="s">
        <v>8</v>
      </c>
      <c r="D60" t="s">
        <v>8</v>
      </c>
      <c r="E60" t="s">
        <v>1</v>
      </c>
      <c r="F60" t="s">
        <v>1</v>
      </c>
      <c r="H60" t="s">
        <v>1</v>
      </c>
      <c r="I60">
        <f>1-(I59+I61)</f>
        <v>0</v>
      </c>
      <c r="J60">
        <f>1-J59</f>
        <v>0</v>
      </c>
      <c r="K60">
        <f>1-K59</f>
        <v>0</v>
      </c>
      <c r="L60">
        <f>1-L59</f>
        <v>0</v>
      </c>
      <c r="M60">
        <f t="shared" ref="M60:N60" si="32">1-M59</f>
        <v>1</v>
      </c>
      <c r="N60">
        <f t="shared" si="32"/>
        <v>1</v>
      </c>
    </row>
    <row r="61" spans="1:14">
      <c r="A61" t="s">
        <v>8</v>
      </c>
      <c r="B61" t="s">
        <v>8</v>
      </c>
      <c r="C61" t="s">
        <v>8</v>
      </c>
      <c r="D61" t="s">
        <v>8</v>
      </c>
      <c r="E61" t="s">
        <v>1</v>
      </c>
      <c r="F61" t="s">
        <v>1</v>
      </c>
      <c r="H61" t="s">
        <v>0</v>
      </c>
      <c r="I61">
        <f>((COUNTIF(A59:A73, "BART"))/COUNTA(A59:A73))</f>
        <v>0</v>
      </c>
      <c r="J61">
        <f t="shared" ref="J61:N61" si="33">((COUNTIF(B59:B73, "BART"))/COUNTA(B59:B73))</f>
        <v>0</v>
      </c>
      <c r="K61">
        <f t="shared" si="33"/>
        <v>0</v>
      </c>
      <c r="L61">
        <f t="shared" si="33"/>
        <v>0</v>
      </c>
      <c r="M61">
        <f t="shared" si="33"/>
        <v>0</v>
      </c>
      <c r="N61">
        <f t="shared" si="33"/>
        <v>0</v>
      </c>
    </row>
    <row r="62" spans="1:14">
      <c r="A62" t="s">
        <v>8</v>
      </c>
      <c r="B62" t="s">
        <v>8</v>
      </c>
      <c r="C62" t="s">
        <v>8</v>
      </c>
      <c r="D62" t="s">
        <v>8</v>
      </c>
      <c r="E62" t="s">
        <v>1</v>
      </c>
      <c r="F62" t="s">
        <v>1</v>
      </c>
    </row>
    <row r="63" spans="1:14">
      <c r="A63" t="s">
        <v>8</v>
      </c>
      <c r="B63" t="s">
        <v>8</v>
      </c>
      <c r="C63" t="s">
        <v>8</v>
      </c>
      <c r="D63" t="s">
        <v>8</v>
      </c>
      <c r="E63" t="s">
        <v>1</v>
      </c>
      <c r="F63" t="s">
        <v>1</v>
      </c>
    </row>
    <row r="64" spans="1:14">
      <c r="A64" t="s">
        <v>8</v>
      </c>
      <c r="B64" t="s">
        <v>8</v>
      </c>
      <c r="C64" t="s">
        <v>8</v>
      </c>
      <c r="D64" t="s">
        <v>8</v>
      </c>
      <c r="E64" t="s">
        <v>1</v>
      </c>
      <c r="F64" t="s">
        <v>1</v>
      </c>
    </row>
    <row r="65" spans="1:14">
      <c r="A65" t="s">
        <v>8</v>
      </c>
      <c r="B65" t="s">
        <v>8</v>
      </c>
      <c r="C65" t="s">
        <v>8</v>
      </c>
      <c r="D65" t="s">
        <v>8</v>
      </c>
      <c r="E65" t="s">
        <v>1</v>
      </c>
      <c r="F65" t="s">
        <v>1</v>
      </c>
    </row>
    <row r="66" spans="1:14">
      <c r="A66" t="s">
        <v>8</v>
      </c>
      <c r="B66" t="s">
        <v>8</v>
      </c>
      <c r="C66" t="s">
        <v>8</v>
      </c>
      <c r="D66" t="s">
        <v>8</v>
      </c>
      <c r="E66" t="s">
        <v>1</v>
      </c>
      <c r="F66" t="s">
        <v>1</v>
      </c>
    </row>
    <row r="67" spans="1:14">
      <c r="A67" t="s">
        <v>8</v>
      </c>
      <c r="B67" t="s">
        <v>8</v>
      </c>
      <c r="C67" t="s">
        <v>8</v>
      </c>
      <c r="D67" t="s">
        <v>8</v>
      </c>
      <c r="E67" t="s">
        <v>1</v>
      </c>
      <c r="F67" t="s">
        <v>1</v>
      </c>
    </row>
    <row r="68" spans="1:14">
      <c r="A68" t="s">
        <v>8</v>
      </c>
      <c r="B68" t="s">
        <v>8</v>
      </c>
      <c r="C68" t="s">
        <v>8</v>
      </c>
      <c r="D68" t="s">
        <v>8</v>
      </c>
      <c r="E68" t="s">
        <v>1</v>
      </c>
      <c r="F68" t="s">
        <v>1</v>
      </c>
    </row>
    <row r="69" spans="1:14">
      <c r="A69" t="s">
        <v>8</v>
      </c>
      <c r="B69" t="s">
        <v>8</v>
      </c>
      <c r="C69" t="s">
        <v>8</v>
      </c>
      <c r="D69" t="s">
        <v>8</v>
      </c>
      <c r="E69" t="s">
        <v>1</v>
      </c>
      <c r="F69" t="s">
        <v>1</v>
      </c>
    </row>
    <row r="70" spans="1:14">
      <c r="A70" t="s">
        <v>8</v>
      </c>
      <c r="B70" t="s">
        <v>8</v>
      </c>
      <c r="C70" t="s">
        <v>8</v>
      </c>
      <c r="D70" t="s">
        <v>8</v>
      </c>
      <c r="E70" t="s">
        <v>1</v>
      </c>
      <c r="F70" t="s">
        <v>1</v>
      </c>
    </row>
    <row r="71" spans="1:14">
      <c r="A71" t="s">
        <v>8</v>
      </c>
      <c r="B71" t="s">
        <v>8</v>
      </c>
      <c r="C71" t="s">
        <v>8</v>
      </c>
      <c r="D71" t="s">
        <v>8</v>
      </c>
      <c r="E71" t="s">
        <v>1</v>
      </c>
      <c r="F71" t="s">
        <v>1</v>
      </c>
    </row>
    <row r="72" spans="1:14">
      <c r="A72" t="s">
        <v>8</v>
      </c>
      <c r="B72" t="s">
        <v>8</v>
      </c>
      <c r="C72" t="s">
        <v>8</v>
      </c>
      <c r="D72" t="s">
        <v>8</v>
      </c>
      <c r="E72" t="s">
        <v>1</v>
      </c>
      <c r="F72" t="s">
        <v>1</v>
      </c>
    </row>
    <row r="73" spans="1:14">
      <c r="A73" t="s">
        <v>8</v>
      </c>
      <c r="B73" t="s">
        <v>8</v>
      </c>
      <c r="C73" t="s">
        <v>8</v>
      </c>
      <c r="D73" t="s">
        <v>8</v>
      </c>
      <c r="E73" t="s">
        <v>1</v>
      </c>
      <c r="F73" t="s">
        <v>1</v>
      </c>
    </row>
    <row r="76" spans="1:14" s="2" customFormat="1">
      <c r="A76" s="2" t="s">
        <v>11</v>
      </c>
    </row>
    <row r="77" spans="1:14">
      <c r="A77">
        <v>1</v>
      </c>
      <c r="B77">
        <v>2</v>
      </c>
      <c r="C77">
        <v>3</v>
      </c>
      <c r="D77">
        <v>4</v>
      </c>
      <c r="E77">
        <v>5</v>
      </c>
      <c r="F77">
        <v>6</v>
      </c>
      <c r="I77">
        <v>1</v>
      </c>
      <c r="J77">
        <v>2</v>
      </c>
      <c r="K77">
        <v>3</v>
      </c>
      <c r="L77">
        <v>4</v>
      </c>
      <c r="M77">
        <v>5</v>
      </c>
      <c r="N77">
        <v>6</v>
      </c>
    </row>
    <row r="78" spans="1:14">
      <c r="A78" t="s">
        <v>8</v>
      </c>
      <c r="B78" t="s">
        <v>8</v>
      </c>
      <c r="C78" t="s">
        <v>8</v>
      </c>
      <c r="D78" t="s">
        <v>8</v>
      </c>
      <c r="E78" t="s">
        <v>1</v>
      </c>
      <c r="F78" t="s">
        <v>1</v>
      </c>
      <c r="H78" t="s">
        <v>8</v>
      </c>
      <c r="I78" s="4">
        <f>(COUNTIF(A78:A92, "Carpool")/COUNTA(A78:A92))</f>
        <v>0.73333333333333328</v>
      </c>
      <c r="J78" s="4">
        <f t="shared" ref="J78:N78" si="34">(COUNTIF(B78:B92, "Carpool")/COUNTA(B78:B92))</f>
        <v>0.93333333333333335</v>
      </c>
      <c r="K78" s="4">
        <f t="shared" si="34"/>
        <v>1</v>
      </c>
      <c r="L78" s="4">
        <f t="shared" si="34"/>
        <v>1</v>
      </c>
      <c r="M78" s="4">
        <f t="shared" si="34"/>
        <v>0</v>
      </c>
      <c r="N78" s="4">
        <f t="shared" si="34"/>
        <v>0</v>
      </c>
    </row>
    <row r="79" spans="1:14">
      <c r="A79" t="s">
        <v>8</v>
      </c>
      <c r="B79" t="s">
        <v>8</v>
      </c>
      <c r="C79" t="s">
        <v>8</v>
      </c>
      <c r="D79" t="s">
        <v>8</v>
      </c>
      <c r="E79" t="s">
        <v>1</v>
      </c>
      <c r="F79" t="s">
        <v>1</v>
      </c>
      <c r="H79" t="s">
        <v>1</v>
      </c>
      <c r="I79">
        <f>1-(I78+I80)</f>
        <v>0</v>
      </c>
      <c r="J79">
        <f t="shared" ref="J79:N79" si="35">1-(J78+J80)</f>
        <v>0</v>
      </c>
      <c r="K79">
        <f t="shared" si="35"/>
        <v>0</v>
      </c>
      <c r="L79">
        <f t="shared" si="35"/>
        <v>0</v>
      </c>
      <c r="M79">
        <f t="shared" si="35"/>
        <v>1</v>
      </c>
      <c r="N79">
        <f t="shared" si="35"/>
        <v>1</v>
      </c>
    </row>
    <row r="80" spans="1:14">
      <c r="A80" t="s">
        <v>8</v>
      </c>
      <c r="B80" t="s">
        <v>8</v>
      </c>
      <c r="C80" t="s">
        <v>8</v>
      </c>
      <c r="D80" t="s">
        <v>8</v>
      </c>
      <c r="E80" t="s">
        <v>1</v>
      </c>
      <c r="F80" t="s">
        <v>1</v>
      </c>
      <c r="H80" t="s">
        <v>0</v>
      </c>
      <c r="I80">
        <f>((COUNTIF(A78:A92, "BART"))/COUNTA(A78:A92))</f>
        <v>0.26666666666666666</v>
      </c>
      <c r="J80">
        <f t="shared" ref="J80:N80" si="36">((COUNTIF(B78:B92, "BART"))/COUNTA(B78:B92))</f>
        <v>6.6666666666666666E-2</v>
      </c>
      <c r="K80">
        <f t="shared" si="36"/>
        <v>0</v>
      </c>
      <c r="L80">
        <f t="shared" si="36"/>
        <v>0</v>
      </c>
      <c r="M80">
        <f t="shared" si="36"/>
        <v>0</v>
      </c>
      <c r="N80">
        <f t="shared" si="36"/>
        <v>0</v>
      </c>
    </row>
    <row r="81" spans="1:6">
      <c r="A81" t="s">
        <v>0</v>
      </c>
      <c r="B81" t="s">
        <v>8</v>
      </c>
      <c r="C81" t="s">
        <v>8</v>
      </c>
      <c r="D81" t="s">
        <v>8</v>
      </c>
      <c r="E81" t="s">
        <v>1</v>
      </c>
      <c r="F81" t="s">
        <v>1</v>
      </c>
    </row>
    <row r="82" spans="1:6">
      <c r="A82" t="s">
        <v>0</v>
      </c>
      <c r="B82" t="s">
        <v>8</v>
      </c>
      <c r="C82" t="s">
        <v>8</v>
      </c>
      <c r="D82" t="s">
        <v>8</v>
      </c>
      <c r="E82" t="s">
        <v>1</v>
      </c>
      <c r="F82" t="s">
        <v>1</v>
      </c>
    </row>
    <row r="83" spans="1:6">
      <c r="A83" t="s">
        <v>0</v>
      </c>
      <c r="B83" t="s">
        <v>8</v>
      </c>
      <c r="C83" t="s">
        <v>8</v>
      </c>
      <c r="D83" t="s">
        <v>8</v>
      </c>
      <c r="E83" t="s">
        <v>1</v>
      </c>
      <c r="F83" t="s">
        <v>1</v>
      </c>
    </row>
    <row r="84" spans="1:6">
      <c r="A84" t="s">
        <v>0</v>
      </c>
      <c r="B84" t="s">
        <v>0</v>
      </c>
      <c r="C84" t="s">
        <v>8</v>
      </c>
      <c r="D84" t="s">
        <v>8</v>
      </c>
      <c r="E84" t="s">
        <v>1</v>
      </c>
      <c r="F84" t="s">
        <v>1</v>
      </c>
    </row>
    <row r="85" spans="1:6">
      <c r="A85" t="s">
        <v>8</v>
      </c>
      <c r="B85" t="s">
        <v>8</v>
      </c>
      <c r="C85" t="s">
        <v>8</v>
      </c>
      <c r="D85" t="s">
        <v>8</v>
      </c>
      <c r="E85" t="s">
        <v>1</v>
      </c>
      <c r="F85" t="s">
        <v>1</v>
      </c>
    </row>
    <row r="86" spans="1:6">
      <c r="A86" t="s">
        <v>8</v>
      </c>
      <c r="B86" t="s">
        <v>8</v>
      </c>
      <c r="C86" t="s">
        <v>8</v>
      </c>
      <c r="D86" t="s">
        <v>8</v>
      </c>
      <c r="E86" t="s">
        <v>1</v>
      </c>
      <c r="F86" t="s">
        <v>1</v>
      </c>
    </row>
    <row r="87" spans="1:6">
      <c r="A87" t="s">
        <v>8</v>
      </c>
      <c r="B87" t="s">
        <v>8</v>
      </c>
      <c r="C87" t="s">
        <v>8</v>
      </c>
      <c r="D87" t="s">
        <v>8</v>
      </c>
      <c r="E87" t="s">
        <v>1</v>
      </c>
      <c r="F87" t="s">
        <v>1</v>
      </c>
    </row>
    <row r="88" spans="1:6">
      <c r="A88" t="s">
        <v>8</v>
      </c>
      <c r="B88" t="s">
        <v>8</v>
      </c>
      <c r="C88" t="s">
        <v>8</v>
      </c>
      <c r="D88" t="s">
        <v>8</v>
      </c>
      <c r="E88" t="s">
        <v>1</v>
      </c>
      <c r="F88" t="s">
        <v>1</v>
      </c>
    </row>
    <row r="89" spans="1:6">
      <c r="A89" t="s">
        <v>8</v>
      </c>
      <c r="B89" t="s">
        <v>8</v>
      </c>
      <c r="C89" t="s">
        <v>8</v>
      </c>
      <c r="D89" t="s">
        <v>8</v>
      </c>
      <c r="E89" t="s">
        <v>1</v>
      </c>
      <c r="F89" t="s">
        <v>1</v>
      </c>
    </row>
    <row r="90" spans="1:6">
      <c r="A90" t="s">
        <v>8</v>
      </c>
      <c r="B90" t="s">
        <v>8</v>
      </c>
      <c r="C90" t="s">
        <v>8</v>
      </c>
      <c r="D90" t="s">
        <v>8</v>
      </c>
      <c r="E90" t="s">
        <v>1</v>
      </c>
      <c r="F90" t="s">
        <v>1</v>
      </c>
    </row>
    <row r="91" spans="1:6">
      <c r="A91" t="s">
        <v>8</v>
      </c>
      <c r="B91" t="s">
        <v>8</v>
      </c>
      <c r="C91" t="s">
        <v>8</v>
      </c>
      <c r="D91" t="s">
        <v>8</v>
      </c>
      <c r="E91" t="s">
        <v>1</v>
      </c>
      <c r="F91" t="s">
        <v>1</v>
      </c>
    </row>
    <row r="92" spans="1:6">
      <c r="A92" t="s">
        <v>8</v>
      </c>
      <c r="B92" t="s">
        <v>8</v>
      </c>
      <c r="C92" t="s">
        <v>8</v>
      </c>
      <c r="D92" t="s">
        <v>8</v>
      </c>
      <c r="E92" t="s">
        <v>1</v>
      </c>
      <c r="F92" t="s">
        <v>1</v>
      </c>
    </row>
    <row r="98" spans="1:14" s="3" customFormat="1">
      <c r="A98" s="2" t="s">
        <v>18</v>
      </c>
    </row>
    <row r="100" spans="1:14" s="3" customFormat="1">
      <c r="A100" s="2" t="s">
        <v>19</v>
      </c>
    </row>
    <row r="102" spans="1:14" s="3" customFormat="1">
      <c r="A102" s="2" t="s">
        <v>20</v>
      </c>
    </row>
    <row r="103" spans="1:14">
      <c r="I103">
        <v>1</v>
      </c>
      <c r="J103">
        <v>2</v>
      </c>
      <c r="K103">
        <v>3</v>
      </c>
      <c r="L103">
        <v>4</v>
      </c>
      <c r="M103">
        <v>5</v>
      </c>
      <c r="N103">
        <v>6</v>
      </c>
    </row>
    <row r="104" spans="1:14">
      <c r="H104" t="s">
        <v>0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</row>
    <row r="107" spans="1:14">
      <c r="A107" t="s">
        <v>13</v>
      </c>
    </row>
    <row r="108" spans="1:14">
      <c r="A108" t="s">
        <v>14</v>
      </c>
      <c r="H108" s="2"/>
      <c r="I108" s="2"/>
      <c r="J108" s="2"/>
      <c r="K108" s="2"/>
      <c r="L108" s="2"/>
      <c r="M108" s="2"/>
      <c r="N108" s="2"/>
    </row>
    <row r="109" spans="1:14">
      <c r="I109">
        <v>1</v>
      </c>
      <c r="J109">
        <v>2</v>
      </c>
      <c r="K109">
        <v>3</v>
      </c>
      <c r="L109">
        <v>4</v>
      </c>
      <c r="M109">
        <v>5</v>
      </c>
      <c r="N109">
        <v>6</v>
      </c>
    </row>
    <row r="110" spans="1:14" s="2" customFormat="1">
      <c r="A110" s="2" t="s">
        <v>15</v>
      </c>
      <c r="H110" t="s">
        <v>8</v>
      </c>
      <c r="I110" s="4">
        <f>(COUNTIF(A112:A126, "Carpool")/COUNTA(A112:A126))</f>
        <v>0.66666666666666663</v>
      </c>
      <c r="J110" s="4">
        <f t="shared" ref="J110:N110" si="37">(COUNTIF(B112:B126, "Carpool")/COUNTA(B112:B126))</f>
        <v>0</v>
      </c>
      <c r="K110" s="4">
        <f t="shared" si="37"/>
        <v>0</v>
      </c>
      <c r="L110" s="4">
        <f t="shared" si="37"/>
        <v>0</v>
      </c>
      <c r="M110" s="4">
        <f t="shared" si="37"/>
        <v>0</v>
      </c>
      <c r="N110" s="4">
        <f t="shared" si="37"/>
        <v>0</v>
      </c>
    </row>
    <row r="111" spans="1:14">
      <c r="A111">
        <v>1</v>
      </c>
      <c r="B111">
        <v>2</v>
      </c>
      <c r="C111">
        <v>3</v>
      </c>
      <c r="D111">
        <v>4</v>
      </c>
      <c r="E111">
        <v>5</v>
      </c>
      <c r="F111">
        <v>6</v>
      </c>
      <c r="H111" t="s">
        <v>1</v>
      </c>
      <c r="I111">
        <f>1-(I110+I112)</f>
        <v>0</v>
      </c>
      <c r="J111">
        <f t="shared" ref="J111:N111" si="38">1-(J110+J112)</f>
        <v>0.66666666666666674</v>
      </c>
      <c r="K111">
        <f t="shared" si="38"/>
        <v>0.66666666666666674</v>
      </c>
      <c r="L111">
        <f t="shared" si="38"/>
        <v>0.66666666666666674</v>
      </c>
      <c r="M111">
        <f t="shared" si="38"/>
        <v>0.66666666666666674</v>
      </c>
      <c r="N111">
        <f t="shared" si="38"/>
        <v>0.66666666666666674</v>
      </c>
    </row>
    <row r="112" spans="1:14">
      <c r="A112" t="s">
        <v>8</v>
      </c>
      <c r="B112" t="s">
        <v>1</v>
      </c>
      <c r="C112" t="s">
        <v>1</v>
      </c>
      <c r="D112" t="s">
        <v>1</v>
      </c>
      <c r="E112" t="s">
        <v>1</v>
      </c>
      <c r="F112" t="s">
        <v>1</v>
      </c>
      <c r="H112" t="s">
        <v>0</v>
      </c>
      <c r="I112">
        <f>((COUNTIF(A112:A126, "BART"))/COUNTA(A112:A126))</f>
        <v>0.33333333333333331</v>
      </c>
      <c r="J112">
        <f t="shared" ref="J112:N112" si="39">((COUNTIF(B112:B126, "BART"))/COUNTA(B112:B126))</f>
        <v>0.33333333333333331</v>
      </c>
      <c r="K112">
        <f t="shared" si="39"/>
        <v>0.33333333333333331</v>
      </c>
      <c r="L112">
        <f t="shared" si="39"/>
        <v>0.33333333333333331</v>
      </c>
      <c r="M112">
        <f t="shared" si="39"/>
        <v>0.33333333333333331</v>
      </c>
      <c r="N112">
        <f t="shared" si="39"/>
        <v>0.33333333333333331</v>
      </c>
    </row>
    <row r="113" spans="1:14">
      <c r="A113" t="s">
        <v>8</v>
      </c>
      <c r="B113" t="s">
        <v>1</v>
      </c>
      <c r="C113" t="s">
        <v>1</v>
      </c>
      <c r="D113" t="s">
        <v>1</v>
      </c>
      <c r="E113" t="s">
        <v>1</v>
      </c>
      <c r="F113" t="s">
        <v>1</v>
      </c>
    </row>
    <row r="114" spans="1:14">
      <c r="A114" t="s">
        <v>8</v>
      </c>
      <c r="B114" t="s">
        <v>1</v>
      </c>
      <c r="C114" t="s">
        <v>1</v>
      </c>
      <c r="D114" t="s">
        <v>1</v>
      </c>
      <c r="E114" t="s">
        <v>1</v>
      </c>
      <c r="F114" t="s">
        <v>1</v>
      </c>
    </row>
    <row r="115" spans="1:14">
      <c r="A115" t="s">
        <v>8</v>
      </c>
      <c r="B115" t="s">
        <v>1</v>
      </c>
      <c r="C115" t="s">
        <v>1</v>
      </c>
      <c r="D115" t="s">
        <v>1</v>
      </c>
      <c r="E115" t="s">
        <v>1</v>
      </c>
      <c r="F115" t="s">
        <v>1</v>
      </c>
    </row>
    <row r="116" spans="1:14">
      <c r="A116" t="s">
        <v>0</v>
      </c>
      <c r="B116" t="s">
        <v>0</v>
      </c>
      <c r="C116" t="s">
        <v>0</v>
      </c>
      <c r="D116" t="s">
        <v>0</v>
      </c>
      <c r="E116" t="s">
        <v>0</v>
      </c>
      <c r="F116" t="s">
        <v>0</v>
      </c>
    </row>
    <row r="117" spans="1:14">
      <c r="A117" t="s">
        <v>0</v>
      </c>
      <c r="B117" t="s">
        <v>0</v>
      </c>
      <c r="C117" t="s">
        <v>0</v>
      </c>
      <c r="D117" t="s">
        <v>0</v>
      </c>
      <c r="E117" t="s">
        <v>0</v>
      </c>
      <c r="F117" t="s">
        <v>0</v>
      </c>
    </row>
    <row r="118" spans="1:14">
      <c r="A118" t="s">
        <v>0</v>
      </c>
      <c r="B118" t="s">
        <v>0</v>
      </c>
      <c r="C118" t="s">
        <v>0</v>
      </c>
      <c r="D118" t="s">
        <v>0</v>
      </c>
      <c r="E118" t="s">
        <v>0</v>
      </c>
      <c r="F118" t="s">
        <v>0</v>
      </c>
    </row>
    <row r="119" spans="1:14">
      <c r="A119" t="s">
        <v>0</v>
      </c>
      <c r="B119" t="s">
        <v>0</v>
      </c>
      <c r="C119" t="s">
        <v>0</v>
      </c>
      <c r="D119" t="s">
        <v>0</v>
      </c>
      <c r="E119" t="s">
        <v>0</v>
      </c>
      <c r="F119" t="s">
        <v>0</v>
      </c>
    </row>
    <row r="120" spans="1:14">
      <c r="A120" t="s">
        <v>0</v>
      </c>
      <c r="B120" t="s">
        <v>0</v>
      </c>
      <c r="C120" t="s">
        <v>0</v>
      </c>
      <c r="D120" t="s">
        <v>0</v>
      </c>
      <c r="E120" t="s">
        <v>0</v>
      </c>
      <c r="F120" t="s">
        <v>0</v>
      </c>
    </row>
    <row r="121" spans="1:14">
      <c r="A121" t="s">
        <v>8</v>
      </c>
      <c r="B121" t="s">
        <v>1</v>
      </c>
      <c r="C121" t="s">
        <v>1</v>
      </c>
      <c r="D121" t="s">
        <v>1</v>
      </c>
      <c r="E121" t="s">
        <v>1</v>
      </c>
      <c r="F121" t="s">
        <v>1</v>
      </c>
    </row>
    <row r="122" spans="1:14">
      <c r="A122" t="s">
        <v>8</v>
      </c>
      <c r="B122" t="s">
        <v>1</v>
      </c>
      <c r="C122" t="s">
        <v>1</v>
      </c>
      <c r="D122" t="s">
        <v>1</v>
      </c>
      <c r="E122" t="s">
        <v>1</v>
      </c>
      <c r="F122" t="s">
        <v>1</v>
      </c>
    </row>
    <row r="123" spans="1:14">
      <c r="A123" t="s">
        <v>8</v>
      </c>
      <c r="B123" t="s">
        <v>1</v>
      </c>
      <c r="C123" t="s">
        <v>1</v>
      </c>
      <c r="D123" t="s">
        <v>1</v>
      </c>
      <c r="E123" t="s">
        <v>1</v>
      </c>
      <c r="F123" t="s">
        <v>1</v>
      </c>
    </row>
    <row r="124" spans="1:14">
      <c r="A124" t="s">
        <v>8</v>
      </c>
      <c r="B124" t="s">
        <v>1</v>
      </c>
      <c r="C124" t="s">
        <v>1</v>
      </c>
      <c r="D124" t="s">
        <v>1</v>
      </c>
      <c r="E124" t="s">
        <v>1</v>
      </c>
      <c r="F124" t="s">
        <v>1</v>
      </c>
    </row>
    <row r="125" spans="1:14">
      <c r="A125" t="s">
        <v>8</v>
      </c>
      <c r="B125" t="s">
        <v>1</v>
      </c>
      <c r="C125" t="s">
        <v>1</v>
      </c>
      <c r="D125" t="s">
        <v>1</v>
      </c>
      <c r="E125" t="s">
        <v>1</v>
      </c>
      <c r="F125" t="s">
        <v>1</v>
      </c>
    </row>
    <row r="126" spans="1:14">
      <c r="A126" t="s">
        <v>8</v>
      </c>
      <c r="B126" t="s">
        <v>1</v>
      </c>
      <c r="C126" t="s">
        <v>1</v>
      </c>
      <c r="D126" t="s">
        <v>1</v>
      </c>
      <c r="E126" t="s">
        <v>1</v>
      </c>
      <c r="F126" t="s">
        <v>1</v>
      </c>
    </row>
    <row r="128" spans="1:14">
      <c r="H128" s="2"/>
      <c r="I128" s="2"/>
      <c r="J128" s="2"/>
      <c r="K128" s="2"/>
      <c r="L128" s="2"/>
      <c r="M128" s="2"/>
      <c r="N128" s="2"/>
    </row>
    <row r="130" spans="1:14" s="2" customFormat="1">
      <c r="A130" s="2" t="s">
        <v>23</v>
      </c>
      <c r="H130"/>
      <c r="I130"/>
      <c r="J130"/>
      <c r="K130"/>
      <c r="L130"/>
      <c r="M130"/>
      <c r="N130"/>
    </row>
    <row r="131" spans="1:14">
      <c r="A131">
        <v>1</v>
      </c>
      <c r="B131">
        <v>2</v>
      </c>
      <c r="C131">
        <v>3</v>
      </c>
      <c r="D131">
        <v>4</v>
      </c>
      <c r="E131">
        <v>5</v>
      </c>
      <c r="F131">
        <v>6</v>
      </c>
      <c r="I131">
        <v>1</v>
      </c>
      <c r="J131">
        <v>2</v>
      </c>
      <c r="K131">
        <v>3</v>
      </c>
      <c r="L131">
        <v>4</v>
      </c>
      <c r="M131">
        <v>5</v>
      </c>
      <c r="N131">
        <v>6</v>
      </c>
    </row>
    <row r="132" spans="1:14">
      <c r="A132" t="s">
        <v>0</v>
      </c>
      <c r="B132" t="s">
        <v>0</v>
      </c>
      <c r="C132" t="s">
        <v>0</v>
      </c>
      <c r="D132" t="s">
        <v>0</v>
      </c>
      <c r="E132" t="s">
        <v>0</v>
      </c>
      <c r="F132" t="s">
        <v>0</v>
      </c>
      <c r="H132" t="s">
        <v>8</v>
      </c>
      <c r="I132" s="4">
        <f>(COUNTIF(A132:A146, "Carpool")/COUNTA(A132:A146))</f>
        <v>0</v>
      </c>
      <c r="J132" s="4">
        <f t="shared" ref="J132" si="40">(COUNTIF(B132:B146, "Carpool")/COUNTA(B132:B146))</f>
        <v>0</v>
      </c>
      <c r="K132" s="4">
        <f t="shared" ref="K132" si="41">(COUNTIF(C132:C146, "Carpool")/COUNTA(C132:C146))</f>
        <v>0</v>
      </c>
      <c r="L132" s="4">
        <f t="shared" ref="L132" si="42">(COUNTIF(D132:D146, "Carpool")/COUNTA(D132:D146))</f>
        <v>6.6666666666666666E-2</v>
      </c>
      <c r="M132" s="4">
        <f t="shared" ref="M132" si="43">(COUNTIF(E132:E146, "Carpool")/COUNTA(E132:E146))</f>
        <v>6.6666666666666666E-2</v>
      </c>
      <c r="N132" s="4">
        <f t="shared" ref="N132" si="44">(COUNTIF(F132:F146, "Carpool")/COUNTA(F132:F146))</f>
        <v>0</v>
      </c>
    </row>
    <row r="133" spans="1:14">
      <c r="A133" t="s">
        <v>0</v>
      </c>
      <c r="B133" t="s">
        <v>0</v>
      </c>
      <c r="C133" t="s">
        <v>0</v>
      </c>
      <c r="D133" t="s">
        <v>0</v>
      </c>
      <c r="E133" t="s">
        <v>0</v>
      </c>
      <c r="F133" t="s">
        <v>0</v>
      </c>
      <c r="H133" t="s">
        <v>1</v>
      </c>
      <c r="I133">
        <f>1-(I132+I134)</f>
        <v>0</v>
      </c>
      <c r="J133">
        <f t="shared" ref="J133:N133" si="45">1-(J132+J134)</f>
        <v>0</v>
      </c>
      <c r="K133">
        <f t="shared" si="45"/>
        <v>0</v>
      </c>
      <c r="L133">
        <f t="shared" si="45"/>
        <v>0</v>
      </c>
      <c r="M133">
        <f t="shared" si="45"/>
        <v>0</v>
      </c>
      <c r="N133">
        <f t="shared" si="45"/>
        <v>6.6666666666666652E-2</v>
      </c>
    </row>
    <row r="134" spans="1:14">
      <c r="A134" t="s">
        <v>0</v>
      </c>
      <c r="B134" t="s">
        <v>0</v>
      </c>
      <c r="C134" t="s">
        <v>0</v>
      </c>
      <c r="D134" t="s">
        <v>0</v>
      </c>
      <c r="E134" t="s">
        <v>0</v>
      </c>
      <c r="F134" t="s">
        <v>0</v>
      </c>
      <c r="H134" t="s">
        <v>0</v>
      </c>
      <c r="I134">
        <f>((COUNTIF(A132:A146, "BART"))/COUNTA(A132:A146))</f>
        <v>1</v>
      </c>
      <c r="J134">
        <f t="shared" ref="J134" si="46">((COUNTIF(B132:B146, "BART"))/COUNTA(B132:B146))</f>
        <v>1</v>
      </c>
      <c r="K134">
        <f t="shared" ref="K134" si="47">((COUNTIF(C132:C146, "BART"))/COUNTA(C132:C146))</f>
        <v>1</v>
      </c>
      <c r="L134">
        <f t="shared" ref="L134" si="48">((COUNTIF(D132:D146, "BART"))/COUNTA(D132:D146))</f>
        <v>0.93333333333333335</v>
      </c>
      <c r="M134">
        <f t="shared" ref="M134" si="49">((COUNTIF(E132:E146, "BART"))/COUNTA(E132:E146))</f>
        <v>0.93333333333333335</v>
      </c>
      <c r="N134">
        <f t="shared" ref="N134" si="50">((COUNTIF(F132:F146, "BART"))/COUNTA(F132:F146))</f>
        <v>0.93333333333333335</v>
      </c>
    </row>
    <row r="135" spans="1:14">
      <c r="A135" t="s">
        <v>0</v>
      </c>
      <c r="B135" t="s">
        <v>0</v>
      </c>
      <c r="C135" t="s">
        <v>0</v>
      </c>
      <c r="D135" t="s">
        <v>0</v>
      </c>
      <c r="E135" t="s">
        <v>0</v>
      </c>
      <c r="F135" t="s">
        <v>0</v>
      </c>
    </row>
    <row r="136" spans="1:14">
      <c r="A136" t="s">
        <v>0</v>
      </c>
      <c r="B136" t="s">
        <v>0</v>
      </c>
      <c r="C136" t="s">
        <v>0</v>
      </c>
      <c r="D136" t="s">
        <v>0</v>
      </c>
      <c r="E136" t="s">
        <v>0</v>
      </c>
      <c r="F136" t="s">
        <v>0</v>
      </c>
    </row>
    <row r="137" spans="1:14">
      <c r="A137" t="s">
        <v>0</v>
      </c>
      <c r="B137" t="s">
        <v>0</v>
      </c>
      <c r="C137" t="s">
        <v>0</v>
      </c>
      <c r="D137" t="s">
        <v>0</v>
      </c>
      <c r="E137" t="s">
        <v>0</v>
      </c>
      <c r="F137" t="s">
        <v>0</v>
      </c>
    </row>
    <row r="138" spans="1:14">
      <c r="A138" t="s">
        <v>0</v>
      </c>
      <c r="B138" t="s">
        <v>0</v>
      </c>
      <c r="C138" t="s">
        <v>0</v>
      </c>
      <c r="D138" t="s">
        <v>0</v>
      </c>
      <c r="E138" t="s">
        <v>0</v>
      </c>
      <c r="F138" t="s">
        <v>0</v>
      </c>
    </row>
    <row r="139" spans="1:14">
      <c r="A139" t="s">
        <v>0</v>
      </c>
      <c r="B139" t="s">
        <v>0</v>
      </c>
      <c r="C139" t="s">
        <v>0</v>
      </c>
      <c r="D139" t="s">
        <v>0</v>
      </c>
      <c r="E139" t="s">
        <v>0</v>
      </c>
      <c r="F139" t="s">
        <v>0</v>
      </c>
    </row>
    <row r="140" spans="1:14">
      <c r="A140" t="s">
        <v>0</v>
      </c>
      <c r="B140" t="s">
        <v>0</v>
      </c>
      <c r="C140" t="s">
        <v>0</v>
      </c>
      <c r="D140" t="s">
        <v>0</v>
      </c>
      <c r="E140" t="s">
        <v>0</v>
      </c>
      <c r="F140" t="s">
        <v>0</v>
      </c>
    </row>
    <row r="141" spans="1:14">
      <c r="A141" t="s">
        <v>0</v>
      </c>
      <c r="B141" t="s">
        <v>0</v>
      </c>
      <c r="C141" t="s">
        <v>0</v>
      </c>
      <c r="D141" t="s">
        <v>8</v>
      </c>
      <c r="E141" t="s">
        <v>8</v>
      </c>
      <c r="F141" t="s">
        <v>1</v>
      </c>
    </row>
    <row r="142" spans="1:14">
      <c r="A142" t="s">
        <v>0</v>
      </c>
      <c r="B142" t="s">
        <v>0</v>
      </c>
      <c r="C142" t="s">
        <v>0</v>
      </c>
      <c r="D142" t="s">
        <v>0</v>
      </c>
      <c r="E142" t="s">
        <v>0</v>
      </c>
      <c r="F142" t="s">
        <v>0</v>
      </c>
    </row>
    <row r="143" spans="1:14">
      <c r="A143" t="s">
        <v>0</v>
      </c>
      <c r="B143" t="s">
        <v>0</v>
      </c>
      <c r="C143" t="s">
        <v>0</v>
      </c>
      <c r="D143" t="s">
        <v>0</v>
      </c>
      <c r="E143" t="s">
        <v>0</v>
      </c>
      <c r="F143" t="s">
        <v>0</v>
      </c>
    </row>
    <row r="144" spans="1:14">
      <c r="A144" t="s">
        <v>0</v>
      </c>
      <c r="B144" t="s">
        <v>0</v>
      </c>
      <c r="C144" t="s">
        <v>0</v>
      </c>
      <c r="D144" t="s">
        <v>0</v>
      </c>
      <c r="E144" t="s">
        <v>0</v>
      </c>
      <c r="F144" t="s">
        <v>0</v>
      </c>
    </row>
    <row r="145" spans="1:14">
      <c r="A145" t="s">
        <v>0</v>
      </c>
      <c r="B145" t="s">
        <v>0</v>
      </c>
      <c r="C145" t="s">
        <v>0</v>
      </c>
      <c r="D145" t="s">
        <v>0</v>
      </c>
      <c r="E145" t="s">
        <v>0</v>
      </c>
      <c r="F145" t="s">
        <v>0</v>
      </c>
    </row>
    <row r="146" spans="1:14">
      <c r="A146" t="s">
        <v>0</v>
      </c>
      <c r="B146" t="s">
        <v>0</v>
      </c>
      <c r="C146" t="s">
        <v>0</v>
      </c>
      <c r="D146" t="s">
        <v>0</v>
      </c>
      <c r="E146" t="s">
        <v>0</v>
      </c>
      <c r="F146" t="s">
        <v>0</v>
      </c>
      <c r="H146" s="2"/>
      <c r="I146" s="2"/>
      <c r="J146" s="2"/>
      <c r="K146" s="2"/>
      <c r="L146" s="2"/>
      <c r="M146" s="2"/>
      <c r="N146" s="2"/>
    </row>
    <row r="148" spans="1:14" s="2" customFormat="1">
      <c r="A148" s="2" t="s">
        <v>17</v>
      </c>
      <c r="H148"/>
      <c r="I148"/>
      <c r="J148"/>
      <c r="K148"/>
      <c r="L148"/>
      <c r="M148"/>
      <c r="N148"/>
    </row>
    <row r="149" spans="1:14">
      <c r="A149">
        <v>1</v>
      </c>
      <c r="B149">
        <v>2</v>
      </c>
      <c r="C149">
        <v>3</v>
      </c>
      <c r="D149">
        <v>4</v>
      </c>
      <c r="E149">
        <v>5</v>
      </c>
      <c r="F149">
        <v>6</v>
      </c>
    </row>
    <row r="150" spans="1:14">
      <c r="A150" t="s">
        <v>8</v>
      </c>
      <c r="B150" t="s">
        <v>8</v>
      </c>
      <c r="C150" t="s">
        <v>8</v>
      </c>
      <c r="D150" t="s">
        <v>8</v>
      </c>
      <c r="E150" t="s">
        <v>8</v>
      </c>
      <c r="F150" t="s">
        <v>1</v>
      </c>
    </row>
    <row r="151" spans="1:14">
      <c r="A151" t="s">
        <v>8</v>
      </c>
      <c r="B151" t="s">
        <v>8</v>
      </c>
      <c r="C151" t="s">
        <v>8</v>
      </c>
      <c r="D151" t="s">
        <v>8</v>
      </c>
      <c r="E151" t="s">
        <v>8</v>
      </c>
      <c r="F151" t="s">
        <v>1</v>
      </c>
    </row>
    <row r="152" spans="1:14">
      <c r="A152" t="s">
        <v>8</v>
      </c>
      <c r="B152" t="s">
        <v>8</v>
      </c>
      <c r="C152" t="s">
        <v>8</v>
      </c>
      <c r="D152" t="s">
        <v>8</v>
      </c>
      <c r="E152" t="s">
        <v>8</v>
      </c>
      <c r="F152" t="s">
        <v>1</v>
      </c>
    </row>
    <row r="153" spans="1:14">
      <c r="A153" t="s">
        <v>8</v>
      </c>
      <c r="B153" t="s">
        <v>8</v>
      </c>
      <c r="C153" t="s">
        <v>8</v>
      </c>
      <c r="D153" t="s">
        <v>8</v>
      </c>
      <c r="E153" t="s">
        <v>8</v>
      </c>
      <c r="F153" t="s">
        <v>1</v>
      </c>
    </row>
    <row r="154" spans="1:14">
      <c r="A154" t="s">
        <v>8</v>
      </c>
      <c r="B154" t="s">
        <v>8</v>
      </c>
      <c r="C154" t="s">
        <v>8</v>
      </c>
      <c r="D154" t="s">
        <v>8</v>
      </c>
      <c r="E154" t="s">
        <v>8</v>
      </c>
      <c r="F154" t="s">
        <v>1</v>
      </c>
    </row>
    <row r="155" spans="1:14">
      <c r="A155" t="s">
        <v>8</v>
      </c>
      <c r="B155" t="s">
        <v>8</v>
      </c>
      <c r="C155" t="s">
        <v>8</v>
      </c>
      <c r="D155" t="s">
        <v>8</v>
      </c>
      <c r="E155" t="s">
        <v>8</v>
      </c>
      <c r="F155" t="s">
        <v>1</v>
      </c>
    </row>
    <row r="156" spans="1:14">
      <c r="A156" t="s">
        <v>8</v>
      </c>
      <c r="B156" t="s">
        <v>8</v>
      </c>
      <c r="C156" t="s">
        <v>8</v>
      </c>
      <c r="D156" t="s">
        <v>8</v>
      </c>
      <c r="E156" t="s">
        <v>8</v>
      </c>
      <c r="F156" t="s">
        <v>1</v>
      </c>
    </row>
    <row r="157" spans="1:14">
      <c r="A157" t="s">
        <v>8</v>
      </c>
      <c r="B157" t="s">
        <v>8</v>
      </c>
      <c r="C157" t="s">
        <v>8</v>
      </c>
      <c r="D157" t="s">
        <v>8</v>
      </c>
      <c r="E157" t="s">
        <v>8</v>
      </c>
      <c r="F157" t="s">
        <v>1</v>
      </c>
    </row>
    <row r="158" spans="1:14">
      <c r="A158" t="s">
        <v>8</v>
      </c>
      <c r="B158" t="s">
        <v>8</v>
      </c>
      <c r="C158" t="s">
        <v>8</v>
      </c>
      <c r="D158" t="s">
        <v>8</v>
      </c>
      <c r="E158" t="s">
        <v>8</v>
      </c>
      <c r="F158" t="s">
        <v>1</v>
      </c>
    </row>
    <row r="159" spans="1:14">
      <c r="A159" t="s">
        <v>8</v>
      </c>
      <c r="B159" t="s">
        <v>8</v>
      </c>
      <c r="C159" t="s">
        <v>8</v>
      </c>
      <c r="D159" t="s">
        <v>8</v>
      </c>
      <c r="E159" t="s">
        <v>8</v>
      </c>
      <c r="F159" t="s">
        <v>1</v>
      </c>
    </row>
    <row r="160" spans="1:14">
      <c r="A160" t="s">
        <v>8</v>
      </c>
      <c r="B160" t="s">
        <v>8</v>
      </c>
      <c r="C160" t="s">
        <v>8</v>
      </c>
      <c r="D160" t="s">
        <v>8</v>
      </c>
      <c r="E160" t="s">
        <v>8</v>
      </c>
      <c r="F160" t="s">
        <v>1</v>
      </c>
    </row>
    <row r="161" spans="1:6">
      <c r="A161" t="s">
        <v>8</v>
      </c>
      <c r="B161" t="s">
        <v>8</v>
      </c>
      <c r="C161" t="s">
        <v>8</v>
      </c>
      <c r="D161" t="s">
        <v>8</v>
      </c>
      <c r="E161" t="s">
        <v>8</v>
      </c>
      <c r="F161" t="s">
        <v>1</v>
      </c>
    </row>
    <row r="162" spans="1:6">
      <c r="A162" t="s">
        <v>8</v>
      </c>
      <c r="B162" t="s">
        <v>8</v>
      </c>
      <c r="C162" t="s">
        <v>8</v>
      </c>
      <c r="D162" t="s">
        <v>8</v>
      </c>
      <c r="E162" t="s">
        <v>8</v>
      </c>
      <c r="F162" t="s">
        <v>1</v>
      </c>
    </row>
    <row r="163" spans="1:6">
      <c r="A163" t="s">
        <v>8</v>
      </c>
      <c r="B163" t="s">
        <v>8</v>
      </c>
      <c r="C163" t="s">
        <v>8</v>
      </c>
      <c r="D163" t="s">
        <v>8</v>
      </c>
      <c r="E163" t="s">
        <v>8</v>
      </c>
      <c r="F163" t="s">
        <v>1</v>
      </c>
    </row>
    <row r="164" spans="1:6">
      <c r="A164" t="s">
        <v>8</v>
      </c>
      <c r="B164" t="s">
        <v>8</v>
      </c>
      <c r="C164" t="s">
        <v>8</v>
      </c>
      <c r="D164" t="s">
        <v>8</v>
      </c>
      <c r="E164" t="s">
        <v>8</v>
      </c>
      <c r="F164" t="s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183"/>
  <sheetViews>
    <sheetView topLeftCell="A73" workbookViewId="0">
      <selection sqref="A1:XFD1048576"/>
    </sheetView>
  </sheetViews>
  <sheetFormatPr defaultRowHeight="15"/>
  <sheetData>
    <row r="1" spans="1:22" s="3" customFormat="1">
      <c r="A1" s="2" t="s">
        <v>2</v>
      </c>
    </row>
    <row r="3" spans="1:22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P3" t="s">
        <v>5</v>
      </c>
    </row>
    <row r="4" spans="1:22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H4" t="s">
        <v>8</v>
      </c>
      <c r="I4" s="4">
        <f>(COUNTIF(A4:A18, "Carpool")/COUNTA(A4:A18))</f>
        <v>0.33333333333333331</v>
      </c>
      <c r="J4" s="4">
        <f t="shared" ref="J4:N4" si="0">(COUNTIF(B4:B18, "Carpool")/COUNTA(B4:B18))</f>
        <v>0.46666666666666667</v>
      </c>
      <c r="K4" s="4">
        <f t="shared" si="0"/>
        <v>0.46666666666666667</v>
      </c>
      <c r="L4" s="4">
        <f t="shared" si="0"/>
        <v>0.46666666666666667</v>
      </c>
      <c r="M4" s="4">
        <f t="shared" si="0"/>
        <v>0.46666666666666667</v>
      </c>
      <c r="N4" s="4">
        <f t="shared" si="0"/>
        <v>0.46666666666666667</v>
      </c>
    </row>
    <row r="5" spans="1:22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H5" t="s">
        <v>1</v>
      </c>
      <c r="I5">
        <f>1-(I4+I6)</f>
        <v>0</v>
      </c>
      <c r="J5">
        <f t="shared" ref="J5:N5" si="1">1-(J4+J6)</f>
        <v>0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0</v>
      </c>
    </row>
    <row r="6" spans="1:22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H6" t="s">
        <v>0</v>
      </c>
      <c r="I6">
        <f>((COUNTIF(A4:A18, "BART"))/COUNTA(A4:A18))</f>
        <v>0.66666666666666663</v>
      </c>
      <c r="J6">
        <f t="shared" ref="J6:N6" si="2">((COUNTIF(B4:B18, "BART"))/COUNTA(B4:B18))</f>
        <v>0.53333333333333333</v>
      </c>
      <c r="K6">
        <f t="shared" si="2"/>
        <v>0.53333333333333333</v>
      </c>
      <c r="L6">
        <f t="shared" si="2"/>
        <v>0.53333333333333333</v>
      </c>
      <c r="M6">
        <f t="shared" si="2"/>
        <v>0.53333333333333333</v>
      </c>
      <c r="N6">
        <f t="shared" si="2"/>
        <v>0.53333333333333333</v>
      </c>
    </row>
    <row r="7" spans="1:22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</row>
    <row r="8" spans="1:22">
      <c r="A8" t="s">
        <v>8</v>
      </c>
      <c r="B8" t="s">
        <v>8</v>
      </c>
      <c r="C8" t="s">
        <v>8</v>
      </c>
      <c r="D8" t="s">
        <v>8</v>
      </c>
      <c r="E8" t="s">
        <v>8</v>
      </c>
      <c r="F8" t="s">
        <v>8</v>
      </c>
    </row>
    <row r="9" spans="1:22">
      <c r="A9" t="s">
        <v>8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H9" t="s">
        <v>4</v>
      </c>
    </row>
    <row r="10" spans="1:22">
      <c r="A10" t="s">
        <v>0</v>
      </c>
      <c r="B10" t="s">
        <v>8</v>
      </c>
      <c r="C10" t="s">
        <v>8</v>
      </c>
      <c r="D10" t="s">
        <v>8</v>
      </c>
      <c r="E10" t="s">
        <v>8</v>
      </c>
      <c r="F10" t="s">
        <v>8</v>
      </c>
    </row>
    <row r="11" spans="1:22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H11">
        <v>1</v>
      </c>
      <c r="I11">
        <f>H11+1</f>
        <v>2</v>
      </c>
      <c r="J11">
        <f t="shared" ref="J11:V11" si="3">I11+1</f>
        <v>3</v>
      </c>
      <c r="K11">
        <f t="shared" si="3"/>
        <v>4</v>
      </c>
      <c r="L11">
        <f t="shared" si="3"/>
        <v>5</v>
      </c>
      <c r="M11">
        <f t="shared" si="3"/>
        <v>6</v>
      </c>
      <c r="N11">
        <f t="shared" si="3"/>
        <v>7</v>
      </c>
      <c r="O11">
        <f t="shared" si="3"/>
        <v>8</v>
      </c>
      <c r="P11">
        <f t="shared" si="3"/>
        <v>9</v>
      </c>
      <c r="Q11">
        <f t="shared" si="3"/>
        <v>10</v>
      </c>
      <c r="R11">
        <f t="shared" si="3"/>
        <v>11</v>
      </c>
      <c r="S11">
        <f t="shared" si="3"/>
        <v>12</v>
      </c>
      <c r="T11">
        <f t="shared" si="3"/>
        <v>13</v>
      </c>
      <c r="U11">
        <f t="shared" si="3"/>
        <v>14</v>
      </c>
      <c r="V11">
        <f t="shared" si="3"/>
        <v>15</v>
      </c>
    </row>
    <row r="12" spans="1:22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H12" t="str">
        <f>C4</f>
        <v>BART</v>
      </c>
      <c r="I12" t="str">
        <f t="shared" ref="I12:K12" si="4">D4</f>
        <v>BART</v>
      </c>
      <c r="J12" t="str">
        <f t="shared" si="4"/>
        <v>BART</v>
      </c>
      <c r="K12" t="str">
        <f t="shared" si="4"/>
        <v>BART</v>
      </c>
      <c r="L12" t="str">
        <f>C8</f>
        <v>Carpool</v>
      </c>
      <c r="M12" t="str">
        <f t="shared" ref="M12:N12" si="5">D8</f>
        <v>Carpool</v>
      </c>
      <c r="N12" t="str">
        <f t="shared" si="5"/>
        <v>Carpool</v>
      </c>
      <c r="O12" t="s">
        <v>0</v>
      </c>
      <c r="P12" t="s">
        <v>0</v>
      </c>
      <c r="Q12" t="s">
        <v>0</v>
      </c>
      <c r="R12" t="s">
        <v>0</v>
      </c>
      <c r="S12" t="s">
        <v>1</v>
      </c>
      <c r="T12" t="s">
        <v>1</v>
      </c>
      <c r="U12" t="s">
        <v>1</v>
      </c>
      <c r="V12" t="s">
        <v>1</v>
      </c>
    </row>
    <row r="13" spans="1:22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H13">
        <v>1</v>
      </c>
      <c r="I13">
        <v>1</v>
      </c>
      <c r="J13">
        <v>1</v>
      </c>
      <c r="K13">
        <v>1</v>
      </c>
      <c r="L13">
        <v>2</v>
      </c>
      <c r="M13">
        <v>2</v>
      </c>
      <c r="N13">
        <v>2</v>
      </c>
      <c r="O13">
        <v>1</v>
      </c>
      <c r="P13">
        <v>1</v>
      </c>
      <c r="Q13">
        <v>1</v>
      </c>
      <c r="R13">
        <v>1</v>
      </c>
      <c r="S13">
        <v>2</v>
      </c>
      <c r="T13">
        <v>2</v>
      </c>
      <c r="U13">
        <v>2</v>
      </c>
      <c r="V13">
        <v>2</v>
      </c>
    </row>
    <row r="14" spans="1:22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</row>
    <row r="15" spans="1:22">
      <c r="A15" t="s">
        <v>8</v>
      </c>
      <c r="B15" t="s">
        <v>8</v>
      </c>
      <c r="C15" t="s">
        <v>8</v>
      </c>
      <c r="D15" t="s">
        <v>8</v>
      </c>
      <c r="E15" t="s">
        <v>8</v>
      </c>
      <c r="F15" t="s">
        <v>8</v>
      </c>
      <c r="I15" t="s">
        <v>22</v>
      </c>
    </row>
    <row r="16" spans="1:22">
      <c r="A16" t="s">
        <v>8</v>
      </c>
      <c r="B16" t="s">
        <v>8</v>
      </c>
      <c r="C16" t="s">
        <v>8</v>
      </c>
      <c r="D16" t="s">
        <v>8</v>
      </c>
      <c r="E16" t="s">
        <v>8</v>
      </c>
      <c r="F16" t="s">
        <v>8</v>
      </c>
      <c r="H16" t="s">
        <v>21</v>
      </c>
      <c r="I16">
        <v>1</v>
      </c>
      <c r="J16">
        <v>2</v>
      </c>
      <c r="K16">
        <v>3</v>
      </c>
      <c r="L16">
        <v>4</v>
      </c>
      <c r="M16">
        <v>5</v>
      </c>
      <c r="N16">
        <v>6</v>
      </c>
    </row>
    <row r="17" spans="1:14">
      <c r="A17" t="s">
        <v>8</v>
      </c>
      <c r="B17" t="s">
        <v>8</v>
      </c>
      <c r="C17" t="s">
        <v>8</v>
      </c>
      <c r="D17" t="s">
        <v>8</v>
      </c>
      <c r="E17" t="s">
        <v>8</v>
      </c>
      <c r="F17" t="s">
        <v>8</v>
      </c>
      <c r="H17">
        <v>13.67</v>
      </c>
      <c r="I17">
        <v>17.22</v>
      </c>
      <c r="J17">
        <v>44.7</v>
      </c>
      <c r="K17">
        <v>77.040000000000006</v>
      </c>
      <c r="L17">
        <v>123.48</v>
      </c>
      <c r="M17">
        <v>265.02</v>
      </c>
      <c r="N17">
        <v>449.52</v>
      </c>
    </row>
    <row r="18" spans="1:14">
      <c r="A18" t="s">
        <v>0</v>
      </c>
      <c r="B18" t="s">
        <v>8</v>
      </c>
      <c r="C18" t="s">
        <v>8</v>
      </c>
      <c r="D18" t="s">
        <v>8</v>
      </c>
      <c r="E18" t="s">
        <v>8</v>
      </c>
      <c r="F18" t="s">
        <v>8</v>
      </c>
    </row>
    <row r="21" spans="1:14" s="3" customFormat="1">
      <c r="A21" s="2" t="s">
        <v>3</v>
      </c>
    </row>
    <row r="22" spans="1:14">
      <c r="A22">
        <v>1</v>
      </c>
      <c r="B22">
        <v>2</v>
      </c>
      <c r="C22">
        <v>3</v>
      </c>
      <c r="D22">
        <v>4</v>
      </c>
      <c r="E22">
        <v>5</v>
      </c>
      <c r="F22">
        <v>6</v>
      </c>
      <c r="I22">
        <v>1</v>
      </c>
      <c r="J22">
        <v>2</v>
      </c>
      <c r="K22">
        <v>3</v>
      </c>
      <c r="L22">
        <v>4</v>
      </c>
      <c r="M22">
        <v>5</v>
      </c>
      <c r="N22">
        <v>6</v>
      </c>
    </row>
    <row r="23" spans="1:14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H23" t="s">
        <v>8</v>
      </c>
      <c r="I23" s="4">
        <f>(COUNTIF(A23:A37, "Carpool")/COUNTA(A23:A37))</f>
        <v>0</v>
      </c>
      <c r="J23" s="4">
        <f t="shared" ref="J23:N23" si="6">(COUNTIF(B23:B37, "Carpool")/COUNTA(B23:B37))</f>
        <v>6.6666666666666666E-2</v>
      </c>
      <c r="K23" s="4">
        <f t="shared" si="6"/>
        <v>0</v>
      </c>
      <c r="L23" s="4">
        <f t="shared" si="6"/>
        <v>0</v>
      </c>
      <c r="M23" s="4">
        <f t="shared" si="6"/>
        <v>0</v>
      </c>
      <c r="N23" s="4">
        <f t="shared" si="6"/>
        <v>0</v>
      </c>
    </row>
    <row r="24" spans="1:14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H24" t="s">
        <v>1</v>
      </c>
      <c r="I24">
        <f>1-(I23+I25)</f>
        <v>0</v>
      </c>
      <c r="J24">
        <f t="shared" ref="J24:N24" si="7">1-(J23+J25)</f>
        <v>0</v>
      </c>
      <c r="K24">
        <f t="shared" si="7"/>
        <v>0.1333333333333333</v>
      </c>
      <c r="L24">
        <f t="shared" si="7"/>
        <v>0.1333333333333333</v>
      </c>
      <c r="M24">
        <f t="shared" si="7"/>
        <v>0.1333333333333333</v>
      </c>
      <c r="N24">
        <f t="shared" si="7"/>
        <v>0.1333333333333333</v>
      </c>
    </row>
    <row r="25" spans="1:14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H25" t="s">
        <v>0</v>
      </c>
      <c r="I25">
        <f>((COUNTIF(A23:A37, "BART"))/COUNTA(A23:A37))</f>
        <v>1</v>
      </c>
      <c r="J25">
        <f t="shared" ref="J25:N25" si="8">((COUNTIF(B23:B37, "BART"))/COUNTA(B23:B37))</f>
        <v>0.93333333333333335</v>
      </c>
      <c r="K25">
        <f t="shared" si="8"/>
        <v>0.8666666666666667</v>
      </c>
      <c r="L25">
        <f t="shared" si="8"/>
        <v>0.8666666666666667</v>
      </c>
      <c r="M25">
        <f t="shared" si="8"/>
        <v>0.8666666666666667</v>
      </c>
      <c r="N25">
        <f t="shared" si="8"/>
        <v>0.8666666666666667</v>
      </c>
    </row>
    <row r="26" spans="1:14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</row>
    <row r="27" spans="1:14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</row>
    <row r="28" spans="1:14">
      <c r="A28" t="s">
        <v>0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</row>
    <row r="29" spans="1:14">
      <c r="A29" t="s">
        <v>0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</row>
    <row r="30" spans="1:14">
      <c r="A30" t="s">
        <v>0</v>
      </c>
      <c r="B30" t="s">
        <v>8</v>
      </c>
      <c r="C30" t="s">
        <v>1</v>
      </c>
      <c r="D30" t="s">
        <v>1</v>
      </c>
      <c r="E30" t="s">
        <v>1</v>
      </c>
      <c r="F30" t="s">
        <v>1</v>
      </c>
    </row>
    <row r="31" spans="1:14">
      <c r="A31" t="s">
        <v>0</v>
      </c>
      <c r="B31" t="s">
        <v>0</v>
      </c>
      <c r="C31" t="s">
        <v>1</v>
      </c>
      <c r="D31" t="s">
        <v>1</v>
      </c>
      <c r="E31" t="s">
        <v>1</v>
      </c>
      <c r="F31" t="s">
        <v>1</v>
      </c>
    </row>
    <row r="32" spans="1:14">
      <c r="A32" t="s">
        <v>0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</row>
    <row r="33" spans="1:14">
      <c r="A33" t="s">
        <v>0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</row>
    <row r="34" spans="1:14">
      <c r="A34" t="s">
        <v>0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</row>
    <row r="35" spans="1:14">
      <c r="A35" t="s">
        <v>0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</row>
    <row r="36" spans="1:14">
      <c r="A36" t="s">
        <v>0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</row>
    <row r="37" spans="1:14">
      <c r="A37" t="s">
        <v>0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</row>
    <row r="39" spans="1:14" s="3" customFormat="1">
      <c r="A39" s="2" t="s">
        <v>6</v>
      </c>
    </row>
    <row r="40" spans="1:14">
      <c r="A40">
        <v>1</v>
      </c>
      <c r="B40">
        <v>2</v>
      </c>
      <c r="C40">
        <v>3</v>
      </c>
      <c r="D40">
        <v>4</v>
      </c>
      <c r="E40">
        <v>5</v>
      </c>
      <c r="F40">
        <v>6</v>
      </c>
      <c r="I40">
        <v>1</v>
      </c>
      <c r="J40">
        <v>2</v>
      </c>
      <c r="K40">
        <v>3</v>
      </c>
      <c r="L40">
        <v>4</v>
      </c>
      <c r="M40">
        <v>5</v>
      </c>
      <c r="N40">
        <v>6</v>
      </c>
    </row>
    <row r="41" spans="1:14">
      <c r="A41" t="s">
        <v>8</v>
      </c>
      <c r="B41" t="s">
        <v>8</v>
      </c>
      <c r="C41" t="s">
        <v>8</v>
      </c>
      <c r="D41" t="s">
        <v>8</v>
      </c>
      <c r="E41" t="s">
        <v>8</v>
      </c>
      <c r="F41" t="s">
        <v>1</v>
      </c>
      <c r="H41" t="s">
        <v>8</v>
      </c>
      <c r="I41" s="4">
        <f>(COUNTIF(A41:A55, "Carpool")/COUNTA(A41:A55))</f>
        <v>1</v>
      </c>
      <c r="J41" s="4">
        <f t="shared" ref="J41:N41" si="9">(COUNTIF(B41:B55, "Carpool")/COUNTA(B41:B55))</f>
        <v>1</v>
      </c>
      <c r="K41" s="4">
        <f t="shared" si="9"/>
        <v>1</v>
      </c>
      <c r="L41" s="4">
        <f t="shared" si="9"/>
        <v>1</v>
      </c>
      <c r="M41" s="4">
        <f t="shared" si="9"/>
        <v>1</v>
      </c>
      <c r="N41" s="4">
        <f t="shared" si="9"/>
        <v>0</v>
      </c>
    </row>
    <row r="42" spans="1:14">
      <c r="A42" t="s">
        <v>8</v>
      </c>
      <c r="B42" t="s">
        <v>8</v>
      </c>
      <c r="C42" t="s">
        <v>8</v>
      </c>
      <c r="D42" t="s">
        <v>8</v>
      </c>
      <c r="E42" t="s">
        <v>8</v>
      </c>
      <c r="F42" t="s">
        <v>1</v>
      </c>
      <c r="H42" t="s">
        <v>1</v>
      </c>
      <c r="I42">
        <f>1-I41</f>
        <v>0</v>
      </c>
      <c r="J42">
        <f>1-J41</f>
        <v>0</v>
      </c>
      <c r="K42">
        <f>1-K41</f>
        <v>0</v>
      </c>
      <c r="L42">
        <f>1-L41</f>
        <v>0</v>
      </c>
      <c r="M42">
        <f t="shared" ref="M42:N42" si="10">1-M41</f>
        <v>0</v>
      </c>
      <c r="N42">
        <f t="shared" si="10"/>
        <v>1</v>
      </c>
    </row>
    <row r="43" spans="1:14">
      <c r="A43" t="s">
        <v>8</v>
      </c>
      <c r="B43" t="s">
        <v>8</v>
      </c>
      <c r="C43" t="s">
        <v>8</v>
      </c>
      <c r="D43" t="s">
        <v>8</v>
      </c>
      <c r="E43" t="s">
        <v>8</v>
      </c>
      <c r="F43" t="s">
        <v>1</v>
      </c>
    </row>
    <row r="44" spans="1:14">
      <c r="A44" t="s">
        <v>8</v>
      </c>
      <c r="B44" t="s">
        <v>8</v>
      </c>
      <c r="C44" t="s">
        <v>8</v>
      </c>
      <c r="D44" t="s">
        <v>8</v>
      </c>
      <c r="E44" t="s">
        <v>8</v>
      </c>
      <c r="F44" t="s">
        <v>1</v>
      </c>
    </row>
    <row r="45" spans="1:14">
      <c r="A45" t="s">
        <v>8</v>
      </c>
      <c r="B45" t="s">
        <v>8</v>
      </c>
      <c r="C45" t="s">
        <v>8</v>
      </c>
      <c r="D45" t="s">
        <v>8</v>
      </c>
      <c r="E45" t="s">
        <v>8</v>
      </c>
      <c r="F45" t="s">
        <v>1</v>
      </c>
    </row>
    <row r="46" spans="1:14">
      <c r="A46" t="s">
        <v>8</v>
      </c>
      <c r="B46" t="s">
        <v>8</v>
      </c>
      <c r="C46" t="s">
        <v>8</v>
      </c>
      <c r="D46" t="s">
        <v>8</v>
      </c>
      <c r="E46" t="s">
        <v>8</v>
      </c>
      <c r="F46" t="s">
        <v>1</v>
      </c>
    </row>
    <row r="47" spans="1:14">
      <c r="A47" t="s">
        <v>8</v>
      </c>
      <c r="B47" t="s">
        <v>8</v>
      </c>
      <c r="C47" t="s">
        <v>8</v>
      </c>
      <c r="D47" t="s">
        <v>8</v>
      </c>
      <c r="E47" t="s">
        <v>8</v>
      </c>
      <c r="F47" t="s">
        <v>1</v>
      </c>
    </row>
    <row r="48" spans="1:14">
      <c r="A48" t="s">
        <v>8</v>
      </c>
      <c r="B48" t="s">
        <v>8</v>
      </c>
      <c r="C48" t="s">
        <v>8</v>
      </c>
      <c r="D48" t="s">
        <v>8</v>
      </c>
      <c r="E48" t="s">
        <v>8</v>
      </c>
      <c r="F48" t="s">
        <v>1</v>
      </c>
    </row>
    <row r="49" spans="1:14">
      <c r="A49" t="s">
        <v>8</v>
      </c>
      <c r="B49" t="s">
        <v>8</v>
      </c>
      <c r="C49" t="s">
        <v>8</v>
      </c>
      <c r="D49" t="s">
        <v>8</v>
      </c>
      <c r="E49" t="s">
        <v>8</v>
      </c>
      <c r="F49" t="s">
        <v>1</v>
      </c>
    </row>
    <row r="50" spans="1:14">
      <c r="A50" t="s">
        <v>8</v>
      </c>
      <c r="B50" t="s">
        <v>8</v>
      </c>
      <c r="C50" t="s">
        <v>8</v>
      </c>
      <c r="D50" t="s">
        <v>8</v>
      </c>
      <c r="E50" t="s">
        <v>8</v>
      </c>
      <c r="F50" t="s">
        <v>1</v>
      </c>
    </row>
    <row r="51" spans="1:14">
      <c r="A51" t="s">
        <v>8</v>
      </c>
      <c r="B51" t="s">
        <v>8</v>
      </c>
      <c r="C51" t="s">
        <v>8</v>
      </c>
      <c r="D51" t="s">
        <v>8</v>
      </c>
      <c r="E51" t="s">
        <v>8</v>
      </c>
      <c r="F51" t="s">
        <v>1</v>
      </c>
      <c r="I51" t="s">
        <v>22</v>
      </c>
    </row>
    <row r="52" spans="1:14">
      <c r="A52" t="s">
        <v>8</v>
      </c>
      <c r="B52" t="s">
        <v>8</v>
      </c>
      <c r="C52" t="s">
        <v>8</v>
      </c>
      <c r="D52" t="s">
        <v>8</v>
      </c>
      <c r="E52" t="s">
        <v>8</v>
      </c>
      <c r="F52" t="s">
        <v>1</v>
      </c>
      <c r="H52" t="s">
        <v>21</v>
      </c>
      <c r="I52">
        <v>1</v>
      </c>
      <c r="J52">
        <v>2</v>
      </c>
      <c r="K52">
        <v>3</v>
      </c>
      <c r="L52">
        <v>4</v>
      </c>
      <c r="M52">
        <v>5</v>
      </c>
      <c r="N52">
        <v>6</v>
      </c>
    </row>
    <row r="53" spans="1:14">
      <c r="A53" t="s">
        <v>8</v>
      </c>
      <c r="B53" t="s">
        <v>8</v>
      </c>
      <c r="C53" t="s">
        <v>8</v>
      </c>
      <c r="D53" t="s">
        <v>8</v>
      </c>
      <c r="E53" t="s">
        <v>8</v>
      </c>
      <c r="F53" t="s">
        <v>1</v>
      </c>
      <c r="H53">
        <v>29.17</v>
      </c>
      <c r="I53">
        <v>114.8</v>
      </c>
      <c r="J53">
        <v>298</v>
      </c>
      <c r="K53">
        <v>513.6</v>
      </c>
      <c r="L53">
        <v>823.2</v>
      </c>
      <c r="M53">
        <v>1766.8</v>
      </c>
      <c r="N53">
        <v>2996.8</v>
      </c>
    </row>
    <row r="54" spans="1:14">
      <c r="A54" t="s">
        <v>8</v>
      </c>
      <c r="B54" t="s">
        <v>8</v>
      </c>
      <c r="C54" t="s">
        <v>8</v>
      </c>
      <c r="D54" t="s">
        <v>8</v>
      </c>
      <c r="E54" t="s">
        <v>8</v>
      </c>
      <c r="F54" t="s">
        <v>1</v>
      </c>
    </row>
    <row r="55" spans="1:14">
      <c r="A55" t="s">
        <v>8</v>
      </c>
      <c r="B55" t="s">
        <v>8</v>
      </c>
      <c r="C55" t="s">
        <v>8</v>
      </c>
      <c r="D55" t="s">
        <v>8</v>
      </c>
      <c r="E55" t="s">
        <v>8</v>
      </c>
      <c r="F55" t="s">
        <v>1</v>
      </c>
    </row>
    <row r="57" spans="1:14" s="3" customFormat="1">
      <c r="A57" s="2" t="s">
        <v>9</v>
      </c>
    </row>
    <row r="58" spans="1:14">
      <c r="A58">
        <v>1</v>
      </c>
      <c r="B58">
        <v>2</v>
      </c>
      <c r="C58">
        <v>3</v>
      </c>
      <c r="D58">
        <v>4</v>
      </c>
      <c r="E58">
        <v>5</v>
      </c>
      <c r="F58">
        <v>6</v>
      </c>
      <c r="I58">
        <v>1</v>
      </c>
      <c r="J58">
        <v>2</v>
      </c>
      <c r="K58">
        <v>3</v>
      </c>
      <c r="L58">
        <v>4</v>
      </c>
      <c r="M58">
        <v>5</v>
      </c>
      <c r="N58">
        <v>6</v>
      </c>
    </row>
    <row r="59" spans="1:14">
      <c r="A59" t="s">
        <v>8</v>
      </c>
      <c r="B59" t="s">
        <v>8</v>
      </c>
      <c r="C59" t="s">
        <v>8</v>
      </c>
      <c r="D59" t="s">
        <v>8</v>
      </c>
      <c r="E59" t="s">
        <v>1</v>
      </c>
      <c r="F59" t="s">
        <v>1</v>
      </c>
      <c r="H59" t="s">
        <v>8</v>
      </c>
      <c r="I59" s="4">
        <f>(COUNTIF(A59:A73, "Carpool")/COUNTA(A59:A73))</f>
        <v>1</v>
      </c>
      <c r="J59" s="4">
        <f t="shared" ref="J59:N59" si="11">(COUNTIF(B59:B73, "Carpool")/COUNTA(B59:B73))</f>
        <v>1</v>
      </c>
      <c r="K59" s="4">
        <f t="shared" si="11"/>
        <v>1</v>
      </c>
      <c r="L59" s="4">
        <f t="shared" si="11"/>
        <v>1</v>
      </c>
      <c r="M59" s="4">
        <f t="shared" si="11"/>
        <v>0</v>
      </c>
      <c r="N59" s="4">
        <f t="shared" si="11"/>
        <v>0</v>
      </c>
    </row>
    <row r="60" spans="1:14">
      <c r="A60" t="s">
        <v>8</v>
      </c>
      <c r="B60" t="s">
        <v>8</v>
      </c>
      <c r="C60" t="s">
        <v>8</v>
      </c>
      <c r="D60" t="s">
        <v>8</v>
      </c>
      <c r="E60" t="s">
        <v>1</v>
      </c>
      <c r="F60" t="s">
        <v>1</v>
      </c>
      <c r="H60" t="s">
        <v>1</v>
      </c>
      <c r="I60">
        <f>1-(I59+I61)</f>
        <v>0</v>
      </c>
      <c r="J60">
        <f>1-J59</f>
        <v>0</v>
      </c>
      <c r="K60">
        <f>1-K59</f>
        <v>0</v>
      </c>
      <c r="L60">
        <f>1-L59</f>
        <v>0</v>
      </c>
      <c r="M60">
        <f t="shared" ref="M60:N60" si="12">1-M59</f>
        <v>1</v>
      </c>
      <c r="N60">
        <f t="shared" si="12"/>
        <v>1</v>
      </c>
    </row>
    <row r="61" spans="1:14">
      <c r="A61" t="s">
        <v>8</v>
      </c>
      <c r="B61" t="s">
        <v>8</v>
      </c>
      <c r="C61" t="s">
        <v>8</v>
      </c>
      <c r="D61" t="s">
        <v>8</v>
      </c>
      <c r="E61" t="s">
        <v>1</v>
      </c>
      <c r="F61" t="s">
        <v>1</v>
      </c>
      <c r="H61" t="s">
        <v>0</v>
      </c>
      <c r="I61">
        <f>((COUNTIF(A59:A73, "BART"))/COUNTA(A59:A73))</f>
        <v>0</v>
      </c>
      <c r="J61">
        <f t="shared" ref="J61:N61" si="13">((COUNTIF(B59:B73, "BART"))/COUNTA(B59:B73))</f>
        <v>0</v>
      </c>
      <c r="K61">
        <f t="shared" si="13"/>
        <v>0</v>
      </c>
      <c r="L61">
        <f t="shared" si="13"/>
        <v>0</v>
      </c>
      <c r="M61">
        <f t="shared" si="13"/>
        <v>0</v>
      </c>
      <c r="N61">
        <f t="shared" si="13"/>
        <v>0</v>
      </c>
    </row>
    <row r="62" spans="1:14">
      <c r="A62" t="s">
        <v>8</v>
      </c>
      <c r="B62" t="s">
        <v>8</v>
      </c>
      <c r="C62" t="s">
        <v>8</v>
      </c>
      <c r="D62" t="s">
        <v>8</v>
      </c>
      <c r="E62" t="s">
        <v>1</v>
      </c>
      <c r="F62" t="s">
        <v>1</v>
      </c>
    </row>
    <row r="63" spans="1:14">
      <c r="A63" t="s">
        <v>8</v>
      </c>
      <c r="B63" t="s">
        <v>8</v>
      </c>
      <c r="C63" t="s">
        <v>8</v>
      </c>
      <c r="D63" t="s">
        <v>8</v>
      </c>
      <c r="E63" t="s">
        <v>1</v>
      </c>
      <c r="F63" t="s">
        <v>1</v>
      </c>
    </row>
    <row r="64" spans="1:14">
      <c r="A64" t="s">
        <v>8</v>
      </c>
      <c r="B64" t="s">
        <v>8</v>
      </c>
      <c r="C64" t="s">
        <v>8</v>
      </c>
      <c r="D64" t="s">
        <v>8</v>
      </c>
      <c r="E64" t="s">
        <v>1</v>
      </c>
      <c r="F64" t="s">
        <v>1</v>
      </c>
    </row>
    <row r="65" spans="1:14">
      <c r="A65" t="s">
        <v>8</v>
      </c>
      <c r="B65" t="s">
        <v>8</v>
      </c>
      <c r="C65" t="s">
        <v>8</v>
      </c>
      <c r="D65" t="s">
        <v>8</v>
      </c>
      <c r="E65" t="s">
        <v>1</v>
      </c>
      <c r="F65" t="s">
        <v>1</v>
      </c>
    </row>
    <row r="66" spans="1:14">
      <c r="A66" t="s">
        <v>8</v>
      </c>
      <c r="B66" t="s">
        <v>8</v>
      </c>
      <c r="C66" t="s">
        <v>8</v>
      </c>
      <c r="D66" t="s">
        <v>8</v>
      </c>
      <c r="E66" t="s">
        <v>1</v>
      </c>
      <c r="F66" t="s">
        <v>1</v>
      </c>
    </row>
    <row r="67" spans="1:14">
      <c r="A67" t="s">
        <v>8</v>
      </c>
      <c r="B67" t="s">
        <v>8</v>
      </c>
      <c r="C67" t="s">
        <v>8</v>
      </c>
      <c r="D67" t="s">
        <v>8</v>
      </c>
      <c r="E67" t="s">
        <v>1</v>
      </c>
      <c r="F67" t="s">
        <v>1</v>
      </c>
    </row>
    <row r="68" spans="1:14">
      <c r="A68" t="s">
        <v>8</v>
      </c>
      <c r="B68" t="s">
        <v>8</v>
      </c>
      <c r="C68" t="s">
        <v>8</v>
      </c>
      <c r="D68" t="s">
        <v>8</v>
      </c>
      <c r="E68" t="s">
        <v>1</v>
      </c>
      <c r="F68" t="s">
        <v>1</v>
      </c>
    </row>
    <row r="69" spans="1:14">
      <c r="A69" t="s">
        <v>8</v>
      </c>
      <c r="B69" t="s">
        <v>8</v>
      </c>
      <c r="C69" t="s">
        <v>8</v>
      </c>
      <c r="D69" t="s">
        <v>8</v>
      </c>
      <c r="E69" t="s">
        <v>1</v>
      </c>
      <c r="F69" t="s">
        <v>1</v>
      </c>
    </row>
    <row r="70" spans="1:14">
      <c r="A70" t="s">
        <v>8</v>
      </c>
      <c r="B70" t="s">
        <v>8</v>
      </c>
      <c r="C70" t="s">
        <v>8</v>
      </c>
      <c r="D70" t="s">
        <v>8</v>
      </c>
      <c r="E70" t="s">
        <v>1</v>
      </c>
      <c r="F70" t="s">
        <v>1</v>
      </c>
    </row>
    <row r="71" spans="1:14">
      <c r="A71" t="s">
        <v>8</v>
      </c>
      <c r="B71" t="s">
        <v>8</v>
      </c>
      <c r="C71" t="s">
        <v>8</v>
      </c>
      <c r="D71" t="s">
        <v>8</v>
      </c>
      <c r="E71" t="s">
        <v>1</v>
      </c>
      <c r="F71" t="s">
        <v>1</v>
      </c>
    </row>
    <row r="72" spans="1:14">
      <c r="A72" t="s">
        <v>8</v>
      </c>
      <c r="B72" t="s">
        <v>8</v>
      </c>
      <c r="C72" t="s">
        <v>8</v>
      </c>
      <c r="D72" t="s">
        <v>8</v>
      </c>
      <c r="E72" t="s">
        <v>1</v>
      </c>
      <c r="F72" t="s">
        <v>1</v>
      </c>
    </row>
    <row r="73" spans="1:14">
      <c r="A73" t="s">
        <v>8</v>
      </c>
      <c r="B73" t="s">
        <v>8</v>
      </c>
      <c r="C73" t="s">
        <v>8</v>
      </c>
      <c r="D73" t="s">
        <v>8</v>
      </c>
      <c r="E73" t="s">
        <v>1</v>
      </c>
      <c r="F73" t="s">
        <v>1</v>
      </c>
    </row>
    <row r="76" spans="1:14" s="2" customFormat="1">
      <c r="A76" s="2" t="s">
        <v>11</v>
      </c>
    </row>
    <row r="77" spans="1:14">
      <c r="A77">
        <v>1</v>
      </c>
      <c r="B77">
        <v>2</v>
      </c>
      <c r="C77">
        <v>3</v>
      </c>
      <c r="D77">
        <v>4</v>
      </c>
      <c r="E77">
        <v>5</v>
      </c>
      <c r="F77">
        <v>6</v>
      </c>
      <c r="I77">
        <v>1</v>
      </c>
      <c r="J77">
        <v>2</v>
      </c>
      <c r="K77">
        <v>3</v>
      </c>
      <c r="L77">
        <v>4</v>
      </c>
      <c r="M77">
        <v>5</v>
      </c>
      <c r="N77">
        <v>6</v>
      </c>
    </row>
    <row r="78" spans="1:14">
      <c r="A78" t="s">
        <v>0</v>
      </c>
      <c r="B78" t="s">
        <v>8</v>
      </c>
      <c r="C78" t="s">
        <v>8</v>
      </c>
      <c r="D78" t="s">
        <v>8</v>
      </c>
      <c r="E78" t="s">
        <v>8</v>
      </c>
      <c r="F78" t="s">
        <v>8</v>
      </c>
      <c r="H78" t="s">
        <v>8</v>
      </c>
      <c r="I78" s="4">
        <f>(COUNTIF(A78:A92, "Carpool")/COUNTA(A78:A92))</f>
        <v>0.53333333333333333</v>
      </c>
      <c r="J78" s="4">
        <f t="shared" ref="J78:N78" si="14">(COUNTIF(B78:B92, "Carpool")/COUNTA(B78:B92))</f>
        <v>0.8666666666666667</v>
      </c>
      <c r="K78" s="4">
        <f t="shared" si="14"/>
        <v>0.93333333333333335</v>
      </c>
      <c r="L78" s="4">
        <f t="shared" si="14"/>
        <v>1</v>
      </c>
      <c r="M78" s="4">
        <f t="shared" si="14"/>
        <v>1</v>
      </c>
      <c r="N78" s="4">
        <f t="shared" si="14"/>
        <v>1</v>
      </c>
    </row>
    <row r="79" spans="1:14">
      <c r="A79" t="s">
        <v>0</v>
      </c>
      <c r="B79" t="s">
        <v>8</v>
      </c>
      <c r="C79" t="s">
        <v>8</v>
      </c>
      <c r="D79" t="s">
        <v>8</v>
      </c>
      <c r="E79" t="s">
        <v>8</v>
      </c>
      <c r="F79" t="s">
        <v>8</v>
      </c>
      <c r="H79" t="s">
        <v>1</v>
      </c>
      <c r="I79">
        <f>1-(I78+I80)</f>
        <v>0</v>
      </c>
      <c r="J79">
        <f t="shared" ref="J79:N79" si="15">1-(J78+J80)</f>
        <v>0</v>
      </c>
      <c r="K79">
        <f t="shared" si="15"/>
        <v>0</v>
      </c>
      <c r="L79">
        <f t="shared" si="15"/>
        <v>0</v>
      </c>
      <c r="M79">
        <f t="shared" si="15"/>
        <v>0</v>
      </c>
      <c r="N79">
        <f t="shared" si="15"/>
        <v>0</v>
      </c>
    </row>
    <row r="80" spans="1:14">
      <c r="A80" t="s">
        <v>0</v>
      </c>
      <c r="B80" t="s">
        <v>8</v>
      </c>
      <c r="C80" t="s">
        <v>8</v>
      </c>
      <c r="D80" t="s">
        <v>8</v>
      </c>
      <c r="E80" t="s">
        <v>8</v>
      </c>
      <c r="F80" t="s">
        <v>8</v>
      </c>
      <c r="H80" t="s">
        <v>0</v>
      </c>
      <c r="I80">
        <f>((COUNTIF(A78:A92, "BART"))/COUNTA(A78:A92))</f>
        <v>0.46666666666666667</v>
      </c>
      <c r="J80">
        <f t="shared" ref="J80:N80" si="16">((COUNTIF(B78:B92, "BART"))/COUNTA(B78:B92))</f>
        <v>0.13333333333333333</v>
      </c>
      <c r="K80">
        <f t="shared" si="16"/>
        <v>6.6666666666666666E-2</v>
      </c>
      <c r="L80">
        <f t="shared" si="16"/>
        <v>0</v>
      </c>
      <c r="M80">
        <f t="shared" si="16"/>
        <v>0</v>
      </c>
      <c r="N80">
        <f t="shared" si="16"/>
        <v>0</v>
      </c>
    </row>
    <row r="81" spans="1:6">
      <c r="A81" t="s">
        <v>0</v>
      </c>
      <c r="B81" t="s">
        <v>8</v>
      </c>
      <c r="C81" t="s">
        <v>8</v>
      </c>
      <c r="D81" t="s">
        <v>8</v>
      </c>
      <c r="E81" t="s">
        <v>8</v>
      </c>
      <c r="F81" t="s">
        <v>8</v>
      </c>
    </row>
    <row r="82" spans="1:6">
      <c r="A82" t="s">
        <v>0</v>
      </c>
      <c r="B82" t="s">
        <v>8</v>
      </c>
      <c r="C82" t="s">
        <v>8</v>
      </c>
      <c r="D82" t="s">
        <v>8</v>
      </c>
      <c r="E82" t="s">
        <v>8</v>
      </c>
      <c r="F82" t="s">
        <v>8</v>
      </c>
    </row>
    <row r="83" spans="1:6">
      <c r="A83" t="s">
        <v>0</v>
      </c>
      <c r="B83" t="s">
        <v>0</v>
      </c>
      <c r="C83" t="s">
        <v>8</v>
      </c>
      <c r="D83" t="s">
        <v>8</v>
      </c>
      <c r="E83" t="s">
        <v>8</v>
      </c>
      <c r="F83" t="s">
        <v>8</v>
      </c>
    </row>
    <row r="84" spans="1:6">
      <c r="A84" t="s">
        <v>0</v>
      </c>
      <c r="B84" t="s">
        <v>0</v>
      </c>
      <c r="C84" t="s">
        <v>0</v>
      </c>
      <c r="D84" t="s">
        <v>8</v>
      </c>
      <c r="E84" t="s">
        <v>8</v>
      </c>
      <c r="F84" t="s">
        <v>8</v>
      </c>
    </row>
    <row r="85" spans="1:6">
      <c r="A85" t="s">
        <v>8</v>
      </c>
      <c r="B85" t="s">
        <v>8</v>
      </c>
      <c r="C85" t="s">
        <v>8</v>
      </c>
      <c r="D85" t="s">
        <v>8</v>
      </c>
      <c r="E85" t="s">
        <v>8</v>
      </c>
      <c r="F85" t="s">
        <v>8</v>
      </c>
    </row>
    <row r="86" spans="1:6">
      <c r="A86" t="s">
        <v>8</v>
      </c>
      <c r="B86" t="s">
        <v>8</v>
      </c>
      <c r="C86" t="s">
        <v>8</v>
      </c>
      <c r="D86" t="s">
        <v>8</v>
      </c>
      <c r="E86" t="s">
        <v>8</v>
      </c>
      <c r="F86" t="s">
        <v>8</v>
      </c>
    </row>
    <row r="87" spans="1:6">
      <c r="A87" t="s">
        <v>8</v>
      </c>
      <c r="B87" t="s">
        <v>8</v>
      </c>
      <c r="C87" t="s">
        <v>8</v>
      </c>
      <c r="D87" t="s">
        <v>8</v>
      </c>
      <c r="E87" t="s">
        <v>8</v>
      </c>
      <c r="F87" t="s">
        <v>8</v>
      </c>
    </row>
    <row r="88" spans="1:6">
      <c r="A88" t="s">
        <v>8</v>
      </c>
      <c r="B88" t="s">
        <v>8</v>
      </c>
      <c r="C88" t="s">
        <v>8</v>
      </c>
      <c r="D88" t="s">
        <v>8</v>
      </c>
      <c r="E88" t="s">
        <v>8</v>
      </c>
      <c r="F88" t="s">
        <v>8</v>
      </c>
    </row>
    <row r="89" spans="1:6">
      <c r="A89" t="s">
        <v>8</v>
      </c>
      <c r="B89" t="s">
        <v>8</v>
      </c>
      <c r="C89" t="s">
        <v>8</v>
      </c>
      <c r="D89" t="s">
        <v>8</v>
      </c>
      <c r="E89" t="s">
        <v>8</v>
      </c>
      <c r="F89" t="s">
        <v>8</v>
      </c>
    </row>
    <row r="90" spans="1:6">
      <c r="A90" t="s">
        <v>8</v>
      </c>
      <c r="B90" t="s">
        <v>8</v>
      </c>
      <c r="C90" t="s">
        <v>8</v>
      </c>
      <c r="D90" t="s">
        <v>8</v>
      </c>
      <c r="E90" t="s">
        <v>8</v>
      </c>
      <c r="F90" t="s">
        <v>8</v>
      </c>
    </row>
    <row r="91" spans="1:6">
      <c r="A91" t="s">
        <v>8</v>
      </c>
      <c r="B91" t="s">
        <v>8</v>
      </c>
      <c r="C91" t="s">
        <v>8</v>
      </c>
      <c r="D91" t="s">
        <v>8</v>
      </c>
      <c r="E91" t="s">
        <v>8</v>
      </c>
      <c r="F91" t="s">
        <v>8</v>
      </c>
    </row>
    <row r="92" spans="1:6">
      <c r="A92" t="s">
        <v>8</v>
      </c>
      <c r="B92" t="s">
        <v>8</v>
      </c>
      <c r="C92" t="s">
        <v>8</v>
      </c>
      <c r="D92" t="s">
        <v>8</v>
      </c>
      <c r="E92" t="s">
        <v>8</v>
      </c>
      <c r="F92" t="s">
        <v>8</v>
      </c>
    </row>
    <row r="97" spans="1:14" s="3" customFormat="1">
      <c r="A97" s="2" t="s">
        <v>20</v>
      </c>
    </row>
    <row r="98" spans="1:14">
      <c r="A98">
        <v>1</v>
      </c>
      <c r="B98">
        <v>2</v>
      </c>
      <c r="C98">
        <v>3</v>
      </c>
      <c r="D98">
        <v>4</v>
      </c>
      <c r="E98">
        <v>5</v>
      </c>
      <c r="F98">
        <v>6</v>
      </c>
      <c r="I98">
        <v>1</v>
      </c>
      <c r="J98">
        <v>2</v>
      </c>
      <c r="K98">
        <v>3</v>
      </c>
      <c r="L98">
        <v>4</v>
      </c>
      <c r="M98">
        <v>5</v>
      </c>
      <c r="N98">
        <v>6</v>
      </c>
    </row>
    <row r="99" spans="1:14">
      <c r="A99" t="s">
        <v>0</v>
      </c>
      <c r="B99" t="s">
        <v>0</v>
      </c>
      <c r="C99" t="s">
        <v>0</v>
      </c>
      <c r="D99" t="s">
        <v>0</v>
      </c>
      <c r="E99" t="s">
        <v>0</v>
      </c>
      <c r="F99" t="s">
        <v>0</v>
      </c>
      <c r="H99" t="s">
        <v>8</v>
      </c>
      <c r="I99" s="4">
        <f>(COUNTIF(A99:A113, "Carpool")/COUNTA(A99:A113))</f>
        <v>0</v>
      </c>
      <c r="J99" s="4">
        <f t="shared" ref="J99" si="17">(COUNTIF(B99:B113, "Carpool")/COUNTA(B99:B113))</f>
        <v>0</v>
      </c>
      <c r="K99" s="4">
        <f t="shared" ref="K99" si="18">(COUNTIF(C99:C113, "Carpool")/COUNTA(C99:C113))</f>
        <v>0</v>
      </c>
      <c r="L99" s="4">
        <f t="shared" ref="L99" si="19">(COUNTIF(D99:D113, "Carpool")/COUNTA(D99:D113))</f>
        <v>0</v>
      </c>
      <c r="M99" s="4">
        <f t="shared" ref="M99" si="20">(COUNTIF(E99:E113, "Carpool")/COUNTA(E99:E113))</f>
        <v>6.6666666666666666E-2</v>
      </c>
      <c r="N99" s="4">
        <f t="shared" ref="N99" si="21">(COUNTIF(F99:F113, "Carpool")/COUNTA(F99:F113))</f>
        <v>6.6666666666666666E-2</v>
      </c>
    </row>
    <row r="100" spans="1:14">
      <c r="A100" t="s">
        <v>0</v>
      </c>
      <c r="B100" t="s">
        <v>0</v>
      </c>
      <c r="C100" t="s">
        <v>0</v>
      </c>
      <c r="D100" t="s">
        <v>0</v>
      </c>
      <c r="E100" t="s">
        <v>0</v>
      </c>
      <c r="F100" t="s">
        <v>0</v>
      </c>
      <c r="H100" t="s">
        <v>1</v>
      </c>
      <c r="I100">
        <f>1-(I99+I101)</f>
        <v>0</v>
      </c>
      <c r="J100">
        <f t="shared" ref="J100:N100" si="22">1-(J99+J101)</f>
        <v>0</v>
      </c>
      <c r="K100">
        <f t="shared" si="22"/>
        <v>0</v>
      </c>
      <c r="L100">
        <f t="shared" si="22"/>
        <v>0</v>
      </c>
      <c r="M100">
        <f t="shared" si="22"/>
        <v>0</v>
      </c>
      <c r="N100">
        <f t="shared" si="22"/>
        <v>0</v>
      </c>
    </row>
    <row r="101" spans="1:14">
      <c r="A101" t="s">
        <v>0</v>
      </c>
      <c r="B101" t="s">
        <v>0</v>
      </c>
      <c r="C101" t="s">
        <v>0</v>
      </c>
      <c r="D101" t="s">
        <v>0</v>
      </c>
      <c r="E101" t="s">
        <v>0</v>
      </c>
      <c r="F101" t="s">
        <v>0</v>
      </c>
      <c r="H101" t="s">
        <v>0</v>
      </c>
      <c r="I101">
        <f>((COUNTIF(A99:A113, "BART"))/COUNTA(A99:A113))</f>
        <v>1</v>
      </c>
      <c r="J101">
        <f t="shared" ref="J101" si="23">((COUNTIF(B99:B113, "BART"))/COUNTA(B99:B113))</f>
        <v>1</v>
      </c>
      <c r="K101">
        <f t="shared" ref="K101" si="24">((COUNTIF(C99:C113, "BART"))/COUNTA(C99:C113))</f>
        <v>1</v>
      </c>
      <c r="L101">
        <f t="shared" ref="L101" si="25">((COUNTIF(D99:D113, "BART"))/COUNTA(D99:D113))</f>
        <v>1</v>
      </c>
      <c r="M101">
        <f t="shared" ref="M101" si="26">((COUNTIF(E99:E113, "BART"))/COUNTA(E99:E113))</f>
        <v>0.93333333333333335</v>
      </c>
      <c r="N101">
        <f t="shared" ref="N101" si="27">((COUNTIF(F99:F113, "BART"))/COUNTA(F99:F113))</f>
        <v>0.93333333333333335</v>
      </c>
    </row>
    <row r="102" spans="1:14">
      <c r="A102" t="s">
        <v>0</v>
      </c>
      <c r="B102" t="s">
        <v>0</v>
      </c>
      <c r="C102" t="s">
        <v>0</v>
      </c>
      <c r="D102" t="s">
        <v>0</v>
      </c>
      <c r="E102" t="s">
        <v>0</v>
      </c>
      <c r="F102" t="s">
        <v>0</v>
      </c>
    </row>
    <row r="103" spans="1:14">
      <c r="A103" t="s">
        <v>0</v>
      </c>
      <c r="B103" t="s">
        <v>0</v>
      </c>
      <c r="C103" t="s">
        <v>0</v>
      </c>
      <c r="D103" t="s">
        <v>0</v>
      </c>
      <c r="E103" t="s">
        <v>0</v>
      </c>
      <c r="F103" t="s">
        <v>0</v>
      </c>
    </row>
    <row r="104" spans="1:14">
      <c r="A104" t="s">
        <v>0</v>
      </c>
      <c r="B104" t="s">
        <v>0</v>
      </c>
      <c r="C104" t="s">
        <v>0</v>
      </c>
      <c r="D104" t="s">
        <v>0</v>
      </c>
      <c r="E104" t="s">
        <v>0</v>
      </c>
      <c r="F104" t="s">
        <v>0</v>
      </c>
    </row>
    <row r="105" spans="1:14">
      <c r="A105" t="s">
        <v>0</v>
      </c>
      <c r="B105" t="s">
        <v>0</v>
      </c>
      <c r="C105" t="s">
        <v>0</v>
      </c>
      <c r="D105" t="s">
        <v>0</v>
      </c>
      <c r="E105" t="s">
        <v>0</v>
      </c>
      <c r="F105" t="s">
        <v>0</v>
      </c>
    </row>
    <row r="106" spans="1:14">
      <c r="A106" t="s">
        <v>0</v>
      </c>
      <c r="B106" t="s">
        <v>0</v>
      </c>
      <c r="C106" t="s">
        <v>0</v>
      </c>
      <c r="D106" t="s">
        <v>0</v>
      </c>
      <c r="E106" t="s">
        <v>0</v>
      </c>
      <c r="F106" t="s">
        <v>0</v>
      </c>
    </row>
    <row r="107" spans="1:14">
      <c r="A107" t="s">
        <v>0</v>
      </c>
      <c r="B107" t="s">
        <v>0</v>
      </c>
      <c r="C107" t="s">
        <v>0</v>
      </c>
      <c r="D107" t="s">
        <v>0</v>
      </c>
      <c r="E107" t="s">
        <v>0</v>
      </c>
      <c r="F107" t="s">
        <v>0</v>
      </c>
    </row>
    <row r="108" spans="1:14">
      <c r="A108" t="s">
        <v>0</v>
      </c>
      <c r="B108" t="s">
        <v>0</v>
      </c>
      <c r="C108" t="s">
        <v>0</v>
      </c>
      <c r="D108" t="s">
        <v>0</v>
      </c>
      <c r="E108" t="s">
        <v>8</v>
      </c>
      <c r="F108" t="s">
        <v>8</v>
      </c>
    </row>
    <row r="109" spans="1:14">
      <c r="A109" t="s">
        <v>0</v>
      </c>
      <c r="B109" t="s">
        <v>0</v>
      </c>
      <c r="C109" t="s">
        <v>0</v>
      </c>
      <c r="D109" t="s">
        <v>0</v>
      </c>
      <c r="E109" t="s">
        <v>0</v>
      </c>
      <c r="F109" t="s">
        <v>0</v>
      </c>
    </row>
    <row r="110" spans="1:14">
      <c r="A110" t="s">
        <v>0</v>
      </c>
      <c r="B110" t="s">
        <v>0</v>
      </c>
      <c r="C110" t="s">
        <v>0</v>
      </c>
      <c r="D110" t="s">
        <v>0</v>
      </c>
      <c r="E110" t="s">
        <v>0</v>
      </c>
      <c r="F110" t="s">
        <v>0</v>
      </c>
    </row>
    <row r="111" spans="1:14">
      <c r="A111" t="s">
        <v>0</v>
      </c>
      <c r="B111" t="s">
        <v>0</v>
      </c>
      <c r="C111" t="s">
        <v>0</v>
      </c>
      <c r="D111" t="s">
        <v>0</v>
      </c>
      <c r="E111" t="s">
        <v>0</v>
      </c>
      <c r="F111" t="s">
        <v>0</v>
      </c>
    </row>
    <row r="112" spans="1:14">
      <c r="A112" t="s">
        <v>0</v>
      </c>
      <c r="B112" t="s">
        <v>0</v>
      </c>
      <c r="C112" t="s">
        <v>0</v>
      </c>
      <c r="D112" t="s">
        <v>0</v>
      </c>
      <c r="E112" t="s">
        <v>0</v>
      </c>
      <c r="F112" t="s">
        <v>0</v>
      </c>
    </row>
    <row r="113" spans="1:14">
      <c r="A113" t="s">
        <v>0</v>
      </c>
      <c r="B113" t="s">
        <v>0</v>
      </c>
      <c r="C113" t="s">
        <v>0</v>
      </c>
      <c r="D113" t="s">
        <v>0</v>
      </c>
      <c r="E113" t="s">
        <v>0</v>
      </c>
      <c r="F113" t="s">
        <v>0</v>
      </c>
    </row>
    <row r="115" spans="1:14" ht="14.25" customHeight="1"/>
    <row r="117" spans="1:14" s="3" customFormat="1">
      <c r="A117" s="2" t="s">
        <v>18</v>
      </c>
    </row>
    <row r="119" spans="1:14" s="3" customFormat="1">
      <c r="A119" s="2" t="s">
        <v>19</v>
      </c>
    </row>
    <row r="121" spans="1:14" s="3" customFormat="1">
      <c r="A121" s="2" t="s">
        <v>20</v>
      </c>
    </row>
    <row r="122" spans="1:14">
      <c r="I122">
        <v>1</v>
      </c>
      <c r="J122">
        <v>2</v>
      </c>
      <c r="K122">
        <v>3</v>
      </c>
      <c r="L122">
        <v>4</v>
      </c>
      <c r="M122">
        <v>5</v>
      </c>
      <c r="N122">
        <v>6</v>
      </c>
    </row>
    <row r="123" spans="1:14">
      <c r="H123" t="s">
        <v>0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</row>
    <row r="126" spans="1:14">
      <c r="A126" t="s">
        <v>13</v>
      </c>
    </row>
    <row r="127" spans="1:14">
      <c r="A127" t="s">
        <v>14</v>
      </c>
      <c r="H127" s="2"/>
      <c r="I127" s="2"/>
      <c r="J127" s="2"/>
      <c r="K127" s="2"/>
      <c r="L127" s="2"/>
      <c r="M127" s="2"/>
      <c r="N127" s="2"/>
    </row>
    <row r="128" spans="1:14">
      <c r="I128">
        <v>1</v>
      </c>
      <c r="J128">
        <v>2</v>
      </c>
      <c r="K128">
        <v>3</v>
      </c>
      <c r="L128">
        <v>4</v>
      </c>
      <c r="M128">
        <v>5</v>
      </c>
      <c r="N128">
        <v>6</v>
      </c>
    </row>
    <row r="129" spans="1:14" s="2" customFormat="1">
      <c r="A129" s="2" t="s">
        <v>15</v>
      </c>
      <c r="H129" t="s">
        <v>8</v>
      </c>
      <c r="I129" s="4">
        <f>(COUNTIF(A131:A145, "Carpool")/COUNTA(A131:A145))</f>
        <v>0.66666666666666663</v>
      </c>
      <c r="J129" s="4">
        <f t="shared" ref="J129:N129" si="28">(COUNTIF(B131:B145, "Carpool")/COUNTA(B131:B145))</f>
        <v>0</v>
      </c>
      <c r="K129" s="4">
        <f t="shared" si="28"/>
        <v>0</v>
      </c>
      <c r="L129" s="4">
        <f t="shared" si="28"/>
        <v>0</v>
      </c>
      <c r="M129" s="4">
        <f t="shared" si="28"/>
        <v>0</v>
      </c>
      <c r="N129" s="4">
        <f t="shared" si="28"/>
        <v>0</v>
      </c>
    </row>
    <row r="130" spans="1:14">
      <c r="A130">
        <v>1</v>
      </c>
      <c r="B130">
        <v>2</v>
      </c>
      <c r="C130">
        <v>3</v>
      </c>
      <c r="D130">
        <v>4</v>
      </c>
      <c r="E130">
        <v>5</v>
      </c>
      <c r="F130">
        <v>6</v>
      </c>
      <c r="H130" t="s">
        <v>1</v>
      </c>
      <c r="I130">
        <f>1-(I129+I131)</f>
        <v>0</v>
      </c>
      <c r="J130">
        <f t="shared" ref="J130:N130" si="29">1-(J129+J131)</f>
        <v>0.66666666666666674</v>
      </c>
      <c r="K130">
        <f t="shared" si="29"/>
        <v>0.66666666666666674</v>
      </c>
      <c r="L130">
        <f t="shared" si="29"/>
        <v>0.66666666666666674</v>
      </c>
      <c r="M130">
        <f t="shared" si="29"/>
        <v>0.66666666666666674</v>
      </c>
      <c r="N130">
        <f t="shared" si="29"/>
        <v>0.66666666666666674</v>
      </c>
    </row>
    <row r="131" spans="1:14">
      <c r="A131" t="s">
        <v>8</v>
      </c>
      <c r="B131" t="s">
        <v>1</v>
      </c>
      <c r="C131" t="s">
        <v>1</v>
      </c>
      <c r="D131" t="s">
        <v>1</v>
      </c>
      <c r="E131" t="s">
        <v>1</v>
      </c>
      <c r="F131" t="s">
        <v>1</v>
      </c>
      <c r="H131" t="s">
        <v>0</v>
      </c>
      <c r="I131">
        <f>((COUNTIF(A131:A145, "BART"))/COUNTA(A131:A145))</f>
        <v>0.33333333333333331</v>
      </c>
      <c r="J131">
        <f t="shared" ref="J131:N131" si="30">((COUNTIF(B131:B145, "BART"))/COUNTA(B131:B145))</f>
        <v>0.33333333333333331</v>
      </c>
      <c r="K131">
        <f t="shared" si="30"/>
        <v>0.33333333333333331</v>
      </c>
      <c r="L131">
        <f t="shared" si="30"/>
        <v>0.33333333333333331</v>
      </c>
      <c r="M131">
        <f t="shared" si="30"/>
        <v>0.33333333333333331</v>
      </c>
      <c r="N131">
        <f t="shared" si="30"/>
        <v>0.33333333333333331</v>
      </c>
    </row>
    <row r="132" spans="1:14">
      <c r="A132" t="s">
        <v>8</v>
      </c>
      <c r="B132" t="s">
        <v>1</v>
      </c>
      <c r="C132" t="s">
        <v>1</v>
      </c>
      <c r="D132" t="s">
        <v>1</v>
      </c>
      <c r="E132" t="s">
        <v>1</v>
      </c>
      <c r="F132" t="s">
        <v>1</v>
      </c>
    </row>
    <row r="133" spans="1:14">
      <c r="A133" t="s">
        <v>8</v>
      </c>
      <c r="B133" t="s">
        <v>1</v>
      </c>
      <c r="C133" t="s">
        <v>1</v>
      </c>
      <c r="D133" t="s">
        <v>1</v>
      </c>
      <c r="E133" t="s">
        <v>1</v>
      </c>
      <c r="F133" t="s">
        <v>1</v>
      </c>
    </row>
    <row r="134" spans="1:14">
      <c r="A134" t="s">
        <v>8</v>
      </c>
      <c r="B134" t="s">
        <v>1</v>
      </c>
      <c r="C134" t="s">
        <v>1</v>
      </c>
      <c r="D134" t="s">
        <v>1</v>
      </c>
      <c r="E134" t="s">
        <v>1</v>
      </c>
      <c r="F134" t="s">
        <v>1</v>
      </c>
    </row>
    <row r="135" spans="1:14">
      <c r="A135" t="s">
        <v>0</v>
      </c>
      <c r="B135" t="s">
        <v>0</v>
      </c>
      <c r="C135" t="s">
        <v>0</v>
      </c>
      <c r="D135" t="s">
        <v>0</v>
      </c>
      <c r="E135" t="s">
        <v>0</v>
      </c>
      <c r="F135" t="s">
        <v>0</v>
      </c>
    </row>
    <row r="136" spans="1:14">
      <c r="A136" t="s">
        <v>0</v>
      </c>
      <c r="B136" t="s">
        <v>0</v>
      </c>
      <c r="C136" t="s">
        <v>0</v>
      </c>
      <c r="D136" t="s">
        <v>0</v>
      </c>
      <c r="E136" t="s">
        <v>0</v>
      </c>
      <c r="F136" t="s">
        <v>0</v>
      </c>
    </row>
    <row r="137" spans="1:14">
      <c r="A137" t="s">
        <v>0</v>
      </c>
      <c r="B137" t="s">
        <v>0</v>
      </c>
      <c r="C137" t="s">
        <v>0</v>
      </c>
      <c r="D137" t="s">
        <v>0</v>
      </c>
      <c r="E137" t="s">
        <v>0</v>
      </c>
      <c r="F137" t="s">
        <v>0</v>
      </c>
    </row>
    <row r="138" spans="1:14">
      <c r="A138" t="s">
        <v>0</v>
      </c>
      <c r="B138" t="s">
        <v>0</v>
      </c>
      <c r="C138" t="s">
        <v>0</v>
      </c>
      <c r="D138" t="s">
        <v>0</v>
      </c>
      <c r="E138" t="s">
        <v>0</v>
      </c>
      <c r="F138" t="s">
        <v>0</v>
      </c>
    </row>
    <row r="139" spans="1:14">
      <c r="A139" t="s">
        <v>0</v>
      </c>
      <c r="B139" t="s">
        <v>0</v>
      </c>
      <c r="C139" t="s">
        <v>0</v>
      </c>
      <c r="D139" t="s">
        <v>0</v>
      </c>
      <c r="E139" t="s">
        <v>0</v>
      </c>
      <c r="F139" t="s">
        <v>0</v>
      </c>
    </row>
    <row r="140" spans="1:14">
      <c r="A140" t="s">
        <v>8</v>
      </c>
      <c r="B140" t="s">
        <v>1</v>
      </c>
      <c r="C140" t="s">
        <v>1</v>
      </c>
      <c r="D140" t="s">
        <v>1</v>
      </c>
      <c r="E140" t="s">
        <v>1</v>
      </c>
      <c r="F140" t="s">
        <v>1</v>
      </c>
    </row>
    <row r="141" spans="1:14">
      <c r="A141" t="s">
        <v>8</v>
      </c>
      <c r="B141" t="s">
        <v>1</v>
      </c>
      <c r="C141" t="s">
        <v>1</v>
      </c>
      <c r="D141" t="s">
        <v>1</v>
      </c>
      <c r="E141" t="s">
        <v>1</v>
      </c>
      <c r="F141" t="s">
        <v>1</v>
      </c>
    </row>
    <row r="142" spans="1:14">
      <c r="A142" t="s">
        <v>8</v>
      </c>
      <c r="B142" t="s">
        <v>1</v>
      </c>
      <c r="C142" t="s">
        <v>1</v>
      </c>
      <c r="D142" t="s">
        <v>1</v>
      </c>
      <c r="E142" t="s">
        <v>1</v>
      </c>
      <c r="F142" t="s">
        <v>1</v>
      </c>
    </row>
    <row r="143" spans="1:14">
      <c r="A143" t="s">
        <v>8</v>
      </c>
      <c r="B143" t="s">
        <v>1</v>
      </c>
      <c r="C143" t="s">
        <v>1</v>
      </c>
      <c r="D143" t="s">
        <v>1</v>
      </c>
      <c r="E143" t="s">
        <v>1</v>
      </c>
      <c r="F143" t="s">
        <v>1</v>
      </c>
    </row>
    <row r="144" spans="1:14">
      <c r="A144" t="s">
        <v>8</v>
      </c>
      <c r="B144" t="s">
        <v>1</v>
      </c>
      <c r="C144" t="s">
        <v>1</v>
      </c>
      <c r="D144" t="s">
        <v>1</v>
      </c>
      <c r="E144" t="s">
        <v>1</v>
      </c>
      <c r="F144" t="s">
        <v>1</v>
      </c>
    </row>
    <row r="145" spans="1:14">
      <c r="A145" t="s">
        <v>8</v>
      </c>
      <c r="B145" t="s">
        <v>1</v>
      </c>
      <c r="C145" t="s">
        <v>1</v>
      </c>
      <c r="D145" t="s">
        <v>1</v>
      </c>
      <c r="E145" t="s">
        <v>1</v>
      </c>
      <c r="F145" t="s">
        <v>1</v>
      </c>
    </row>
    <row r="147" spans="1:14">
      <c r="H147" s="2"/>
      <c r="I147" s="2"/>
      <c r="J147" s="2"/>
      <c r="K147" s="2"/>
      <c r="L147" s="2"/>
      <c r="M147" s="2"/>
      <c r="N147" s="2"/>
    </row>
    <row r="149" spans="1:14" s="2" customFormat="1">
      <c r="A149" s="2" t="s">
        <v>16</v>
      </c>
      <c r="H149"/>
      <c r="I149"/>
      <c r="J149"/>
      <c r="K149"/>
      <c r="L149"/>
      <c r="M149"/>
      <c r="N149"/>
    </row>
    <row r="150" spans="1:14">
      <c r="A150">
        <v>1</v>
      </c>
      <c r="B150">
        <v>2</v>
      </c>
      <c r="C150">
        <v>3</v>
      </c>
      <c r="D150">
        <v>4</v>
      </c>
      <c r="E150">
        <v>5</v>
      </c>
      <c r="F150">
        <v>6</v>
      </c>
    </row>
    <row r="151" spans="1:14">
      <c r="A151" t="s">
        <v>8</v>
      </c>
      <c r="B151" t="s">
        <v>8</v>
      </c>
      <c r="C151" t="s">
        <v>8</v>
      </c>
      <c r="D151" t="s">
        <v>8</v>
      </c>
      <c r="E151" t="s">
        <v>8</v>
      </c>
      <c r="F151" t="s">
        <v>1</v>
      </c>
    </row>
    <row r="152" spans="1:14">
      <c r="A152" t="s">
        <v>8</v>
      </c>
      <c r="B152" t="s">
        <v>8</v>
      </c>
      <c r="C152" t="s">
        <v>8</v>
      </c>
      <c r="D152" t="s">
        <v>8</v>
      </c>
      <c r="E152" t="s">
        <v>8</v>
      </c>
      <c r="F152" t="s">
        <v>1</v>
      </c>
    </row>
    <row r="153" spans="1:14">
      <c r="A153" t="s">
        <v>8</v>
      </c>
      <c r="B153" t="s">
        <v>8</v>
      </c>
      <c r="C153" t="s">
        <v>8</v>
      </c>
      <c r="D153" t="s">
        <v>8</v>
      </c>
      <c r="E153" t="s">
        <v>8</v>
      </c>
      <c r="F153" t="s">
        <v>1</v>
      </c>
    </row>
    <row r="154" spans="1:14">
      <c r="A154" t="s">
        <v>8</v>
      </c>
      <c r="B154" t="s">
        <v>8</v>
      </c>
      <c r="C154" t="s">
        <v>8</v>
      </c>
      <c r="D154" t="s">
        <v>8</v>
      </c>
      <c r="E154" t="s">
        <v>8</v>
      </c>
      <c r="F154" t="s">
        <v>1</v>
      </c>
    </row>
    <row r="155" spans="1:14">
      <c r="A155" t="s">
        <v>8</v>
      </c>
      <c r="B155" t="s">
        <v>8</v>
      </c>
      <c r="C155" t="s">
        <v>8</v>
      </c>
      <c r="D155" t="s">
        <v>8</v>
      </c>
      <c r="E155" t="s">
        <v>8</v>
      </c>
      <c r="F155" t="s">
        <v>1</v>
      </c>
    </row>
    <row r="156" spans="1:14">
      <c r="A156" t="s">
        <v>8</v>
      </c>
      <c r="B156" t="s">
        <v>8</v>
      </c>
      <c r="C156" t="s">
        <v>8</v>
      </c>
      <c r="D156" t="s">
        <v>8</v>
      </c>
      <c r="E156" t="s">
        <v>8</v>
      </c>
      <c r="F156" t="s">
        <v>1</v>
      </c>
    </row>
    <row r="157" spans="1:14">
      <c r="A157" t="s">
        <v>8</v>
      </c>
      <c r="B157" t="s">
        <v>8</v>
      </c>
      <c r="C157" t="s">
        <v>8</v>
      </c>
      <c r="D157" t="s">
        <v>8</v>
      </c>
      <c r="E157" t="s">
        <v>8</v>
      </c>
      <c r="F157" t="s">
        <v>1</v>
      </c>
    </row>
    <row r="158" spans="1:14">
      <c r="A158" t="s">
        <v>8</v>
      </c>
      <c r="B158" t="s">
        <v>8</v>
      </c>
      <c r="C158" t="s">
        <v>8</v>
      </c>
      <c r="D158" t="s">
        <v>8</v>
      </c>
      <c r="E158" t="s">
        <v>8</v>
      </c>
      <c r="F158" t="s">
        <v>1</v>
      </c>
    </row>
    <row r="159" spans="1:14">
      <c r="A159" t="s">
        <v>8</v>
      </c>
      <c r="B159" t="s">
        <v>8</v>
      </c>
      <c r="C159" t="s">
        <v>8</v>
      </c>
      <c r="D159" t="s">
        <v>8</v>
      </c>
      <c r="E159" t="s">
        <v>8</v>
      </c>
      <c r="F159" t="s">
        <v>1</v>
      </c>
    </row>
    <row r="160" spans="1:14">
      <c r="A160" t="s">
        <v>8</v>
      </c>
      <c r="B160" t="s">
        <v>8</v>
      </c>
      <c r="C160" t="s">
        <v>8</v>
      </c>
      <c r="D160" t="s">
        <v>8</v>
      </c>
      <c r="E160" t="s">
        <v>8</v>
      </c>
      <c r="F160" t="s">
        <v>1</v>
      </c>
    </row>
    <row r="161" spans="1:14">
      <c r="A161" t="s">
        <v>8</v>
      </c>
      <c r="B161" t="s">
        <v>8</v>
      </c>
      <c r="C161" t="s">
        <v>8</v>
      </c>
      <c r="D161" t="s">
        <v>8</v>
      </c>
      <c r="E161" t="s">
        <v>8</v>
      </c>
      <c r="F161" t="s">
        <v>1</v>
      </c>
    </row>
    <row r="162" spans="1:14">
      <c r="A162" t="s">
        <v>8</v>
      </c>
      <c r="B162" t="s">
        <v>8</v>
      </c>
      <c r="C162" t="s">
        <v>8</v>
      </c>
      <c r="D162" t="s">
        <v>8</v>
      </c>
      <c r="E162" t="s">
        <v>8</v>
      </c>
      <c r="F162" t="s">
        <v>1</v>
      </c>
    </row>
    <row r="163" spans="1:14">
      <c r="A163" t="s">
        <v>8</v>
      </c>
      <c r="B163" t="s">
        <v>8</v>
      </c>
      <c r="C163" t="s">
        <v>8</v>
      </c>
      <c r="D163" t="s">
        <v>8</v>
      </c>
      <c r="E163" t="s">
        <v>8</v>
      </c>
      <c r="F163" t="s">
        <v>1</v>
      </c>
    </row>
    <row r="164" spans="1:14">
      <c r="A164" t="s">
        <v>8</v>
      </c>
      <c r="B164" t="s">
        <v>8</v>
      </c>
      <c r="C164" t="s">
        <v>8</v>
      </c>
      <c r="D164" t="s">
        <v>8</v>
      </c>
      <c r="E164" t="s">
        <v>8</v>
      </c>
      <c r="F164" t="s">
        <v>1</v>
      </c>
    </row>
    <row r="165" spans="1:14">
      <c r="A165" t="s">
        <v>8</v>
      </c>
      <c r="B165" t="s">
        <v>8</v>
      </c>
      <c r="C165" t="s">
        <v>8</v>
      </c>
      <c r="D165" t="s">
        <v>8</v>
      </c>
      <c r="E165" t="s">
        <v>8</v>
      </c>
      <c r="F165" t="s">
        <v>1</v>
      </c>
      <c r="H165" s="2"/>
      <c r="I165" s="2"/>
      <c r="J165" s="2"/>
      <c r="K165" s="2"/>
      <c r="L165" s="2"/>
      <c r="M165" s="2"/>
      <c r="N165" s="2"/>
    </row>
    <row r="167" spans="1:14" s="2" customFormat="1">
      <c r="A167" s="2" t="s">
        <v>17</v>
      </c>
      <c r="H167"/>
      <c r="I167"/>
      <c r="J167"/>
      <c r="K167"/>
      <c r="L167"/>
      <c r="M167"/>
      <c r="N167"/>
    </row>
    <row r="168" spans="1:14">
      <c r="A168">
        <v>1</v>
      </c>
      <c r="B168">
        <v>2</v>
      </c>
      <c r="C168">
        <v>3</v>
      </c>
      <c r="D168">
        <v>4</v>
      </c>
      <c r="E168">
        <v>5</v>
      </c>
      <c r="F168">
        <v>6</v>
      </c>
    </row>
    <row r="169" spans="1:14">
      <c r="A169" t="s">
        <v>8</v>
      </c>
      <c r="B169" t="s">
        <v>8</v>
      </c>
      <c r="C169" t="s">
        <v>8</v>
      </c>
      <c r="D169" t="s">
        <v>8</v>
      </c>
      <c r="E169" t="s">
        <v>8</v>
      </c>
      <c r="F169" t="s">
        <v>1</v>
      </c>
    </row>
    <row r="170" spans="1:14">
      <c r="A170" t="s">
        <v>8</v>
      </c>
      <c r="B170" t="s">
        <v>8</v>
      </c>
      <c r="C170" t="s">
        <v>8</v>
      </c>
      <c r="D170" t="s">
        <v>8</v>
      </c>
      <c r="E170" t="s">
        <v>8</v>
      </c>
      <c r="F170" t="s">
        <v>1</v>
      </c>
    </row>
    <row r="171" spans="1:14">
      <c r="A171" t="s">
        <v>8</v>
      </c>
      <c r="B171" t="s">
        <v>8</v>
      </c>
      <c r="C171" t="s">
        <v>8</v>
      </c>
      <c r="D171" t="s">
        <v>8</v>
      </c>
      <c r="E171" t="s">
        <v>8</v>
      </c>
      <c r="F171" t="s">
        <v>1</v>
      </c>
    </row>
    <row r="172" spans="1:14">
      <c r="A172" t="s">
        <v>8</v>
      </c>
      <c r="B172" t="s">
        <v>8</v>
      </c>
      <c r="C172" t="s">
        <v>8</v>
      </c>
      <c r="D172" t="s">
        <v>8</v>
      </c>
      <c r="E172" t="s">
        <v>8</v>
      </c>
      <c r="F172" t="s">
        <v>1</v>
      </c>
    </row>
    <row r="173" spans="1:14">
      <c r="A173" t="s">
        <v>8</v>
      </c>
      <c r="B173" t="s">
        <v>8</v>
      </c>
      <c r="C173" t="s">
        <v>8</v>
      </c>
      <c r="D173" t="s">
        <v>8</v>
      </c>
      <c r="E173" t="s">
        <v>8</v>
      </c>
      <c r="F173" t="s">
        <v>1</v>
      </c>
    </row>
    <row r="174" spans="1:14">
      <c r="A174" t="s">
        <v>8</v>
      </c>
      <c r="B174" t="s">
        <v>8</v>
      </c>
      <c r="C174" t="s">
        <v>8</v>
      </c>
      <c r="D174" t="s">
        <v>8</v>
      </c>
      <c r="E174" t="s">
        <v>8</v>
      </c>
      <c r="F174" t="s">
        <v>1</v>
      </c>
    </row>
    <row r="175" spans="1:14">
      <c r="A175" t="s">
        <v>8</v>
      </c>
      <c r="B175" t="s">
        <v>8</v>
      </c>
      <c r="C175" t="s">
        <v>8</v>
      </c>
      <c r="D175" t="s">
        <v>8</v>
      </c>
      <c r="E175" t="s">
        <v>8</v>
      </c>
      <c r="F175" t="s">
        <v>1</v>
      </c>
    </row>
    <row r="176" spans="1:14">
      <c r="A176" t="s">
        <v>8</v>
      </c>
      <c r="B176" t="s">
        <v>8</v>
      </c>
      <c r="C176" t="s">
        <v>8</v>
      </c>
      <c r="D176" t="s">
        <v>8</v>
      </c>
      <c r="E176" t="s">
        <v>8</v>
      </c>
      <c r="F176" t="s">
        <v>1</v>
      </c>
    </row>
    <row r="177" spans="1:6">
      <c r="A177" t="s">
        <v>8</v>
      </c>
      <c r="B177" t="s">
        <v>8</v>
      </c>
      <c r="C177" t="s">
        <v>8</v>
      </c>
      <c r="D177" t="s">
        <v>8</v>
      </c>
      <c r="E177" t="s">
        <v>8</v>
      </c>
      <c r="F177" t="s">
        <v>1</v>
      </c>
    </row>
    <row r="178" spans="1:6">
      <c r="A178" t="s">
        <v>8</v>
      </c>
      <c r="B178" t="s">
        <v>8</v>
      </c>
      <c r="C178" t="s">
        <v>8</v>
      </c>
      <c r="D178" t="s">
        <v>8</v>
      </c>
      <c r="E178" t="s">
        <v>8</v>
      </c>
      <c r="F178" t="s">
        <v>1</v>
      </c>
    </row>
    <row r="179" spans="1:6">
      <c r="A179" t="s">
        <v>8</v>
      </c>
      <c r="B179" t="s">
        <v>8</v>
      </c>
      <c r="C179" t="s">
        <v>8</v>
      </c>
      <c r="D179" t="s">
        <v>8</v>
      </c>
      <c r="E179" t="s">
        <v>8</v>
      </c>
      <c r="F179" t="s">
        <v>1</v>
      </c>
    </row>
    <row r="180" spans="1:6">
      <c r="A180" t="s">
        <v>8</v>
      </c>
      <c r="B180" t="s">
        <v>8</v>
      </c>
      <c r="C180" t="s">
        <v>8</v>
      </c>
      <c r="D180" t="s">
        <v>8</v>
      </c>
      <c r="E180" t="s">
        <v>8</v>
      </c>
      <c r="F180" t="s">
        <v>1</v>
      </c>
    </row>
    <row r="181" spans="1:6">
      <c r="A181" t="s">
        <v>8</v>
      </c>
      <c r="B181" t="s">
        <v>8</v>
      </c>
      <c r="C181" t="s">
        <v>8</v>
      </c>
      <c r="D181" t="s">
        <v>8</v>
      </c>
      <c r="E181" t="s">
        <v>8</v>
      </c>
      <c r="F181" t="s">
        <v>1</v>
      </c>
    </row>
    <row r="182" spans="1:6">
      <c r="A182" t="s">
        <v>8</v>
      </c>
      <c r="B182" t="s">
        <v>8</v>
      </c>
      <c r="C182" t="s">
        <v>8</v>
      </c>
      <c r="D182" t="s">
        <v>8</v>
      </c>
      <c r="E182" t="s">
        <v>8</v>
      </c>
      <c r="F182" t="s">
        <v>1</v>
      </c>
    </row>
    <row r="183" spans="1:6">
      <c r="A183" t="s">
        <v>8</v>
      </c>
      <c r="B183" t="s">
        <v>8</v>
      </c>
      <c r="C183" t="s">
        <v>8</v>
      </c>
      <c r="D183" t="s">
        <v>8</v>
      </c>
      <c r="E183" t="s">
        <v>8</v>
      </c>
      <c r="F183" t="s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V183"/>
  <sheetViews>
    <sheetView topLeftCell="A89" workbookViewId="0">
      <selection activeCell="Q106" sqref="Q106"/>
    </sheetView>
  </sheetViews>
  <sheetFormatPr defaultRowHeight="15"/>
  <sheetData>
    <row r="1" spans="1:22" s="3" customFormat="1">
      <c r="A1" s="2" t="s">
        <v>2</v>
      </c>
    </row>
    <row r="3" spans="1:22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P3" t="s">
        <v>5</v>
      </c>
    </row>
    <row r="4" spans="1:22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H4" t="s">
        <v>8</v>
      </c>
      <c r="I4" s="4">
        <f>(COUNTIF(A4:A18, "Carpool")/COUNTA(A4:A18))</f>
        <v>0.33333333333333331</v>
      </c>
      <c r="J4" s="4">
        <f t="shared" ref="J4:N4" si="0">(COUNTIF(B4:B18, "Carpool")/COUNTA(B4:B18))</f>
        <v>0.46666666666666667</v>
      </c>
      <c r="K4" s="4">
        <f t="shared" si="0"/>
        <v>0.46666666666666667</v>
      </c>
      <c r="L4" s="4">
        <f t="shared" si="0"/>
        <v>0.46666666666666667</v>
      </c>
      <c r="M4" s="4">
        <f t="shared" si="0"/>
        <v>0.46666666666666667</v>
      </c>
      <c r="N4" s="4">
        <f t="shared" si="0"/>
        <v>0.46666666666666667</v>
      </c>
    </row>
    <row r="5" spans="1:22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H5" t="s">
        <v>1</v>
      </c>
      <c r="I5">
        <f>1-(I4+I6)</f>
        <v>0</v>
      </c>
      <c r="J5">
        <f t="shared" ref="J5:N5" si="1">1-(J4+J6)</f>
        <v>0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0</v>
      </c>
    </row>
    <row r="6" spans="1:22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H6" t="s">
        <v>0</v>
      </c>
      <c r="I6">
        <f>((COUNTIF(A4:A18, "BART"))/COUNTA(A4:A18))</f>
        <v>0.66666666666666663</v>
      </c>
      <c r="J6">
        <f t="shared" ref="J6:N6" si="2">((COUNTIF(B4:B18, "BART"))/COUNTA(B4:B18))</f>
        <v>0.53333333333333333</v>
      </c>
      <c r="K6">
        <f t="shared" si="2"/>
        <v>0.53333333333333333</v>
      </c>
      <c r="L6">
        <f t="shared" si="2"/>
        <v>0.53333333333333333</v>
      </c>
      <c r="M6">
        <f t="shared" si="2"/>
        <v>0.53333333333333333</v>
      </c>
      <c r="N6">
        <f t="shared" si="2"/>
        <v>0.53333333333333333</v>
      </c>
    </row>
    <row r="7" spans="1:22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</row>
    <row r="8" spans="1:22">
      <c r="A8" t="s">
        <v>8</v>
      </c>
      <c r="B8" t="s">
        <v>8</v>
      </c>
      <c r="C8" t="s">
        <v>8</v>
      </c>
      <c r="D8" t="s">
        <v>8</v>
      </c>
      <c r="E8" t="s">
        <v>8</v>
      </c>
      <c r="F8" t="s">
        <v>8</v>
      </c>
    </row>
    <row r="9" spans="1:22">
      <c r="A9" t="s">
        <v>8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H9" t="s">
        <v>4</v>
      </c>
    </row>
    <row r="10" spans="1:22">
      <c r="A10" t="s">
        <v>0</v>
      </c>
      <c r="B10" t="s">
        <v>8</v>
      </c>
      <c r="C10" t="s">
        <v>8</v>
      </c>
      <c r="D10" t="s">
        <v>8</v>
      </c>
      <c r="E10" t="s">
        <v>8</v>
      </c>
      <c r="F10" t="s">
        <v>8</v>
      </c>
    </row>
    <row r="11" spans="1:22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H11">
        <v>1</v>
      </c>
      <c r="I11">
        <f>H11+1</f>
        <v>2</v>
      </c>
      <c r="J11">
        <f t="shared" ref="J11:V11" si="3">I11+1</f>
        <v>3</v>
      </c>
      <c r="K11">
        <f t="shared" si="3"/>
        <v>4</v>
      </c>
      <c r="L11">
        <f t="shared" si="3"/>
        <v>5</v>
      </c>
      <c r="M11">
        <f t="shared" si="3"/>
        <v>6</v>
      </c>
      <c r="N11">
        <f t="shared" si="3"/>
        <v>7</v>
      </c>
      <c r="O11">
        <f t="shared" si="3"/>
        <v>8</v>
      </c>
      <c r="P11">
        <f t="shared" si="3"/>
        <v>9</v>
      </c>
      <c r="Q11">
        <f t="shared" si="3"/>
        <v>10</v>
      </c>
      <c r="R11">
        <f t="shared" si="3"/>
        <v>11</v>
      </c>
      <c r="S11">
        <f t="shared" si="3"/>
        <v>12</v>
      </c>
      <c r="T11">
        <f t="shared" si="3"/>
        <v>13</v>
      </c>
      <c r="U11">
        <f t="shared" si="3"/>
        <v>14</v>
      </c>
      <c r="V11">
        <f t="shared" si="3"/>
        <v>15</v>
      </c>
    </row>
    <row r="12" spans="1:22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H12" t="str">
        <f>C4</f>
        <v>BART</v>
      </c>
      <c r="I12" t="str">
        <f t="shared" ref="I12:K12" si="4">D4</f>
        <v>BART</v>
      </c>
      <c r="J12" t="str">
        <f t="shared" si="4"/>
        <v>BART</v>
      </c>
      <c r="K12" t="str">
        <f t="shared" si="4"/>
        <v>BART</v>
      </c>
      <c r="L12" t="str">
        <f>C8</f>
        <v>Carpool</v>
      </c>
      <c r="M12" t="str">
        <f t="shared" ref="M12:N12" si="5">D8</f>
        <v>Carpool</v>
      </c>
      <c r="N12" t="str">
        <f t="shared" si="5"/>
        <v>Carpool</v>
      </c>
      <c r="O12" t="s">
        <v>0</v>
      </c>
      <c r="P12" t="s">
        <v>0</v>
      </c>
      <c r="Q12" t="s">
        <v>0</v>
      </c>
      <c r="R12" t="s">
        <v>0</v>
      </c>
      <c r="S12" t="s">
        <v>1</v>
      </c>
      <c r="T12" t="s">
        <v>1</v>
      </c>
      <c r="U12" t="s">
        <v>1</v>
      </c>
      <c r="V12" t="s">
        <v>1</v>
      </c>
    </row>
    <row r="13" spans="1:22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H13">
        <v>1</v>
      </c>
      <c r="I13">
        <v>1</v>
      </c>
      <c r="J13">
        <v>1</v>
      </c>
      <c r="K13">
        <v>1</v>
      </c>
      <c r="L13">
        <v>2</v>
      </c>
      <c r="M13">
        <v>2</v>
      </c>
      <c r="N13">
        <v>2</v>
      </c>
      <c r="O13">
        <v>1</v>
      </c>
      <c r="P13">
        <v>1</v>
      </c>
      <c r="Q13">
        <v>1</v>
      </c>
      <c r="R13">
        <v>1</v>
      </c>
      <c r="S13">
        <v>2</v>
      </c>
      <c r="T13">
        <v>2</v>
      </c>
      <c r="U13">
        <v>2</v>
      </c>
      <c r="V13">
        <v>2</v>
      </c>
    </row>
    <row r="14" spans="1:22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</row>
    <row r="15" spans="1:22">
      <c r="A15" t="s">
        <v>8</v>
      </c>
      <c r="B15" t="s">
        <v>8</v>
      </c>
      <c r="C15" t="s">
        <v>8</v>
      </c>
      <c r="D15" t="s">
        <v>8</v>
      </c>
      <c r="E15" t="s">
        <v>8</v>
      </c>
      <c r="F15" t="s">
        <v>8</v>
      </c>
      <c r="I15" t="s">
        <v>22</v>
      </c>
    </row>
    <row r="16" spans="1:22">
      <c r="A16" t="s">
        <v>8</v>
      </c>
      <c r="B16" t="s">
        <v>8</v>
      </c>
      <c r="C16" t="s">
        <v>8</v>
      </c>
      <c r="D16" t="s">
        <v>8</v>
      </c>
      <c r="E16" t="s">
        <v>8</v>
      </c>
      <c r="F16" t="s">
        <v>8</v>
      </c>
      <c r="H16" t="s">
        <v>21</v>
      </c>
      <c r="I16">
        <v>1</v>
      </c>
      <c r="J16">
        <v>2</v>
      </c>
      <c r="K16">
        <v>3</v>
      </c>
      <c r="L16">
        <v>4</v>
      </c>
      <c r="M16">
        <v>5</v>
      </c>
      <c r="N16">
        <v>6</v>
      </c>
    </row>
    <row r="17" spans="1:14">
      <c r="A17" t="s">
        <v>8</v>
      </c>
      <c r="B17" t="s">
        <v>8</v>
      </c>
      <c r="C17" t="s">
        <v>8</v>
      </c>
      <c r="D17" t="s">
        <v>8</v>
      </c>
      <c r="E17" t="s">
        <v>8</v>
      </c>
      <c r="F17" t="s">
        <v>8</v>
      </c>
      <c r="H17">
        <v>13.67</v>
      </c>
      <c r="I17">
        <v>17.22</v>
      </c>
      <c r="J17">
        <v>44.7</v>
      </c>
      <c r="K17">
        <v>77.040000000000006</v>
      </c>
      <c r="L17">
        <v>123.48</v>
      </c>
      <c r="M17">
        <v>265.02</v>
      </c>
      <c r="N17">
        <v>449.52</v>
      </c>
    </row>
    <row r="18" spans="1:14">
      <c r="A18" t="s">
        <v>0</v>
      </c>
      <c r="B18" t="s">
        <v>8</v>
      </c>
      <c r="C18" t="s">
        <v>8</v>
      </c>
      <c r="D18" t="s">
        <v>8</v>
      </c>
      <c r="E18" t="s">
        <v>8</v>
      </c>
      <c r="F18" t="s">
        <v>8</v>
      </c>
    </row>
    <row r="21" spans="1:14" s="3" customFormat="1">
      <c r="A21" s="2" t="s">
        <v>3</v>
      </c>
    </row>
    <row r="22" spans="1:14">
      <c r="A22">
        <v>1</v>
      </c>
      <c r="B22">
        <v>2</v>
      </c>
      <c r="C22">
        <v>3</v>
      </c>
      <c r="D22">
        <v>4</v>
      </c>
      <c r="E22">
        <v>5</v>
      </c>
      <c r="F22">
        <v>6</v>
      </c>
      <c r="I22">
        <v>1</v>
      </c>
      <c r="J22">
        <v>2</v>
      </c>
      <c r="K22">
        <v>3</v>
      </c>
      <c r="L22">
        <v>4</v>
      </c>
      <c r="M22">
        <v>5</v>
      </c>
      <c r="N22">
        <v>6</v>
      </c>
    </row>
    <row r="23" spans="1:14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H23" t="s">
        <v>8</v>
      </c>
      <c r="I23" s="4">
        <f>(COUNTIF(A23:A37, "Carpool")/COUNTA(A23:A37))</f>
        <v>0</v>
      </c>
      <c r="J23" s="4">
        <f t="shared" ref="J23:N23" si="6">(COUNTIF(B23:B37, "Carpool")/COUNTA(B23:B37))</f>
        <v>6.6666666666666666E-2</v>
      </c>
      <c r="K23" s="4">
        <f t="shared" si="6"/>
        <v>0</v>
      </c>
      <c r="L23" s="4">
        <f t="shared" si="6"/>
        <v>0</v>
      </c>
      <c r="M23" s="4">
        <f t="shared" si="6"/>
        <v>0</v>
      </c>
      <c r="N23" s="4">
        <f t="shared" si="6"/>
        <v>0</v>
      </c>
    </row>
    <row r="24" spans="1:14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H24" t="s">
        <v>1</v>
      </c>
      <c r="I24">
        <f>1-(I23+I25)</f>
        <v>0</v>
      </c>
      <c r="J24">
        <f t="shared" ref="J24:N24" si="7">1-(J23+J25)</f>
        <v>0</v>
      </c>
      <c r="K24">
        <f t="shared" si="7"/>
        <v>0.1333333333333333</v>
      </c>
      <c r="L24">
        <f t="shared" si="7"/>
        <v>0.1333333333333333</v>
      </c>
      <c r="M24">
        <f t="shared" si="7"/>
        <v>0.1333333333333333</v>
      </c>
      <c r="N24">
        <f t="shared" si="7"/>
        <v>0.1333333333333333</v>
      </c>
    </row>
    <row r="25" spans="1:14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H25" t="s">
        <v>0</v>
      </c>
      <c r="I25">
        <f>((COUNTIF(A23:A37, "BART"))/COUNTA(A23:A37))</f>
        <v>1</v>
      </c>
      <c r="J25">
        <f t="shared" ref="J25:N25" si="8">((COUNTIF(B23:B37, "BART"))/COUNTA(B23:B37))</f>
        <v>0.93333333333333335</v>
      </c>
      <c r="K25">
        <f t="shared" si="8"/>
        <v>0.8666666666666667</v>
      </c>
      <c r="L25">
        <f t="shared" si="8"/>
        <v>0.8666666666666667</v>
      </c>
      <c r="M25">
        <f t="shared" si="8"/>
        <v>0.8666666666666667</v>
      </c>
      <c r="N25">
        <f t="shared" si="8"/>
        <v>0.8666666666666667</v>
      </c>
    </row>
    <row r="26" spans="1:14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</row>
    <row r="27" spans="1:14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</row>
    <row r="28" spans="1:14">
      <c r="A28" t="s">
        <v>0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</row>
    <row r="29" spans="1:14">
      <c r="A29" t="s">
        <v>0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</row>
    <row r="30" spans="1:14">
      <c r="A30" t="s">
        <v>0</v>
      </c>
      <c r="B30" t="s">
        <v>8</v>
      </c>
      <c r="C30" t="s">
        <v>1</v>
      </c>
      <c r="D30" t="s">
        <v>1</v>
      </c>
      <c r="E30" t="s">
        <v>1</v>
      </c>
      <c r="F30" t="s">
        <v>1</v>
      </c>
    </row>
    <row r="31" spans="1:14">
      <c r="A31" t="s">
        <v>0</v>
      </c>
      <c r="B31" t="s">
        <v>0</v>
      </c>
      <c r="C31" t="s">
        <v>1</v>
      </c>
      <c r="D31" t="s">
        <v>1</v>
      </c>
      <c r="E31" t="s">
        <v>1</v>
      </c>
      <c r="F31" t="s">
        <v>1</v>
      </c>
    </row>
    <row r="32" spans="1:14">
      <c r="A32" t="s">
        <v>0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</row>
    <row r="33" spans="1:14">
      <c r="A33" t="s">
        <v>0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</row>
    <row r="34" spans="1:14">
      <c r="A34" t="s">
        <v>0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</row>
    <row r="35" spans="1:14">
      <c r="A35" t="s">
        <v>0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</row>
    <row r="36" spans="1:14">
      <c r="A36" t="s">
        <v>0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</row>
    <row r="37" spans="1:14">
      <c r="A37" t="s">
        <v>0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</row>
    <row r="39" spans="1:14" s="3" customFormat="1">
      <c r="A39" s="2" t="s">
        <v>6</v>
      </c>
    </row>
    <row r="40" spans="1:14">
      <c r="A40">
        <v>1</v>
      </c>
      <c r="B40">
        <v>2</v>
      </c>
      <c r="C40">
        <v>3</v>
      </c>
      <c r="D40">
        <v>4</v>
      </c>
      <c r="E40">
        <v>5</v>
      </c>
      <c r="F40">
        <v>6</v>
      </c>
      <c r="I40">
        <v>1</v>
      </c>
      <c r="J40">
        <v>2</v>
      </c>
      <c r="K40">
        <v>3</v>
      </c>
      <c r="L40">
        <v>4</v>
      </c>
      <c r="M40">
        <v>5</v>
      </c>
      <c r="N40">
        <v>6</v>
      </c>
    </row>
    <row r="41" spans="1:14">
      <c r="A41" t="s">
        <v>8</v>
      </c>
      <c r="B41" t="s">
        <v>8</v>
      </c>
      <c r="C41" t="s">
        <v>8</v>
      </c>
      <c r="D41" t="s">
        <v>8</v>
      </c>
      <c r="E41" t="s">
        <v>8</v>
      </c>
      <c r="F41" t="s">
        <v>1</v>
      </c>
      <c r="H41" t="s">
        <v>8</v>
      </c>
      <c r="I41" s="4">
        <f>(COUNTIF(A41:A55, "Carpool")/COUNTA(A41:A55))</f>
        <v>1</v>
      </c>
      <c r="J41" s="4">
        <f t="shared" ref="J41:N41" si="9">(COUNTIF(B41:B55, "Carpool")/COUNTA(B41:B55))</f>
        <v>1</v>
      </c>
      <c r="K41" s="4">
        <f t="shared" si="9"/>
        <v>1</v>
      </c>
      <c r="L41" s="4">
        <f t="shared" si="9"/>
        <v>1</v>
      </c>
      <c r="M41" s="4">
        <f t="shared" si="9"/>
        <v>1</v>
      </c>
      <c r="N41" s="4">
        <f t="shared" si="9"/>
        <v>0</v>
      </c>
    </row>
    <row r="42" spans="1:14">
      <c r="A42" t="s">
        <v>8</v>
      </c>
      <c r="B42" t="s">
        <v>8</v>
      </c>
      <c r="C42" t="s">
        <v>8</v>
      </c>
      <c r="D42" t="s">
        <v>8</v>
      </c>
      <c r="E42" t="s">
        <v>8</v>
      </c>
      <c r="F42" t="s">
        <v>1</v>
      </c>
      <c r="H42" t="s">
        <v>1</v>
      </c>
      <c r="I42">
        <f>1-I41</f>
        <v>0</v>
      </c>
      <c r="J42">
        <f>1-J41</f>
        <v>0</v>
      </c>
      <c r="K42">
        <f>1-K41</f>
        <v>0</v>
      </c>
      <c r="L42">
        <f>1-L41</f>
        <v>0</v>
      </c>
      <c r="M42">
        <f t="shared" ref="M42:N42" si="10">1-M41</f>
        <v>0</v>
      </c>
      <c r="N42">
        <f t="shared" si="10"/>
        <v>1</v>
      </c>
    </row>
    <row r="43" spans="1:14">
      <c r="A43" t="s">
        <v>8</v>
      </c>
      <c r="B43" t="s">
        <v>8</v>
      </c>
      <c r="C43" t="s">
        <v>8</v>
      </c>
      <c r="D43" t="s">
        <v>8</v>
      </c>
      <c r="E43" t="s">
        <v>8</v>
      </c>
      <c r="F43" t="s">
        <v>1</v>
      </c>
    </row>
    <row r="44" spans="1:14">
      <c r="A44" t="s">
        <v>8</v>
      </c>
      <c r="B44" t="s">
        <v>8</v>
      </c>
      <c r="C44" t="s">
        <v>8</v>
      </c>
      <c r="D44" t="s">
        <v>8</v>
      </c>
      <c r="E44" t="s">
        <v>8</v>
      </c>
      <c r="F44" t="s">
        <v>1</v>
      </c>
    </row>
    <row r="45" spans="1:14">
      <c r="A45" t="s">
        <v>8</v>
      </c>
      <c r="B45" t="s">
        <v>8</v>
      </c>
      <c r="C45" t="s">
        <v>8</v>
      </c>
      <c r="D45" t="s">
        <v>8</v>
      </c>
      <c r="E45" t="s">
        <v>8</v>
      </c>
      <c r="F45" t="s">
        <v>1</v>
      </c>
    </row>
    <row r="46" spans="1:14">
      <c r="A46" t="s">
        <v>8</v>
      </c>
      <c r="B46" t="s">
        <v>8</v>
      </c>
      <c r="C46" t="s">
        <v>8</v>
      </c>
      <c r="D46" t="s">
        <v>8</v>
      </c>
      <c r="E46" t="s">
        <v>8</v>
      </c>
      <c r="F46" t="s">
        <v>1</v>
      </c>
    </row>
    <row r="47" spans="1:14">
      <c r="A47" t="s">
        <v>8</v>
      </c>
      <c r="B47" t="s">
        <v>8</v>
      </c>
      <c r="C47" t="s">
        <v>8</v>
      </c>
      <c r="D47" t="s">
        <v>8</v>
      </c>
      <c r="E47" t="s">
        <v>8</v>
      </c>
      <c r="F47" t="s">
        <v>1</v>
      </c>
    </row>
    <row r="48" spans="1:14">
      <c r="A48" t="s">
        <v>8</v>
      </c>
      <c r="B48" t="s">
        <v>8</v>
      </c>
      <c r="C48" t="s">
        <v>8</v>
      </c>
      <c r="D48" t="s">
        <v>8</v>
      </c>
      <c r="E48" t="s">
        <v>8</v>
      </c>
      <c r="F48" t="s">
        <v>1</v>
      </c>
    </row>
    <row r="49" spans="1:14">
      <c r="A49" t="s">
        <v>8</v>
      </c>
      <c r="B49" t="s">
        <v>8</v>
      </c>
      <c r="C49" t="s">
        <v>8</v>
      </c>
      <c r="D49" t="s">
        <v>8</v>
      </c>
      <c r="E49" t="s">
        <v>8</v>
      </c>
      <c r="F49" t="s">
        <v>1</v>
      </c>
    </row>
    <row r="50" spans="1:14">
      <c r="A50" t="s">
        <v>8</v>
      </c>
      <c r="B50" t="s">
        <v>8</v>
      </c>
      <c r="C50" t="s">
        <v>8</v>
      </c>
      <c r="D50" t="s">
        <v>8</v>
      </c>
      <c r="E50" t="s">
        <v>8</v>
      </c>
      <c r="F50" t="s">
        <v>1</v>
      </c>
    </row>
    <row r="51" spans="1:14">
      <c r="A51" t="s">
        <v>8</v>
      </c>
      <c r="B51" t="s">
        <v>8</v>
      </c>
      <c r="C51" t="s">
        <v>8</v>
      </c>
      <c r="D51" t="s">
        <v>8</v>
      </c>
      <c r="E51" t="s">
        <v>8</v>
      </c>
      <c r="F51" t="s">
        <v>1</v>
      </c>
      <c r="I51" t="s">
        <v>22</v>
      </c>
    </row>
    <row r="52" spans="1:14">
      <c r="A52" t="s">
        <v>8</v>
      </c>
      <c r="B52" t="s">
        <v>8</v>
      </c>
      <c r="C52" t="s">
        <v>8</v>
      </c>
      <c r="D52" t="s">
        <v>8</v>
      </c>
      <c r="E52" t="s">
        <v>8</v>
      </c>
      <c r="F52" t="s">
        <v>1</v>
      </c>
      <c r="H52" t="s">
        <v>21</v>
      </c>
      <c r="I52">
        <v>1</v>
      </c>
      <c r="J52">
        <v>2</v>
      </c>
      <c r="K52">
        <v>3</v>
      </c>
      <c r="L52">
        <v>4</v>
      </c>
      <c r="M52">
        <v>5</v>
      </c>
      <c r="N52">
        <v>6</v>
      </c>
    </row>
    <row r="53" spans="1:14">
      <c r="A53" t="s">
        <v>8</v>
      </c>
      <c r="B53" t="s">
        <v>8</v>
      </c>
      <c r="C53" t="s">
        <v>8</v>
      </c>
      <c r="D53" t="s">
        <v>8</v>
      </c>
      <c r="E53" t="s">
        <v>8</v>
      </c>
      <c r="F53" t="s">
        <v>1</v>
      </c>
      <c r="H53">
        <v>29.17</v>
      </c>
      <c r="I53">
        <v>114.8</v>
      </c>
      <c r="J53">
        <v>298</v>
      </c>
      <c r="K53">
        <v>513.6</v>
      </c>
      <c r="L53">
        <v>823.2</v>
      </c>
      <c r="M53">
        <v>1766.8</v>
      </c>
      <c r="N53">
        <v>2996.8</v>
      </c>
    </row>
    <row r="54" spans="1:14">
      <c r="A54" t="s">
        <v>8</v>
      </c>
      <c r="B54" t="s">
        <v>8</v>
      </c>
      <c r="C54" t="s">
        <v>8</v>
      </c>
      <c r="D54" t="s">
        <v>8</v>
      </c>
      <c r="E54" t="s">
        <v>8</v>
      </c>
      <c r="F54" t="s">
        <v>1</v>
      </c>
    </row>
    <row r="55" spans="1:14">
      <c r="A55" t="s">
        <v>8</v>
      </c>
      <c r="B55" t="s">
        <v>8</v>
      </c>
      <c r="C55" t="s">
        <v>8</v>
      </c>
      <c r="D55" t="s">
        <v>8</v>
      </c>
      <c r="E55" t="s">
        <v>8</v>
      </c>
      <c r="F55" t="s">
        <v>1</v>
      </c>
    </row>
    <row r="57" spans="1:14" s="3" customFormat="1">
      <c r="A57" s="2" t="s">
        <v>9</v>
      </c>
    </row>
    <row r="58" spans="1:14">
      <c r="A58">
        <v>1</v>
      </c>
      <c r="B58">
        <v>2</v>
      </c>
      <c r="C58">
        <v>3</v>
      </c>
      <c r="D58">
        <v>4</v>
      </c>
      <c r="E58">
        <v>5</v>
      </c>
      <c r="F58">
        <v>6</v>
      </c>
      <c r="I58">
        <v>1</v>
      </c>
      <c r="J58">
        <v>2</v>
      </c>
      <c r="K58">
        <v>3</v>
      </c>
      <c r="L58">
        <v>4</v>
      </c>
      <c r="M58">
        <v>5</v>
      </c>
      <c r="N58">
        <v>6</v>
      </c>
    </row>
    <row r="59" spans="1:14">
      <c r="A59" t="s">
        <v>8</v>
      </c>
      <c r="B59" t="s">
        <v>8</v>
      </c>
      <c r="C59" t="s">
        <v>8</v>
      </c>
      <c r="D59" t="s">
        <v>8</v>
      </c>
      <c r="E59" t="s">
        <v>1</v>
      </c>
      <c r="F59" t="s">
        <v>1</v>
      </c>
      <c r="H59" t="s">
        <v>8</v>
      </c>
      <c r="I59" s="4">
        <f>(COUNTIF(A59:A73, "Carpool")/COUNTA(A59:A73))</f>
        <v>1</v>
      </c>
      <c r="J59" s="4">
        <f t="shared" ref="J59:N59" si="11">(COUNTIF(B59:B73, "Carpool")/COUNTA(B59:B73))</f>
        <v>1</v>
      </c>
      <c r="K59" s="4">
        <f t="shared" si="11"/>
        <v>1</v>
      </c>
      <c r="L59" s="4">
        <f t="shared" si="11"/>
        <v>1</v>
      </c>
      <c r="M59" s="4">
        <f t="shared" si="11"/>
        <v>0</v>
      </c>
      <c r="N59" s="4">
        <f t="shared" si="11"/>
        <v>0</v>
      </c>
    </row>
    <row r="60" spans="1:14">
      <c r="A60" t="s">
        <v>8</v>
      </c>
      <c r="B60" t="s">
        <v>8</v>
      </c>
      <c r="C60" t="s">
        <v>8</v>
      </c>
      <c r="D60" t="s">
        <v>8</v>
      </c>
      <c r="E60" t="s">
        <v>1</v>
      </c>
      <c r="F60" t="s">
        <v>1</v>
      </c>
      <c r="H60" t="s">
        <v>1</v>
      </c>
      <c r="I60">
        <f>1-(I59+I61)</f>
        <v>0</v>
      </c>
      <c r="J60">
        <f>1-J59</f>
        <v>0</v>
      </c>
      <c r="K60">
        <f>1-K59</f>
        <v>0</v>
      </c>
      <c r="L60">
        <f>1-L59</f>
        <v>0</v>
      </c>
      <c r="M60">
        <f t="shared" ref="M60:N60" si="12">1-M59</f>
        <v>1</v>
      </c>
      <c r="N60">
        <f t="shared" si="12"/>
        <v>1</v>
      </c>
    </row>
    <row r="61" spans="1:14">
      <c r="A61" t="s">
        <v>8</v>
      </c>
      <c r="B61" t="s">
        <v>8</v>
      </c>
      <c r="C61" t="s">
        <v>8</v>
      </c>
      <c r="D61" t="s">
        <v>8</v>
      </c>
      <c r="E61" t="s">
        <v>1</v>
      </c>
      <c r="F61" t="s">
        <v>1</v>
      </c>
      <c r="H61" t="s">
        <v>0</v>
      </c>
      <c r="I61">
        <f>((COUNTIF(A59:A73, "BART"))/COUNTA(A59:A73))</f>
        <v>0</v>
      </c>
      <c r="J61">
        <f t="shared" ref="J61:N61" si="13">((COUNTIF(B59:B73, "BART"))/COUNTA(B59:B73))</f>
        <v>0</v>
      </c>
      <c r="K61">
        <f t="shared" si="13"/>
        <v>0</v>
      </c>
      <c r="L61">
        <f t="shared" si="13"/>
        <v>0</v>
      </c>
      <c r="M61">
        <f t="shared" si="13"/>
        <v>0</v>
      </c>
      <c r="N61">
        <f t="shared" si="13"/>
        <v>0</v>
      </c>
    </row>
    <row r="62" spans="1:14">
      <c r="A62" t="s">
        <v>8</v>
      </c>
      <c r="B62" t="s">
        <v>8</v>
      </c>
      <c r="C62" t="s">
        <v>8</v>
      </c>
      <c r="D62" t="s">
        <v>8</v>
      </c>
      <c r="E62" t="s">
        <v>1</v>
      </c>
      <c r="F62" t="s">
        <v>1</v>
      </c>
    </row>
    <row r="63" spans="1:14">
      <c r="A63" t="s">
        <v>8</v>
      </c>
      <c r="B63" t="s">
        <v>8</v>
      </c>
      <c r="C63" t="s">
        <v>8</v>
      </c>
      <c r="D63" t="s">
        <v>8</v>
      </c>
      <c r="E63" t="s">
        <v>1</v>
      </c>
      <c r="F63" t="s">
        <v>1</v>
      </c>
    </row>
    <row r="64" spans="1:14">
      <c r="A64" t="s">
        <v>8</v>
      </c>
      <c r="B64" t="s">
        <v>8</v>
      </c>
      <c r="C64" t="s">
        <v>8</v>
      </c>
      <c r="D64" t="s">
        <v>8</v>
      </c>
      <c r="E64" t="s">
        <v>1</v>
      </c>
      <c r="F64" t="s">
        <v>1</v>
      </c>
    </row>
    <row r="65" spans="1:14">
      <c r="A65" t="s">
        <v>8</v>
      </c>
      <c r="B65" t="s">
        <v>8</v>
      </c>
      <c r="C65" t="s">
        <v>8</v>
      </c>
      <c r="D65" t="s">
        <v>8</v>
      </c>
      <c r="E65" t="s">
        <v>1</v>
      </c>
      <c r="F65" t="s">
        <v>1</v>
      </c>
    </row>
    <row r="66" spans="1:14">
      <c r="A66" t="s">
        <v>8</v>
      </c>
      <c r="B66" t="s">
        <v>8</v>
      </c>
      <c r="C66" t="s">
        <v>8</v>
      </c>
      <c r="D66" t="s">
        <v>8</v>
      </c>
      <c r="E66" t="s">
        <v>1</v>
      </c>
      <c r="F66" t="s">
        <v>1</v>
      </c>
    </row>
    <row r="67" spans="1:14">
      <c r="A67" t="s">
        <v>8</v>
      </c>
      <c r="B67" t="s">
        <v>8</v>
      </c>
      <c r="C67" t="s">
        <v>8</v>
      </c>
      <c r="D67" t="s">
        <v>8</v>
      </c>
      <c r="E67" t="s">
        <v>1</v>
      </c>
      <c r="F67" t="s">
        <v>1</v>
      </c>
    </row>
    <row r="68" spans="1:14">
      <c r="A68" t="s">
        <v>8</v>
      </c>
      <c r="B68" t="s">
        <v>8</v>
      </c>
      <c r="C68" t="s">
        <v>8</v>
      </c>
      <c r="D68" t="s">
        <v>8</v>
      </c>
      <c r="E68" t="s">
        <v>1</v>
      </c>
      <c r="F68" t="s">
        <v>1</v>
      </c>
    </row>
    <row r="69" spans="1:14">
      <c r="A69" t="s">
        <v>8</v>
      </c>
      <c r="B69" t="s">
        <v>8</v>
      </c>
      <c r="C69" t="s">
        <v>8</v>
      </c>
      <c r="D69" t="s">
        <v>8</v>
      </c>
      <c r="E69" t="s">
        <v>1</v>
      </c>
      <c r="F69" t="s">
        <v>1</v>
      </c>
    </row>
    <row r="70" spans="1:14">
      <c r="A70" t="s">
        <v>8</v>
      </c>
      <c r="B70" t="s">
        <v>8</v>
      </c>
      <c r="C70" t="s">
        <v>8</v>
      </c>
      <c r="D70" t="s">
        <v>8</v>
      </c>
      <c r="E70" t="s">
        <v>1</v>
      </c>
      <c r="F70" t="s">
        <v>1</v>
      </c>
    </row>
    <row r="71" spans="1:14">
      <c r="A71" t="s">
        <v>8</v>
      </c>
      <c r="B71" t="s">
        <v>8</v>
      </c>
      <c r="C71" t="s">
        <v>8</v>
      </c>
      <c r="D71" t="s">
        <v>8</v>
      </c>
      <c r="E71" t="s">
        <v>1</v>
      </c>
      <c r="F71" t="s">
        <v>1</v>
      </c>
    </row>
    <row r="72" spans="1:14">
      <c r="A72" t="s">
        <v>8</v>
      </c>
      <c r="B72" t="s">
        <v>8</v>
      </c>
      <c r="C72" t="s">
        <v>8</v>
      </c>
      <c r="D72" t="s">
        <v>8</v>
      </c>
      <c r="E72" t="s">
        <v>1</v>
      </c>
      <c r="F72" t="s">
        <v>1</v>
      </c>
    </row>
    <row r="73" spans="1:14">
      <c r="A73" t="s">
        <v>8</v>
      </c>
      <c r="B73" t="s">
        <v>8</v>
      </c>
      <c r="C73" t="s">
        <v>8</v>
      </c>
      <c r="D73" t="s">
        <v>8</v>
      </c>
      <c r="E73" t="s">
        <v>1</v>
      </c>
      <c r="F73" t="s">
        <v>1</v>
      </c>
    </row>
    <row r="76" spans="1:14" s="2" customFormat="1">
      <c r="A76" s="2" t="s">
        <v>11</v>
      </c>
    </row>
    <row r="77" spans="1:14">
      <c r="A77">
        <v>1</v>
      </c>
      <c r="B77">
        <v>2</v>
      </c>
      <c r="C77">
        <v>3</v>
      </c>
      <c r="D77">
        <v>4</v>
      </c>
      <c r="E77">
        <v>5</v>
      </c>
      <c r="F77">
        <v>6</v>
      </c>
      <c r="I77">
        <v>1</v>
      </c>
      <c r="J77">
        <v>2</v>
      </c>
      <c r="K77">
        <v>3</v>
      </c>
      <c r="L77">
        <v>4</v>
      </c>
      <c r="M77">
        <v>5</v>
      </c>
      <c r="N77">
        <v>6</v>
      </c>
    </row>
    <row r="78" spans="1:14">
      <c r="A78" t="s">
        <v>8</v>
      </c>
      <c r="B78" t="s">
        <v>8</v>
      </c>
      <c r="C78" t="s">
        <v>8</v>
      </c>
      <c r="D78" t="s">
        <v>8</v>
      </c>
      <c r="E78" t="s">
        <v>1</v>
      </c>
      <c r="F78" t="s">
        <v>1</v>
      </c>
      <c r="H78" t="s">
        <v>8</v>
      </c>
      <c r="I78" s="4">
        <f>(COUNTIF(A78:A92, "Carpool")/COUNTA(A78:A92))</f>
        <v>0.6</v>
      </c>
      <c r="J78" s="4">
        <f t="shared" ref="J78:N78" si="14">(COUNTIF(B78:B92, "Carpool")/COUNTA(B78:B92))</f>
        <v>0.8666666666666667</v>
      </c>
      <c r="K78" s="4">
        <f t="shared" si="14"/>
        <v>1</v>
      </c>
      <c r="L78" s="4">
        <f t="shared" si="14"/>
        <v>1</v>
      </c>
      <c r="M78" s="4">
        <f t="shared" si="14"/>
        <v>0</v>
      </c>
      <c r="N78" s="4">
        <f t="shared" si="14"/>
        <v>0</v>
      </c>
    </row>
    <row r="79" spans="1:14">
      <c r="A79" t="s">
        <v>0</v>
      </c>
      <c r="B79" t="s">
        <v>8</v>
      </c>
      <c r="C79" t="s">
        <v>8</v>
      </c>
      <c r="D79" t="s">
        <v>8</v>
      </c>
      <c r="E79" t="s">
        <v>1</v>
      </c>
      <c r="F79" t="s">
        <v>1</v>
      </c>
      <c r="H79" t="s">
        <v>1</v>
      </c>
      <c r="I79">
        <f>1-(I78+I80)</f>
        <v>0</v>
      </c>
      <c r="J79">
        <f t="shared" ref="J79:N79" si="15">1-(J78+J80)</f>
        <v>0</v>
      </c>
      <c r="K79">
        <f t="shared" si="15"/>
        <v>0</v>
      </c>
      <c r="L79">
        <f t="shared" si="15"/>
        <v>0</v>
      </c>
      <c r="M79">
        <f t="shared" si="15"/>
        <v>1</v>
      </c>
      <c r="N79">
        <f t="shared" si="15"/>
        <v>1</v>
      </c>
    </row>
    <row r="80" spans="1:14">
      <c r="A80" t="s">
        <v>0</v>
      </c>
      <c r="B80" t="s">
        <v>8</v>
      </c>
      <c r="C80" t="s">
        <v>8</v>
      </c>
      <c r="D80" t="s">
        <v>8</v>
      </c>
      <c r="E80" t="s">
        <v>1</v>
      </c>
      <c r="F80" t="s">
        <v>1</v>
      </c>
      <c r="H80" t="s">
        <v>0</v>
      </c>
      <c r="I80">
        <f>((COUNTIF(A78:A92, "BART"))/COUNTA(A78:A92))</f>
        <v>0.4</v>
      </c>
      <c r="J80">
        <f t="shared" ref="J80:N80" si="16">((COUNTIF(B78:B92, "BART"))/COUNTA(B78:B92))</f>
        <v>0.13333333333333333</v>
      </c>
      <c r="K80">
        <f t="shared" si="16"/>
        <v>0</v>
      </c>
      <c r="L80">
        <f t="shared" si="16"/>
        <v>0</v>
      </c>
      <c r="M80">
        <f t="shared" si="16"/>
        <v>0</v>
      </c>
      <c r="N80">
        <f t="shared" si="16"/>
        <v>0</v>
      </c>
    </row>
    <row r="81" spans="1:6">
      <c r="A81" t="s">
        <v>0</v>
      </c>
      <c r="B81" t="s">
        <v>8</v>
      </c>
      <c r="C81" t="s">
        <v>8</v>
      </c>
      <c r="D81" t="s">
        <v>8</v>
      </c>
      <c r="E81" t="s">
        <v>1</v>
      </c>
      <c r="F81" t="s">
        <v>1</v>
      </c>
    </row>
    <row r="82" spans="1:6">
      <c r="A82" t="s">
        <v>0</v>
      </c>
      <c r="B82" t="s">
        <v>8</v>
      </c>
      <c r="C82" t="s">
        <v>8</v>
      </c>
      <c r="D82" t="s">
        <v>8</v>
      </c>
      <c r="E82" t="s">
        <v>1</v>
      </c>
      <c r="F82" t="s">
        <v>1</v>
      </c>
    </row>
    <row r="83" spans="1:6">
      <c r="A83" t="s">
        <v>0</v>
      </c>
      <c r="B83" t="s">
        <v>0</v>
      </c>
      <c r="C83" t="s">
        <v>8</v>
      </c>
      <c r="D83" t="s">
        <v>8</v>
      </c>
      <c r="E83" t="s">
        <v>1</v>
      </c>
      <c r="F83" t="s">
        <v>1</v>
      </c>
    </row>
    <row r="84" spans="1:6">
      <c r="A84" t="s">
        <v>0</v>
      </c>
      <c r="B84" t="s">
        <v>0</v>
      </c>
      <c r="C84" t="s">
        <v>8</v>
      </c>
      <c r="D84" t="s">
        <v>8</v>
      </c>
      <c r="E84" t="s">
        <v>1</v>
      </c>
      <c r="F84" t="s">
        <v>1</v>
      </c>
    </row>
    <row r="85" spans="1:6">
      <c r="A85" t="s">
        <v>8</v>
      </c>
      <c r="B85" t="s">
        <v>8</v>
      </c>
      <c r="C85" t="s">
        <v>8</v>
      </c>
      <c r="D85" t="s">
        <v>8</v>
      </c>
      <c r="E85" t="s">
        <v>1</v>
      </c>
      <c r="F85" t="s">
        <v>1</v>
      </c>
    </row>
    <row r="86" spans="1:6">
      <c r="A86" t="s">
        <v>8</v>
      </c>
      <c r="B86" t="s">
        <v>8</v>
      </c>
      <c r="C86" t="s">
        <v>8</v>
      </c>
      <c r="D86" t="s">
        <v>8</v>
      </c>
      <c r="E86" t="s">
        <v>1</v>
      </c>
      <c r="F86" t="s">
        <v>1</v>
      </c>
    </row>
    <row r="87" spans="1:6">
      <c r="A87" t="s">
        <v>8</v>
      </c>
      <c r="B87" t="s">
        <v>8</v>
      </c>
      <c r="C87" t="s">
        <v>8</v>
      </c>
      <c r="D87" t="s">
        <v>8</v>
      </c>
      <c r="E87" t="s">
        <v>1</v>
      </c>
      <c r="F87" t="s">
        <v>1</v>
      </c>
    </row>
    <row r="88" spans="1:6">
      <c r="A88" t="s">
        <v>8</v>
      </c>
      <c r="B88" t="s">
        <v>8</v>
      </c>
      <c r="C88" t="s">
        <v>8</v>
      </c>
      <c r="D88" t="s">
        <v>8</v>
      </c>
      <c r="E88" t="s">
        <v>1</v>
      </c>
      <c r="F88" t="s">
        <v>1</v>
      </c>
    </row>
    <row r="89" spans="1:6">
      <c r="A89" t="s">
        <v>8</v>
      </c>
      <c r="B89" t="s">
        <v>8</v>
      </c>
      <c r="C89" t="s">
        <v>8</v>
      </c>
      <c r="D89" t="s">
        <v>8</v>
      </c>
      <c r="E89" t="s">
        <v>1</v>
      </c>
      <c r="F89" t="s">
        <v>1</v>
      </c>
    </row>
    <row r="90" spans="1:6">
      <c r="A90" t="s">
        <v>8</v>
      </c>
      <c r="B90" t="s">
        <v>8</v>
      </c>
      <c r="C90" t="s">
        <v>8</v>
      </c>
      <c r="D90" t="s">
        <v>8</v>
      </c>
      <c r="E90" t="s">
        <v>1</v>
      </c>
      <c r="F90" t="s">
        <v>1</v>
      </c>
    </row>
    <row r="91" spans="1:6">
      <c r="A91" t="s">
        <v>8</v>
      </c>
      <c r="B91" t="s">
        <v>8</v>
      </c>
      <c r="C91" t="s">
        <v>8</v>
      </c>
      <c r="D91" t="s">
        <v>8</v>
      </c>
      <c r="E91" t="s">
        <v>1</v>
      </c>
      <c r="F91" t="s">
        <v>1</v>
      </c>
    </row>
    <row r="92" spans="1:6">
      <c r="A92" t="s">
        <v>8</v>
      </c>
      <c r="B92" t="s">
        <v>8</v>
      </c>
      <c r="C92" t="s">
        <v>8</v>
      </c>
      <c r="D92" t="s">
        <v>8</v>
      </c>
      <c r="E92" t="s">
        <v>1</v>
      </c>
      <c r="F92" t="s">
        <v>1</v>
      </c>
    </row>
    <row r="97" spans="1:14" s="3" customFormat="1">
      <c r="A97" s="2" t="s">
        <v>20</v>
      </c>
    </row>
    <row r="98" spans="1:14">
      <c r="A98">
        <v>1</v>
      </c>
      <c r="B98">
        <v>2</v>
      </c>
      <c r="C98">
        <v>3</v>
      </c>
      <c r="D98">
        <v>4</v>
      </c>
      <c r="E98">
        <v>5</v>
      </c>
      <c r="F98">
        <v>6</v>
      </c>
      <c r="I98">
        <v>1</v>
      </c>
      <c r="J98">
        <v>2</v>
      </c>
      <c r="K98">
        <v>3</v>
      </c>
      <c r="L98">
        <v>4</v>
      </c>
      <c r="M98">
        <v>5</v>
      </c>
      <c r="N98">
        <v>6</v>
      </c>
    </row>
    <row r="99" spans="1:14">
      <c r="A99" t="s">
        <v>0</v>
      </c>
      <c r="B99" t="s">
        <v>0</v>
      </c>
      <c r="C99" t="s">
        <v>0</v>
      </c>
      <c r="D99" t="s">
        <v>0</v>
      </c>
      <c r="E99" t="s">
        <v>0</v>
      </c>
      <c r="F99" t="s">
        <v>0</v>
      </c>
      <c r="H99" t="s">
        <v>8</v>
      </c>
      <c r="I99" s="4">
        <f>(COUNTIF(A99:A113, "Carpool")/COUNTA(A99:A113))</f>
        <v>0</v>
      </c>
      <c r="J99" s="4">
        <f t="shared" ref="J99:N99" si="17">(COUNTIF(B99:B113, "Carpool")/COUNTA(B99:B113))</f>
        <v>0</v>
      </c>
      <c r="K99" s="4">
        <f t="shared" si="17"/>
        <v>0</v>
      </c>
      <c r="L99" s="4">
        <f t="shared" si="17"/>
        <v>0</v>
      </c>
      <c r="M99" s="4">
        <f t="shared" si="17"/>
        <v>6.6666666666666666E-2</v>
      </c>
      <c r="N99" s="4">
        <f t="shared" si="17"/>
        <v>0</v>
      </c>
    </row>
    <row r="100" spans="1:14">
      <c r="A100" t="s">
        <v>0</v>
      </c>
      <c r="B100" t="s">
        <v>0</v>
      </c>
      <c r="C100" t="s">
        <v>0</v>
      </c>
      <c r="D100" t="s">
        <v>0</v>
      </c>
      <c r="E100" t="s">
        <v>0</v>
      </c>
      <c r="F100" t="s">
        <v>0</v>
      </c>
      <c r="H100" t="s">
        <v>1</v>
      </c>
      <c r="I100">
        <f>1-(I99+I101)</f>
        <v>0</v>
      </c>
      <c r="J100">
        <f t="shared" ref="J100:N100" si="18">1-(J99+J101)</f>
        <v>0</v>
      </c>
      <c r="K100">
        <f t="shared" si="18"/>
        <v>0</v>
      </c>
      <c r="L100">
        <f t="shared" si="18"/>
        <v>0</v>
      </c>
      <c r="M100">
        <f t="shared" si="18"/>
        <v>0</v>
      </c>
      <c r="N100">
        <f t="shared" si="18"/>
        <v>6.6666666666666652E-2</v>
      </c>
    </row>
    <row r="101" spans="1:14">
      <c r="A101" t="s">
        <v>0</v>
      </c>
      <c r="B101" t="s">
        <v>0</v>
      </c>
      <c r="C101" t="s">
        <v>0</v>
      </c>
      <c r="D101" t="s">
        <v>0</v>
      </c>
      <c r="E101" t="s">
        <v>0</v>
      </c>
      <c r="F101" t="s">
        <v>0</v>
      </c>
      <c r="H101" t="s">
        <v>0</v>
      </c>
      <c r="I101">
        <f>((COUNTIF(A99:A113, "BART"))/COUNTA(A99:A113))</f>
        <v>1</v>
      </c>
      <c r="J101">
        <f t="shared" ref="J101:N101" si="19">((COUNTIF(B99:B113, "BART"))/COUNTA(B99:B113))</f>
        <v>1</v>
      </c>
      <c r="K101">
        <f t="shared" si="19"/>
        <v>1</v>
      </c>
      <c r="L101">
        <f t="shared" si="19"/>
        <v>1</v>
      </c>
      <c r="M101">
        <f t="shared" si="19"/>
        <v>0.93333333333333335</v>
      </c>
      <c r="N101">
        <f t="shared" si="19"/>
        <v>0.93333333333333335</v>
      </c>
    </row>
    <row r="102" spans="1:14">
      <c r="A102" t="s">
        <v>0</v>
      </c>
      <c r="B102" t="s">
        <v>0</v>
      </c>
      <c r="C102" t="s">
        <v>0</v>
      </c>
      <c r="D102" t="s">
        <v>0</v>
      </c>
      <c r="E102" t="s">
        <v>0</v>
      </c>
      <c r="F102" t="s">
        <v>0</v>
      </c>
    </row>
    <row r="103" spans="1:14">
      <c r="A103" t="s">
        <v>0</v>
      </c>
      <c r="B103" t="s">
        <v>0</v>
      </c>
      <c r="C103" t="s">
        <v>0</v>
      </c>
      <c r="D103" t="s">
        <v>0</v>
      </c>
      <c r="E103" t="s">
        <v>0</v>
      </c>
      <c r="F103" t="s">
        <v>0</v>
      </c>
    </row>
    <row r="104" spans="1:14">
      <c r="A104" t="s">
        <v>0</v>
      </c>
      <c r="B104" t="s">
        <v>0</v>
      </c>
      <c r="C104" t="s">
        <v>0</v>
      </c>
      <c r="D104" t="s">
        <v>0</v>
      </c>
      <c r="E104" t="s">
        <v>0</v>
      </c>
      <c r="F104" t="s">
        <v>0</v>
      </c>
    </row>
    <row r="105" spans="1:14">
      <c r="A105" t="s">
        <v>0</v>
      </c>
      <c r="B105" t="s">
        <v>0</v>
      </c>
      <c r="C105" t="s">
        <v>0</v>
      </c>
      <c r="D105" t="s">
        <v>0</v>
      </c>
      <c r="E105" t="s">
        <v>0</v>
      </c>
      <c r="F105" t="s">
        <v>0</v>
      </c>
    </row>
    <row r="106" spans="1:14">
      <c r="A106" t="s">
        <v>0</v>
      </c>
      <c r="B106" t="s">
        <v>0</v>
      </c>
      <c r="C106" t="s">
        <v>0</v>
      </c>
      <c r="D106" t="s">
        <v>0</v>
      </c>
      <c r="E106" t="s">
        <v>0</v>
      </c>
      <c r="F106" t="s">
        <v>0</v>
      </c>
    </row>
    <row r="107" spans="1:14">
      <c r="A107" t="s">
        <v>0</v>
      </c>
      <c r="B107" t="s">
        <v>0</v>
      </c>
      <c r="C107" t="s">
        <v>0</v>
      </c>
      <c r="D107" t="s">
        <v>0</v>
      </c>
      <c r="E107" t="s">
        <v>0</v>
      </c>
      <c r="F107" t="s">
        <v>0</v>
      </c>
    </row>
    <row r="108" spans="1:14">
      <c r="A108" t="s">
        <v>0</v>
      </c>
      <c r="B108" t="s">
        <v>0</v>
      </c>
      <c r="C108" t="s">
        <v>0</v>
      </c>
      <c r="D108" t="s">
        <v>0</v>
      </c>
      <c r="E108" t="s">
        <v>8</v>
      </c>
      <c r="F108" t="s">
        <v>1</v>
      </c>
    </row>
    <row r="109" spans="1:14">
      <c r="A109" t="s">
        <v>0</v>
      </c>
      <c r="B109" t="s">
        <v>0</v>
      </c>
      <c r="C109" t="s">
        <v>0</v>
      </c>
      <c r="D109" t="s">
        <v>0</v>
      </c>
      <c r="E109" t="s">
        <v>0</v>
      </c>
      <c r="F109" t="s">
        <v>0</v>
      </c>
    </row>
    <row r="110" spans="1:14">
      <c r="A110" t="s">
        <v>0</v>
      </c>
      <c r="B110" t="s">
        <v>0</v>
      </c>
      <c r="C110" t="s">
        <v>0</v>
      </c>
      <c r="D110" t="s">
        <v>0</v>
      </c>
      <c r="E110" t="s">
        <v>0</v>
      </c>
      <c r="F110" t="s">
        <v>0</v>
      </c>
    </row>
    <row r="111" spans="1:14">
      <c r="A111" t="s">
        <v>0</v>
      </c>
      <c r="B111" t="s">
        <v>0</v>
      </c>
      <c r="C111" t="s">
        <v>0</v>
      </c>
      <c r="D111" t="s">
        <v>0</v>
      </c>
      <c r="E111" t="s">
        <v>0</v>
      </c>
      <c r="F111" t="s">
        <v>0</v>
      </c>
    </row>
    <row r="112" spans="1:14">
      <c r="A112" t="s">
        <v>0</v>
      </c>
      <c r="B112" t="s">
        <v>0</v>
      </c>
      <c r="C112" t="s">
        <v>0</v>
      </c>
      <c r="D112" t="s">
        <v>0</v>
      </c>
      <c r="E112" t="s">
        <v>0</v>
      </c>
      <c r="F112" t="s">
        <v>0</v>
      </c>
    </row>
    <row r="113" spans="1:14">
      <c r="A113" t="s">
        <v>0</v>
      </c>
      <c r="B113" t="s">
        <v>0</v>
      </c>
      <c r="C113" t="s">
        <v>0</v>
      </c>
      <c r="D113" t="s">
        <v>0</v>
      </c>
      <c r="E113" t="s">
        <v>0</v>
      </c>
      <c r="F113" t="s">
        <v>0</v>
      </c>
    </row>
    <row r="117" spans="1:14" s="3" customFormat="1">
      <c r="A117" s="2" t="s">
        <v>18</v>
      </c>
    </row>
    <row r="119" spans="1:14" s="3" customFormat="1">
      <c r="A119" s="2" t="s">
        <v>19</v>
      </c>
    </row>
    <row r="121" spans="1:14" s="3" customFormat="1">
      <c r="A121" s="2" t="s">
        <v>20</v>
      </c>
    </row>
    <row r="122" spans="1:14">
      <c r="I122">
        <v>1</v>
      </c>
      <c r="J122">
        <v>2</v>
      </c>
      <c r="K122">
        <v>3</v>
      </c>
      <c r="L122">
        <v>4</v>
      </c>
      <c r="M122">
        <v>5</v>
      </c>
      <c r="N122">
        <v>6</v>
      </c>
    </row>
    <row r="123" spans="1:14">
      <c r="H123" t="s">
        <v>0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</row>
    <row r="126" spans="1:14">
      <c r="A126" t="s">
        <v>13</v>
      </c>
    </row>
    <row r="127" spans="1:14">
      <c r="A127" t="s">
        <v>14</v>
      </c>
      <c r="H127" s="2"/>
      <c r="I127" s="2"/>
      <c r="J127" s="2"/>
      <c r="K127" s="2"/>
      <c r="L127" s="2"/>
      <c r="M127" s="2"/>
      <c r="N127" s="2"/>
    </row>
    <row r="128" spans="1:14">
      <c r="I128">
        <v>1</v>
      </c>
      <c r="J128">
        <v>2</v>
      </c>
      <c r="K128">
        <v>3</v>
      </c>
      <c r="L128">
        <v>4</v>
      </c>
      <c r="M128">
        <v>5</v>
      </c>
      <c r="N128">
        <v>6</v>
      </c>
    </row>
    <row r="129" spans="1:14" s="2" customFormat="1">
      <c r="A129" s="2" t="s">
        <v>15</v>
      </c>
      <c r="H129" t="s">
        <v>8</v>
      </c>
      <c r="I129" s="4">
        <f>(COUNTIF(A131:A145, "Carpool")/COUNTA(A131:A145))</f>
        <v>0.66666666666666663</v>
      </c>
      <c r="J129" s="4">
        <f t="shared" ref="J129:N129" si="20">(COUNTIF(B131:B145, "Carpool")/COUNTA(B131:B145))</f>
        <v>0</v>
      </c>
      <c r="K129" s="4">
        <f t="shared" si="20"/>
        <v>0</v>
      </c>
      <c r="L129" s="4">
        <f t="shared" si="20"/>
        <v>0</v>
      </c>
      <c r="M129" s="4">
        <f t="shared" si="20"/>
        <v>0</v>
      </c>
      <c r="N129" s="4">
        <f t="shared" si="20"/>
        <v>0</v>
      </c>
    </row>
    <row r="130" spans="1:14">
      <c r="A130">
        <v>1</v>
      </c>
      <c r="B130">
        <v>2</v>
      </c>
      <c r="C130">
        <v>3</v>
      </c>
      <c r="D130">
        <v>4</v>
      </c>
      <c r="E130">
        <v>5</v>
      </c>
      <c r="F130">
        <v>6</v>
      </c>
      <c r="H130" t="s">
        <v>1</v>
      </c>
      <c r="I130">
        <f>1-(I129+I131)</f>
        <v>0</v>
      </c>
      <c r="J130">
        <f t="shared" ref="J130:N130" si="21">1-(J129+J131)</f>
        <v>0.66666666666666674</v>
      </c>
      <c r="K130">
        <f t="shared" si="21"/>
        <v>0.66666666666666674</v>
      </c>
      <c r="L130">
        <f t="shared" si="21"/>
        <v>0.66666666666666674</v>
      </c>
      <c r="M130">
        <f t="shared" si="21"/>
        <v>0.66666666666666674</v>
      </c>
      <c r="N130">
        <f t="shared" si="21"/>
        <v>0.66666666666666674</v>
      </c>
    </row>
    <row r="131" spans="1:14">
      <c r="A131" t="s">
        <v>8</v>
      </c>
      <c r="B131" t="s">
        <v>1</v>
      </c>
      <c r="C131" t="s">
        <v>1</v>
      </c>
      <c r="D131" t="s">
        <v>1</v>
      </c>
      <c r="E131" t="s">
        <v>1</v>
      </c>
      <c r="F131" t="s">
        <v>1</v>
      </c>
      <c r="H131" t="s">
        <v>0</v>
      </c>
      <c r="I131">
        <f>((COUNTIF(A131:A145, "BART"))/COUNTA(A131:A145))</f>
        <v>0.33333333333333331</v>
      </c>
      <c r="J131">
        <f t="shared" ref="J131:N131" si="22">((COUNTIF(B131:B145, "BART"))/COUNTA(B131:B145))</f>
        <v>0.33333333333333331</v>
      </c>
      <c r="K131">
        <f t="shared" si="22"/>
        <v>0.33333333333333331</v>
      </c>
      <c r="L131">
        <f t="shared" si="22"/>
        <v>0.33333333333333331</v>
      </c>
      <c r="M131">
        <f t="shared" si="22"/>
        <v>0.33333333333333331</v>
      </c>
      <c r="N131">
        <f t="shared" si="22"/>
        <v>0.33333333333333331</v>
      </c>
    </row>
    <row r="132" spans="1:14">
      <c r="A132" t="s">
        <v>8</v>
      </c>
      <c r="B132" t="s">
        <v>1</v>
      </c>
      <c r="C132" t="s">
        <v>1</v>
      </c>
      <c r="D132" t="s">
        <v>1</v>
      </c>
      <c r="E132" t="s">
        <v>1</v>
      </c>
      <c r="F132" t="s">
        <v>1</v>
      </c>
    </row>
    <row r="133" spans="1:14">
      <c r="A133" t="s">
        <v>8</v>
      </c>
      <c r="B133" t="s">
        <v>1</v>
      </c>
      <c r="C133" t="s">
        <v>1</v>
      </c>
      <c r="D133" t="s">
        <v>1</v>
      </c>
      <c r="E133" t="s">
        <v>1</v>
      </c>
      <c r="F133" t="s">
        <v>1</v>
      </c>
    </row>
    <row r="134" spans="1:14">
      <c r="A134" t="s">
        <v>8</v>
      </c>
      <c r="B134" t="s">
        <v>1</v>
      </c>
      <c r="C134" t="s">
        <v>1</v>
      </c>
      <c r="D134" t="s">
        <v>1</v>
      </c>
      <c r="E134" t="s">
        <v>1</v>
      </c>
      <c r="F134" t="s">
        <v>1</v>
      </c>
    </row>
    <row r="135" spans="1:14">
      <c r="A135" t="s">
        <v>0</v>
      </c>
      <c r="B135" t="s">
        <v>0</v>
      </c>
      <c r="C135" t="s">
        <v>0</v>
      </c>
      <c r="D135" t="s">
        <v>0</v>
      </c>
      <c r="E135" t="s">
        <v>0</v>
      </c>
      <c r="F135" t="s">
        <v>0</v>
      </c>
    </row>
    <row r="136" spans="1:14">
      <c r="A136" t="s">
        <v>0</v>
      </c>
      <c r="B136" t="s">
        <v>0</v>
      </c>
      <c r="C136" t="s">
        <v>0</v>
      </c>
      <c r="D136" t="s">
        <v>0</v>
      </c>
      <c r="E136" t="s">
        <v>0</v>
      </c>
      <c r="F136" t="s">
        <v>0</v>
      </c>
    </row>
    <row r="137" spans="1:14">
      <c r="A137" t="s">
        <v>0</v>
      </c>
      <c r="B137" t="s">
        <v>0</v>
      </c>
      <c r="C137" t="s">
        <v>0</v>
      </c>
      <c r="D137" t="s">
        <v>0</v>
      </c>
      <c r="E137" t="s">
        <v>0</v>
      </c>
      <c r="F137" t="s">
        <v>0</v>
      </c>
    </row>
    <row r="138" spans="1:14">
      <c r="A138" t="s">
        <v>0</v>
      </c>
      <c r="B138" t="s">
        <v>0</v>
      </c>
      <c r="C138" t="s">
        <v>0</v>
      </c>
      <c r="D138" t="s">
        <v>0</v>
      </c>
      <c r="E138" t="s">
        <v>0</v>
      </c>
      <c r="F138" t="s">
        <v>0</v>
      </c>
    </row>
    <row r="139" spans="1:14">
      <c r="A139" t="s">
        <v>0</v>
      </c>
      <c r="B139" t="s">
        <v>0</v>
      </c>
      <c r="C139" t="s">
        <v>0</v>
      </c>
      <c r="D139" t="s">
        <v>0</v>
      </c>
      <c r="E139" t="s">
        <v>0</v>
      </c>
      <c r="F139" t="s">
        <v>0</v>
      </c>
    </row>
    <row r="140" spans="1:14">
      <c r="A140" t="s">
        <v>8</v>
      </c>
      <c r="B140" t="s">
        <v>1</v>
      </c>
      <c r="C140" t="s">
        <v>1</v>
      </c>
      <c r="D140" t="s">
        <v>1</v>
      </c>
      <c r="E140" t="s">
        <v>1</v>
      </c>
      <c r="F140" t="s">
        <v>1</v>
      </c>
    </row>
    <row r="141" spans="1:14">
      <c r="A141" t="s">
        <v>8</v>
      </c>
      <c r="B141" t="s">
        <v>1</v>
      </c>
      <c r="C141" t="s">
        <v>1</v>
      </c>
      <c r="D141" t="s">
        <v>1</v>
      </c>
      <c r="E141" t="s">
        <v>1</v>
      </c>
      <c r="F141" t="s">
        <v>1</v>
      </c>
    </row>
    <row r="142" spans="1:14">
      <c r="A142" t="s">
        <v>8</v>
      </c>
      <c r="B142" t="s">
        <v>1</v>
      </c>
      <c r="C142" t="s">
        <v>1</v>
      </c>
      <c r="D142" t="s">
        <v>1</v>
      </c>
      <c r="E142" t="s">
        <v>1</v>
      </c>
      <c r="F142" t="s">
        <v>1</v>
      </c>
    </row>
    <row r="143" spans="1:14">
      <c r="A143" t="s">
        <v>8</v>
      </c>
      <c r="B143" t="s">
        <v>1</v>
      </c>
      <c r="C143" t="s">
        <v>1</v>
      </c>
      <c r="D143" t="s">
        <v>1</v>
      </c>
      <c r="E143" t="s">
        <v>1</v>
      </c>
      <c r="F143" t="s">
        <v>1</v>
      </c>
    </row>
    <row r="144" spans="1:14">
      <c r="A144" t="s">
        <v>8</v>
      </c>
      <c r="B144" t="s">
        <v>1</v>
      </c>
      <c r="C144" t="s">
        <v>1</v>
      </c>
      <c r="D144" t="s">
        <v>1</v>
      </c>
      <c r="E144" t="s">
        <v>1</v>
      </c>
      <c r="F144" t="s">
        <v>1</v>
      </c>
    </row>
    <row r="145" spans="1:14">
      <c r="A145" t="s">
        <v>8</v>
      </c>
      <c r="B145" t="s">
        <v>1</v>
      </c>
      <c r="C145" t="s">
        <v>1</v>
      </c>
      <c r="D145" t="s">
        <v>1</v>
      </c>
      <c r="E145" t="s">
        <v>1</v>
      </c>
      <c r="F145" t="s">
        <v>1</v>
      </c>
    </row>
    <row r="147" spans="1:14">
      <c r="H147" s="2"/>
      <c r="I147" s="2"/>
      <c r="J147" s="2"/>
      <c r="K147" s="2"/>
      <c r="L147" s="2"/>
      <c r="M147" s="2"/>
      <c r="N147" s="2"/>
    </row>
    <row r="149" spans="1:14" s="2" customFormat="1">
      <c r="A149" s="2" t="s">
        <v>16</v>
      </c>
      <c r="H149"/>
      <c r="I149"/>
      <c r="J149"/>
      <c r="K149"/>
      <c r="L149"/>
      <c r="M149"/>
      <c r="N149"/>
    </row>
    <row r="150" spans="1:14">
      <c r="A150">
        <v>1</v>
      </c>
      <c r="B150">
        <v>2</v>
      </c>
      <c r="C150">
        <v>3</v>
      </c>
      <c r="D150">
        <v>4</v>
      </c>
      <c r="E150">
        <v>5</v>
      </c>
      <c r="F150">
        <v>6</v>
      </c>
    </row>
    <row r="151" spans="1:14">
      <c r="A151" t="s">
        <v>8</v>
      </c>
      <c r="B151" t="s">
        <v>8</v>
      </c>
      <c r="C151" t="s">
        <v>8</v>
      </c>
      <c r="D151" t="s">
        <v>8</v>
      </c>
      <c r="E151" t="s">
        <v>8</v>
      </c>
      <c r="F151" t="s">
        <v>1</v>
      </c>
    </row>
    <row r="152" spans="1:14">
      <c r="A152" t="s">
        <v>8</v>
      </c>
      <c r="B152" t="s">
        <v>8</v>
      </c>
      <c r="C152" t="s">
        <v>8</v>
      </c>
      <c r="D152" t="s">
        <v>8</v>
      </c>
      <c r="E152" t="s">
        <v>8</v>
      </c>
      <c r="F152" t="s">
        <v>1</v>
      </c>
    </row>
    <row r="153" spans="1:14">
      <c r="A153" t="s">
        <v>8</v>
      </c>
      <c r="B153" t="s">
        <v>8</v>
      </c>
      <c r="C153" t="s">
        <v>8</v>
      </c>
      <c r="D153" t="s">
        <v>8</v>
      </c>
      <c r="E153" t="s">
        <v>8</v>
      </c>
      <c r="F153" t="s">
        <v>1</v>
      </c>
    </row>
    <row r="154" spans="1:14">
      <c r="A154" t="s">
        <v>8</v>
      </c>
      <c r="B154" t="s">
        <v>8</v>
      </c>
      <c r="C154" t="s">
        <v>8</v>
      </c>
      <c r="D154" t="s">
        <v>8</v>
      </c>
      <c r="E154" t="s">
        <v>8</v>
      </c>
      <c r="F154" t="s">
        <v>1</v>
      </c>
    </row>
    <row r="155" spans="1:14">
      <c r="A155" t="s">
        <v>8</v>
      </c>
      <c r="B155" t="s">
        <v>8</v>
      </c>
      <c r="C155" t="s">
        <v>8</v>
      </c>
      <c r="D155" t="s">
        <v>8</v>
      </c>
      <c r="E155" t="s">
        <v>8</v>
      </c>
      <c r="F155" t="s">
        <v>1</v>
      </c>
    </row>
    <row r="156" spans="1:14">
      <c r="A156" t="s">
        <v>8</v>
      </c>
      <c r="B156" t="s">
        <v>8</v>
      </c>
      <c r="C156" t="s">
        <v>8</v>
      </c>
      <c r="D156" t="s">
        <v>8</v>
      </c>
      <c r="E156" t="s">
        <v>8</v>
      </c>
      <c r="F156" t="s">
        <v>1</v>
      </c>
    </row>
    <row r="157" spans="1:14">
      <c r="A157" t="s">
        <v>8</v>
      </c>
      <c r="B157" t="s">
        <v>8</v>
      </c>
      <c r="C157" t="s">
        <v>8</v>
      </c>
      <c r="D157" t="s">
        <v>8</v>
      </c>
      <c r="E157" t="s">
        <v>8</v>
      </c>
      <c r="F157" t="s">
        <v>1</v>
      </c>
    </row>
    <row r="158" spans="1:14">
      <c r="A158" t="s">
        <v>8</v>
      </c>
      <c r="B158" t="s">
        <v>8</v>
      </c>
      <c r="C158" t="s">
        <v>8</v>
      </c>
      <c r="D158" t="s">
        <v>8</v>
      </c>
      <c r="E158" t="s">
        <v>8</v>
      </c>
      <c r="F158" t="s">
        <v>1</v>
      </c>
    </row>
    <row r="159" spans="1:14">
      <c r="A159" t="s">
        <v>8</v>
      </c>
      <c r="B159" t="s">
        <v>8</v>
      </c>
      <c r="C159" t="s">
        <v>8</v>
      </c>
      <c r="D159" t="s">
        <v>8</v>
      </c>
      <c r="E159" t="s">
        <v>8</v>
      </c>
      <c r="F159" t="s">
        <v>1</v>
      </c>
    </row>
    <row r="160" spans="1:14">
      <c r="A160" t="s">
        <v>8</v>
      </c>
      <c r="B160" t="s">
        <v>8</v>
      </c>
      <c r="C160" t="s">
        <v>8</v>
      </c>
      <c r="D160" t="s">
        <v>8</v>
      </c>
      <c r="E160" t="s">
        <v>8</v>
      </c>
      <c r="F160" t="s">
        <v>1</v>
      </c>
    </row>
    <row r="161" spans="1:14">
      <c r="A161" t="s">
        <v>8</v>
      </c>
      <c r="B161" t="s">
        <v>8</v>
      </c>
      <c r="C161" t="s">
        <v>8</v>
      </c>
      <c r="D161" t="s">
        <v>8</v>
      </c>
      <c r="E161" t="s">
        <v>8</v>
      </c>
      <c r="F161" t="s">
        <v>1</v>
      </c>
    </row>
    <row r="162" spans="1:14">
      <c r="A162" t="s">
        <v>8</v>
      </c>
      <c r="B162" t="s">
        <v>8</v>
      </c>
      <c r="C162" t="s">
        <v>8</v>
      </c>
      <c r="D162" t="s">
        <v>8</v>
      </c>
      <c r="E162" t="s">
        <v>8</v>
      </c>
      <c r="F162" t="s">
        <v>1</v>
      </c>
    </row>
    <row r="163" spans="1:14">
      <c r="A163" t="s">
        <v>8</v>
      </c>
      <c r="B163" t="s">
        <v>8</v>
      </c>
      <c r="C163" t="s">
        <v>8</v>
      </c>
      <c r="D163" t="s">
        <v>8</v>
      </c>
      <c r="E163" t="s">
        <v>8</v>
      </c>
      <c r="F163" t="s">
        <v>1</v>
      </c>
    </row>
    <row r="164" spans="1:14">
      <c r="A164" t="s">
        <v>8</v>
      </c>
      <c r="B164" t="s">
        <v>8</v>
      </c>
      <c r="C164" t="s">
        <v>8</v>
      </c>
      <c r="D164" t="s">
        <v>8</v>
      </c>
      <c r="E164" t="s">
        <v>8</v>
      </c>
      <c r="F164" t="s">
        <v>1</v>
      </c>
    </row>
    <row r="165" spans="1:14">
      <c r="A165" t="s">
        <v>8</v>
      </c>
      <c r="B165" t="s">
        <v>8</v>
      </c>
      <c r="C165" t="s">
        <v>8</v>
      </c>
      <c r="D165" t="s">
        <v>8</v>
      </c>
      <c r="E165" t="s">
        <v>8</v>
      </c>
      <c r="F165" t="s">
        <v>1</v>
      </c>
      <c r="H165" s="2"/>
      <c r="I165" s="2"/>
      <c r="J165" s="2"/>
      <c r="K165" s="2"/>
      <c r="L165" s="2"/>
      <c r="M165" s="2"/>
      <c r="N165" s="2"/>
    </row>
    <row r="167" spans="1:14" s="2" customFormat="1">
      <c r="A167" s="2" t="s">
        <v>17</v>
      </c>
      <c r="H167"/>
      <c r="I167"/>
      <c r="J167"/>
      <c r="K167"/>
      <c r="L167"/>
      <c r="M167"/>
      <c r="N167"/>
    </row>
    <row r="168" spans="1:14">
      <c r="A168">
        <v>1</v>
      </c>
      <c r="B168">
        <v>2</v>
      </c>
      <c r="C168">
        <v>3</v>
      </c>
      <c r="D168">
        <v>4</v>
      </c>
      <c r="E168">
        <v>5</v>
      </c>
      <c r="F168">
        <v>6</v>
      </c>
    </row>
    <row r="169" spans="1:14">
      <c r="A169" t="s">
        <v>8</v>
      </c>
      <c r="B169" t="s">
        <v>8</v>
      </c>
      <c r="C169" t="s">
        <v>8</v>
      </c>
      <c r="D169" t="s">
        <v>8</v>
      </c>
      <c r="E169" t="s">
        <v>8</v>
      </c>
      <c r="F169" t="s">
        <v>1</v>
      </c>
    </row>
    <row r="170" spans="1:14">
      <c r="A170" t="s">
        <v>8</v>
      </c>
      <c r="B170" t="s">
        <v>8</v>
      </c>
      <c r="C170" t="s">
        <v>8</v>
      </c>
      <c r="D170" t="s">
        <v>8</v>
      </c>
      <c r="E170" t="s">
        <v>8</v>
      </c>
      <c r="F170" t="s">
        <v>1</v>
      </c>
    </row>
    <row r="171" spans="1:14">
      <c r="A171" t="s">
        <v>8</v>
      </c>
      <c r="B171" t="s">
        <v>8</v>
      </c>
      <c r="C171" t="s">
        <v>8</v>
      </c>
      <c r="D171" t="s">
        <v>8</v>
      </c>
      <c r="E171" t="s">
        <v>8</v>
      </c>
      <c r="F171" t="s">
        <v>1</v>
      </c>
    </row>
    <row r="172" spans="1:14">
      <c r="A172" t="s">
        <v>8</v>
      </c>
      <c r="B172" t="s">
        <v>8</v>
      </c>
      <c r="C172" t="s">
        <v>8</v>
      </c>
      <c r="D172" t="s">
        <v>8</v>
      </c>
      <c r="E172" t="s">
        <v>8</v>
      </c>
      <c r="F172" t="s">
        <v>1</v>
      </c>
    </row>
    <row r="173" spans="1:14">
      <c r="A173" t="s">
        <v>8</v>
      </c>
      <c r="B173" t="s">
        <v>8</v>
      </c>
      <c r="C173" t="s">
        <v>8</v>
      </c>
      <c r="D173" t="s">
        <v>8</v>
      </c>
      <c r="E173" t="s">
        <v>8</v>
      </c>
      <c r="F173" t="s">
        <v>1</v>
      </c>
    </row>
    <row r="174" spans="1:14">
      <c r="A174" t="s">
        <v>8</v>
      </c>
      <c r="B174" t="s">
        <v>8</v>
      </c>
      <c r="C174" t="s">
        <v>8</v>
      </c>
      <c r="D174" t="s">
        <v>8</v>
      </c>
      <c r="E174" t="s">
        <v>8</v>
      </c>
      <c r="F174" t="s">
        <v>1</v>
      </c>
    </row>
    <row r="175" spans="1:14">
      <c r="A175" t="s">
        <v>8</v>
      </c>
      <c r="B175" t="s">
        <v>8</v>
      </c>
      <c r="C175" t="s">
        <v>8</v>
      </c>
      <c r="D175" t="s">
        <v>8</v>
      </c>
      <c r="E175" t="s">
        <v>8</v>
      </c>
      <c r="F175" t="s">
        <v>1</v>
      </c>
    </row>
    <row r="176" spans="1:14">
      <c r="A176" t="s">
        <v>8</v>
      </c>
      <c r="B176" t="s">
        <v>8</v>
      </c>
      <c r="C176" t="s">
        <v>8</v>
      </c>
      <c r="D176" t="s">
        <v>8</v>
      </c>
      <c r="E176" t="s">
        <v>8</v>
      </c>
      <c r="F176" t="s">
        <v>1</v>
      </c>
    </row>
    <row r="177" spans="1:6">
      <c r="A177" t="s">
        <v>8</v>
      </c>
      <c r="B177" t="s">
        <v>8</v>
      </c>
      <c r="C177" t="s">
        <v>8</v>
      </c>
      <c r="D177" t="s">
        <v>8</v>
      </c>
      <c r="E177" t="s">
        <v>8</v>
      </c>
      <c r="F177" t="s">
        <v>1</v>
      </c>
    </row>
    <row r="178" spans="1:6">
      <c r="A178" t="s">
        <v>8</v>
      </c>
      <c r="B178" t="s">
        <v>8</v>
      </c>
      <c r="C178" t="s">
        <v>8</v>
      </c>
      <c r="D178" t="s">
        <v>8</v>
      </c>
      <c r="E178" t="s">
        <v>8</v>
      </c>
      <c r="F178" t="s">
        <v>1</v>
      </c>
    </row>
    <row r="179" spans="1:6">
      <c r="A179" t="s">
        <v>8</v>
      </c>
      <c r="B179" t="s">
        <v>8</v>
      </c>
      <c r="C179" t="s">
        <v>8</v>
      </c>
      <c r="D179" t="s">
        <v>8</v>
      </c>
      <c r="E179" t="s">
        <v>8</v>
      </c>
      <c r="F179" t="s">
        <v>1</v>
      </c>
    </row>
    <row r="180" spans="1:6">
      <c r="A180" t="s">
        <v>8</v>
      </c>
      <c r="B180" t="s">
        <v>8</v>
      </c>
      <c r="C180" t="s">
        <v>8</v>
      </c>
      <c r="D180" t="s">
        <v>8</v>
      </c>
      <c r="E180" t="s">
        <v>8</v>
      </c>
      <c r="F180" t="s">
        <v>1</v>
      </c>
    </row>
    <row r="181" spans="1:6">
      <c r="A181" t="s">
        <v>8</v>
      </c>
      <c r="B181" t="s">
        <v>8</v>
      </c>
      <c r="C181" t="s">
        <v>8</v>
      </c>
      <c r="D181" t="s">
        <v>8</v>
      </c>
      <c r="E181" t="s">
        <v>8</v>
      </c>
      <c r="F181" t="s">
        <v>1</v>
      </c>
    </row>
    <row r="182" spans="1:6">
      <c r="A182" t="s">
        <v>8</v>
      </c>
      <c r="B182" t="s">
        <v>8</v>
      </c>
      <c r="C182" t="s">
        <v>8</v>
      </c>
      <c r="D182" t="s">
        <v>8</v>
      </c>
      <c r="E182" t="s">
        <v>8</v>
      </c>
      <c r="F182" t="s">
        <v>1</v>
      </c>
    </row>
    <row r="183" spans="1:6">
      <c r="A183" t="s">
        <v>8</v>
      </c>
      <c r="B183" t="s">
        <v>8</v>
      </c>
      <c r="C183" t="s">
        <v>8</v>
      </c>
      <c r="D183" t="s">
        <v>8</v>
      </c>
      <c r="E183" t="s">
        <v>8</v>
      </c>
      <c r="F183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Actual results</vt:lpstr>
      <vt:lpstr>Carbon Tax</vt:lpstr>
      <vt:lpstr>Incentive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</dc:creator>
  <cp:lastModifiedBy>Ravi</cp:lastModifiedBy>
  <dcterms:created xsi:type="dcterms:W3CDTF">2012-06-12T02:15:38Z</dcterms:created>
  <dcterms:modified xsi:type="dcterms:W3CDTF">2012-06-12T22:34:30Z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678735852241516</vt:r8>
  </property>
</Properties>
</file>