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My Drive\Research\sCO2\matlab model matrix\fluid properties\Dry Air Atmo Pressure\"/>
    </mc:Choice>
  </mc:AlternateContent>
  <xr:revisionPtr revIDLastSave="0" documentId="13_ncr:1_{D2E3E475-00A7-4709-8A4E-2B29A43F8AA3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Enthalpy and specific heat" sheetId="1" r:id="rId1"/>
    <sheet name="Density" sheetId="2" r:id="rId2"/>
    <sheet name="Viscosity" sheetId="3" r:id="rId3"/>
    <sheet name="Conductivity" sheetId="4" r:id="rId4"/>
    <sheet name="entropy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3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B4" i="5"/>
  <c r="B20" i="5"/>
  <c r="B36" i="5"/>
  <c r="B52" i="5"/>
  <c r="B68" i="5"/>
  <c r="B81" i="5"/>
  <c r="B5" i="5"/>
  <c r="B21" i="5"/>
  <c r="B37" i="5"/>
  <c r="B53" i="5"/>
  <c r="B69" i="5"/>
  <c r="B33" i="5"/>
  <c r="B6" i="5"/>
  <c r="B22" i="5"/>
  <c r="B38" i="5"/>
  <c r="B54" i="5"/>
  <c r="B70" i="5"/>
  <c r="B65" i="5"/>
  <c r="B35" i="5"/>
  <c r="B7" i="5"/>
  <c r="B23" i="5"/>
  <c r="B39" i="5"/>
  <c r="B55" i="5"/>
  <c r="B71" i="5"/>
  <c r="B48" i="5"/>
  <c r="B50" i="5"/>
  <c r="B8" i="5"/>
  <c r="B24" i="5"/>
  <c r="B40" i="5"/>
  <c r="B56" i="5"/>
  <c r="B72" i="5"/>
  <c r="B32" i="5"/>
  <c r="B18" i="5"/>
  <c r="B9" i="5"/>
  <c r="B25" i="5"/>
  <c r="B41" i="5"/>
  <c r="B57" i="5"/>
  <c r="B73" i="5"/>
  <c r="B64" i="5"/>
  <c r="B34" i="5"/>
  <c r="B10" i="5"/>
  <c r="B26" i="5"/>
  <c r="B42" i="5"/>
  <c r="B58" i="5"/>
  <c r="B74" i="5"/>
  <c r="B83" i="5"/>
  <c r="B11" i="5"/>
  <c r="B27" i="5"/>
  <c r="B43" i="5"/>
  <c r="B59" i="5"/>
  <c r="B75" i="5"/>
  <c r="B82" i="5"/>
  <c r="B12" i="5"/>
  <c r="B28" i="5"/>
  <c r="B44" i="5"/>
  <c r="B60" i="5"/>
  <c r="B76" i="5"/>
  <c r="B16" i="5"/>
  <c r="B66" i="5"/>
  <c r="B13" i="5"/>
  <c r="B29" i="5"/>
  <c r="B45" i="5"/>
  <c r="B61" i="5"/>
  <c r="B77" i="5"/>
  <c r="B17" i="5"/>
  <c r="B51" i="5"/>
  <c r="B14" i="5"/>
  <c r="B30" i="5"/>
  <c r="B46" i="5"/>
  <c r="B62" i="5"/>
  <c r="B78" i="5"/>
  <c r="B80" i="5"/>
  <c r="B67" i="5"/>
  <c r="B15" i="5"/>
  <c r="B31" i="5"/>
  <c r="B47" i="5"/>
  <c r="B63" i="5"/>
  <c r="B79" i="5"/>
  <c r="B49" i="5"/>
  <c r="B19" i="5"/>
  <c r="B3" i="5"/>
  <c r="D24" i="5" l="1"/>
  <c r="D46" i="5"/>
  <c r="D80" i="5"/>
  <c r="D6" i="5"/>
  <c r="D32" i="5"/>
  <c r="D52" i="5"/>
  <c r="D74" i="5"/>
  <c r="D8" i="5"/>
  <c r="D28" i="5"/>
  <c r="D44" i="5"/>
  <c r="D64" i="5"/>
  <c r="D14" i="5"/>
  <c r="D38" i="5"/>
  <c r="D58" i="5"/>
  <c r="D62" i="5"/>
  <c r="D16" i="5"/>
  <c r="D40" i="5"/>
  <c r="D60" i="5"/>
  <c r="D7" i="5"/>
  <c r="D11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D71" i="5"/>
  <c r="D73" i="5"/>
  <c r="D75" i="5"/>
  <c r="D77" i="5"/>
  <c r="D79" i="5"/>
  <c r="D81" i="5"/>
  <c r="D83" i="5"/>
  <c r="D12" i="5"/>
  <c r="D36" i="5"/>
  <c r="D68" i="5"/>
  <c r="D13" i="5"/>
  <c r="D4" i="5"/>
  <c r="D26" i="5"/>
  <c r="D50" i="5"/>
  <c r="D76" i="5"/>
  <c r="D9" i="5"/>
  <c r="D22" i="5"/>
  <c r="D48" i="5"/>
  <c r="D70" i="5"/>
  <c r="D3" i="5"/>
  <c r="D10" i="5"/>
  <c r="D34" i="5"/>
  <c r="D56" i="5"/>
  <c r="D66" i="5"/>
  <c r="D30" i="5"/>
  <c r="D54" i="5"/>
  <c r="D72" i="5"/>
  <c r="D5" i="5"/>
  <c r="D20" i="5"/>
  <c r="D42" i="5"/>
  <c r="D78" i="5"/>
  <c r="D18" i="5"/>
  <c r="D82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3" i="1"/>
  <c r="F1" i="5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3" i="4"/>
  <c r="H5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" i="3"/>
  <c r="H5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  <c r="H5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" i="1"/>
  <c r="C3" i="1"/>
  <c r="E12" i="1"/>
  <c r="B4" i="2"/>
  <c r="B9" i="3"/>
  <c r="B64" i="3"/>
  <c r="B58" i="4"/>
  <c r="E43" i="1"/>
  <c r="B77" i="3"/>
  <c r="B68" i="2"/>
  <c r="B67" i="2"/>
  <c r="E81" i="1"/>
  <c r="B45" i="2"/>
  <c r="B14" i="2"/>
  <c r="E24" i="1"/>
  <c r="B5" i="3"/>
  <c r="B22" i="4"/>
  <c r="B81" i="4"/>
  <c r="E42" i="1"/>
  <c r="B75" i="1"/>
  <c r="E45" i="1"/>
  <c r="B18" i="2"/>
  <c r="B79" i="4"/>
  <c r="E32" i="1"/>
  <c r="B31" i="2"/>
  <c r="E18" i="1"/>
  <c r="B58" i="2"/>
  <c r="E82" i="1"/>
  <c r="E79" i="1"/>
  <c r="B22" i="1"/>
  <c r="B78" i="3"/>
  <c r="B53" i="1"/>
  <c r="B34" i="1"/>
  <c r="E65" i="1"/>
  <c r="B79" i="1"/>
  <c r="E40" i="1"/>
  <c r="B76" i="1"/>
  <c r="E39" i="1"/>
  <c r="B32" i="2"/>
  <c r="B33" i="4"/>
  <c r="B23" i="3"/>
  <c r="B24" i="1"/>
  <c r="B45" i="1"/>
  <c r="B37" i="4"/>
  <c r="B39" i="3"/>
  <c r="B56" i="2"/>
  <c r="B47" i="1"/>
  <c r="B11" i="2"/>
  <c r="B81" i="2"/>
  <c r="E66" i="1"/>
  <c r="B12" i="4"/>
  <c r="B78" i="4"/>
  <c r="B24" i="3"/>
  <c r="B3" i="2"/>
  <c r="B38" i="2"/>
  <c r="E26" i="1"/>
  <c r="B53" i="2"/>
  <c r="B3" i="4"/>
  <c r="E35" i="1"/>
  <c r="B13" i="3"/>
  <c r="B7" i="4"/>
  <c r="B8" i="3"/>
  <c r="B26" i="1"/>
  <c r="E17" i="1"/>
  <c r="E62" i="1"/>
  <c r="B70" i="3"/>
  <c r="B72" i="1"/>
  <c r="B43" i="2"/>
  <c r="E21" i="1"/>
  <c r="B35" i="1"/>
  <c r="B72" i="4"/>
  <c r="B36" i="4"/>
  <c r="B82" i="3"/>
  <c r="B44" i="3"/>
  <c r="B31" i="3"/>
  <c r="B64" i="4"/>
  <c r="B68" i="1"/>
  <c r="B45" i="4"/>
  <c r="B56" i="3"/>
  <c r="B44" i="2"/>
  <c r="E28" i="1"/>
  <c r="B35" i="2"/>
  <c r="B71" i="2"/>
  <c r="E53" i="1"/>
  <c r="B19" i="4"/>
  <c r="B80" i="3"/>
  <c r="B49" i="4"/>
  <c r="E73" i="1"/>
  <c r="B63" i="2"/>
  <c r="B9" i="2"/>
  <c r="B25" i="1"/>
  <c r="B5" i="4"/>
  <c r="B80" i="1"/>
  <c r="E7" i="1"/>
  <c r="B65" i="3"/>
  <c r="B8" i="2"/>
  <c r="B65" i="4"/>
  <c r="B69" i="3"/>
  <c r="B48" i="2"/>
  <c r="B68" i="3"/>
  <c r="B57" i="2"/>
  <c r="B56" i="4"/>
  <c r="E14" i="1"/>
  <c r="B29" i="2"/>
  <c r="B43" i="1"/>
  <c r="B49" i="2"/>
  <c r="B68" i="4"/>
  <c r="E64" i="1"/>
  <c r="E3" i="1"/>
  <c r="B73" i="2"/>
  <c r="B11" i="4"/>
  <c r="B51" i="4"/>
  <c r="B10" i="1"/>
  <c r="B78" i="1"/>
  <c r="B38" i="3"/>
  <c r="B11" i="3"/>
  <c r="E5" i="1"/>
  <c r="B26" i="4"/>
  <c r="B24" i="2"/>
  <c r="B50" i="3"/>
  <c r="B70" i="4"/>
  <c r="E77" i="1"/>
  <c r="B66" i="2"/>
  <c r="B80" i="2"/>
  <c r="B40" i="2"/>
  <c r="E36" i="1"/>
  <c r="B46" i="4"/>
  <c r="B14" i="3"/>
  <c r="B61" i="2"/>
  <c r="B61" i="1"/>
  <c r="E30" i="1"/>
  <c r="B54" i="2"/>
  <c r="B75" i="3"/>
  <c r="B17" i="2"/>
  <c r="B63" i="1"/>
  <c r="B60" i="1"/>
  <c r="E11" i="1"/>
  <c r="B6" i="1"/>
  <c r="B62" i="3"/>
  <c r="E61" i="1"/>
  <c r="B28" i="2"/>
  <c r="B32" i="1"/>
  <c r="B75" i="4"/>
  <c r="B9" i="1"/>
  <c r="B23" i="2"/>
  <c r="B19" i="3"/>
  <c r="B22" i="3"/>
  <c r="B36" i="2"/>
  <c r="E20" i="1"/>
  <c r="B23" i="1"/>
  <c r="B55" i="2"/>
  <c r="B20" i="2"/>
  <c r="B63" i="3"/>
  <c r="B56" i="1"/>
  <c r="B18" i="4"/>
  <c r="B18" i="1"/>
  <c r="E13" i="1"/>
  <c r="B19" i="1"/>
  <c r="B40" i="3"/>
  <c r="B5" i="2"/>
  <c r="E68" i="1"/>
  <c r="B12" i="1"/>
  <c r="B7" i="2"/>
  <c r="B27" i="2"/>
  <c r="B67" i="4"/>
  <c r="E78" i="1"/>
  <c r="B73" i="1"/>
  <c r="B16" i="3"/>
  <c r="B44" i="1"/>
  <c r="B26" i="3"/>
  <c r="B60" i="2"/>
  <c r="E72" i="1"/>
  <c r="B82" i="1"/>
  <c r="B52" i="3"/>
  <c r="B70" i="2"/>
  <c r="B12" i="3"/>
  <c r="B14" i="4"/>
  <c r="B57" i="3"/>
  <c r="B83" i="1"/>
  <c r="B74" i="2"/>
  <c r="E80" i="1"/>
  <c r="B31" i="4"/>
  <c r="B81" i="3"/>
  <c r="B40" i="1"/>
  <c r="B48" i="3"/>
  <c r="B53" i="3"/>
  <c r="B59" i="3"/>
  <c r="B42" i="3"/>
  <c r="B17" i="1"/>
  <c r="B21" i="2"/>
  <c r="B58" i="3"/>
  <c r="B34" i="3"/>
  <c r="E34" i="1"/>
  <c r="E59" i="1"/>
  <c r="B30" i="3"/>
  <c r="B73" i="4"/>
  <c r="B18" i="3"/>
  <c r="B47" i="3"/>
  <c r="B77" i="4"/>
  <c r="E37" i="1"/>
  <c r="B21" i="1"/>
  <c r="B12" i="2"/>
  <c r="B74" i="4"/>
  <c r="B53" i="4"/>
  <c r="B50" i="2"/>
  <c r="B46" i="2"/>
  <c r="B9" i="4"/>
  <c r="E38" i="1"/>
  <c r="E44" i="1"/>
  <c r="B17" i="3"/>
  <c r="B27" i="4"/>
  <c r="E9" i="1"/>
  <c r="B59" i="4"/>
  <c r="B23" i="4"/>
  <c r="B37" i="3"/>
  <c r="B51" i="1"/>
  <c r="B81" i="1"/>
  <c r="B83" i="3"/>
  <c r="B6" i="2"/>
  <c r="B20" i="3"/>
  <c r="B25" i="4"/>
  <c r="B17" i="4"/>
  <c r="B11" i="1"/>
  <c r="B30" i="4"/>
  <c r="B16" i="2"/>
  <c r="B69" i="4"/>
  <c r="B79" i="3"/>
  <c r="E60" i="1"/>
  <c r="B14" i="1"/>
  <c r="B4" i="3"/>
  <c r="E50" i="1"/>
  <c r="E23" i="1"/>
  <c r="B48" i="4"/>
  <c r="B31" i="1"/>
  <c r="B10" i="4"/>
  <c r="B33" i="2"/>
  <c r="B47" i="4"/>
  <c r="B20" i="1"/>
  <c r="B41" i="4"/>
  <c r="B41" i="1"/>
  <c r="B29" i="1"/>
  <c r="B13" i="4"/>
  <c r="B51" i="2"/>
  <c r="B34" i="4"/>
  <c r="B83" i="2"/>
  <c r="B42" i="4"/>
  <c r="B71" i="4"/>
  <c r="B55" i="3"/>
  <c r="B80" i="4"/>
  <c r="E74" i="1"/>
  <c r="B43" i="3"/>
  <c r="B46" i="3"/>
  <c r="B61" i="3"/>
  <c r="B64" i="1"/>
  <c r="B28" i="3"/>
  <c r="B21" i="4"/>
  <c r="B61" i="4"/>
  <c r="E6" i="1"/>
  <c r="E48" i="1"/>
  <c r="B15" i="2"/>
  <c r="B22" i="2"/>
  <c r="B8" i="4"/>
  <c r="B49" i="3"/>
  <c r="E51" i="1"/>
  <c r="B82" i="4"/>
  <c r="B43" i="4"/>
  <c r="B27" i="3"/>
  <c r="B25" i="3"/>
  <c r="B5" i="1"/>
  <c r="B15" i="4"/>
  <c r="B50" i="1"/>
  <c r="B41" i="3"/>
  <c r="E22" i="1"/>
  <c r="E83" i="1"/>
  <c r="B6" i="3"/>
  <c r="B30" i="1"/>
  <c r="B63" i="4"/>
  <c r="E54" i="1"/>
  <c r="B57" i="4"/>
  <c r="E55" i="1"/>
  <c r="B52" i="1"/>
  <c r="B40" i="4"/>
  <c r="B76" i="3"/>
  <c r="B54" i="3"/>
  <c r="B35" i="3"/>
  <c r="B66" i="4"/>
  <c r="B44" i="4"/>
  <c r="B37" i="1"/>
  <c r="B24" i="4"/>
  <c r="B69" i="1"/>
  <c r="B76" i="4"/>
  <c r="B83" i="4"/>
  <c r="B73" i="3"/>
  <c r="B37" i="2"/>
  <c r="E75" i="1"/>
  <c r="B48" i="1"/>
  <c r="B4" i="1"/>
  <c r="B72" i="2"/>
  <c r="B10" i="3"/>
  <c r="E56" i="1"/>
  <c r="E33" i="1"/>
  <c r="B33" i="1"/>
  <c r="B6" i="4"/>
  <c r="B62" i="1"/>
  <c r="E27" i="1"/>
  <c r="B59" i="1"/>
  <c r="E46" i="1"/>
  <c r="B77" i="2"/>
  <c r="B82" i="2"/>
  <c r="B54" i="4"/>
  <c r="B30" i="2"/>
  <c r="B38" i="4"/>
  <c r="B28" i="1"/>
  <c r="B39" i="4"/>
  <c r="B49" i="1"/>
  <c r="B39" i="2"/>
  <c r="E67" i="1"/>
  <c r="E4" i="1"/>
  <c r="B42" i="1"/>
  <c r="B33" i="3"/>
  <c r="B16" i="4"/>
  <c r="E31" i="1"/>
  <c r="B70" i="1"/>
  <c r="E41" i="1"/>
  <c r="B27" i="1"/>
  <c r="B72" i="3"/>
  <c r="B55" i="1"/>
  <c r="E16" i="1"/>
  <c r="B36" i="3"/>
  <c r="B78" i="2"/>
  <c r="B25" i="2"/>
  <c r="E10" i="1"/>
  <c r="E70" i="1"/>
  <c r="E47" i="1"/>
  <c r="B41" i="2"/>
  <c r="B38" i="1"/>
  <c r="E25" i="1"/>
  <c r="E15" i="1"/>
  <c r="E76" i="1"/>
  <c r="B34" i="2"/>
  <c r="E57" i="1"/>
  <c r="B65" i="2"/>
  <c r="E58" i="1"/>
  <c r="B75" i="2"/>
  <c r="B3" i="3"/>
  <c r="E69" i="1"/>
  <c r="B74" i="1"/>
  <c r="B16" i="1"/>
  <c r="B13" i="1"/>
  <c r="B20" i="4"/>
  <c r="B58" i="1"/>
  <c r="B46" i="1"/>
  <c r="B69" i="2"/>
  <c r="B10" i="2"/>
  <c r="B15" i="3"/>
  <c r="B62" i="2"/>
  <c r="B29" i="4"/>
  <c r="B3" i="1"/>
  <c r="B55" i="4"/>
  <c r="B26" i="2"/>
  <c r="B79" i="2"/>
  <c r="E8" i="1"/>
  <c r="B32" i="4"/>
  <c r="B52" i="4"/>
  <c r="B60" i="3"/>
  <c r="B66" i="1"/>
  <c r="B54" i="1"/>
  <c r="B21" i="3"/>
  <c r="B67" i="3"/>
  <c r="B32" i="3"/>
  <c r="B45" i="3"/>
  <c r="B52" i="2"/>
  <c r="B51" i="3"/>
  <c r="B77" i="1"/>
  <c r="E29" i="1"/>
  <c r="B64" i="2"/>
  <c r="B71" i="1"/>
  <c r="B8" i="1"/>
  <c r="B76" i="2"/>
  <c r="B59" i="2"/>
  <c r="B35" i="4"/>
  <c r="E63" i="1"/>
  <c r="B67" i="1"/>
  <c r="E19" i="1"/>
  <c r="B13" i="2"/>
  <c r="B71" i="3"/>
  <c r="B7" i="1"/>
  <c r="E52" i="1"/>
  <c r="B50" i="4"/>
  <c r="B36" i="1"/>
  <c r="B28" i="4"/>
  <c r="B57" i="1"/>
  <c r="B74" i="3"/>
  <c r="B39" i="1"/>
  <c r="B42" i="2"/>
  <c r="B66" i="3"/>
  <c r="B19" i="2"/>
  <c r="E71" i="1"/>
  <c r="B15" i="1"/>
  <c r="B4" i="4"/>
  <c r="B47" i="2"/>
  <c r="B65" i="1"/>
  <c r="B29" i="3"/>
  <c r="B62" i="4"/>
  <c r="B60" i="4"/>
  <c r="E49" i="1"/>
  <c r="B7" i="3"/>
  <c r="D7" i="3" l="1"/>
  <c r="G49" i="1"/>
  <c r="D60" i="4"/>
  <c r="D62" i="4"/>
  <c r="D29" i="3"/>
  <c r="D65" i="1"/>
  <c r="D47" i="2"/>
  <c r="D4" i="4"/>
  <c r="D15" i="1"/>
  <c r="G71" i="1"/>
  <c r="D19" i="2"/>
  <c r="D66" i="3"/>
  <c r="D42" i="2"/>
  <c r="D39" i="1"/>
  <c r="D74" i="3"/>
  <c r="D57" i="1"/>
  <c r="D28" i="4"/>
  <c r="D36" i="1"/>
  <c r="D50" i="4"/>
  <c r="G52" i="1"/>
  <c r="D7" i="1"/>
  <c r="D71" i="3"/>
  <c r="D13" i="2"/>
  <c r="G19" i="1"/>
  <c r="D67" i="1"/>
  <c r="G63" i="1"/>
  <c r="D35" i="4"/>
  <c r="D59" i="2"/>
  <c r="D76" i="2"/>
  <c r="D8" i="1"/>
  <c r="D71" i="1"/>
  <c r="D64" i="2"/>
  <c r="G29" i="1"/>
  <c r="D77" i="1"/>
  <c r="D51" i="3"/>
  <c r="D52" i="2"/>
  <c r="D45" i="3"/>
  <c r="D32" i="3"/>
  <c r="D67" i="3"/>
  <c r="D21" i="3"/>
  <c r="D54" i="1"/>
  <c r="D66" i="1"/>
  <c r="D60" i="3"/>
  <c r="D52" i="4"/>
  <c r="D32" i="4"/>
  <c r="G8" i="1"/>
  <c r="D79" i="2"/>
  <c r="D26" i="2"/>
  <c r="D55" i="4"/>
  <c r="D3" i="1"/>
  <c r="D29" i="4"/>
  <c r="D62" i="2"/>
  <c r="D15" i="3"/>
  <c r="D10" i="2"/>
  <c r="D69" i="2"/>
  <c r="D46" i="1"/>
  <c r="D58" i="1"/>
  <c r="D20" i="4"/>
  <c r="D13" i="1"/>
  <c r="D16" i="1"/>
  <c r="D74" i="1"/>
  <c r="G69" i="1"/>
  <c r="D3" i="3"/>
  <c r="G1" i="3" s="1"/>
  <c r="D75" i="2"/>
  <c r="G58" i="1"/>
  <c r="D65" i="2"/>
  <c r="G57" i="1"/>
  <c r="D34" i="2"/>
  <c r="G76" i="1"/>
  <c r="G15" i="1"/>
  <c r="G25" i="1"/>
  <c r="D38" i="1"/>
  <c r="D41" i="2"/>
  <c r="G47" i="1"/>
  <c r="G70" i="1"/>
  <c r="G10" i="1"/>
  <c r="D25" i="2"/>
  <c r="D78" i="2"/>
  <c r="D36" i="3"/>
  <c r="G16" i="1"/>
  <c r="D55" i="1"/>
  <c r="D72" i="3"/>
  <c r="D27" i="1"/>
  <c r="G41" i="1"/>
  <c r="D70" i="1"/>
  <c r="G31" i="1"/>
  <c r="D16" i="4"/>
  <c r="D33" i="3"/>
  <c r="D42" i="1"/>
  <c r="G4" i="1"/>
  <c r="G67" i="1"/>
  <c r="D39" i="2"/>
  <c r="D49" i="1"/>
  <c r="D39" i="4"/>
  <c r="D28" i="1"/>
  <c r="D38" i="4"/>
  <c r="D30" i="2"/>
  <c r="D54" i="4"/>
  <c r="D82" i="2"/>
  <c r="D77" i="2"/>
  <c r="G46" i="1"/>
  <c r="D59" i="1"/>
  <c r="G27" i="1"/>
  <c r="D62" i="1"/>
  <c r="D6" i="4"/>
  <c r="D33" i="1"/>
  <c r="G33" i="1"/>
  <c r="G56" i="1"/>
  <c r="D10" i="3"/>
  <c r="D72" i="2"/>
  <c r="D4" i="1"/>
  <c r="D48" i="1"/>
  <c r="G75" i="1"/>
  <c r="D37" i="2"/>
  <c r="D73" i="3"/>
  <c r="D83" i="4"/>
  <c r="D76" i="4"/>
  <c r="D69" i="1"/>
  <c r="D24" i="4"/>
  <c r="D37" i="1"/>
  <c r="D44" i="4"/>
  <c r="D66" i="4"/>
  <c r="D35" i="3"/>
  <c r="D54" i="3"/>
  <c r="D76" i="3"/>
  <c r="D40" i="4"/>
  <c r="D52" i="1"/>
  <c r="G55" i="1"/>
  <c r="D57" i="4"/>
  <c r="G54" i="1"/>
  <c r="D63" i="4"/>
  <c r="D30" i="1"/>
  <c r="D6" i="3"/>
  <c r="G83" i="1"/>
  <c r="G22" i="1"/>
  <c r="D41" i="3"/>
  <c r="D50" i="1"/>
  <c r="D15" i="4"/>
  <c r="D5" i="1"/>
  <c r="D25" i="3"/>
  <c r="D27" i="3"/>
  <c r="D43" i="4"/>
  <c r="D82" i="4"/>
  <c r="G51" i="1"/>
  <c r="D49" i="3"/>
  <c r="D8" i="4"/>
  <c r="D22" i="2"/>
  <c r="D15" i="2"/>
  <c r="G48" i="1"/>
  <c r="G6" i="1"/>
  <c r="D61" i="4"/>
  <c r="D21" i="4"/>
  <c r="D28" i="3"/>
  <c r="D64" i="1"/>
  <c r="D61" i="3"/>
  <c r="D46" i="3"/>
  <c r="D43" i="3"/>
  <c r="G74" i="1"/>
  <c r="D80" i="4"/>
  <c r="D55" i="3"/>
  <c r="D71" i="4"/>
  <c r="D42" i="4"/>
  <c r="D83" i="2"/>
  <c r="D34" i="4"/>
  <c r="D51" i="2"/>
  <c r="D13" i="4"/>
  <c r="D29" i="1"/>
  <c r="D41" i="1"/>
  <c r="D41" i="4"/>
  <c r="D20" i="1"/>
  <c r="D47" i="4"/>
  <c r="D33" i="2"/>
  <c r="D10" i="4"/>
  <c r="D31" i="1"/>
  <c r="D48" i="4"/>
  <c r="G23" i="1"/>
  <c r="G50" i="1"/>
  <c r="D4" i="3"/>
  <c r="D14" i="1"/>
  <c r="G60" i="1"/>
  <c r="D79" i="3"/>
  <c r="D69" i="4"/>
  <c r="D16" i="2"/>
  <c r="D30" i="4"/>
  <c r="D11" i="1"/>
  <c r="D17" i="4"/>
  <c r="D25" i="4"/>
  <c r="D20" i="3"/>
  <c r="D6" i="2"/>
  <c r="D83" i="3"/>
  <c r="D81" i="1"/>
  <c r="D51" i="1"/>
  <c r="D37" i="3"/>
  <c r="D23" i="4"/>
  <c r="D59" i="4"/>
  <c r="G9" i="1"/>
  <c r="D27" i="4"/>
  <c r="D17" i="3"/>
  <c r="G44" i="1"/>
  <c r="G38" i="1"/>
  <c r="D9" i="4"/>
  <c r="D46" i="2"/>
  <c r="D50" i="2"/>
  <c r="D53" i="4"/>
  <c r="D74" i="4"/>
  <c r="D12" i="2"/>
  <c r="D21" i="1"/>
  <c r="G37" i="1"/>
  <c r="D77" i="4"/>
  <c r="D47" i="3"/>
  <c r="D18" i="3"/>
  <c r="D73" i="4"/>
  <c r="D30" i="3"/>
  <c r="G59" i="1"/>
  <c r="G34" i="1"/>
  <c r="D34" i="3"/>
  <c r="D58" i="3"/>
  <c r="D21" i="2"/>
  <c r="D17" i="1"/>
  <c r="D42" i="3"/>
  <c r="D59" i="3"/>
  <c r="D53" i="3"/>
  <c r="D48" i="3"/>
  <c r="D40" i="1"/>
  <c r="D81" i="3"/>
  <c r="D31" i="4"/>
  <c r="G80" i="1"/>
  <c r="D74" i="2"/>
  <c r="D83" i="1"/>
  <c r="D57" i="3"/>
  <c r="D14" i="4"/>
  <c r="D12" i="3"/>
  <c r="D70" i="2"/>
  <c r="D52" i="3"/>
  <c r="D82" i="1"/>
  <c r="G72" i="1"/>
  <c r="D60" i="2"/>
  <c r="D26" i="3"/>
  <c r="D44" i="1"/>
  <c r="D16" i="3"/>
  <c r="D73" i="1"/>
  <c r="G78" i="1"/>
  <c r="D67" i="4"/>
  <c r="D27" i="2"/>
  <c r="D7" i="2"/>
  <c r="D12" i="1"/>
  <c r="G68" i="1"/>
  <c r="D5" i="2"/>
  <c r="D40" i="3"/>
  <c r="D19" i="1"/>
  <c r="G13" i="1"/>
  <c r="D18" i="1"/>
  <c r="D18" i="4"/>
  <c r="D56" i="1"/>
  <c r="D63" i="3"/>
  <c r="D20" i="2"/>
  <c r="D55" i="2"/>
  <c r="D23" i="1"/>
  <c r="G20" i="1"/>
  <c r="D36" i="2"/>
  <c r="D22" i="3"/>
  <c r="D19" i="3"/>
  <c r="D23" i="2"/>
  <c r="D9" i="1"/>
  <c r="D75" i="4"/>
  <c r="D32" i="1"/>
  <c r="D28" i="2"/>
  <c r="G61" i="1"/>
  <c r="D62" i="3"/>
  <c r="D6" i="1"/>
  <c r="G11" i="1"/>
  <c r="D60" i="1"/>
  <c r="D63" i="1"/>
  <c r="D17" i="2"/>
  <c r="D75" i="3"/>
  <c r="D54" i="2"/>
  <c r="G30" i="1"/>
  <c r="D61" i="1"/>
  <c r="D61" i="2"/>
  <c r="D14" i="3"/>
  <c r="D46" i="4"/>
  <c r="G36" i="1"/>
  <c r="D40" i="2"/>
  <c r="D80" i="2"/>
  <c r="D66" i="2"/>
  <c r="G77" i="1"/>
  <c r="D70" i="4"/>
  <c r="D50" i="3"/>
  <c r="D24" i="2"/>
  <c r="D26" i="4"/>
  <c r="G5" i="1"/>
  <c r="D11" i="3"/>
  <c r="D38" i="3"/>
  <c r="D78" i="1"/>
  <c r="D10" i="1"/>
  <c r="D51" i="4"/>
  <c r="D11" i="4"/>
  <c r="D73" i="2"/>
  <c r="G3" i="1"/>
  <c r="G64" i="1"/>
  <c r="D68" i="4"/>
  <c r="D49" i="2"/>
  <c r="D43" i="1"/>
  <c r="D29" i="2"/>
  <c r="G14" i="1"/>
  <c r="D56" i="4"/>
  <c r="D57" i="2"/>
  <c r="D68" i="3"/>
  <c r="D48" i="2"/>
  <c r="D69" i="3"/>
  <c r="D65" i="4"/>
  <c r="D8" i="2"/>
  <c r="D65" i="3"/>
  <c r="G7" i="1"/>
  <c r="D80" i="1"/>
  <c r="D5" i="4"/>
  <c r="D25" i="1"/>
  <c r="D9" i="2"/>
  <c r="D63" i="2"/>
  <c r="G73" i="1"/>
  <c r="D49" i="4"/>
  <c r="D80" i="3"/>
  <c r="D19" i="4"/>
  <c r="G53" i="1"/>
  <c r="D71" i="2"/>
  <c r="D35" i="2"/>
  <c r="G28" i="1"/>
  <c r="D44" i="2"/>
  <c r="D56" i="3"/>
  <c r="D45" i="4"/>
  <c r="D68" i="1"/>
  <c r="D64" i="4"/>
  <c r="D31" i="3"/>
  <c r="D44" i="3"/>
  <c r="D82" i="3"/>
  <c r="D36" i="4"/>
  <c r="D72" i="4"/>
  <c r="D35" i="1"/>
  <c r="G21" i="1"/>
  <c r="D43" i="2"/>
  <c r="D72" i="1"/>
  <c r="D70" i="3"/>
  <c r="G62" i="1"/>
  <c r="G17" i="1"/>
  <c r="D26" i="1"/>
  <c r="D8" i="3"/>
  <c r="D7" i="4"/>
  <c r="D13" i="3"/>
  <c r="G35" i="1"/>
  <c r="D3" i="4"/>
  <c r="D53" i="2"/>
  <c r="G26" i="1"/>
  <c r="D38" i="2"/>
  <c r="D3" i="2"/>
  <c r="D24" i="3"/>
  <c r="D78" i="4"/>
  <c r="D12" i="4"/>
  <c r="G66" i="1"/>
  <c r="D81" i="2"/>
  <c r="D11" i="2"/>
  <c r="D47" i="1"/>
  <c r="D56" i="2"/>
  <c r="D39" i="3"/>
  <c r="D37" i="4"/>
  <c r="D45" i="1"/>
  <c r="D24" i="1"/>
  <c r="D23" i="3"/>
  <c r="D33" i="4"/>
  <c r="D32" i="2"/>
  <c r="G39" i="1"/>
  <c r="D76" i="1"/>
  <c r="G40" i="1"/>
  <c r="D79" i="1"/>
  <c r="G65" i="1"/>
  <c r="D34" i="1"/>
  <c r="D53" i="1"/>
  <c r="D78" i="3"/>
  <c r="D22" i="1"/>
  <c r="G79" i="1"/>
  <c r="G82" i="1"/>
  <c r="D58" i="2"/>
  <c r="G18" i="1"/>
  <c r="D31" i="2"/>
  <c r="G32" i="1"/>
  <c r="D79" i="4"/>
  <c r="D18" i="2"/>
  <c r="G45" i="1"/>
  <c r="D75" i="1"/>
  <c r="G42" i="1"/>
  <c r="D81" i="4"/>
  <c r="D22" i="4"/>
  <c r="D5" i="3"/>
  <c r="G24" i="1"/>
  <c r="D14" i="2"/>
  <c r="D45" i="2"/>
  <c r="G81" i="1"/>
  <c r="D67" i="2"/>
  <c r="D68" i="2"/>
  <c r="D77" i="3"/>
  <c r="G43" i="1"/>
  <c r="D58" i="4"/>
  <c r="D64" i="3"/>
  <c r="D9" i="3"/>
  <c r="D4" i="2"/>
  <c r="G12" i="1"/>
  <c r="G1" i="4" l="1"/>
  <c r="I1" i="1"/>
  <c r="G1" i="2"/>
</calcChain>
</file>

<file path=xl/sharedStrings.xml><?xml version="1.0" encoding="utf-8"?>
<sst xmlns="http://schemas.openxmlformats.org/spreadsheetml/2006/main" count="45" uniqueCount="21">
  <si>
    <t>Temperature (degC)</t>
  </si>
  <si>
    <t>Pressure</t>
  </si>
  <si>
    <t>Mpa</t>
  </si>
  <si>
    <t>Enthalpy from eqn</t>
  </si>
  <si>
    <t>Error %</t>
  </si>
  <si>
    <t>max</t>
  </si>
  <si>
    <t>Density</t>
  </si>
  <si>
    <t>Density from eqn</t>
  </si>
  <si>
    <t>cp from eqn</t>
  </si>
  <si>
    <t>Viscosity</t>
  </si>
  <si>
    <t>Enthalpy Trahan</t>
  </si>
  <si>
    <t>cp Trahan</t>
  </si>
  <si>
    <t>Enthalpy refprop</t>
  </si>
  <si>
    <t>cp refprop</t>
  </si>
  <si>
    <t>density trahan</t>
  </si>
  <si>
    <t>Viscosity Trahan</t>
  </si>
  <si>
    <t>Thermal conductivity</t>
  </si>
  <si>
    <t>k from eqn</t>
  </si>
  <si>
    <t>k Trahan</t>
  </si>
  <si>
    <t>Entropy from eqn</t>
  </si>
  <si>
    <t>Entropy  refprop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</si>
</sst>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0E+00"/>
    <numFmt numFmtId="166" formatCode="0.000000E+00"/>
  </numFmts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 readingOrder="1"/>
    </xf>
    <xf numFmtId="164" fontId="0" fillId="0" borderId="0" xfId="0" applyNumberFormat="1"/>
    <xf numFmtId="0" fontId="2" fillId="0" borderId="0" xfId="0" applyFont="1"/>
    <xf numFmtId="0" fontId="0" fillId="2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</a:p>
        </c:rich>
      </c:tx>
      <c:layout>
        <c:manualLayout>
          <c:xMode val="edge"/>
          <c:yMode val="edge"/>
          <c:x val="0.42946027843916834"/>
          <c:y val="0.18773004321240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'Enthalpy and specific heat'!$B$2</c:f>
              <c:strCache>
                <c:ptCount val="1"/>
                <c:pt idx="0">
                  <c:v>Enthalpy refprop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heat'!$B$3:$B$83</c:f>
              <c:numCache>
                <c:formatCode>General</c:formatCode>
                <c:ptCount val="81"/>
                <c:pt idx="0">
                  <c:v>298447.0675529826</c:v>
                </c:pt>
                <c:pt idx="1">
                  <c:v>283352.06996418635</c:v>
                </c:pt>
                <c:pt idx="2">
                  <c:v>293414.66880395851</c:v>
                </c:pt>
                <c:pt idx="3">
                  <c:v>303480.33151484793</c:v>
                </c:pt>
                <c:pt idx="4">
                  <c:v>313549.85644833359</c:v>
                </c:pt>
                <c:pt idx="5">
                  <c:v>323624.05384485837</c:v>
                </c:pt>
                <c:pt idx="6">
                  <c:v>333703.74549432844</c:v>
                </c:pt>
                <c:pt idx="7">
                  <c:v>343789.76338724722</c:v>
                </c:pt>
                <c:pt idx="8">
                  <c:v>353882.94760979619</c:v>
                </c:pt>
                <c:pt idx="9">
                  <c:v>363984.14368870563</c:v>
                </c:pt>
                <c:pt idx="10">
                  <c:v>374094.19955563411</c:v>
                </c:pt>
                <c:pt idx="11">
                  <c:v>384213.96227224031</c:v>
                </c:pt>
                <c:pt idx="12">
                  <c:v>394344.27463374345</c:v>
                </c:pt>
                <c:pt idx="13">
                  <c:v>404485.9717489708</c:v>
                </c:pt>
                <c:pt idx="14">
                  <c:v>414639.87767770776</c:v>
                </c:pt>
                <c:pt idx="15">
                  <c:v>424806.80219102325</c:v>
                </c:pt>
                <c:pt idx="16">
                  <c:v>434987.53770677361</c:v>
                </c:pt>
                <c:pt idx="17">
                  <c:v>445182.85644051671</c:v>
                </c:pt>
                <c:pt idx="18">
                  <c:v>455393.50780144444</c:v>
                </c:pt>
                <c:pt idx="19">
                  <c:v>465620.21605361241</c:v>
                </c:pt>
                <c:pt idx="20">
                  <c:v>475863.6782546243</c:v>
                </c:pt>
                <c:pt idx="21">
                  <c:v>486124.56247697247</c:v>
                </c:pt>
                <c:pt idx="22">
                  <c:v>496403.50631135626</c:v>
                </c:pt>
                <c:pt idx="23">
                  <c:v>506701.11564644118</c:v>
                </c:pt>
                <c:pt idx="24">
                  <c:v>517017.96371559089</c:v>
                </c:pt>
                <c:pt idx="25">
                  <c:v>527354.5903980165</c:v>
                </c:pt>
                <c:pt idx="26">
                  <c:v>537711.50175945309</c:v>
                </c:pt>
                <c:pt idx="27">
                  <c:v>548089.16981581494</c:v>
                </c:pt>
                <c:pt idx="28">
                  <c:v>558488.03250217496</c:v>
                </c:pt>
                <c:pt idx="29">
                  <c:v>568908.49382883764</c:v>
                </c:pt>
                <c:pt idx="30">
                  <c:v>579350.92420606804</c:v>
                </c:pt>
                <c:pt idx="31">
                  <c:v>589815.66091922019</c:v>
                </c:pt>
                <c:pt idx="32">
                  <c:v>600303.0087364238</c:v>
                </c:pt>
                <c:pt idx="33">
                  <c:v>610813.24063165172</c:v>
                </c:pt>
                <c:pt idx="34">
                  <c:v>621346.59860679414</c:v>
                </c:pt>
                <c:pt idx="35">
                  <c:v>631903.29459730675</c:v>
                </c:pt>
                <c:pt idx="36">
                  <c:v>642483.51144701499</c:v>
                </c:pt>
                <c:pt idx="37">
                  <c:v>653087.40393871255</c:v>
                </c:pt>
                <c:pt idx="38">
                  <c:v>663715.09986828582</c:v>
                </c:pt>
                <c:pt idx="39">
                  <c:v>674366.70115117135</c:v>
                </c:pt>
                <c:pt idx="40">
                  <c:v>685042.28495102469</c:v>
                </c:pt>
                <c:pt idx="41">
                  <c:v>695741.9048215074</c:v>
                </c:pt>
                <c:pt idx="42">
                  <c:v>706465.59185308963</c:v>
                </c:pt>
                <c:pt idx="43">
                  <c:v>717213.35581770784</c:v>
                </c:pt>
                <c:pt idx="44">
                  <c:v>727985.18630499265</c:v>
                </c:pt>
                <c:pt idx="45">
                  <c:v>738781.05384461954</c:v>
                </c:pt>
                <c:pt idx="46">
                  <c:v>749600.91101008223</c:v>
                </c:pt>
                <c:pt idx="47">
                  <c:v>760444.69349990727</c:v>
                </c:pt>
                <c:pt idx="48">
                  <c:v>771312.32119296223</c:v>
                </c:pt>
                <c:pt idx="49">
                  <c:v>782203.69917509356</c:v>
                </c:pt>
                <c:pt idx="50">
                  <c:v>793118.71873486659</c:v>
                </c:pt>
                <c:pt idx="51">
                  <c:v>804057.25832664862</c:v>
                </c:pt>
                <c:pt idx="52">
                  <c:v>815019.18449969962</c:v>
                </c:pt>
                <c:pt idx="53">
                  <c:v>826004.35279231751</c:v>
                </c:pt>
                <c:pt idx="54">
                  <c:v>837012.60859041673</c:v>
                </c:pt>
                <c:pt idx="55">
                  <c:v>848043.78795020469</c:v>
                </c:pt>
                <c:pt idx="56">
                  <c:v>859097.71838488732</c:v>
                </c:pt>
                <c:pt idx="57">
                  <c:v>870174.21961554873</c:v>
                </c:pt>
                <c:pt idx="58">
                  <c:v>881273.10428653657</c:v>
                </c:pt>
                <c:pt idx="59">
                  <c:v>892394.17864585749</c:v>
                </c:pt>
                <c:pt idx="60">
                  <c:v>903537.24319121451</c:v>
                </c:pt>
                <c:pt idx="61">
                  <c:v>914702.09328242985</c:v>
                </c:pt>
                <c:pt idx="62">
                  <c:v>925888.51972109999</c:v>
                </c:pt>
                <c:pt idx="63">
                  <c:v>937096.30929839949</c:v>
                </c:pt>
                <c:pt idx="64">
                  <c:v>948325.24531199608</c:v>
                </c:pt>
                <c:pt idx="65">
                  <c:v>959575.10805311392</c:v>
                </c:pt>
                <c:pt idx="66">
                  <c:v>970845.67526478169</c:v>
                </c:pt>
                <c:pt idx="67">
                  <c:v>982136.72257234552</c:v>
                </c:pt>
                <c:pt idx="68">
                  <c:v>993448.02388732927</c:v>
                </c:pt>
                <c:pt idx="69">
                  <c:v>1004779.3517857305</c:v>
                </c:pt>
                <c:pt idx="70">
                  <c:v>1016130.4778618366</c:v>
                </c:pt>
                <c:pt idx="71">
                  <c:v>1027501.1730586361</c:v>
                </c:pt>
                <c:pt idx="72">
                  <c:v>1038891.2079758896</c:v>
                </c:pt>
                <c:pt idx="73">
                  <c:v>1050300.3531568968</c:v>
                </c:pt>
                <c:pt idx="74">
                  <c:v>1061728.3793549894</c:v>
                </c:pt>
                <c:pt idx="75">
                  <c:v>1073175.0577807338</c:v>
                </c:pt>
                <c:pt idx="76">
                  <c:v>1084640.160330826</c:v>
                </c:pt>
                <c:pt idx="77">
                  <c:v>1096123.4597996045</c:v>
                </c:pt>
                <c:pt idx="78">
                  <c:v>1107624.7300741039</c:v>
                </c:pt>
                <c:pt idx="79">
                  <c:v>1119143.7463135177</c:v>
                </c:pt>
                <c:pt idx="80">
                  <c:v>1130680.2851139221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6B1-8406-8BB8702EC0A0}"/>
            </c:ext>
          </c:extLst>
        </c:ser>
        <c:ser>
          <c:idx val="1"/>
          <c:order val="1"/>
          <c:tx>
            <c:strRef>
              <c:f>'Enthalpy and specific heat'!$I$2</c:f>
              <c:strCache>
                <c:ptCount val="1"/>
                <c:pt idx="0">
                  <c:v>Enthalpy Trahan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heat'!$I$3:$I$83</c:f>
              <c:numCache>
                <c:formatCode>General</c:formatCode>
                <c:ptCount val="81"/>
                <c:pt idx="0">
                  <c:v>298447.0675529826</c:v>
                </c:pt>
                <c:pt idx="1">
                  <c:v>283342.28482131043</c:v>
                </c:pt>
                <c:pt idx="2">
                  <c:v>293411.2474974785</c:v>
                </c:pt>
                <c:pt idx="3">
                  <c:v>303483.93330059812</c:v>
                </c:pt>
                <c:pt idx="4">
                  <c:v>313561.25176725618</c:v>
                </c:pt>
                <c:pt idx="5">
                  <c:v>323644.08659820264</c:v>
                </c:pt>
                <c:pt idx="6">
                  <c:v>333733.29596748512</c:v>
                </c:pt>
                <c:pt idx="7">
                  <c:v>343829.71283158317</c:v>
                </c:pt>
                <c:pt idx="8">
                  <c:v>353934.14523854281</c:v>
                </c:pt>
                <c:pt idx="9">
                  <c:v>364047.37663711084</c:v>
                </c:pt>
                <c:pt idx="10">
                  <c:v>374170.16618586931</c:v>
                </c:pt>
                <c:pt idx="11">
                  <c:v>384303.24906236975</c:v>
                </c:pt>
                <c:pt idx="12">
                  <c:v>394447.33677226782</c:v>
                </c:pt>
                <c:pt idx="13">
                  <c:v>404603.11745845748</c:v>
                </c:pt>
                <c:pt idx="14">
                  <c:v>414771.25621020555</c:v>
                </c:pt>
                <c:pt idx="15">
                  <c:v>424952.39537228597</c:v>
                </c:pt>
                <c:pt idx="16">
                  <c:v>435147.15485411446</c:v>
                </c:pt>
                <c:pt idx="17">
                  <c:v>445356.13243888249</c:v>
                </c:pt>
                <c:pt idx="18">
                  <c:v>455579.90409269213</c:v>
                </c:pt>
                <c:pt idx="19">
                  <c:v>465819.02427369019</c:v>
                </c:pt>
                <c:pt idx="20">
                  <c:v>476074.02624120261</c:v>
                </c:pt>
                <c:pt idx="21">
                  <c:v>486345.4223648691</c:v>
                </c:pt>
                <c:pt idx="22">
                  <c:v>496633.70443377714</c:v>
                </c:pt>
                <c:pt idx="23">
                  <c:v>506939.34396559681</c:v>
                </c:pt>
                <c:pt idx="24">
                  <c:v>517262.79251571489</c:v>
                </c:pt>
                <c:pt idx="25">
                  <c:v>527604.48198636924</c:v>
                </c:pt>
                <c:pt idx="26">
                  <c:v>537964.82493578386</c:v>
                </c:pt>
                <c:pt idx="27">
                  <c:v>548344.2148873019</c:v>
                </c:pt>
                <c:pt idx="28">
                  <c:v>558743.02663852158</c:v>
                </c:pt>
                <c:pt idx="29">
                  <c:v>569161.61657042953</c:v>
                </c:pt>
                <c:pt idx="30">
                  <c:v>579600.32295653597</c:v>
                </c:pt>
                <c:pt idx="31">
                  <c:v>590059.46627200837</c:v>
                </c:pt>
                <c:pt idx="32">
                  <c:v>600539.34950280655</c:v>
                </c:pt>
                <c:pt idx="33">
                  <c:v>611040.25845481618</c:v>
                </c:pt>
                <c:pt idx="34">
                  <c:v>621562.46206298424</c:v>
                </c:pt>
                <c:pt idx="35">
                  <c:v>632106.21270045266</c:v>
                </c:pt>
                <c:pt idx="36">
                  <c:v>642671.74648769305</c:v>
                </c:pt>
                <c:pt idx="37">
                  <c:v>653259.28360164119</c:v>
                </c:pt>
                <c:pt idx="38">
                  <c:v>663869.0285848307</c:v>
                </c:pt>
                <c:pt idx="39">
                  <c:v>674501.17065452889</c:v>
                </c:pt>
                <c:pt idx="40">
                  <c:v>685155.88401186932</c:v>
                </c:pt>
                <c:pt idx="41">
                  <c:v>695833.32815098786</c:v>
                </c:pt>
                <c:pt idx="42">
                  <c:v>706533.64816815581</c:v>
                </c:pt>
                <c:pt idx="43">
                  <c:v>717256.97507091542</c:v>
                </c:pt>
                <c:pt idx="44">
                  <c:v>728003.42608721345</c:v>
                </c:pt>
                <c:pt idx="45">
                  <c:v>738773.10497453599</c:v>
                </c:pt>
                <c:pt idx="46">
                  <c:v>749566.10232904251</c:v>
                </c:pt>
                <c:pt idx="47">
                  <c:v>760382.49589470052</c:v>
                </c:pt>
                <c:pt idx="48">
                  <c:v>771222.35087242024</c:v>
                </c:pt>
                <c:pt idx="49">
                  <c:v>782085.72022918821</c:v>
                </c:pt>
                <c:pt idx="50">
                  <c:v>792972.64500720263</c:v>
                </c:pt>
                <c:pt idx="51">
                  <c:v>803883.15463300713</c:v>
                </c:pt>
                <c:pt idx="52">
                  <c:v>814817.26722662523</c:v>
                </c:pt>
                <c:pt idx="53">
                  <c:v>825774.98991069477</c:v>
                </c:pt>
                <c:pt idx="54">
                  <c:v>836756.31911960291</c:v>
                </c:pt>
                <c:pt idx="55">
                  <c:v>847761.24090861937</c:v>
                </c:pt>
                <c:pt idx="56">
                  <c:v>858789.73126303183</c:v>
                </c:pt>
                <c:pt idx="57">
                  <c:v>869841.75640727975</c:v>
                </c:pt>
                <c:pt idx="58">
                  <c:v>880917.2731140895</c:v>
                </c:pt>
                <c:pt idx="59">
                  <c:v>892016.2290136076</c:v>
                </c:pt>
                <c:pt idx="60">
                  <c:v>903138.56290253601</c:v>
                </c:pt>
                <c:pt idx="61">
                  <c:v>914284.20505326649</c:v>
                </c:pt>
                <c:pt idx="62">
                  <c:v>925453.07752301451</c:v>
                </c:pt>
                <c:pt idx="63">
                  <c:v>936645.09446295421</c:v>
                </c:pt>
                <c:pt idx="64">
                  <c:v>947860.16242735228</c:v>
                </c:pt>
                <c:pt idx="65">
                  <c:v>959098.18068270269</c:v>
                </c:pt>
                <c:pt idx="66">
                  <c:v>970359.04151686118</c:v>
                </c:pt>
                <c:pt idx="67">
                  <c:v>981642.63054817915</c:v>
                </c:pt>
                <c:pt idx="68">
                  <c:v>992948.82703463873</c:v>
                </c:pt>
                <c:pt idx="69">
                  <c:v>1004277.5041829869</c:v>
                </c:pt>
                <c:pt idx="70">
                  <c:v>1015628.5294578692</c:v>
                </c:pt>
                <c:pt idx="71">
                  <c:v>1027001.7648909658</c:v>
                </c:pt>
                <c:pt idx="72">
                  <c:v>1038397.0673901238</c:v>
                </c:pt>
                <c:pt idx="73">
                  <c:v>1049814.2890484934</c:v>
                </c:pt>
                <c:pt idx="74">
                  <c:v>1061253.2774536614</c:v>
                </c:pt>
                <c:pt idx="75">
                  <c:v>1072713.8759967862</c:v>
                </c:pt>
                <c:pt idx="76">
                  <c:v>1084195.9241817305</c:v>
                </c:pt>
                <c:pt idx="77">
                  <c:v>1095699.2579341985</c:v>
                </c:pt>
                <c:pt idx="78">
                  <c:v>1107223.7099108682</c:v>
                </c:pt>
                <c:pt idx="79">
                  <c:v>1118769.1098085262</c:v>
                </c:pt>
                <c:pt idx="80">
                  <c:v>1130335.2846732028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A-4E22-B9F6-81D9BDAF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heat</a:t>
            </a:r>
          </a:p>
        </c:rich>
      </c:tx>
      <c:layout>
        <c:manualLayout>
          <c:xMode val="edge"/>
          <c:yMode val="edge"/>
          <c:x val="0.42946027843916834"/>
          <c:y val="0.18773004321240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'Enthalpy and specific heat'!$E$2</c:f>
              <c:strCache>
                <c:ptCount val="1"/>
                <c:pt idx="0">
                  <c:v>cp refprop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heat'!$E$3:$E$83</c:f>
              <c:numCache>
                <c:formatCode>General</c:formatCode>
                <c:ptCount val="81"/>
                <c:pt idx="0">
                  <c:v>1006.5629450594158</c:v>
                </c:pt>
                <c:pt idx="1">
                  <c:v>1006.1330193387641</c:v>
                </c:pt>
                <c:pt idx="2">
                  <c:v>1006.3998683732833</c:v>
                </c:pt>
                <c:pt idx="3">
                  <c:v>1006.7459781120845</c:v>
                </c:pt>
                <c:pt idx="4">
                  <c:v>1007.1725132329443</c:v>
                </c:pt>
                <c:pt idx="5">
                  <c:v>1007.6806648781984</c:v>
                </c:pt>
                <c:pt idx="6">
                  <c:v>1008.2715350809723</c:v>
                </c:pt>
                <c:pt idx="7">
                  <c:v>1008.9460494044786</c:v>
                </c:pt>
                <c:pt idx="8">
                  <c:v>1009.7048923102772</c:v>
                </c:pt>
                <c:pt idx="9">
                  <c:v>1010.5484611520512</c:v>
                </c:pt>
                <c:pt idx="10">
                  <c:v>1011.4768356119237</c:v>
                </c:pt>
                <c:pt idx="11">
                  <c:v>1012.4897600153766</c:v>
                </c:pt>
                <c:pt idx="12">
                  <c:v>1013.5866363856878</c:v>
                </c:pt>
                <c:pt idx="13">
                  <c:v>1014.7665264013585</c:v>
                </c:pt>
                <c:pt idx="14">
                  <c:v>1016.0281606475477</c:v>
                </c:pt>
                <c:pt idx="15">
                  <c:v>1017.3699537352956</c:v>
                </c:pt>
                <c:pt idx="16">
                  <c:v>1018.7900240189624</c:v>
                </c:pt>
                <c:pt idx="17">
                  <c:v>1020.2862167836527</c:v>
                </c:pt>
                <c:pt idx="18">
                  <c:v>1021.8561299062201</c:v>
                </c:pt>
                <c:pt idx="19">
                  <c:v>1023.4971411183251</c:v>
                </c:pt>
                <c:pt idx="20">
                  <c:v>1025.206436118704</c:v>
                </c:pt>
                <c:pt idx="21">
                  <c:v>1026.9810368940352</c:v>
                </c:pt>
                <c:pt idx="22">
                  <c:v>1028.8178297129052</c:v>
                </c:pt>
                <c:pt idx="23">
                  <c:v>1030.7135923546605</c:v>
                </c:pt>
                <c:pt idx="24">
                  <c:v>1032.6650202237313</c:v>
                </c:pt>
                <c:pt idx="25">
                  <c:v>1034.6687510799809</c:v>
                </c:pt>
                <c:pt idx="26">
                  <c:v>1036.7213881865985</c:v>
                </c:pt>
                <c:pt idx="27">
                  <c:v>1038.8195217391008</c:v>
                </c:pt>
                <c:pt idx="28">
                  <c:v>1040.9597484924266</c:v>
                </c:pt>
                <c:pt idx="29">
                  <c:v>1043.1386895483831</c:v>
                </c:pt>
                <c:pt idx="30">
                  <c:v>1045.3530063033488</c:v>
                </c:pt>
                <c:pt idx="31">
                  <c:v>1047.5994145868754</c:v>
                </c:pt>
                <c:pt idx="32">
                  <c:v>1049.8746970462864</c:v>
                </c:pt>
                <c:pt idx="33">
                  <c:v>1052.1757138513133</c:v>
                </c:pt>
                <c:pt idx="34">
                  <c:v>1054.4994118068892</c:v>
                </c:pt>
                <c:pt idx="35">
                  <c:v>1056.8428319721259</c:v>
                </c:pt>
                <c:pt idx="36">
                  <c:v>1059.2031158898656</c:v>
                </c:pt>
                <c:pt idx="37">
                  <c:v>1061.5775105345911</c:v>
                </c:pt>
                <c:pt idx="38">
                  <c:v>1063.9633720873994</c:v>
                </c:pt>
                <c:pt idx="39">
                  <c:v>1066.358168645731</c:v>
                </c:pt>
                <c:pt idx="40">
                  <c:v>1068.7594819729256</c:v>
                </c:pt>
                <c:pt idx="41">
                  <c:v>1071.1650083888571</c:v>
                </c:pt>
                <c:pt idx="42">
                  <c:v>1073.5725588982054</c:v>
                </c:pt>
                <c:pt idx="43">
                  <c:v>1075.9800586475587</c:v>
                </c:pt>
                <c:pt idx="44">
                  <c:v>1078.3855457967693</c:v>
                </c:pt>
                <c:pt idx="45">
                  <c:v>1080.7871698840017</c:v>
                </c:pt>
                <c:pt idx="46">
                  <c:v>1083.1831897577981</c:v>
                </c:pt>
                <c:pt idx="47">
                  <c:v>1085.5719711434479</c:v>
                </c:pt>
                <c:pt idx="48">
                  <c:v>1087.9519839050017</c:v>
                </c:pt>
                <c:pt idx="49">
                  <c:v>1090.3217990585404</c:v>
                </c:pt>
                <c:pt idx="50">
                  <c:v>1092.6800855868173</c:v>
                </c:pt>
                <c:pt idx="51">
                  <c:v>1095.0256071001954</c:v>
                </c:pt>
                <c:pt idx="52">
                  <c:v>1097.3572183839101</c:v>
                </c:pt>
                <c:pt idx="53">
                  <c:v>1099.6738618671272</c:v>
                </c:pt>
                <c:pt idx="54">
                  <c:v>1101.9745640450265</c:v>
                </c:pt>
                <c:pt idx="55">
                  <c:v>1104.2584318812558</c:v>
                </c:pt>
                <c:pt idx="56">
                  <c:v>1106.5246492145077</c:v>
                </c:pt>
                <c:pt idx="57">
                  <c:v>1108.772473189716</c:v>
                </c:pt>
                <c:pt idx="58">
                  <c:v>1111.0012307314039</c:v>
                </c:pt>
                <c:pt idx="59">
                  <c:v>1113.2103150740388</c:v>
                </c:pt>
                <c:pt idx="60">
                  <c:v>1115.3991823618442</c:v>
                </c:pt>
                <c:pt idx="61">
                  <c:v>1117.5673483283476</c:v>
                </c:pt>
                <c:pt idx="62">
                  <c:v>1119.7143850640368</c:v>
                </c:pt>
                <c:pt idx="63">
                  <c:v>1121.8399178787743</c:v>
                </c:pt>
                <c:pt idx="64">
                  <c:v>1123.9436222641125</c:v>
                </c:pt>
                <c:pt idx="65">
                  <c:v>1126.0252209593245</c:v>
                </c:pt>
                <c:pt idx="66">
                  <c:v>1128.0844811238035</c:v>
                </c:pt>
                <c:pt idx="67">
                  <c:v>1130.1212116174531</c:v>
                </c:pt>
                <c:pt idx="68">
                  <c:v>1132.1352603898445</c:v>
                </c:pt>
                <c:pt idx="69">
                  <c:v>1134.1265119781242</c:v>
                </c:pt>
                <c:pt idx="70">
                  <c:v>1136.0948851130349</c:v>
                </c:pt>
                <c:pt idx="71">
                  <c:v>1138.0403304318481</c:v>
                </c:pt>
                <c:pt idx="72">
                  <c:v>1139.9628282965616</c:v>
                </c:pt>
                <c:pt idx="73">
                  <c:v>1141.8623867153156</c:v>
                </c:pt>
                <c:pt idx="74">
                  <c:v>1143.7390393646758</c:v>
                </c:pt>
                <c:pt idx="75">
                  <c:v>1145.592843710177</c:v>
                </c:pt>
                <c:pt idx="76">
                  <c:v>1147.4238792223214</c:v>
                </c:pt>
                <c:pt idx="77">
                  <c:v>1149.2322456850654</c:v>
                </c:pt>
                <c:pt idx="78">
                  <c:v>1151.0180615937302</c:v>
                </c:pt>
                <c:pt idx="79">
                  <c:v>1152.7814626391712</c:v>
                </c:pt>
                <c:pt idx="80">
                  <c:v>1154.5226002750242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E-44FC-9917-6C131785C5A7}"/>
            </c:ext>
          </c:extLst>
        </c:ser>
        <c:ser>
          <c:idx val="1"/>
          <c:order val="1"/>
          <c:tx>
            <c:strRef>
              <c:f>'Enthalpy and specific heat'!$J$2</c:f>
              <c:strCache>
                <c:ptCount val="1"/>
                <c:pt idx="0">
                  <c:v>cp Trahan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heat'!$J$3:$J$83</c:f>
              <c:numCache>
                <c:formatCode>General</c:formatCode>
                <c:ptCount val="81"/>
                <c:pt idx="0">
                  <c:v>1007.2647907210938</c:v>
                </c:pt>
                <c:pt idx="1">
                  <c:v>1006.7410812340601</c:v>
                </c:pt>
                <c:pt idx="2">
                  <c:v>1007.0670481769599</c:v>
                </c:pt>
                <c:pt idx="3">
                  <c:v>1007.48527087486</c:v>
                </c:pt>
                <c:pt idx="4">
                  <c:v>1007.99315028736</c:v>
                </c:pt>
                <c:pt idx="5">
                  <c:v>1008.5881182875</c:v>
                </c:pt>
                <c:pt idx="6">
                  <c:v>1009.26763766176</c:v>
                </c:pt>
                <c:pt idx="7">
                  <c:v>1010.0292021100601</c:v>
                </c:pt>
                <c:pt idx="8">
                  <c:v>1010.8703362457601</c:v>
                </c:pt>
                <c:pt idx="9">
                  <c:v>1011.78859559566</c:v>
                </c:pt>
                <c:pt idx="10">
                  <c:v>1012.7815665999999</c:v>
                </c:pt>
                <c:pt idx="11">
                  <c:v>1013.8468666124601</c:v>
                </c:pt>
                <c:pt idx="12">
                  <c:v>1014.9821439001601</c:v>
                </c:pt>
                <c:pt idx="13">
                  <c:v>1016.1850776436601</c:v>
                </c:pt>
                <c:pt idx="14">
                  <c:v>1017.4533779369601</c:v>
                </c:pt>
                <c:pt idx="15">
                  <c:v>1018.7847857875001</c:v>
                </c:pt>
                <c:pt idx="16">
                  <c:v>1020.1770731161602</c:v>
                </c:pt>
                <c:pt idx="17">
                  <c:v>1021.6280427572599</c:v>
                </c:pt>
                <c:pt idx="18">
                  <c:v>1023.13552845856</c:v>
                </c:pt>
                <c:pt idx="19">
                  <c:v>1024.6973948812602</c:v>
                </c:pt>
                <c:pt idx="20">
                  <c:v>1026.3115376000001</c:v>
                </c:pt>
                <c:pt idx="21">
                  <c:v>1027.9758831028601</c:v>
                </c:pt>
                <c:pt idx="22">
                  <c:v>1029.68838879136</c:v>
                </c:pt>
                <c:pt idx="23">
                  <c:v>1031.4470429804601</c:v>
                </c:pt>
                <c:pt idx="24">
                  <c:v>1033.24986489856</c:v>
                </c:pt>
                <c:pt idx="25">
                  <c:v>1035.0949046875</c:v>
                </c:pt>
                <c:pt idx="26">
                  <c:v>1036.9802434025601</c:v>
                </c:pt>
                <c:pt idx="27">
                  <c:v>1038.90399301246</c:v>
                </c:pt>
                <c:pt idx="28">
                  <c:v>1040.86429639936</c:v>
                </c:pt>
                <c:pt idx="29">
                  <c:v>1042.8593273588599</c:v>
                </c:pt>
                <c:pt idx="30">
                  <c:v>1044.8872905999999</c:v>
                </c:pt>
                <c:pt idx="31">
                  <c:v>1046.9464217452601</c:v>
                </c:pt>
                <c:pt idx="32">
                  <c:v>1049.0349873305599</c:v>
                </c:pt>
                <c:pt idx="33">
                  <c:v>1051.15128480526</c:v>
                </c:pt>
                <c:pt idx="34">
                  <c:v>1053.29364253216</c:v>
                </c:pt>
                <c:pt idx="35">
                  <c:v>1055.4604197874999</c:v>
                </c:pt>
                <c:pt idx="36">
                  <c:v>1057.65000676096</c:v>
                </c:pt>
                <c:pt idx="37">
                  <c:v>1059.86082455566</c:v>
                </c:pt>
                <c:pt idx="38">
                  <c:v>1062.09132518816</c:v>
                </c:pt>
                <c:pt idx="39">
                  <c:v>1064.33999158846</c:v>
                </c:pt>
                <c:pt idx="40">
                  <c:v>1066.6053376</c:v>
                </c:pt>
                <c:pt idx="41">
                  <c:v>1068.88590797966</c:v>
                </c:pt>
                <c:pt idx="42">
                  <c:v>1071.18027839776</c:v>
                </c:pt>
                <c:pt idx="43">
                  <c:v>1073.48705543806</c:v>
                </c:pt>
                <c:pt idx="44">
                  <c:v>1075.8048765977599</c:v>
                </c:pt>
                <c:pt idx="45">
                  <c:v>1078.1324102875001</c:v>
                </c:pt>
                <c:pt idx="46">
                  <c:v>1080.46835583136</c:v>
                </c:pt>
                <c:pt idx="47">
                  <c:v>1082.8114434668601</c:v>
                </c:pt>
                <c:pt idx="48">
                  <c:v>1085.1604343449601</c:v>
                </c:pt>
                <c:pt idx="49">
                  <c:v>1087.5141205300599</c:v>
                </c:pt>
                <c:pt idx="50">
                  <c:v>1089.8713250000001</c:v>
                </c:pt>
                <c:pt idx="51">
                  <c:v>1092.2309016460601</c:v>
                </c:pt>
                <c:pt idx="52">
                  <c:v>1094.59173527296</c:v>
                </c:pt>
                <c:pt idx="53">
                  <c:v>1096.95274159886</c:v>
                </c:pt>
                <c:pt idx="54">
                  <c:v>1099.3128672553601</c:v>
                </c:pt>
                <c:pt idx="55">
                  <c:v>1101.6710897875</c:v>
                </c:pt>
                <c:pt idx="56">
                  <c:v>1104.0264176537601</c:v>
                </c:pt>
                <c:pt idx="57">
                  <c:v>1106.3778902260599</c:v>
                </c:pt>
                <c:pt idx="58">
                  <c:v>1108.7245777897601</c:v>
                </c:pt>
                <c:pt idx="59">
                  <c:v>1111.0655815436601</c:v>
                </c:pt>
                <c:pt idx="60">
                  <c:v>1113.4000336000001</c:v>
                </c:pt>
                <c:pt idx="61">
                  <c:v>1115.7270969844601</c:v>
                </c:pt>
                <c:pt idx="62">
                  <c:v>1118.0459656361602</c:v>
                </c:pt>
                <c:pt idx="63">
                  <c:v>1120.3558644076602</c:v>
                </c:pt>
                <c:pt idx="64">
                  <c:v>1122.6560490649599</c:v>
                </c:pt>
                <c:pt idx="65">
                  <c:v>1124.9458062874999</c:v>
                </c:pt>
                <c:pt idx="66">
                  <c:v>1127.2244536681599</c:v>
                </c:pt>
                <c:pt idx="67">
                  <c:v>1129.49133971326</c:v>
                </c:pt>
                <c:pt idx="68">
                  <c:v>1131.7458438425601</c:v>
                </c:pt>
                <c:pt idx="69">
                  <c:v>1133.9873763892601</c:v>
                </c:pt>
                <c:pt idx="70">
                  <c:v>1136.2153785999999</c:v>
                </c:pt>
                <c:pt idx="71">
                  <c:v>1138.42932263486</c:v>
                </c:pt>
                <c:pt idx="72">
                  <c:v>1140.6287115673601</c:v>
                </c:pt>
                <c:pt idx="73">
                  <c:v>1142.81307938446</c:v>
                </c:pt>
                <c:pt idx="74">
                  <c:v>1144.98199098656</c:v>
                </c:pt>
                <c:pt idx="75">
                  <c:v>1147.1350421874999</c:v>
                </c:pt>
                <c:pt idx="76">
                  <c:v>1149.2718597145599</c:v>
                </c:pt>
                <c:pt idx="77">
                  <c:v>1151.39210120846</c:v>
                </c:pt>
                <c:pt idx="78">
                  <c:v>1153.4954552233601</c:v>
                </c:pt>
                <c:pt idx="79">
                  <c:v>1155.58164122686</c:v>
                </c:pt>
                <c:pt idx="80">
                  <c:v>1157.6504095999999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E-44FC-9917-6C131785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Density!$B$2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4948260218617219E-2"/>
                  <c:y val="-0.59806298325970886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Density!$B$3:$B$83</c:f>
              <c:numCache>
                <c:formatCode>General</c:formatCode>
                <c:ptCount val="81"/>
                <c:pt idx="0">
                  <c:v>1.2924113273779638</c:v>
                </c:pt>
                <c:pt idx="1">
                  <c:v>1.246616549884203</c:v>
                </c:pt>
                <c:pt idx="2">
                  <c:v>1.1837190614314164</c:v>
                </c:pt>
                <c:pt idx="3">
                  <c:v>1.1641441696374986</c:v>
                </c:pt>
                <c:pt idx="4">
                  <c:v>1.126879250178688</c:v>
                </c:pt>
                <c:pt idx="5">
                  <c:v>1.0919315724504099</c:v>
                </c:pt>
                <c:pt idx="6">
                  <c:v>1.0590909934575872</c:v>
                </c:pt>
                <c:pt idx="7">
                  <c:v>1.0281720972265886</c:v>
                </c:pt>
                <c:pt idx="8">
                  <c:v>0.99901065257216504</c:v>
                </c:pt>
                <c:pt idx="9">
                  <c:v>0.97146066439267842</c:v>
                </c:pt>
                <c:pt idx="10">
                  <c:v>0.94539190531929285</c:v>
                </c:pt>
                <c:pt idx="11">
                  <c:v>0.92068783861834858</c:v>
                </c:pt>
                <c:pt idx="12">
                  <c:v>0.89724386169290549</c:v>
                </c:pt>
                <c:pt idx="13">
                  <c:v>0.87496581377759064</c:v>
                </c:pt>
                <c:pt idx="14">
                  <c:v>0.85376870250870307</c:v>
                </c:pt>
                <c:pt idx="15">
                  <c:v>0.83357561274086744</c:v>
                </c:pt>
                <c:pt idx="16">
                  <c:v>0.8143167678365868</c:v>
                </c:pt>
                <c:pt idx="17">
                  <c:v>0.79592871909712737</c:v>
                </c:pt>
                <c:pt idx="18">
                  <c:v>0.77835364334915669</c:v>
                </c:pt>
                <c:pt idx="19">
                  <c:v>0.76153873219186818</c:v>
                </c:pt>
                <c:pt idx="20">
                  <c:v>0.74543565922748667</c:v>
                </c:pt>
                <c:pt idx="21">
                  <c:v>0.73000011388499497</c:v>
                </c:pt>
                <c:pt idx="22">
                  <c:v>0.71519139231194806</c:v>
                </c:pt>
                <c:pt idx="23">
                  <c:v>0.70097203733706681</c:v>
                </c:pt>
                <c:pt idx="24">
                  <c:v>0.68730752076355572</c:v>
                </c:pt>
                <c:pt idx="25">
                  <c:v>0.67416596229195092</c:v>
                </c:pt>
                <c:pt idx="26">
                  <c:v>0.66151788023327029</c:v>
                </c:pt>
                <c:pt idx="27">
                  <c:v>0.64933596989110176</c:v>
                </c:pt>
                <c:pt idx="28">
                  <c:v>0.63759490609143599</c:v>
                </c:pt>
                <c:pt idx="29">
                  <c:v>0.62627116684248907</c:v>
                </c:pt>
                <c:pt idx="30">
                  <c:v>0.6153428755306366</c:v>
                </c:pt>
                <c:pt idx="31">
                  <c:v>0.60478965941651808</c:v>
                </c:pt>
                <c:pt idx="32">
                  <c:v>0.59459252249865657</c:v>
                </c:pt>
                <c:pt idx="33">
                  <c:v>0.58473373106967941</c:v>
                </c:pt>
                <c:pt idx="34">
                  <c:v>0.57519671050987553</c:v>
                </c:pt>
                <c:pt idx="35">
                  <c:v>0.56596595205061262</c:v>
                </c:pt>
                <c:pt idx="36">
                  <c:v>0.55702692840101475</c:v>
                </c:pt>
                <c:pt idx="37">
                  <c:v>0.5483660172696041</c:v>
                </c:pt>
                <c:pt idx="38">
                  <c:v>0.53997043193172478</c:v>
                </c:pt>
                <c:pt idx="39">
                  <c:v>0.53182815809642714</c:v>
                </c:pt>
                <c:pt idx="40">
                  <c:v>0.52392789641557258</c:v>
                </c:pt>
                <c:pt idx="41">
                  <c:v>0.51625901005515595</c:v>
                </c:pt>
                <c:pt idx="42">
                  <c:v>0.50881147681605676</c:v>
                </c:pt>
                <c:pt idx="43">
                  <c:v>0.50157584534996602</c:v>
                </c:pt>
                <c:pt idx="44">
                  <c:v>0.49454319506738742</c:v>
                </c:pt>
                <c:pt idx="45">
                  <c:v>0.48770509937932793</c:v>
                </c:pt>
                <c:pt idx="46">
                  <c:v>0.4810535919535629</c:v>
                </c:pt>
                <c:pt idx="47">
                  <c:v>0.47458113570077431</c:v>
                </c:pt>
                <c:pt idx="48">
                  <c:v>0.46828059423624163</c:v>
                </c:pt>
                <c:pt idx="49">
                  <c:v>0.46214520558945488</c:v>
                </c:pt>
                <c:pt idx="50">
                  <c:v>0.45616855795767614</c:v>
                </c:pt>
                <c:pt idx="51">
                  <c:v>0.45034456732034644</c:v>
                </c:pt>
                <c:pt idx="52">
                  <c:v>0.44466745674975972</c:v>
                </c:pt>
                <c:pt idx="53">
                  <c:v>0.43913173726985699</c:v>
                </c:pt>
                <c:pt idx="54">
                  <c:v>0.43373219012960795</c:v>
                </c:pt>
                <c:pt idx="55">
                  <c:v>0.42846385037045387</c:v>
                </c:pt>
                <c:pt idx="56">
                  <c:v>0.4233219915788774</c:v>
                </c:pt>
                <c:pt idx="57">
                  <c:v>0.41830211172554793</c:v>
                </c:pt>
                <c:pt idx="58">
                  <c:v>0.41339992000170994</c:v>
                </c:pt>
                <c:pt idx="59">
                  <c:v>0.40861132457182919</c:v>
                </c:pt>
                <c:pt idx="60">
                  <c:v>0.40393242116890399</c:v>
                </c:pt>
                <c:pt idx="61">
                  <c:v>0.39935948246555014</c:v>
                </c:pt>
                <c:pt idx="62">
                  <c:v>0.39488894815996944</c:v>
                </c:pt>
                <c:pt idx="63">
                  <c:v>0.39051741572130605</c:v>
                </c:pt>
                <c:pt idx="64">
                  <c:v>0.38624163174377291</c:v>
                </c:pt>
                <c:pt idx="65">
                  <c:v>0.38205848386332564</c:v>
                </c:pt>
                <c:pt idx="66">
                  <c:v>0.37796499319462157</c:v>
                </c:pt>
                <c:pt idx="67">
                  <c:v>0.37395830724960444</c:v>
                </c:pt>
                <c:pt idx="68">
                  <c:v>0.37003569330229519</c:v>
                </c:pt>
                <c:pt idx="69">
                  <c:v>0.36619453216731973</c:v>
                </c:pt>
                <c:pt idx="70">
                  <c:v>0.362432312362378</c:v>
                </c:pt>
                <c:pt idx="71">
                  <c:v>0.3587466246272864</c:v>
                </c:pt>
                <c:pt idx="72">
                  <c:v>0.35513515677443519</c:v>
                </c:pt>
                <c:pt idx="73">
                  <c:v>0.35159568884750081</c:v>
                </c:pt>
                <c:pt idx="74">
                  <c:v>0.34812608856710603</c:v>
                </c:pt>
                <c:pt idx="75">
                  <c:v>0.34472430704376267</c:v>
                </c:pt>
                <c:pt idx="76">
                  <c:v>0.34138837473997879</c:v>
                </c:pt>
                <c:pt idx="77">
                  <c:v>0.33811639766478868</c:v>
                </c:pt>
                <c:pt idx="78">
                  <c:v>0.33490655378524492</c:v>
                </c:pt>
                <c:pt idx="79">
                  <c:v>0.3317570896405726</c:v>
                </c:pt>
                <c:pt idx="80">
                  <c:v>0.32866631714575578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9-45B6-8350-4FB3CD3B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Density!$B$2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4948260218617219E-2"/>
                  <c:y val="-0.59806298325970886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Density!$B$3:$B$83</c:f>
              <c:numCache>
                <c:formatCode>General</c:formatCode>
                <c:ptCount val="81"/>
                <c:pt idx="0">
                  <c:v>1.2924113273779638</c:v>
                </c:pt>
                <c:pt idx="1">
                  <c:v>1.246616549884203</c:v>
                </c:pt>
                <c:pt idx="2">
                  <c:v>1.1837190614314164</c:v>
                </c:pt>
                <c:pt idx="3">
                  <c:v>1.1641441696374986</c:v>
                </c:pt>
                <c:pt idx="4">
                  <c:v>1.126879250178688</c:v>
                </c:pt>
                <c:pt idx="5">
                  <c:v>1.0919315724504099</c:v>
                </c:pt>
                <c:pt idx="6">
                  <c:v>1.0590909934575872</c:v>
                </c:pt>
                <c:pt idx="7">
                  <c:v>1.0281720972265886</c:v>
                </c:pt>
                <c:pt idx="8">
                  <c:v>0.99901065257216504</c:v>
                </c:pt>
                <c:pt idx="9">
                  <c:v>0.97146066439267842</c:v>
                </c:pt>
                <c:pt idx="10">
                  <c:v>0.94539190531929285</c:v>
                </c:pt>
                <c:pt idx="11">
                  <c:v>0.92068783861834858</c:v>
                </c:pt>
                <c:pt idx="12">
                  <c:v>0.89724386169290549</c:v>
                </c:pt>
                <c:pt idx="13">
                  <c:v>0.87496581377759064</c:v>
                </c:pt>
                <c:pt idx="14">
                  <c:v>0.85376870250870307</c:v>
                </c:pt>
                <c:pt idx="15">
                  <c:v>0.83357561274086744</c:v>
                </c:pt>
                <c:pt idx="16">
                  <c:v>0.8143167678365868</c:v>
                </c:pt>
                <c:pt idx="17">
                  <c:v>0.79592871909712737</c:v>
                </c:pt>
                <c:pt idx="18">
                  <c:v>0.77835364334915669</c:v>
                </c:pt>
                <c:pt idx="19">
                  <c:v>0.76153873219186818</c:v>
                </c:pt>
                <c:pt idx="20">
                  <c:v>0.74543565922748667</c:v>
                </c:pt>
                <c:pt idx="21">
                  <c:v>0.73000011388499497</c:v>
                </c:pt>
                <c:pt idx="22">
                  <c:v>0.71519139231194806</c:v>
                </c:pt>
                <c:pt idx="23">
                  <c:v>0.70097203733706681</c:v>
                </c:pt>
                <c:pt idx="24">
                  <c:v>0.68730752076355572</c:v>
                </c:pt>
                <c:pt idx="25">
                  <c:v>0.67416596229195092</c:v>
                </c:pt>
                <c:pt idx="26">
                  <c:v>0.66151788023327029</c:v>
                </c:pt>
                <c:pt idx="27">
                  <c:v>0.64933596989110176</c:v>
                </c:pt>
                <c:pt idx="28">
                  <c:v>0.63759490609143599</c:v>
                </c:pt>
                <c:pt idx="29">
                  <c:v>0.62627116684248907</c:v>
                </c:pt>
                <c:pt idx="30">
                  <c:v>0.6153428755306366</c:v>
                </c:pt>
                <c:pt idx="31">
                  <c:v>0.60478965941651808</c:v>
                </c:pt>
                <c:pt idx="32">
                  <c:v>0.59459252249865657</c:v>
                </c:pt>
                <c:pt idx="33">
                  <c:v>0.58473373106967941</c:v>
                </c:pt>
                <c:pt idx="34">
                  <c:v>0.57519671050987553</c:v>
                </c:pt>
                <c:pt idx="35">
                  <c:v>0.56596595205061262</c:v>
                </c:pt>
                <c:pt idx="36">
                  <c:v>0.55702692840101475</c:v>
                </c:pt>
                <c:pt idx="37">
                  <c:v>0.5483660172696041</c:v>
                </c:pt>
                <c:pt idx="38">
                  <c:v>0.53997043193172478</c:v>
                </c:pt>
                <c:pt idx="39">
                  <c:v>0.53182815809642714</c:v>
                </c:pt>
                <c:pt idx="40">
                  <c:v>0.52392789641557258</c:v>
                </c:pt>
                <c:pt idx="41">
                  <c:v>0.51625901005515595</c:v>
                </c:pt>
                <c:pt idx="42">
                  <c:v>0.50881147681605676</c:v>
                </c:pt>
                <c:pt idx="43">
                  <c:v>0.50157584534996602</c:v>
                </c:pt>
                <c:pt idx="44">
                  <c:v>0.49454319506738742</c:v>
                </c:pt>
                <c:pt idx="45">
                  <c:v>0.48770509937932793</c:v>
                </c:pt>
                <c:pt idx="46">
                  <c:v>0.4810535919535629</c:v>
                </c:pt>
                <c:pt idx="47">
                  <c:v>0.47458113570077431</c:v>
                </c:pt>
                <c:pt idx="48">
                  <c:v>0.46828059423624163</c:v>
                </c:pt>
                <c:pt idx="49">
                  <c:v>0.46214520558945488</c:v>
                </c:pt>
                <c:pt idx="50">
                  <c:v>0.45616855795767614</c:v>
                </c:pt>
                <c:pt idx="51">
                  <c:v>0.45034456732034644</c:v>
                </c:pt>
                <c:pt idx="52">
                  <c:v>0.44466745674975972</c:v>
                </c:pt>
                <c:pt idx="53">
                  <c:v>0.43913173726985699</c:v>
                </c:pt>
                <c:pt idx="54">
                  <c:v>0.43373219012960795</c:v>
                </c:pt>
                <c:pt idx="55">
                  <c:v>0.42846385037045387</c:v>
                </c:pt>
                <c:pt idx="56">
                  <c:v>0.4233219915788774</c:v>
                </c:pt>
                <c:pt idx="57">
                  <c:v>0.41830211172554793</c:v>
                </c:pt>
                <c:pt idx="58">
                  <c:v>0.41339992000170994</c:v>
                </c:pt>
                <c:pt idx="59">
                  <c:v>0.40861132457182919</c:v>
                </c:pt>
                <c:pt idx="60">
                  <c:v>0.40393242116890399</c:v>
                </c:pt>
                <c:pt idx="61">
                  <c:v>0.39935948246555014</c:v>
                </c:pt>
                <c:pt idx="62">
                  <c:v>0.39488894815996944</c:v>
                </c:pt>
                <c:pt idx="63">
                  <c:v>0.39051741572130605</c:v>
                </c:pt>
                <c:pt idx="64">
                  <c:v>0.38624163174377291</c:v>
                </c:pt>
                <c:pt idx="65">
                  <c:v>0.38205848386332564</c:v>
                </c:pt>
                <c:pt idx="66">
                  <c:v>0.37796499319462157</c:v>
                </c:pt>
                <c:pt idx="67">
                  <c:v>0.37395830724960444</c:v>
                </c:pt>
                <c:pt idx="68">
                  <c:v>0.37003569330229519</c:v>
                </c:pt>
                <c:pt idx="69">
                  <c:v>0.36619453216731973</c:v>
                </c:pt>
                <c:pt idx="70">
                  <c:v>0.362432312362378</c:v>
                </c:pt>
                <c:pt idx="71">
                  <c:v>0.3587466246272864</c:v>
                </c:pt>
                <c:pt idx="72">
                  <c:v>0.35513515677443519</c:v>
                </c:pt>
                <c:pt idx="73">
                  <c:v>0.35159568884750081</c:v>
                </c:pt>
                <c:pt idx="74">
                  <c:v>0.34812608856710603</c:v>
                </c:pt>
                <c:pt idx="75">
                  <c:v>0.34472430704376267</c:v>
                </c:pt>
                <c:pt idx="76">
                  <c:v>0.34138837473997879</c:v>
                </c:pt>
                <c:pt idx="77">
                  <c:v>0.33811639766478868</c:v>
                </c:pt>
                <c:pt idx="78">
                  <c:v>0.33490655378524492</c:v>
                </c:pt>
                <c:pt idx="79">
                  <c:v>0.3317570896405726</c:v>
                </c:pt>
                <c:pt idx="80">
                  <c:v>0.32866631714575578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8-4B00-8B08-E911FD296131}"/>
            </c:ext>
          </c:extLst>
        </c:ser>
        <c:ser>
          <c:idx val="1"/>
          <c:order val="1"/>
          <c:tx>
            <c:strRef>
              <c:f>Density!$E$2</c:f>
              <c:strCache>
                <c:ptCount val="1"/>
                <c:pt idx="0">
                  <c:v>density trahan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Density!$E$3:$E$83</c:f>
              <c:numCache>
                <c:formatCode>General</c:formatCode>
                <c:ptCount val="81"/>
                <c:pt idx="0">
                  <c:v>1.2507900000000001</c:v>
                </c:pt>
                <c:pt idx="1">
                  <c:v>1.2159917737070602</c:v>
                </c:pt>
                <c:pt idx="2">
                  <c:v>1.1660766036230568</c:v>
                </c:pt>
                <c:pt idx="3">
                  <c:v>1.1500288270304044</c:v>
                </c:pt>
                <c:pt idx="4">
                  <c:v>1.1187927806567424</c:v>
                </c:pt>
                <c:pt idx="5">
                  <c:v>1.0886739830628125</c:v>
                </c:pt>
                <c:pt idx="6">
                  <c:v>1.0596385330913376</c:v>
                </c:pt>
                <c:pt idx="7">
                  <c:v>1.0316532218915007</c:v>
                </c:pt>
                <c:pt idx="8">
                  <c:v>1.0046855260141569</c:v>
                </c:pt>
                <c:pt idx="9">
                  <c:v>0.97870360050704497</c:v>
                </c:pt>
                <c:pt idx="10">
                  <c:v>0.95367627201000005</c:v>
                </c:pt>
                <c:pt idx="11">
                  <c:v>0.92957303185016515</c:v>
                </c:pt>
                <c:pt idx="12">
                  <c:v>0.90636402913720326</c:v>
                </c:pt>
                <c:pt idx="13">
                  <c:v>0.8840200638585094</c:v>
                </c:pt>
                <c:pt idx="14">
                  <c:v>0.86251257997442243</c:v>
                </c:pt>
                <c:pt idx="15">
                  <c:v>0.84181365851343759</c:v>
                </c:pt>
                <c:pt idx="16">
                  <c:v>0.82189601066741769</c:v>
                </c:pt>
                <c:pt idx="17">
                  <c:v>0.80273297088680584</c:v>
                </c:pt>
                <c:pt idx="18">
                  <c:v>0.78429848997583684</c:v>
                </c:pt>
                <c:pt idx="19">
                  <c:v>0.76656712818774997</c:v>
                </c:pt>
                <c:pt idx="20">
                  <c:v>0.74951404832000001</c:v>
                </c:pt>
                <c:pt idx="21">
                  <c:v>0.73311500880947011</c:v>
                </c:pt>
                <c:pt idx="22">
                  <c:v>0.71734635682768333</c:v>
                </c:pt>
                <c:pt idx="23">
                  <c:v>0.70218502137601435</c:v>
                </c:pt>
                <c:pt idx="24">
                  <c:v>0.68760850638090254</c:v>
                </c:pt>
                <c:pt idx="25">
                  <c:v>0.67359488378906252</c:v>
                </c:pt>
                <c:pt idx="26">
                  <c:v>0.66012278666269775</c:v>
                </c:pt>
                <c:pt idx="27">
                  <c:v>0.64717140227471071</c:v>
                </c:pt>
                <c:pt idx="28">
                  <c:v>0.63472046520391689</c:v>
                </c:pt>
                <c:pt idx="29">
                  <c:v>0.62275025043025489</c:v>
                </c:pt>
                <c:pt idx="30">
                  <c:v>0.61124156643000016</c:v>
                </c:pt>
                <c:pt idx="31">
                  <c:v>0.6001757482709752</c:v>
                </c:pt>
                <c:pt idx="32">
                  <c:v>0.58953465070776323</c:v>
                </c:pt>
                <c:pt idx="33">
                  <c:v>0.57930064127691927</c:v>
                </c:pt>
                <c:pt idx="34">
                  <c:v>0.56945659339218258</c:v>
                </c:pt>
                <c:pt idx="35">
                  <c:v>0.55998587943968758</c:v>
                </c:pt>
                <c:pt idx="36">
                  <c:v>0.55087236387317762</c:v>
                </c:pt>
                <c:pt idx="37">
                  <c:v>0.54210039630921592</c:v>
                </c:pt>
                <c:pt idx="38">
                  <c:v>0.53365480462239689</c:v>
                </c:pt>
                <c:pt idx="39">
                  <c:v>0.52552088804055996</c:v>
                </c:pt>
                <c:pt idx="40">
                  <c:v>0.51768441023999989</c:v>
                </c:pt>
                <c:pt idx="41">
                  <c:v>0.51013159244068018</c:v>
                </c:pt>
                <c:pt idx="42">
                  <c:v>0.50284910650144321</c:v>
                </c:pt>
                <c:pt idx="43">
                  <c:v>0.49582406801522416</c:v>
                </c:pt>
                <c:pt idx="44">
                  <c:v>0.48904402940426261</c:v>
                </c:pt>
                <c:pt idx="45">
                  <c:v>0.4824969730153128</c:v>
                </c:pt>
                <c:pt idx="46">
                  <c:v>0.47617130421485776</c:v>
                </c:pt>
                <c:pt idx="47">
                  <c:v>0.47005584448432081</c:v>
                </c:pt>
                <c:pt idx="48">
                  <c:v>0.46413982451527702</c:v>
                </c:pt>
                <c:pt idx="49">
                  <c:v>0.45841287730466507</c:v>
                </c:pt>
                <c:pt idx="50">
                  <c:v>0.45286503125000011</c:v>
                </c:pt>
                <c:pt idx="51">
                  <c:v>0.44748670324458528</c:v>
                </c:pt>
                <c:pt idx="52">
                  <c:v>0.44226869177272343</c:v>
                </c:pt>
                <c:pt idx="53">
                  <c:v>0.43720217000492934</c:v>
                </c:pt>
                <c:pt idx="54">
                  <c:v>0.43227867889314231</c:v>
                </c:pt>
                <c:pt idx="55">
                  <c:v>0.42749012026593758</c:v>
                </c:pt>
                <c:pt idx="56">
                  <c:v>0.42282874992373753</c:v>
                </c:pt>
                <c:pt idx="57">
                  <c:v>0.41828717073402544</c:v>
                </c:pt>
                <c:pt idx="58">
                  <c:v>0.4138583257265569</c:v>
                </c:pt>
                <c:pt idx="59">
                  <c:v>0.4095354911885698</c:v>
                </c:pt>
                <c:pt idx="60">
                  <c:v>0.40531226976000023</c:v>
                </c:pt>
                <c:pt idx="61">
                  <c:v>0.40118258352869063</c:v>
                </c:pt>
                <c:pt idx="62">
                  <c:v>0.39714066712560325</c:v>
                </c:pt>
                <c:pt idx="63">
                  <c:v>0.39318106082003434</c:v>
                </c:pt>
                <c:pt idx="64">
                  <c:v>0.38929860361482271</c:v>
                </c:pt>
                <c:pt idx="65">
                  <c:v>0.38548842634156233</c:v>
                </c:pt>
                <c:pt idx="66">
                  <c:v>0.38174594475581758</c:v>
                </c:pt>
                <c:pt idx="67">
                  <c:v>0.3780668526323312</c:v>
                </c:pt>
                <c:pt idx="68">
                  <c:v>0.37444711486023707</c:v>
                </c:pt>
                <c:pt idx="69">
                  <c:v>0.3708829605382753</c:v>
                </c:pt>
                <c:pt idx="70">
                  <c:v>0.36737087607000007</c:v>
                </c:pt>
                <c:pt idx="71">
                  <c:v>0.36390759825899499</c:v>
                </c:pt>
                <c:pt idx="72">
                  <c:v>0.36049010740408294</c:v>
                </c:pt>
                <c:pt idx="73">
                  <c:v>0.35711562039453915</c:v>
                </c:pt>
                <c:pt idx="74">
                  <c:v>0.35378158380530267</c:v>
                </c:pt>
                <c:pt idx="75">
                  <c:v>0.35048566699218786</c:v>
                </c:pt>
                <c:pt idx="76">
                  <c:v>0.34722575518709786</c:v>
                </c:pt>
                <c:pt idx="77">
                  <c:v>0.34399994259323585</c:v>
                </c:pt>
                <c:pt idx="78">
                  <c:v>0.34080652548031676</c:v>
                </c:pt>
                <c:pt idx="79">
                  <c:v>0.33764399527978006</c:v>
                </c:pt>
                <c:pt idx="80">
                  <c:v>0.33451103167999929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8-4B00-8B08-E911FD296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Viscosity!$B$2</c:f>
              <c:strCache>
                <c:ptCount val="1"/>
                <c:pt idx="0">
                  <c:v>Viscosity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Viscosity!$A$3:$A$83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Viscosity!$B$3:$B$83</c:f>
              <c:numCache>
                <c:formatCode>General</c:formatCode>
                <c:ptCount val="81"/>
                <c:pt idx="0">
                  <c:v>1.725780602394416E-5</c:v>
                </c:pt>
                <c:pt idx="1">
                  <c:v>1.775605407426411E-5</c:v>
                </c:pt>
                <c:pt idx="2">
                  <c:v>1.8490138595886833E-5</c:v>
                </c:pt>
                <c:pt idx="3">
                  <c:v>1.8731419542148046E-5</c:v>
                </c:pt>
                <c:pt idx="4">
                  <c:v>1.9209044745244607E-5</c:v>
                </c:pt>
                <c:pt idx="5">
                  <c:v>1.9680281904305019E-5</c:v>
                </c:pt>
                <c:pt idx="6">
                  <c:v>2.0145353873605973E-5</c:v>
                </c:pt>
                <c:pt idx="7">
                  <c:v>2.0604472554049108E-5</c:v>
                </c:pt>
                <c:pt idx="8">
                  <c:v>2.1057839617346008E-5</c:v>
                </c:pt>
                <c:pt idx="9">
                  <c:v>2.1505647173913623E-5</c:v>
                </c:pt>
                <c:pt idx="10">
                  <c:v>2.1948078387050039E-5</c:v>
                </c:pt>
                <c:pt idx="11">
                  <c:v>2.2385308036807186E-5</c:v>
                </c:pt>
                <c:pt idx="12">
                  <c:v>2.281750303739324E-5</c:v>
                </c:pt>
                <c:pt idx="13">
                  <c:v>2.3244822912060542E-5</c:v>
                </c:pt>
                <c:pt idx="14">
                  <c:v>2.3667420229367338E-5</c:v>
                </c:pt>
                <c:pt idx="15">
                  <c:v>2.4085441004512846E-5</c:v>
                </c:pt>
                <c:pt idx="16">
                  <c:v>2.449902506918831E-5</c:v>
                </c:pt>
                <c:pt idx="17">
                  <c:v>2.4908306413095071E-5</c:v>
                </c:pt>
                <c:pt idx="18">
                  <c:v>2.5313413499979618E-5</c:v>
                </c:pt>
                <c:pt idx="19">
                  <c:v>2.5714469560739292E-5</c:v>
                </c:pt>
                <c:pt idx="20">
                  <c:v>2.6111592865871909E-5</c:v>
                </c:pt>
                <c:pt idx="21">
                  <c:v>2.650489697928261E-5</c:v>
                </c:pt>
                <c:pt idx="22">
                  <c:v>2.689449099522537E-5</c:v>
                </c:pt>
                <c:pt idx="23">
                  <c:v>2.7280479759944896E-5</c:v>
                </c:pt>
                <c:pt idx="24">
                  <c:v>2.7662964079396986E-5</c:v>
                </c:pt>
                <c:pt idx="25">
                  <c:v>2.8042040914260695E-5</c:v>
                </c:pt>
                <c:pt idx="26">
                  <c:v>2.8417803563311129E-5</c:v>
                </c:pt>
                <c:pt idx="27">
                  <c:v>2.8790341836096976E-5</c:v>
                </c:pt>
                <c:pt idx="28">
                  <c:v>2.9159742215758519E-5</c:v>
                </c:pt>
                <c:pt idx="29">
                  <c:v>2.9526088012727892E-5</c:v>
                </c:pt>
                <c:pt idx="30">
                  <c:v>2.9889459509973574E-5</c:v>
                </c:pt>
                <c:pt idx="31">
                  <c:v>3.0249934100380847E-5</c:v>
                </c:pt>
                <c:pt idx="32">
                  <c:v>3.0607586416801173E-5</c:v>
                </c:pt>
                <c:pt idx="33">
                  <c:v>3.0962488455250733E-5</c:v>
                </c:pt>
                <c:pt idx="34">
                  <c:v>3.1314709691694848E-5</c:v>
                </c:pt>
                <c:pt idx="35">
                  <c:v>3.1664317192815755E-5</c:v>
                </c:pt>
                <c:pt idx="36">
                  <c:v>3.2011375721127457E-5</c:v>
                </c:pt>
                <c:pt idx="37">
                  <c:v>3.2355947834772574E-5</c:v>
                </c:pt>
                <c:pt idx="38">
                  <c:v>3.2698093982309325E-5</c:v>
                </c:pt>
                <c:pt idx="39">
                  <c:v>3.3037872592774908E-5</c:v>
                </c:pt>
                <c:pt idx="40">
                  <c:v>3.3375340161290193E-5</c:v>
                </c:pt>
                <c:pt idx="41">
                  <c:v>3.3710551330453399E-5</c:v>
                </c:pt>
                <c:pt idx="42">
                  <c:v>3.4043558967753376E-5</c:v>
                </c:pt>
                <c:pt idx="43">
                  <c:v>3.437441423921857E-5</c:v>
                </c:pt>
                <c:pt idx="44">
                  <c:v>3.4703166679504518E-5</c:v>
                </c:pt>
                <c:pt idx="45">
                  <c:v>3.5029864258609767E-5</c:v>
                </c:pt>
                <c:pt idx="46">
                  <c:v>3.5354553445399312E-5</c:v>
                </c:pt>
                <c:pt idx="47">
                  <c:v>3.5677279268104163E-5</c:v>
                </c:pt>
                <c:pt idx="48">
                  <c:v>3.59980853719555E-5</c:v>
                </c:pt>
                <c:pt idx="49">
                  <c:v>3.6317014074103338E-5</c:v>
                </c:pt>
                <c:pt idx="50">
                  <c:v>3.6634106415960965E-5</c:v>
                </c:pt>
                <c:pt idx="51">
                  <c:v>3.694940221310851E-5</c:v>
                </c:pt>
                <c:pt idx="52">
                  <c:v>3.7262940102881734E-5</c:v>
                </c:pt>
                <c:pt idx="53">
                  <c:v>3.7574757589765243E-5</c:v>
                </c:pt>
                <c:pt idx="54">
                  <c:v>3.7884891088702458E-5</c:v>
                </c:pt>
                <c:pt idx="55">
                  <c:v>3.8193375966429103E-5</c:v>
                </c:pt>
                <c:pt idx="56">
                  <c:v>3.8500246580930669E-5</c:v>
                </c:pt>
                <c:pt idx="57">
                  <c:v>3.8805536319119146E-5</c:v>
                </c:pt>
                <c:pt idx="58">
                  <c:v>3.9109277632818971E-5</c:v>
                </c:pt>
                <c:pt idx="59">
                  <c:v>3.9411502073147813E-5</c:v>
                </c:pt>
                <c:pt idx="60">
                  <c:v>3.9712240323372133E-5</c:v>
                </c:pt>
                <c:pt idx="61">
                  <c:v>4.0011522230314609E-5</c:v>
                </c:pt>
                <c:pt idx="62">
                  <c:v>4.0309376834384948E-5</c:v>
                </c:pt>
                <c:pt idx="63">
                  <c:v>4.0605832398302794E-5</c:v>
                </c:pt>
                <c:pt idx="64">
                  <c:v>4.0900916434577501E-5</c:v>
                </c:pt>
                <c:pt idx="65">
                  <c:v>4.1194655731805571E-5</c:v>
                </c:pt>
                <c:pt idx="66">
                  <c:v>4.1487076379844348E-5</c:v>
                </c:pt>
                <c:pt idx="67">
                  <c:v>4.1778203793916305E-5</c:v>
                </c:pt>
                <c:pt idx="68">
                  <c:v>4.2068062737696214E-5</c:v>
                </c:pt>
                <c:pt idx="69">
                  <c:v>4.2356677345430516E-5</c:v>
                </c:pt>
                <c:pt idx="70">
                  <c:v>4.264407114313522E-5</c:v>
                </c:pt>
                <c:pt idx="71">
                  <c:v>4.2930267068916872E-5</c:v>
                </c:pt>
                <c:pt idx="72">
                  <c:v>4.3215287492458115E-5</c:v>
                </c:pt>
                <c:pt idx="73">
                  <c:v>4.349915423370799E-5</c:v>
                </c:pt>
                <c:pt idx="74">
                  <c:v>4.378188858081397E-5</c:v>
                </c:pt>
                <c:pt idx="75">
                  <c:v>4.4063511307331986E-5</c:v>
                </c:pt>
                <c:pt idx="76">
                  <c:v>4.4344042688747808E-5</c:v>
                </c:pt>
                <c:pt idx="77">
                  <c:v>4.4623502518342066E-5</c:v>
                </c:pt>
                <c:pt idx="78">
                  <c:v>4.4901910122429294E-5</c:v>
                </c:pt>
                <c:pt idx="79">
                  <c:v>4.5179284374999815E-5</c:v>
                </c:pt>
                <c:pt idx="80">
                  <c:v>4.5455643711791659E-5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E-4BDD-8BA8-3698F35DB37B}"/>
            </c:ext>
          </c:extLst>
        </c:ser>
        <c:ser>
          <c:idx val="1"/>
          <c:order val="1"/>
          <c:tx>
            <c:strRef>
              <c:f>Viscosity!$E$2</c:f>
              <c:strCache>
                <c:ptCount val="1"/>
                <c:pt idx="0">
                  <c:v>Viscosity Trahan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Viscosity!$A$3:$A$83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Viscosity!$E$3:$E$83</c:f>
              <c:numCache>
                <c:formatCode>General</c:formatCode>
                <c:ptCount val="81"/>
                <c:pt idx="0">
                  <c:v>1.6755500000000002E-5</c:v>
                </c:pt>
                <c:pt idx="1">
                  <c:v>1.7224773745040003E-5</c:v>
                </c:pt>
                <c:pt idx="2">
                  <c:v>1.7920775641250004E-5</c:v>
                </c:pt>
                <c:pt idx="3">
                  <c:v>1.8150685596080004E-5</c:v>
                </c:pt>
                <c:pt idx="4">
                  <c:v>1.8607396962560001E-5</c:v>
                </c:pt>
                <c:pt idx="5">
                  <c:v>1.9059994130000005E-5</c:v>
                </c:pt>
                <c:pt idx="6">
                  <c:v>1.9508513728640005E-5</c:v>
                </c:pt>
                <c:pt idx="7">
                  <c:v>1.9952992388720003E-5</c:v>
                </c:pt>
                <c:pt idx="8">
                  <c:v>2.0393466740480005E-5</c:v>
                </c:pt>
                <c:pt idx="9">
                  <c:v>2.0829973414160004E-5</c:v>
                </c:pt>
                <c:pt idx="10">
                  <c:v>2.1262549040000002E-5</c:v>
                </c:pt>
                <c:pt idx="11">
                  <c:v>2.1691230248240002E-5</c:v>
                </c:pt>
                <c:pt idx="12">
                  <c:v>2.211605366912E-5</c:v>
                </c:pt>
                <c:pt idx="13">
                  <c:v>2.2537055932880002E-5</c:v>
                </c:pt>
                <c:pt idx="14">
                  <c:v>2.2954273669760001E-5</c:v>
                </c:pt>
                <c:pt idx="15">
                  <c:v>2.3367743510000005E-5</c:v>
                </c:pt>
                <c:pt idx="16">
                  <c:v>2.3777502083840002E-5</c:v>
                </c:pt>
                <c:pt idx="17">
                  <c:v>2.4183586021520005E-5</c:v>
                </c:pt>
                <c:pt idx="18">
                  <c:v>2.4586031953280003E-5</c:v>
                </c:pt>
                <c:pt idx="19">
                  <c:v>2.4984876509360003E-5</c:v>
                </c:pt>
                <c:pt idx="20">
                  <c:v>2.5380156320000002E-5</c:v>
                </c:pt>
                <c:pt idx="21">
                  <c:v>2.5771908015440006E-5</c:v>
                </c:pt>
                <c:pt idx="22">
                  <c:v>2.6160168225920001E-5</c:v>
                </c:pt>
                <c:pt idx="23">
                  <c:v>2.6544973581680005E-5</c:v>
                </c:pt>
                <c:pt idx="24">
                  <c:v>2.6926360712960003E-5</c:v>
                </c:pt>
                <c:pt idx="25">
                  <c:v>2.7304366250000005E-5</c:v>
                </c:pt>
                <c:pt idx="26">
                  <c:v>2.7679026823040005E-5</c:v>
                </c:pt>
                <c:pt idx="27">
                  <c:v>2.8050379062320003E-5</c:v>
                </c:pt>
                <c:pt idx="28">
                  <c:v>2.8418459598080007E-5</c:v>
                </c:pt>
                <c:pt idx="29">
                  <c:v>2.8783305060560006E-5</c:v>
                </c:pt>
                <c:pt idx="30">
                  <c:v>2.914495208E-5</c:v>
                </c:pt>
                <c:pt idx="31">
                  <c:v>2.9503437286640006E-5</c:v>
                </c:pt>
                <c:pt idx="32">
                  <c:v>2.9858797310720001E-5</c:v>
                </c:pt>
                <c:pt idx="33">
                  <c:v>3.0211068782480002E-5</c:v>
                </c:pt>
                <c:pt idx="34">
                  <c:v>3.0560288332160006E-5</c:v>
                </c:pt>
                <c:pt idx="35">
                  <c:v>3.0906492590000004E-5</c:v>
                </c:pt>
                <c:pt idx="36">
                  <c:v>3.1249718186240003E-5</c:v>
                </c:pt>
                <c:pt idx="37">
                  <c:v>3.1590001751120009E-5</c:v>
                </c:pt>
                <c:pt idx="38">
                  <c:v>3.1927379914880006E-5</c:v>
                </c:pt>
                <c:pt idx="39">
                  <c:v>3.2261889307760003E-5</c:v>
                </c:pt>
                <c:pt idx="40">
                  <c:v>3.259356656000001E-5</c:v>
                </c:pt>
                <c:pt idx="41">
                  <c:v>3.2922448301840001E-5</c:v>
                </c:pt>
                <c:pt idx="42">
                  <c:v>3.3248571163520008E-5</c:v>
                </c:pt>
                <c:pt idx="43">
                  <c:v>3.3571971775280011E-5</c:v>
                </c:pt>
                <c:pt idx="44">
                  <c:v>3.3892686767360002E-5</c:v>
                </c:pt>
                <c:pt idx="45">
                  <c:v>3.4210752770000007E-5</c:v>
                </c:pt>
                <c:pt idx="46">
                  <c:v>3.4526206413440012E-5</c:v>
                </c:pt>
                <c:pt idx="47">
                  <c:v>3.4839084327920009E-5</c:v>
                </c:pt>
                <c:pt idx="48">
                  <c:v>3.5149423143680006E-5</c:v>
                </c:pt>
                <c:pt idx="49">
                  <c:v>3.5457259490960006E-5</c:v>
                </c:pt>
                <c:pt idx="50">
                  <c:v>3.5762630000000004E-5</c:v>
                </c:pt>
                <c:pt idx="51">
                  <c:v>3.6065571301040005E-5</c:v>
                </c:pt>
                <c:pt idx="52">
                  <c:v>3.6366120024320009E-5</c:v>
                </c:pt>
                <c:pt idx="53">
                  <c:v>3.6664312800080007E-5</c:v>
                </c:pt>
                <c:pt idx="54">
                  <c:v>3.6960186258560006E-5</c:v>
                </c:pt>
                <c:pt idx="55">
                  <c:v>3.7253777030000006E-5</c:v>
                </c:pt>
                <c:pt idx="56">
                  <c:v>3.7545121744639998E-5</c:v>
                </c:pt>
                <c:pt idx="57">
                  <c:v>3.7834257032720002E-5</c:v>
                </c:pt>
                <c:pt idx="58">
                  <c:v>3.8121219524480011E-5</c:v>
                </c:pt>
                <c:pt idx="59">
                  <c:v>3.8406045850160011E-5</c:v>
                </c:pt>
                <c:pt idx="60">
                  <c:v>3.868877264E-5</c:v>
                </c:pt>
                <c:pt idx="61">
                  <c:v>3.8969436524240006E-5</c:v>
                </c:pt>
                <c:pt idx="62">
                  <c:v>3.9248074133120013E-5</c:v>
                </c:pt>
                <c:pt idx="63">
                  <c:v>3.9524722096880008E-5</c:v>
                </c:pt>
                <c:pt idx="64">
                  <c:v>3.979941704576001E-5</c:v>
                </c:pt>
                <c:pt idx="65">
                  <c:v>4.0072195610000005E-5</c:v>
                </c:pt>
                <c:pt idx="66">
                  <c:v>4.0343094419840005E-5</c:v>
                </c:pt>
                <c:pt idx="67">
                  <c:v>4.0612150105520011E-5</c:v>
                </c:pt>
                <c:pt idx="68">
                  <c:v>4.0879399297280014E-5</c:v>
                </c:pt>
                <c:pt idx="69">
                  <c:v>4.1144878625360006E-5</c:v>
                </c:pt>
                <c:pt idx="70">
                  <c:v>4.1408624720000009E-5</c:v>
                </c:pt>
                <c:pt idx="71">
                  <c:v>4.1670674211440006E-5</c:v>
                </c:pt>
                <c:pt idx="72">
                  <c:v>4.1931063729920005E-5</c:v>
                </c:pt>
                <c:pt idx="73">
                  <c:v>4.2189829905680011E-5</c:v>
                </c:pt>
                <c:pt idx="74">
                  <c:v>4.244700936896001E-5</c:v>
                </c:pt>
                <c:pt idx="75">
                  <c:v>4.2702638750000008E-5</c:v>
                </c:pt>
                <c:pt idx="76">
                  <c:v>4.2956754679040011E-5</c:v>
                </c:pt>
                <c:pt idx="77">
                  <c:v>4.3209393786320012E-5</c:v>
                </c:pt>
                <c:pt idx="78">
                  <c:v>4.3460592702080009E-5</c:v>
                </c:pt>
                <c:pt idx="79">
                  <c:v>4.3710388056560003E-5</c:v>
                </c:pt>
                <c:pt idx="80">
                  <c:v>4.3958816480000006E-5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F-431C-B152-E509E6BA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Viscosity!$B$2</c:f>
              <c:strCache>
                <c:ptCount val="1"/>
                <c:pt idx="0">
                  <c:v>Viscosity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2743070466287399"/>
                  <c:y val="-1.1950259995395488E-2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Viscosity!$A$3:$A$83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Viscosity!$B$3:$B$83</c:f>
              <c:numCache>
                <c:formatCode>General</c:formatCode>
                <c:ptCount val="81"/>
                <c:pt idx="0">
                  <c:v>1.725780602394416E-5</c:v>
                </c:pt>
                <c:pt idx="1">
                  <c:v>1.775605407426411E-5</c:v>
                </c:pt>
                <c:pt idx="2">
                  <c:v>1.8490138595886833E-5</c:v>
                </c:pt>
                <c:pt idx="3">
                  <c:v>1.8731419542148046E-5</c:v>
                </c:pt>
                <c:pt idx="4">
                  <c:v>1.9209044745244607E-5</c:v>
                </c:pt>
                <c:pt idx="5">
                  <c:v>1.9680281904305019E-5</c:v>
                </c:pt>
                <c:pt idx="6">
                  <c:v>2.0145353873605973E-5</c:v>
                </c:pt>
                <c:pt idx="7">
                  <c:v>2.0604472554049108E-5</c:v>
                </c:pt>
                <c:pt idx="8">
                  <c:v>2.1057839617346008E-5</c:v>
                </c:pt>
                <c:pt idx="9">
                  <c:v>2.1505647173913623E-5</c:v>
                </c:pt>
                <c:pt idx="10">
                  <c:v>2.1948078387050039E-5</c:v>
                </c:pt>
                <c:pt idx="11">
                  <c:v>2.2385308036807186E-5</c:v>
                </c:pt>
                <c:pt idx="12">
                  <c:v>2.281750303739324E-5</c:v>
                </c:pt>
                <c:pt idx="13">
                  <c:v>2.3244822912060542E-5</c:v>
                </c:pt>
                <c:pt idx="14">
                  <c:v>2.3667420229367338E-5</c:v>
                </c:pt>
                <c:pt idx="15">
                  <c:v>2.4085441004512846E-5</c:v>
                </c:pt>
                <c:pt idx="16">
                  <c:v>2.449902506918831E-5</c:v>
                </c:pt>
                <c:pt idx="17">
                  <c:v>2.4908306413095071E-5</c:v>
                </c:pt>
                <c:pt idx="18">
                  <c:v>2.5313413499979618E-5</c:v>
                </c:pt>
                <c:pt idx="19">
                  <c:v>2.5714469560739292E-5</c:v>
                </c:pt>
                <c:pt idx="20">
                  <c:v>2.6111592865871909E-5</c:v>
                </c:pt>
                <c:pt idx="21">
                  <c:v>2.650489697928261E-5</c:v>
                </c:pt>
                <c:pt idx="22">
                  <c:v>2.689449099522537E-5</c:v>
                </c:pt>
                <c:pt idx="23">
                  <c:v>2.7280479759944896E-5</c:v>
                </c:pt>
                <c:pt idx="24">
                  <c:v>2.7662964079396986E-5</c:v>
                </c:pt>
                <c:pt idx="25">
                  <c:v>2.8042040914260695E-5</c:v>
                </c:pt>
                <c:pt idx="26">
                  <c:v>2.8417803563311129E-5</c:v>
                </c:pt>
                <c:pt idx="27">
                  <c:v>2.8790341836096976E-5</c:v>
                </c:pt>
                <c:pt idx="28">
                  <c:v>2.9159742215758519E-5</c:v>
                </c:pt>
                <c:pt idx="29">
                  <c:v>2.9526088012727892E-5</c:v>
                </c:pt>
                <c:pt idx="30">
                  <c:v>2.9889459509973574E-5</c:v>
                </c:pt>
                <c:pt idx="31">
                  <c:v>3.0249934100380847E-5</c:v>
                </c:pt>
                <c:pt idx="32">
                  <c:v>3.0607586416801173E-5</c:v>
                </c:pt>
                <c:pt idx="33">
                  <c:v>3.0962488455250733E-5</c:v>
                </c:pt>
                <c:pt idx="34">
                  <c:v>3.1314709691694848E-5</c:v>
                </c:pt>
                <c:pt idx="35">
                  <c:v>3.1664317192815755E-5</c:v>
                </c:pt>
                <c:pt idx="36">
                  <c:v>3.2011375721127457E-5</c:v>
                </c:pt>
                <c:pt idx="37">
                  <c:v>3.2355947834772574E-5</c:v>
                </c:pt>
                <c:pt idx="38">
                  <c:v>3.2698093982309325E-5</c:v>
                </c:pt>
                <c:pt idx="39">
                  <c:v>3.3037872592774908E-5</c:v>
                </c:pt>
                <c:pt idx="40">
                  <c:v>3.3375340161290193E-5</c:v>
                </c:pt>
                <c:pt idx="41">
                  <c:v>3.3710551330453399E-5</c:v>
                </c:pt>
                <c:pt idx="42">
                  <c:v>3.4043558967753376E-5</c:v>
                </c:pt>
                <c:pt idx="43">
                  <c:v>3.437441423921857E-5</c:v>
                </c:pt>
                <c:pt idx="44">
                  <c:v>3.4703166679504518E-5</c:v>
                </c:pt>
                <c:pt idx="45">
                  <c:v>3.5029864258609767E-5</c:v>
                </c:pt>
                <c:pt idx="46">
                  <c:v>3.5354553445399312E-5</c:v>
                </c:pt>
                <c:pt idx="47">
                  <c:v>3.5677279268104163E-5</c:v>
                </c:pt>
                <c:pt idx="48">
                  <c:v>3.59980853719555E-5</c:v>
                </c:pt>
                <c:pt idx="49">
                  <c:v>3.6317014074103338E-5</c:v>
                </c:pt>
                <c:pt idx="50">
                  <c:v>3.6634106415960965E-5</c:v>
                </c:pt>
                <c:pt idx="51">
                  <c:v>3.694940221310851E-5</c:v>
                </c:pt>
                <c:pt idx="52">
                  <c:v>3.7262940102881734E-5</c:v>
                </c:pt>
                <c:pt idx="53">
                  <c:v>3.7574757589765243E-5</c:v>
                </c:pt>
                <c:pt idx="54">
                  <c:v>3.7884891088702458E-5</c:v>
                </c:pt>
                <c:pt idx="55">
                  <c:v>3.8193375966429103E-5</c:v>
                </c:pt>
                <c:pt idx="56">
                  <c:v>3.8500246580930669E-5</c:v>
                </c:pt>
                <c:pt idx="57">
                  <c:v>3.8805536319119146E-5</c:v>
                </c:pt>
                <c:pt idx="58">
                  <c:v>3.9109277632818971E-5</c:v>
                </c:pt>
                <c:pt idx="59">
                  <c:v>3.9411502073147813E-5</c:v>
                </c:pt>
                <c:pt idx="60">
                  <c:v>3.9712240323372133E-5</c:v>
                </c:pt>
                <c:pt idx="61">
                  <c:v>4.0011522230314609E-5</c:v>
                </c:pt>
                <c:pt idx="62">
                  <c:v>4.0309376834384948E-5</c:v>
                </c:pt>
                <c:pt idx="63">
                  <c:v>4.0605832398302794E-5</c:v>
                </c:pt>
                <c:pt idx="64">
                  <c:v>4.0900916434577501E-5</c:v>
                </c:pt>
                <c:pt idx="65">
                  <c:v>4.1194655731805571E-5</c:v>
                </c:pt>
                <c:pt idx="66">
                  <c:v>4.1487076379844348E-5</c:v>
                </c:pt>
                <c:pt idx="67">
                  <c:v>4.1778203793916305E-5</c:v>
                </c:pt>
                <c:pt idx="68">
                  <c:v>4.2068062737696214E-5</c:v>
                </c:pt>
                <c:pt idx="69">
                  <c:v>4.2356677345430516E-5</c:v>
                </c:pt>
                <c:pt idx="70">
                  <c:v>4.264407114313522E-5</c:v>
                </c:pt>
                <c:pt idx="71">
                  <c:v>4.2930267068916872E-5</c:v>
                </c:pt>
                <c:pt idx="72">
                  <c:v>4.3215287492458115E-5</c:v>
                </c:pt>
                <c:pt idx="73">
                  <c:v>4.349915423370799E-5</c:v>
                </c:pt>
                <c:pt idx="74">
                  <c:v>4.378188858081397E-5</c:v>
                </c:pt>
                <c:pt idx="75">
                  <c:v>4.4063511307331986E-5</c:v>
                </c:pt>
                <c:pt idx="76">
                  <c:v>4.4344042688747808E-5</c:v>
                </c:pt>
                <c:pt idx="77">
                  <c:v>4.4623502518342066E-5</c:v>
                </c:pt>
                <c:pt idx="78">
                  <c:v>4.4901910122429294E-5</c:v>
                </c:pt>
                <c:pt idx="79">
                  <c:v>4.5179284374999815E-5</c:v>
                </c:pt>
                <c:pt idx="80">
                  <c:v>4.5455643711791659E-5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A-4385-84FF-F7DB8A64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Conductivity!$B$2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Conductivity!$A$3:$A$83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Conductivity!$B$3:$B$83</c:f>
              <c:numCache>
                <c:formatCode>General</c:formatCode>
                <c:ptCount val="81"/>
                <c:pt idx="0">
                  <c:v>2.399566574004152E-2</c:v>
                </c:pt>
                <c:pt idx="1">
                  <c:v>2.4745546761550885E-2</c:v>
                </c:pt>
                <c:pt idx="2">
                  <c:v>2.5486827059323071E-2</c:v>
                </c:pt>
                <c:pt idx="3">
                  <c:v>2.6219807860200409E-2</c:v>
                </c:pt>
                <c:pt idx="4">
                  <c:v>2.6944777674976376E-2</c:v>
                </c:pt>
                <c:pt idx="5">
                  <c:v>2.7662012689722206E-2</c:v>
                </c:pt>
                <c:pt idx="6">
                  <c:v>2.8371777207895185E-2</c:v>
                </c:pt>
                <c:pt idx="7">
                  <c:v>2.907432412122013E-2</c:v>
                </c:pt>
                <c:pt idx="8">
                  <c:v>2.9769895393687761E-2</c:v>
                </c:pt>
                <c:pt idx="9">
                  <c:v>3.0458722547619638E-2</c:v>
                </c:pt>
                <c:pt idx="10">
                  <c:v>3.1141027144093333E-2</c:v>
                </c:pt>
                <c:pt idx="11">
                  <c:v>3.1817021252450436E-2</c:v>
                </c:pt>
                <c:pt idx="12">
                  <c:v>3.2486907905372869E-2</c:v>
                </c:pt>
                <c:pt idx="13">
                  <c:v>3.3150881537290386E-2</c:v>
                </c:pt>
                <c:pt idx="14">
                  <c:v>3.380912840480451E-2</c:v>
                </c:pt>
                <c:pt idx="15">
                  <c:v>3.4461826988477169E-2</c:v>
                </c:pt>
                <c:pt idx="16">
                  <c:v>3.5109148375804547E-2</c:v>
                </c:pt>
                <c:pt idx="17">
                  <c:v>3.5751256625529887E-2</c:v>
                </c:pt>
                <c:pt idx="18">
                  <c:v>3.6388309113679657E-2</c:v>
                </c:pt>
                <c:pt idx="19">
                  <c:v>3.7020456861863643E-2</c:v>
                </c:pt>
                <c:pt idx="20">
                  <c:v>3.7647844848480869E-2</c:v>
                </c:pt>
                <c:pt idx="21">
                  <c:v>3.8270612303534735E-2</c:v>
                </c:pt>
                <c:pt idx="22">
                  <c:v>3.8888892987794105E-2</c:v>
                </c:pt>
                <c:pt idx="23">
                  <c:v>3.9502815457048382E-2</c:v>
                </c:pt>
                <c:pt idx="24">
                  <c:v>4.0112503312202938E-2</c:v>
                </c:pt>
                <c:pt idx="25">
                  <c:v>4.071807543594793E-2</c:v>
                </c:pt>
                <c:pt idx="26">
                  <c:v>4.1319646216713336E-2</c:v>
                </c:pt>
                <c:pt idx="27">
                  <c:v>4.1917325760599047E-2</c:v>
                </c:pt>
                <c:pt idx="28">
                  <c:v>4.2511220091940576E-2</c:v>
                </c:pt>
                <c:pt idx="29">
                  <c:v>4.3101431343142239E-2</c:v>
                </c:pt>
                <c:pt idx="30">
                  <c:v>4.3688057934378938E-2</c:v>
                </c:pt>
                <c:pt idx="31">
                  <c:v>4.4271194743738272E-2</c:v>
                </c:pt>
                <c:pt idx="32">
                  <c:v>4.4850933268344259E-2</c:v>
                </c:pt>
                <c:pt idx="33">
                  <c:v>4.5427361776975275E-2</c:v>
                </c:pt>
                <c:pt idx="34">
                  <c:v>4.6000565454660476E-2</c:v>
                </c:pt>
                <c:pt idx="35">
                  <c:v>4.6570626539711918E-2</c:v>
                </c:pt>
                <c:pt idx="36">
                  <c:v>4.7137624453623225E-2</c:v>
                </c:pt>
                <c:pt idx="37">
                  <c:v>4.7701635924241814E-2</c:v>
                </c:pt>
                <c:pt idx="38">
                  <c:v>4.8262735102597057E-2</c:v>
                </c:pt>
                <c:pt idx="39">
                  <c:v>4.8820993673744852E-2</c:v>
                </c:pt>
                <c:pt idx="40">
                  <c:v>4.9376480961968283E-2</c:v>
                </c:pt>
                <c:pt idx="41">
                  <c:v>4.9929264030653377E-2</c:v>
                </c:pt>
                <c:pt idx="42">
                  <c:v>5.0479407777140405E-2</c:v>
                </c:pt>
                <c:pt idx="43">
                  <c:v>5.1026975022833231E-2</c:v>
                </c:pt>
                <c:pt idx="44">
                  <c:v>5.1572026598832831E-2</c:v>
                </c:pt>
                <c:pt idx="45">
                  <c:v>5.2114621427344521E-2</c:v>
                </c:pt>
                <c:pt idx="46">
                  <c:v>5.2654816599094295E-2</c:v>
                </c:pt>
                <c:pt idx="47">
                  <c:v>5.3192667446975227E-2</c:v>
                </c:pt>
                <c:pt idx="48">
                  <c:v>5.3728227616131975E-2</c:v>
                </c:pt>
                <c:pt idx="49">
                  <c:v>5.4261549130678995E-2</c:v>
                </c:pt>
                <c:pt idx="50">
                  <c:v>5.4792682457236383E-2</c:v>
                </c:pt>
                <c:pt idx="51">
                  <c:v>5.5321676565456598E-2</c:v>
                </c:pt>
                <c:pt idx="52">
                  <c:v>5.5848578985704667E-2</c:v>
                </c:pt>
                <c:pt idx="53">
                  <c:v>5.6373435864045508E-2</c:v>
                </c:pt>
                <c:pt idx="54">
                  <c:v>5.6896292014682132E-2</c:v>
                </c:pt>
                <c:pt idx="55">
                  <c:v>5.7417190969981199E-2</c:v>
                </c:pt>
                <c:pt idx="56">
                  <c:v>5.7936175028212772E-2</c:v>
                </c:pt>
                <c:pt idx="57">
                  <c:v>5.8453285299125753E-2</c:v>
                </c:pt>
                <c:pt idx="58">
                  <c:v>5.8968561747471573E-2</c:v>
                </c:pt>
                <c:pt idx="59">
                  <c:v>5.9482043234583365E-2</c:v>
                </c:pt>
                <c:pt idx="60">
                  <c:v>5.9993767558111186E-2</c:v>
                </c:pt>
                <c:pt idx="61">
                  <c:v>6.0503771490008011E-2</c:v>
                </c:pt>
                <c:pt idx="62">
                  <c:v>6.1012090812856627E-2</c:v>
                </c:pt>
                <c:pt idx="63">
                  <c:v>6.1518760354620568E-2</c:v>
                </c:pt>
                <c:pt idx="64">
                  <c:v>6.2023814021899895E-2</c:v>
                </c:pt>
                <c:pt idx="65">
                  <c:v>6.2527284831766408E-2</c:v>
                </c:pt>
                <c:pt idx="66">
                  <c:v>6.3029204942248979E-2</c:v>
                </c:pt>
                <c:pt idx="67">
                  <c:v>6.3529605681536039E-2</c:v>
                </c:pt>
                <c:pt idx="68">
                  <c:v>6.4028517575958913E-2</c:v>
                </c:pt>
                <c:pt idx="69">
                  <c:v>6.4525970376814734E-2</c:v>
                </c:pt>
                <c:pt idx="70">
                  <c:v>6.5021993086086055E-2</c:v>
                </c:pt>
                <c:pt idx="71">
                  <c:v>6.5516613981110569E-2</c:v>
                </c:pt>
                <c:pt idx="72">
                  <c:v>6.6009860638250387E-2</c:v>
                </c:pt>
                <c:pt idx="73">
                  <c:v>6.6501759955609835E-2</c:v>
                </c:pt>
                <c:pt idx="74">
                  <c:v>6.69923381748459E-2</c:v>
                </c:pt>
                <c:pt idx="75">
                  <c:v>6.7481620902114361E-2</c:v>
                </c:pt>
                <c:pt idx="76">
                  <c:v>6.7969633128192E-2</c:v>
                </c:pt>
                <c:pt idx="77">
                  <c:v>6.845639924781316E-2</c:v>
                </c:pt>
                <c:pt idx="78">
                  <c:v>6.8941943078256698E-2</c:v>
                </c:pt>
                <c:pt idx="79">
                  <c:v>6.9426287877218371E-2</c:v>
                </c:pt>
                <c:pt idx="80">
                  <c:v>6.9909456359999622E-2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7-439E-9A57-6626365A1820}"/>
            </c:ext>
          </c:extLst>
        </c:ser>
        <c:ser>
          <c:idx val="1"/>
          <c:order val="1"/>
          <c:tx>
            <c:strRef>
              <c:f>Conductivity!$E$2</c:f>
              <c:strCache>
                <c:ptCount val="1"/>
                <c:pt idx="0">
                  <c:v>k Trahan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Conductivity!$A$3:$A$83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Conductivity!$E$3:$E$83</c:f>
              <c:numCache>
                <c:formatCode>General</c:formatCode>
                <c:ptCount val="81"/>
                <c:pt idx="0">
                  <c:v>2.4200599999999999E-2</c:v>
                </c:pt>
                <c:pt idx="1">
                  <c:v>2.4987562115704499E-2</c:v>
                </c:pt>
                <c:pt idx="2">
                  <c:v>2.5766476609672E-2</c:v>
                </c:pt>
                <c:pt idx="3">
                  <c:v>2.65374869012645E-2</c:v>
                </c:pt>
                <c:pt idx="4">
                  <c:v>2.7300735341952001E-2</c:v>
                </c:pt>
                <c:pt idx="5">
                  <c:v>2.8056363215312498E-2</c:v>
                </c:pt>
                <c:pt idx="6">
                  <c:v>2.8804510737032E-2</c:v>
                </c:pt>
                <c:pt idx="7">
                  <c:v>2.9545317054904499E-2</c:v>
                </c:pt>
                <c:pt idx="8">
                  <c:v>3.0278920248831998E-2</c:v>
                </c:pt>
                <c:pt idx="9">
                  <c:v>3.10054573308245E-2</c:v>
                </c:pt>
                <c:pt idx="10">
                  <c:v>3.1725064244999997E-2</c:v>
                </c:pt>
                <c:pt idx="11">
                  <c:v>3.2437875867584502E-2</c:v>
                </c:pt>
                <c:pt idx="12">
                  <c:v>3.3144026006911999E-2</c:v>
                </c:pt>
                <c:pt idx="13">
                  <c:v>3.38436474034245E-2</c:v>
                </c:pt>
                <c:pt idx="14">
                  <c:v>3.4536871729672E-2</c:v>
                </c:pt>
                <c:pt idx="15">
                  <c:v>3.5223829590312498E-2</c:v>
                </c:pt>
                <c:pt idx="16">
                  <c:v>3.5904650522112003E-2</c:v>
                </c:pt>
                <c:pt idx="17">
                  <c:v>3.6579462993944503E-2</c:v>
                </c:pt>
                <c:pt idx="18">
                  <c:v>3.7248394406792E-2</c:v>
                </c:pt>
                <c:pt idx="19">
                  <c:v>3.7911571093744503E-2</c:v>
                </c:pt>
                <c:pt idx="20">
                  <c:v>3.8569118319999998E-2</c:v>
                </c:pt>
                <c:pt idx="21">
                  <c:v>3.9221160282864501E-2</c:v>
                </c:pt>
                <c:pt idx="22">
                  <c:v>3.9867820111752002E-2</c:v>
                </c:pt>
                <c:pt idx="23">
                  <c:v>4.0509219868184503E-2</c:v>
                </c:pt>
                <c:pt idx="24">
                  <c:v>4.1145480545792E-2</c:v>
                </c:pt>
                <c:pt idx="25">
                  <c:v>4.1776722070312501E-2</c:v>
                </c:pt>
                <c:pt idx="26">
                  <c:v>4.2403063299591995E-2</c:v>
                </c:pt>
                <c:pt idx="27">
                  <c:v>4.3024622023584494E-2</c:v>
                </c:pt>
                <c:pt idx="28">
                  <c:v>4.3641514964352007E-2</c:v>
                </c:pt>
                <c:pt idx="29">
                  <c:v>4.4253857776064498E-2</c:v>
                </c:pt>
                <c:pt idx="30">
                  <c:v>4.4861765045000002E-2</c:v>
                </c:pt>
                <c:pt idx="31">
                  <c:v>4.5465350289544501E-2</c:v>
                </c:pt>
                <c:pt idx="32">
                  <c:v>4.6064725960191996E-2</c:v>
                </c:pt>
                <c:pt idx="33">
                  <c:v>4.6660003439544503E-2</c:v>
                </c:pt>
                <c:pt idx="34">
                  <c:v>4.7251293042312001E-2</c:v>
                </c:pt>
                <c:pt idx="35">
                  <c:v>4.7838704015312497E-2</c:v>
                </c:pt>
                <c:pt idx="36">
                  <c:v>4.8422344537472004E-2</c:v>
                </c:pt>
                <c:pt idx="37">
                  <c:v>4.90023217198245E-2</c:v>
                </c:pt>
                <c:pt idx="38">
                  <c:v>4.9578741605511997E-2</c:v>
                </c:pt>
                <c:pt idx="39">
                  <c:v>5.0151709169784495E-2</c:v>
                </c:pt>
                <c:pt idx="40">
                  <c:v>5.0721328319999995E-2</c:v>
                </c:pt>
                <c:pt idx="41">
                  <c:v>5.1287701895624496E-2</c:v>
                </c:pt>
                <c:pt idx="42">
                  <c:v>5.1850931668232E-2</c:v>
                </c:pt>
                <c:pt idx="43">
                  <c:v>5.2411118341504498E-2</c:v>
                </c:pt>
                <c:pt idx="44">
                  <c:v>5.296836155123201E-2</c:v>
                </c:pt>
                <c:pt idx="45">
                  <c:v>5.3522759865312505E-2</c:v>
                </c:pt>
                <c:pt idx="46">
                  <c:v>5.4074410783751997E-2</c:v>
                </c:pt>
                <c:pt idx="47">
                  <c:v>5.4623410738664502E-2</c:v>
                </c:pt>
                <c:pt idx="48">
                  <c:v>5.5169855094271997E-2</c:v>
                </c:pt>
                <c:pt idx="49">
                  <c:v>5.5713838146904504E-2</c:v>
                </c:pt>
                <c:pt idx="50">
                  <c:v>5.6255453125000007E-2</c:v>
                </c:pt>
                <c:pt idx="51">
                  <c:v>5.6794792189104507E-2</c:v>
                </c:pt>
                <c:pt idx="52">
                  <c:v>5.7331946431872005E-2</c:v>
                </c:pt>
                <c:pt idx="53">
                  <c:v>5.7867005878064509E-2</c:v>
                </c:pt>
                <c:pt idx="54">
                  <c:v>5.8400059484552E-2</c:v>
                </c:pt>
                <c:pt idx="55">
                  <c:v>5.8931195140312503E-2</c:v>
                </c:pt>
                <c:pt idx="56">
                  <c:v>5.9460499666432007E-2</c:v>
                </c:pt>
                <c:pt idx="57">
                  <c:v>5.99880588161045E-2</c:v>
                </c:pt>
                <c:pt idx="58">
                  <c:v>6.0513957274632005E-2</c:v>
                </c:pt>
                <c:pt idx="59">
                  <c:v>6.1038278659424502E-2</c:v>
                </c:pt>
                <c:pt idx="60">
                  <c:v>6.1561105520000006E-2</c:v>
                </c:pt>
                <c:pt idx="61">
                  <c:v>6.2082519337984504E-2</c:v>
                </c:pt>
                <c:pt idx="62">
                  <c:v>6.2602600527112001E-2</c:v>
                </c:pt>
                <c:pt idx="63">
                  <c:v>6.3121428433224505E-2</c:v>
                </c:pt>
                <c:pt idx="64">
                  <c:v>6.3639081334271999E-2</c:v>
                </c:pt>
                <c:pt idx="65">
                  <c:v>6.4155636440312497E-2</c:v>
                </c:pt>
                <c:pt idx="66">
                  <c:v>6.4671169893512001E-2</c:v>
                </c:pt>
                <c:pt idx="67">
                  <c:v>6.5185756768144504E-2</c:v>
                </c:pt>
                <c:pt idx="68">
                  <c:v>6.5699471070592E-2</c:v>
                </c:pt>
                <c:pt idx="69">
                  <c:v>6.6212385739344501E-2</c:v>
                </c:pt>
                <c:pt idx="70">
                  <c:v>6.6724572645000008E-2</c:v>
                </c:pt>
                <c:pt idx="71">
                  <c:v>6.7236102590264496E-2</c:v>
                </c:pt>
                <c:pt idx="72">
                  <c:v>6.7747045309952E-2</c:v>
                </c:pt>
                <c:pt idx="73">
                  <c:v>6.8257469470984503E-2</c:v>
                </c:pt>
                <c:pt idx="74">
                  <c:v>6.8767442672392001E-2</c:v>
                </c:pt>
                <c:pt idx="75">
                  <c:v>6.9277031445312498E-2</c:v>
                </c:pt>
                <c:pt idx="76">
                  <c:v>6.9786301252991997E-2</c:v>
                </c:pt>
                <c:pt idx="77">
                  <c:v>7.0295316490784507E-2</c:v>
                </c:pt>
                <c:pt idx="78">
                  <c:v>7.0804140486151995E-2</c:v>
                </c:pt>
                <c:pt idx="79">
                  <c:v>7.1312835498664504E-2</c:v>
                </c:pt>
                <c:pt idx="80">
                  <c:v>7.1821462719999993E-2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4-4898-BA04-A3DC07FF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Conductivity!$B$2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8987388770867287E-2"/>
                  <c:y val="-5.5937674326695594E-2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Conductivity!$A$3:$A$83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Conductivity!$B$3:$B$83</c:f>
              <c:numCache>
                <c:formatCode>General</c:formatCode>
                <c:ptCount val="81"/>
                <c:pt idx="0">
                  <c:v>2.399566574004152E-2</c:v>
                </c:pt>
                <c:pt idx="1">
                  <c:v>2.4745546761550885E-2</c:v>
                </c:pt>
                <c:pt idx="2">
                  <c:v>2.5486827059323071E-2</c:v>
                </c:pt>
                <c:pt idx="3">
                  <c:v>2.6219807860200409E-2</c:v>
                </c:pt>
                <c:pt idx="4">
                  <c:v>2.6944777674976376E-2</c:v>
                </c:pt>
                <c:pt idx="5">
                  <c:v>2.7662012689722206E-2</c:v>
                </c:pt>
                <c:pt idx="6">
                  <c:v>2.8371777207895185E-2</c:v>
                </c:pt>
                <c:pt idx="7">
                  <c:v>2.907432412122013E-2</c:v>
                </c:pt>
                <c:pt idx="8">
                  <c:v>2.9769895393687761E-2</c:v>
                </c:pt>
                <c:pt idx="9">
                  <c:v>3.0458722547619638E-2</c:v>
                </c:pt>
                <c:pt idx="10">
                  <c:v>3.1141027144093333E-2</c:v>
                </c:pt>
                <c:pt idx="11">
                  <c:v>3.1817021252450436E-2</c:v>
                </c:pt>
                <c:pt idx="12">
                  <c:v>3.2486907905372869E-2</c:v>
                </c:pt>
                <c:pt idx="13">
                  <c:v>3.3150881537290386E-2</c:v>
                </c:pt>
                <c:pt idx="14">
                  <c:v>3.380912840480451E-2</c:v>
                </c:pt>
                <c:pt idx="15">
                  <c:v>3.4461826988477169E-2</c:v>
                </c:pt>
                <c:pt idx="16">
                  <c:v>3.5109148375804547E-2</c:v>
                </c:pt>
                <c:pt idx="17">
                  <c:v>3.5751256625529887E-2</c:v>
                </c:pt>
                <c:pt idx="18">
                  <c:v>3.6388309113679657E-2</c:v>
                </c:pt>
                <c:pt idx="19">
                  <c:v>3.7020456861863643E-2</c:v>
                </c:pt>
                <c:pt idx="20">
                  <c:v>3.7647844848480869E-2</c:v>
                </c:pt>
                <c:pt idx="21">
                  <c:v>3.8270612303534735E-2</c:v>
                </c:pt>
                <c:pt idx="22">
                  <c:v>3.8888892987794105E-2</c:v>
                </c:pt>
                <c:pt idx="23">
                  <c:v>3.9502815457048382E-2</c:v>
                </c:pt>
                <c:pt idx="24">
                  <c:v>4.0112503312202938E-2</c:v>
                </c:pt>
                <c:pt idx="25">
                  <c:v>4.071807543594793E-2</c:v>
                </c:pt>
                <c:pt idx="26">
                  <c:v>4.1319646216713336E-2</c:v>
                </c:pt>
                <c:pt idx="27">
                  <c:v>4.1917325760599047E-2</c:v>
                </c:pt>
                <c:pt idx="28">
                  <c:v>4.2511220091940576E-2</c:v>
                </c:pt>
                <c:pt idx="29">
                  <c:v>4.3101431343142239E-2</c:v>
                </c:pt>
                <c:pt idx="30">
                  <c:v>4.3688057934378938E-2</c:v>
                </c:pt>
                <c:pt idx="31">
                  <c:v>4.4271194743738272E-2</c:v>
                </c:pt>
                <c:pt idx="32">
                  <c:v>4.4850933268344259E-2</c:v>
                </c:pt>
                <c:pt idx="33">
                  <c:v>4.5427361776975275E-2</c:v>
                </c:pt>
                <c:pt idx="34">
                  <c:v>4.6000565454660476E-2</c:v>
                </c:pt>
                <c:pt idx="35">
                  <c:v>4.6570626539711918E-2</c:v>
                </c:pt>
                <c:pt idx="36">
                  <c:v>4.7137624453623225E-2</c:v>
                </c:pt>
                <c:pt idx="37">
                  <c:v>4.7701635924241814E-2</c:v>
                </c:pt>
                <c:pt idx="38">
                  <c:v>4.8262735102597057E-2</c:v>
                </c:pt>
                <c:pt idx="39">
                  <c:v>4.8820993673744852E-2</c:v>
                </c:pt>
                <c:pt idx="40">
                  <c:v>4.9376480961968283E-2</c:v>
                </c:pt>
                <c:pt idx="41">
                  <c:v>4.9929264030653377E-2</c:v>
                </c:pt>
                <c:pt idx="42">
                  <c:v>5.0479407777140405E-2</c:v>
                </c:pt>
                <c:pt idx="43">
                  <c:v>5.1026975022833231E-2</c:v>
                </c:pt>
                <c:pt idx="44">
                  <c:v>5.1572026598832831E-2</c:v>
                </c:pt>
                <c:pt idx="45">
                  <c:v>5.2114621427344521E-2</c:v>
                </c:pt>
                <c:pt idx="46">
                  <c:v>5.2654816599094295E-2</c:v>
                </c:pt>
                <c:pt idx="47">
                  <c:v>5.3192667446975227E-2</c:v>
                </c:pt>
                <c:pt idx="48">
                  <c:v>5.3728227616131975E-2</c:v>
                </c:pt>
                <c:pt idx="49">
                  <c:v>5.4261549130678995E-2</c:v>
                </c:pt>
                <c:pt idx="50">
                  <c:v>5.4792682457236383E-2</c:v>
                </c:pt>
                <c:pt idx="51">
                  <c:v>5.5321676565456598E-2</c:v>
                </c:pt>
                <c:pt idx="52">
                  <c:v>5.5848578985704667E-2</c:v>
                </c:pt>
                <c:pt idx="53">
                  <c:v>5.6373435864045508E-2</c:v>
                </c:pt>
                <c:pt idx="54">
                  <c:v>5.6896292014682132E-2</c:v>
                </c:pt>
                <c:pt idx="55">
                  <c:v>5.7417190969981199E-2</c:v>
                </c:pt>
                <c:pt idx="56">
                  <c:v>5.7936175028212772E-2</c:v>
                </c:pt>
                <c:pt idx="57">
                  <c:v>5.8453285299125753E-2</c:v>
                </c:pt>
                <c:pt idx="58">
                  <c:v>5.8968561747471573E-2</c:v>
                </c:pt>
                <c:pt idx="59">
                  <c:v>5.9482043234583365E-2</c:v>
                </c:pt>
                <c:pt idx="60">
                  <c:v>5.9993767558111186E-2</c:v>
                </c:pt>
                <c:pt idx="61">
                  <c:v>6.0503771490008011E-2</c:v>
                </c:pt>
                <c:pt idx="62">
                  <c:v>6.1012090812856627E-2</c:v>
                </c:pt>
                <c:pt idx="63">
                  <c:v>6.1518760354620568E-2</c:v>
                </c:pt>
                <c:pt idx="64">
                  <c:v>6.2023814021899895E-2</c:v>
                </c:pt>
                <c:pt idx="65">
                  <c:v>6.2527284831766408E-2</c:v>
                </c:pt>
                <c:pt idx="66">
                  <c:v>6.3029204942248979E-2</c:v>
                </c:pt>
                <c:pt idx="67">
                  <c:v>6.3529605681536039E-2</c:v>
                </c:pt>
                <c:pt idx="68">
                  <c:v>6.4028517575958913E-2</c:v>
                </c:pt>
                <c:pt idx="69">
                  <c:v>6.4525970376814734E-2</c:v>
                </c:pt>
                <c:pt idx="70">
                  <c:v>6.5021993086086055E-2</c:v>
                </c:pt>
                <c:pt idx="71">
                  <c:v>6.5516613981110569E-2</c:v>
                </c:pt>
                <c:pt idx="72">
                  <c:v>6.6009860638250387E-2</c:v>
                </c:pt>
                <c:pt idx="73">
                  <c:v>6.6501759955609835E-2</c:v>
                </c:pt>
                <c:pt idx="74">
                  <c:v>6.69923381748459E-2</c:v>
                </c:pt>
                <c:pt idx="75">
                  <c:v>6.7481620902114361E-2</c:v>
                </c:pt>
                <c:pt idx="76">
                  <c:v>6.7969633128192E-2</c:v>
                </c:pt>
                <c:pt idx="77">
                  <c:v>6.845639924781316E-2</c:v>
                </c:pt>
                <c:pt idx="78">
                  <c:v>6.8941943078256698E-2</c:v>
                </c:pt>
                <c:pt idx="79">
                  <c:v>6.9426287877218371E-2</c:v>
                </c:pt>
                <c:pt idx="80">
                  <c:v>6.9909456359999622E-2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2-481B-801A-FE24EFFF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</a:p>
        </c:rich>
      </c:tx>
      <c:layout>
        <c:manualLayout>
          <c:xMode val="edge"/>
          <c:yMode val="edge"/>
          <c:x val="0.43130527659690698"/>
          <c:y val="3.8739115969781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entropy!$B$2</c:f>
              <c:strCache>
                <c:ptCount val="1"/>
                <c:pt idx="0">
                  <c:v>Entropy  refprop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037562354848408E-2"/>
                  <c:y val="0.22470093159050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entropy!$A$3:$A$83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entropy!$B$3:$B$83</c:f>
              <c:numCache>
                <c:formatCode>General</c:formatCode>
                <c:ptCount val="81"/>
                <c:pt idx="0">
                  <c:v>6860.4111181261715</c:v>
                </c:pt>
                <c:pt idx="1">
                  <c:v>6808.4643726157419</c:v>
                </c:pt>
                <c:pt idx="2">
                  <c:v>6843.3892424321311</c:v>
                </c:pt>
                <c:pt idx="3">
                  <c:v>6877.1527735590707</c:v>
                </c:pt>
                <c:pt idx="4">
                  <c:v>6909.8329528106851</c:v>
                </c:pt>
                <c:pt idx="5">
                  <c:v>6941.5004480572379</c:v>
                </c:pt>
                <c:pt idx="6">
                  <c:v>6972.2194997142706</c:v>
                </c:pt>
                <c:pt idx="7">
                  <c:v>7002.0486773621215</c:v>
                </c:pt>
                <c:pt idx="8">
                  <c:v>7031.0415254798354</c:v>
                </c:pt>
                <c:pt idx="9">
                  <c:v>7059.2471174544789</c:v>
                </c:pt>
                <c:pt idx="10">
                  <c:v>7086.710533283298</c:v>
                </c:pt>
                <c:pt idx="11">
                  <c:v>7113.4732734552326</c:v>
                </c:pt>
                <c:pt idx="12">
                  <c:v>7139.5736191850501</c:v>
                </c:pt>
                <c:pt idx="13">
                  <c:v>7165.0469473341354</c:v>
                </c:pt>
                <c:pt idx="14">
                  <c:v>7189.9260068799367</c:v>
                </c:pt>
                <c:pt idx="15">
                  <c:v>7214.2411626105559</c:v>
                </c:pt>
                <c:pt idx="16">
                  <c:v>7238.0206107611357</c:v>
                </c:pt>
                <c:pt idx="17">
                  <c:v>7261.2905705274216</c:v>
                </c:pt>
                <c:pt idx="18">
                  <c:v>7284.0754547533415</c:v>
                </c:pt>
                <c:pt idx="19">
                  <c:v>7306.3980225651021</c:v>
                </c:pt>
                <c:pt idx="20">
                  <c:v>7328.2795162922885</c:v>
                </c:pt>
                <c:pt idx="21">
                  <c:v>7349.7397846591202</c:v>
                </c:pt>
                <c:pt idx="22">
                  <c:v>7370.7973939325402</c:v>
                </c:pt>
                <c:pt idx="23">
                  <c:v>7391.4697284669128</c:v>
                </c:pt>
                <c:pt idx="24">
                  <c:v>7411.7730818790214</c:v>
                </c:pt>
                <c:pt idx="25">
                  <c:v>7431.7227399143776</c:v>
                </c:pt>
                <c:pt idx="26">
                  <c:v>7451.3330559207388</c:v>
                </c:pt>
                <c:pt idx="27">
                  <c:v>7470.6175197225166</c:v>
                </c:pt>
                <c:pt idx="28">
                  <c:v>7489.5888205863421</c:v>
                </c:pt>
                <c:pt idx="29">
                  <c:v>7508.2589048804302</c:v>
                </c:pt>
                <c:pt idx="30">
                  <c:v>7526.6390289557621</c:v>
                </c:pt>
                <c:pt idx="31">
                  <c:v>7544.7398077134803</c:v>
                </c:pt>
                <c:pt idx="32">
                  <c:v>7562.5712592682721</c:v>
                </c:pt>
                <c:pt idx="33">
                  <c:v>7580.142846070732</c:v>
                </c:pt>
                <c:pt idx="34">
                  <c:v>7597.4635128111586</c:v>
                </c:pt>
                <c:pt idx="35">
                  <c:v>7614.5417213922783</c:v>
                </c:pt>
                <c:pt idx="36">
                  <c:v>7631.3854832279612</c:v>
                </c:pt>
                <c:pt idx="37">
                  <c:v>7648.0023890984266</c:v>
                </c:pt>
                <c:pt idx="38">
                  <c:v>7664.3996367692362</c:v>
                </c:pt>
                <c:pt idx="39">
                  <c:v>7680.5840565609678</c:v>
                </c:pt>
                <c:pt idx="40">
                  <c:v>7696.5621350384581</c:v>
                </c:pt>
                <c:pt idx="41">
                  <c:v>7712.3400369726096</c:v>
                </c:pt>
                <c:pt idx="42">
                  <c:v>7727.9236257136026</c:v>
                </c:pt>
                <c:pt idx="43">
                  <c:v>7743.3184821018122</c:v>
                </c:pt>
                <c:pt idx="44">
                  <c:v>7758.5299220314619</c:v>
                </c:pt>
                <c:pt idx="45">
                  <c:v>7773.5630127719824</c:v>
                </c:pt>
                <c:pt idx="46">
                  <c:v>7788.4225881430248</c:v>
                </c:pt>
                <c:pt idx="47">
                  <c:v>7803.1132626309118</c:v>
                </c:pt>
                <c:pt idx="48">
                  <c:v>7817.6394445269307</c:v>
                </c:pt>
                <c:pt idx="49">
                  <c:v>7832.0053481612913</c:v>
                </c:pt>
                <c:pt idx="50">
                  <c:v>7846.2150053004361</c:v>
                </c:pt>
                <c:pt idx="51">
                  <c:v>7860.2722757700094</c:v>
                </c:pt>
                <c:pt idx="52">
                  <c:v>7874.1808573606977</c:v>
                </c:pt>
                <c:pt idx="53">
                  <c:v>7887.9442950697103</c:v>
                </c:pt>
                <c:pt idx="54">
                  <c:v>7901.565989726405</c:v>
                </c:pt>
                <c:pt idx="55">
                  <c:v>7915.0492060468687</c:v>
                </c:pt>
                <c:pt idx="56">
                  <c:v>7928.3970801587202</c:v>
                </c:pt>
                <c:pt idx="57">
                  <c:v>7941.6126266342244</c:v>
                </c:pt>
                <c:pt idx="58">
                  <c:v>7954.6987450669267</c:v>
                </c:pt>
                <c:pt idx="59">
                  <c:v>7967.6582262242828</c:v>
                </c:pt>
                <c:pt idx="60">
                  <c:v>7980.4937578063436</c:v>
                </c:pt>
                <c:pt idx="61">
                  <c:v>7993.2079298382405</c:v>
                </c:pt>
                <c:pt idx="62">
                  <c:v>8005.8032397221768</c:v>
                </c:pt>
                <c:pt idx="63">
                  <c:v>8018.2820969726836</c:v>
                </c:pt>
                <c:pt idx="64">
                  <c:v>8030.6468276571541</c:v>
                </c:pt>
                <c:pt idx="65">
                  <c:v>8042.8996785619993</c:v>
                </c:pt>
                <c:pt idx="66">
                  <c:v>8055.0428211033313</c:v>
                </c:pt>
                <c:pt idx="67">
                  <c:v>8067.078354999634</c:v>
                </c:pt>
                <c:pt idx="68">
                  <c:v>8079.0083117226277</c:v>
                </c:pt>
                <c:pt idx="69">
                  <c:v>8090.8346577413786</c:v>
                </c:pt>
                <c:pt idx="70">
                  <c:v>8102.5592975735472</c:v>
                </c:pt>
                <c:pt idx="71">
                  <c:v>8114.1840766567502</c:v>
                </c:pt>
                <c:pt idx="72">
                  <c:v>8125.7107840519966</c:v>
                </c:pt>
                <c:pt idx="73">
                  <c:v>8137.1411549903542</c:v>
                </c:pt>
                <c:pt idx="74">
                  <c:v>8148.4768732732127</c:v>
                </c:pt>
                <c:pt idx="75">
                  <c:v>8159.71957353568</c:v>
                </c:pt>
                <c:pt idx="76">
                  <c:v>8170.8708433821348</c:v>
                </c:pt>
                <c:pt idx="77">
                  <c:v>8181.9322254021426</c:v>
                </c:pt>
                <c:pt idx="78">
                  <c:v>8192.905219074526</c:v>
                </c:pt>
                <c:pt idx="79">
                  <c:v>8203.7912825666936</c:v>
                </c:pt>
                <c:pt idx="80">
                  <c:v>8214.5918344359743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1-485B-A5A4-D15A068B2549}"/>
            </c:ext>
          </c:extLst>
        </c:ser>
        <c:ser>
          <c:idx val="1"/>
          <c:order val="1"/>
          <c:tx>
            <c:strRef>
              <c:f>entropy!$F$2</c:f>
              <c:strCache>
                <c:ptCount val="1"/>
                <c:pt idx="0">
                  <c:v>Enthalpy Trahan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entropy!$A$3:$A$83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entropy!$F$3:$F$83</c:f>
              <c:numCache>
                <c:formatCode>General</c:formatCode>
                <c:ptCount val="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1-485B-A5A4-D15A068B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598714</xdr:colOff>
      <xdr:row>28</xdr:row>
      <xdr:rowOff>27214</xdr:rowOff>
    </xdr:from>
    <xdr:to>
      <xdr:col>27</xdr:col>
      <xdr:colOff>149679</xdr:colOff>
      <xdr:row>42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-1</xdr:colOff>
      <xdr:row>4</xdr:row>
      <xdr:rowOff>244928</xdr:rowOff>
    </xdr:from>
    <xdr:to>
      <xdr:col>28</xdr:col>
      <xdr:colOff>244927</xdr:colOff>
      <xdr:row>26</xdr:row>
      <xdr:rowOff>136070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BD66B6-4A14-4F7C-A62C-3E81D5D8E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246529</xdr:colOff>
      <xdr:row>45</xdr:row>
      <xdr:rowOff>78442</xdr:rowOff>
    </xdr:from>
    <xdr:to>
      <xdr:col>26</xdr:col>
      <xdr:colOff>98611</xdr:colOff>
      <xdr:row>76</xdr:row>
      <xdr:rowOff>25776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25</xdr:col>
      <xdr:colOff>457200</xdr:colOff>
      <xdr:row>38</xdr:row>
      <xdr:rowOff>137834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B9ED8-2A33-4A60-AE0F-FDB93254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195545</xdr:colOff>
      <xdr:row>3</xdr:row>
      <xdr:rowOff>132230</xdr:rowOff>
    </xdr:from>
    <xdr:to>
      <xdr:col>31</xdr:col>
      <xdr:colOff>109820</xdr:colOff>
      <xdr:row>48</xdr:row>
      <xdr:rowOff>36980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31</xdr:col>
      <xdr:colOff>519393</xdr:colOff>
      <xdr:row>103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1F657-46A4-4F61-82F2-84373000B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67236</xdr:colOff>
      <xdr:row>4</xdr:row>
      <xdr:rowOff>132229</xdr:rowOff>
    </xdr:from>
    <xdr:to>
      <xdr:col>23</xdr:col>
      <xdr:colOff>586628</xdr:colOff>
      <xdr:row>49</xdr:row>
      <xdr:rowOff>81803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55</xdr:row>
      <xdr:rowOff>0</xdr:rowOff>
    </xdr:from>
    <xdr:to>
      <xdr:col>28</xdr:col>
      <xdr:colOff>172010</xdr:colOff>
      <xdr:row>99</xdr:row>
      <xdr:rowOff>140074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669F8-4556-493A-8112-D89A1BF6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54429</xdr:colOff>
      <xdr:row>9</xdr:row>
      <xdr:rowOff>13607</xdr:rowOff>
    </xdr:from>
    <xdr:to>
      <xdr:col>23</xdr:col>
      <xdr:colOff>217715</xdr:colOff>
      <xdr:row>23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E0DA-C570-4C49-A598-BE681F0D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REFPROP\REF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density"/>
      <definedName name="enthalpy"/>
      <definedName name="entropy"/>
      <definedName name="isobaricheatcapacity"/>
      <definedName name="thermalconductivity"/>
      <definedName name="viscosit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zoomScale="70" zoomScaleNormal="70" workbookViewId="0">
      <selection activeCell="B3" sqref="B3"/>
    </sheetView>
  </sheetViews>
  <sheetFormatPr defaultRowHeight="15" x14ac:dyDescent="0.25"/>
  <cols>
    <col min="3" max="3" width="12.7109375" bestFit="1" customWidth="1"/>
    <col min="8" max="8" width="14.28515625" bestFit="1" customWidth="1"/>
    <col min="9" max="9" width="12.140625" bestFit="1" customWidth="1"/>
    <col min="10" max="10" width="12.7109375" bestFit="1" customWidth="1"/>
    <col min="14" max="14" width="11.7109375" bestFit="1" customWidth="1"/>
    <col min="15" max="15" width="12.7109375" bestFit="1" customWidth="1"/>
  </cols>
  <sheetData>
    <row r="1" spans="1:15" x14ac:dyDescent="0.25">
      <c r="A1" t="s">
        <v>1</v>
      </c>
      <c r="B1">
        <v>0.1013</v>
      </c>
      <c r="C1" t="s">
        <v>2</v>
      </c>
      <c r="H1" t="s">
        <v>5</v>
      </c>
      <c r="I1" s="1">
        <f>MAX(G3:G83)</f>
        <v>0.28882714958805206</v>
      </c>
    </row>
    <row r="2" spans="1:15" x14ac:dyDescent="0.25">
      <c r="A2" t="s">
        <v>0</v>
      </c>
      <c r="B2" t="s">
        <v>12</v>
      </c>
      <c r="C2" t="s">
        <v>3</v>
      </c>
      <c r="D2" t="s">
        <v>4</v>
      </c>
      <c r="E2" t="s">
        <v>13</v>
      </c>
      <c r="F2" t="s">
        <v>8</v>
      </c>
      <c r="G2" t="s">
        <v>4</v>
      </c>
      <c r="I2" t="s">
        <v>10</v>
      </c>
      <c r="J2" t="s">
        <v>11</v>
      </c>
      <c r="K2">
        <v>273276.10959053598</v>
      </c>
    </row>
    <row r="3" spans="1:15" ht="21" x14ac:dyDescent="0.25">
      <c r="A3">
        <v>25</v>
      </c>
      <c r="B3">
        <f>[1]!enthalpy("Air","TP","SI with C",A3,$B$1)*1000</f>
        <v>298447.0675529826</v>
      </c>
      <c r="C3" s="2">
        <f xml:space="preserve"> -0.0000004949198*A3^4 + 0.001033177*A3^3 - 0.7092211*A3^2 + 1310.608*A3 + 226503.8</f>
        <v>258841.6868750781</v>
      </c>
      <c r="D3" s="1">
        <f>ABS(B3-C3)/B3</f>
        <v>0.13270487461188893</v>
      </c>
      <c r="E3">
        <f>[1]!isobaricheatcapacity("air","TP","SI with C",A3,$B$1)*1000</f>
        <v>1006.5629450594158</v>
      </c>
      <c r="F3">
        <f>-0.0000019796792*A3^3 + 0.003099531*A3^2 - 1.4184422*A3 + 1310.608</f>
        <v>1277.0532193874999</v>
      </c>
      <c r="G3" s="1">
        <f>ABS(E3-F3)/E3</f>
        <v>0.26872663617884074</v>
      </c>
      <c r="I3">
        <f>(((0.000000000000128806)*(A3^5)/5)-((0.000000000446054)*(A3^4)/4)+((0.00000048772)*(A3^3)/3)+((0.0000182754)*A3^2)/2+1.00651*A3)*1000+$K$2</f>
        <v>298447.0675529826</v>
      </c>
      <c r="J3">
        <f>(((0.000000000000128806)*(A3^4))-((0.000000000446054)*(A3^3))+((0.00000048772)*(A3^2))+((0.0000182754)*A3)+1.00651)*1000</f>
        <v>1007.2647907210938</v>
      </c>
      <c r="N3" s="6"/>
    </row>
    <row r="4" spans="1:15" ht="18.75" x14ac:dyDescent="0.25">
      <c r="A4">
        <v>10</v>
      </c>
      <c r="B4">
        <f>[1]!enthalpy("Air","TP","SI with C",A4,$B$1)*1000</f>
        <v>283352.06996418635</v>
      </c>
      <c r="C4" s="2">
        <f xml:space="preserve"> -0.0000004949198*A4^4 + 0.001033177*A4^3 - 0.7092211*A4^2 + 1310.608*A4 + 226503.8</f>
        <v>239539.98611780198</v>
      </c>
      <c r="D4" s="1">
        <f t="shared" ref="D4:D67" si="0">ABS(B4-C4)/B4</f>
        <v>0.15462065921001353</v>
      </c>
      <c r="E4">
        <f>[1]!isobaricheatcapacity("air","TP","SI with C",A4,$B$1)*1000</f>
        <v>1006.1330193387641</v>
      </c>
      <c r="F4">
        <f t="shared" ref="F4:F67" si="1">-0.0000019796792*A4^3 + 0.003099531*A4^2 - 1.4184422*A4 + 1310.608</f>
        <v>1296.7315514207999</v>
      </c>
      <c r="G4" s="1">
        <f t="shared" ref="G4:G67" si="2">ABS(E4-F4)/E4</f>
        <v>0.28882714958805206</v>
      </c>
      <c r="I4">
        <f t="shared" ref="I4:I67" si="3">(((0.000000000000128806)*(A4^5)/5)-((0.000000000446054)*(A4^4)/4)+((0.00000048772)*(A4^3)/3)+((0.0000182754)*A4^2)/2+1.00651*A4)*1000+$K$2</f>
        <v>283342.28482131043</v>
      </c>
      <c r="J4">
        <f t="shared" ref="J4:J67" si="4">(((0.000000000000128806)*(A4^4))-((0.000000000446054)*(A4^3))+((0.00000048772)*(A4^2))+((0.0000182754)*A4)+1.00651)*1000</f>
        <v>1006.7410812340601</v>
      </c>
      <c r="O4" s="7"/>
    </row>
    <row r="5" spans="1:15" ht="18.75" x14ac:dyDescent="0.25">
      <c r="A5">
        <v>20</v>
      </c>
      <c r="B5">
        <f>[1]!enthalpy("Air","TP","SI with C",A5,$B$1)*1000</f>
        <v>293414.66880395851</v>
      </c>
      <c r="C5" s="2">
        <f t="shared" ref="C5:C68" si="5" xml:space="preserve"> -0.0000004949198*A5^4 + 0.001033177*A5^3 - 0.7092211*A5^2 + 1310.608*A5 + 226503.8</f>
        <v>252440.45778883199</v>
      </c>
      <c r="D5" s="1">
        <f t="shared" si="0"/>
        <v>0.13964608920933994</v>
      </c>
      <c r="E5">
        <f>[1]!isobaricheatcapacity("air","TP","SI with C",A5,$B$1)*1000</f>
        <v>1006.3998683732833</v>
      </c>
      <c r="F5">
        <f t="shared" si="1"/>
        <v>1283.4631309664001</v>
      </c>
      <c r="G5" s="1">
        <f t="shared" si="2"/>
        <v>0.27530137006173705</v>
      </c>
      <c r="H5" s="3"/>
      <c r="I5">
        <f t="shared" si="3"/>
        <v>293411.2474974785</v>
      </c>
      <c r="J5">
        <f t="shared" si="4"/>
        <v>1007.0670481769599</v>
      </c>
    </row>
    <row r="6" spans="1:15" ht="18.75" x14ac:dyDescent="0.25">
      <c r="A6">
        <v>30</v>
      </c>
      <c r="B6">
        <f>[1]!enthalpy("Air","TP","SI with C",A6,$B$1)*1000</f>
        <v>303480.33151484793</v>
      </c>
      <c r="C6" s="2">
        <f t="shared" si="5"/>
        <v>265211.23590396199</v>
      </c>
      <c r="D6" s="1">
        <f t="shared" si="0"/>
        <v>0.12610074405765437</v>
      </c>
      <c r="E6">
        <f>[1]!isobaricheatcapacity("air","TP","SI with C",A6,$B$1)*1000</f>
        <v>1006.7459781120845</v>
      </c>
      <c r="F6">
        <f t="shared" si="1"/>
        <v>1270.7908605615999</v>
      </c>
      <c r="G6" s="1">
        <f t="shared" si="2"/>
        <v>0.26227557714674909</v>
      </c>
      <c r="I6">
        <f t="shared" si="3"/>
        <v>303483.93330059812</v>
      </c>
      <c r="J6">
        <f t="shared" si="4"/>
        <v>1007.48527087486</v>
      </c>
    </row>
    <row r="7" spans="1:15" ht="18.75" x14ac:dyDescent="0.25">
      <c r="A7">
        <v>40</v>
      </c>
      <c r="B7">
        <f>[1]!enthalpy("Air","TP","SI with C",A7,$B$1)*1000</f>
        <v>313549.85644833359</v>
      </c>
      <c r="C7" s="2">
        <f t="shared" si="5"/>
        <v>277858.222573312</v>
      </c>
      <c r="D7" s="1">
        <f t="shared" si="0"/>
        <v>0.11383080917118144</v>
      </c>
      <c r="E7">
        <f>[1]!isobaricheatcapacity("air","TP","SI with C",A7,$B$1)*1000</f>
        <v>1007.1725132329443</v>
      </c>
      <c r="F7">
        <f t="shared" si="1"/>
        <v>1258.7028621311999</v>
      </c>
      <c r="G7" s="1">
        <f t="shared" si="2"/>
        <v>0.24973909195641475</v>
      </c>
      <c r="I7">
        <f t="shared" si="3"/>
        <v>313561.25176725618</v>
      </c>
      <c r="J7">
        <f t="shared" si="4"/>
        <v>1007.99315028736</v>
      </c>
    </row>
    <row r="8" spans="1:15" ht="18.75" x14ac:dyDescent="0.25">
      <c r="A8">
        <v>50</v>
      </c>
      <c r="B8">
        <f>[1]!enthalpy("Air","TP","SI with C",A8,$B$1)*1000</f>
        <v>323624.05384485837</v>
      </c>
      <c r="C8" s="2">
        <f t="shared" si="5"/>
        <v>290387.20112624997</v>
      </c>
      <c r="D8" s="1">
        <f t="shared" si="0"/>
        <v>0.1027020467846366</v>
      </c>
      <c r="E8">
        <f>[1]!isobaricheatcapacity("air","TP","SI with C",A8,$B$1)*1000</f>
        <v>1007.6806648781984</v>
      </c>
      <c r="F8">
        <f t="shared" si="1"/>
        <v>1247.1872575999998</v>
      </c>
      <c r="G8" s="1">
        <f t="shared" si="2"/>
        <v>0.23768104427284151</v>
      </c>
      <c r="I8">
        <f t="shared" si="3"/>
        <v>323644.08659820264</v>
      </c>
      <c r="J8">
        <f t="shared" si="4"/>
        <v>1008.5881182875</v>
      </c>
    </row>
    <row r="9" spans="1:15" ht="18.75" x14ac:dyDescent="0.25">
      <c r="A9">
        <v>60</v>
      </c>
      <c r="B9">
        <f>[1]!enthalpy("Air","TP","SI with C",A9,$B$1)*1000</f>
        <v>333703.74549432844</v>
      </c>
      <c r="C9" s="2">
        <f t="shared" si="5"/>
        <v>302803.83611139201</v>
      </c>
      <c r="D9" s="1">
        <f t="shared" si="0"/>
        <v>9.2596831171802341E-2</v>
      </c>
      <c r="E9">
        <f>[1]!isobaricheatcapacity("air","TP","SI with C",A9,$B$1)*1000</f>
        <v>1008.2715350809723</v>
      </c>
      <c r="F9">
        <f t="shared" si="1"/>
        <v>1236.2321688928</v>
      </c>
      <c r="G9" s="1">
        <f t="shared" si="2"/>
        <v>0.22609051815939707</v>
      </c>
      <c r="I9">
        <f t="shared" si="3"/>
        <v>333733.29596748512</v>
      </c>
      <c r="J9">
        <f t="shared" si="4"/>
        <v>1009.26763766176</v>
      </c>
    </row>
    <row r="10" spans="1:15" ht="18.75" x14ac:dyDescent="0.25">
      <c r="A10">
        <v>70</v>
      </c>
      <c r="B10">
        <f>[1]!enthalpy("Air","TP","SI with C",A10,$B$1)*1000</f>
        <v>343789.76338724722</v>
      </c>
      <c r="C10" s="2">
        <f t="shared" si="5"/>
        <v>315113.67329660198</v>
      </c>
      <c r="D10" s="1">
        <f t="shared" si="0"/>
        <v>8.3411704316350727E-2</v>
      </c>
      <c r="E10">
        <f>[1]!isobaricheatcapacity("air","TP","SI with C",A10,$B$1)*1000</f>
        <v>1008.9460494044786</v>
      </c>
      <c r="F10">
        <f t="shared" si="1"/>
        <v>1225.8257179344</v>
      </c>
      <c r="G10" s="1">
        <f t="shared" si="2"/>
        <v>0.21495665566848965</v>
      </c>
      <c r="I10">
        <f t="shared" si="3"/>
        <v>343829.71283158317</v>
      </c>
      <c r="J10">
        <f t="shared" si="4"/>
        <v>1010.0292021100601</v>
      </c>
    </row>
    <row r="11" spans="1:15" ht="18.75" x14ac:dyDescent="0.25">
      <c r="A11">
        <v>80</v>
      </c>
      <c r="B11">
        <f>[1]!enthalpy("Air","TP","SI with C",A11,$B$1)*1000</f>
        <v>353882.94760979619</v>
      </c>
      <c r="C11" s="2">
        <f t="shared" si="5"/>
        <v>327322.13966899202</v>
      </c>
      <c r="D11" s="1">
        <f t="shared" si="0"/>
        <v>7.5055348442759809E-2</v>
      </c>
      <c r="E11">
        <f>[1]!isobaricheatcapacity("air","TP","SI with C",A11,$B$1)*1000</f>
        <v>1009.7048923102772</v>
      </c>
      <c r="F11">
        <f t="shared" si="1"/>
        <v>1215.9560266495998</v>
      </c>
      <c r="G11" s="1">
        <f t="shared" si="2"/>
        <v>0.20426872832853696</v>
      </c>
      <c r="I11">
        <f t="shared" si="3"/>
        <v>353934.14523854281</v>
      </c>
      <c r="J11">
        <f t="shared" si="4"/>
        <v>1010.8703362457601</v>
      </c>
    </row>
    <row r="12" spans="1:15" ht="18.75" x14ac:dyDescent="0.25">
      <c r="A12">
        <v>90</v>
      </c>
      <c r="B12">
        <f>[1]!enthalpy("Air","TP","SI with C",A12,$B$1)*1000</f>
        <v>363984.14368870563</v>
      </c>
      <c r="C12" s="2">
        <f t="shared" si="5"/>
        <v>339434.543434922</v>
      </c>
      <c r="D12" s="1">
        <f t="shared" si="0"/>
        <v>6.7446894815229835E-2</v>
      </c>
      <c r="E12">
        <f>[1]!isobaricheatcapacity("air","TP","SI with C",A12,$B$1)*1000</f>
        <v>1010.5484611520512</v>
      </c>
      <c r="F12">
        <f t="shared" si="1"/>
        <v>1206.6112169631999</v>
      </c>
      <c r="G12" s="1">
        <f t="shared" si="2"/>
        <v>0.19401618363520351</v>
      </c>
      <c r="I12">
        <f t="shared" si="3"/>
        <v>364047.37663711084</v>
      </c>
      <c r="J12">
        <f t="shared" si="4"/>
        <v>1011.78859559566</v>
      </c>
    </row>
    <row r="13" spans="1:15" ht="18.75" x14ac:dyDescent="0.25">
      <c r="A13">
        <v>100</v>
      </c>
      <c r="B13">
        <f>[1]!enthalpy("Air","TP","SI with C",A13,$B$1)*1000</f>
        <v>374094.19955563411</v>
      </c>
      <c r="C13" s="2">
        <f t="shared" si="5"/>
        <v>351456.07401999994</v>
      </c>
      <c r="D13" s="1">
        <f t="shared" si="0"/>
        <v>6.0514505604536917E-2</v>
      </c>
      <c r="E13">
        <f>[1]!isobaricheatcapacity("air","TP","SI with C",A13,$B$1)*1000</f>
        <v>1011.4768356119237</v>
      </c>
      <c r="F13">
        <f t="shared" si="1"/>
        <v>1197.7794107999998</v>
      </c>
      <c r="G13" s="1">
        <f t="shared" si="2"/>
        <v>0.18418867207706913</v>
      </c>
      <c r="I13">
        <f t="shared" si="3"/>
        <v>374170.16618586931</v>
      </c>
      <c r="J13">
        <f t="shared" si="4"/>
        <v>1012.7815665999999</v>
      </c>
    </row>
    <row r="14" spans="1:15" ht="18.75" x14ac:dyDescent="0.25">
      <c r="A14">
        <v>110</v>
      </c>
      <c r="B14">
        <f>[1]!enthalpy("Air","TP","SI with C",A14,$B$1)*1000</f>
        <v>384213.96227224031</v>
      </c>
      <c r="C14" s="2">
        <f t="shared" si="5"/>
        <v>363391.80206908198</v>
      </c>
      <c r="D14" s="1">
        <f t="shared" si="0"/>
        <v>5.4194178889325449E-2</v>
      </c>
      <c r="E14">
        <f>[1]!isobaricheatcapacity("air","TP","SI with C",A14,$B$1)*1000</f>
        <v>1012.4897600153766</v>
      </c>
      <c r="F14">
        <f t="shared" si="1"/>
        <v>1189.4487300848</v>
      </c>
      <c r="G14" s="1">
        <f t="shared" si="2"/>
        <v>0.17477605903563495</v>
      </c>
      <c r="I14">
        <f t="shared" si="3"/>
        <v>384303.24906236975</v>
      </c>
      <c r="J14">
        <f t="shared" si="4"/>
        <v>1013.8468666124601</v>
      </c>
    </row>
    <row r="15" spans="1:15" ht="18.75" x14ac:dyDescent="0.25">
      <c r="A15">
        <v>120</v>
      </c>
      <c r="B15">
        <f>[1]!enthalpy("Air","TP","SI with C",A15,$B$1)*1000</f>
        <v>394344.27463374345</v>
      </c>
      <c r="C15" s="2">
        <f t="shared" si="5"/>
        <v>375246.67944627197</v>
      </c>
      <c r="D15" s="1">
        <f t="shared" si="0"/>
        <v>4.842873706029794E-2</v>
      </c>
      <c r="E15">
        <f>[1]!isobaricheatcapacity("air","TP","SI with C",A15,$B$1)*1000</f>
        <v>1013.5866363856878</v>
      </c>
      <c r="F15">
        <f t="shared" si="1"/>
        <v>1181.6072967424</v>
      </c>
      <c r="G15" s="1">
        <f t="shared" si="2"/>
        <v>0.16576842504144587</v>
      </c>
      <c r="I15">
        <f t="shared" si="3"/>
        <v>394447.33677226782</v>
      </c>
      <c r="J15">
        <f t="shared" si="4"/>
        <v>1014.9821439001601</v>
      </c>
    </row>
    <row r="16" spans="1:15" ht="18.75" x14ac:dyDescent="0.25">
      <c r="A16">
        <v>130</v>
      </c>
      <c r="B16">
        <f>[1]!enthalpy("Air","TP","SI with C",A16,$B$1)*1000</f>
        <v>404485.9717489708</v>
      </c>
      <c r="C16" s="2">
        <f t="shared" si="5"/>
        <v>387025.53923492198</v>
      </c>
      <c r="D16" s="1">
        <f t="shared" si="0"/>
        <v>4.3166966801224421E-2</v>
      </c>
      <c r="E16">
        <f>[1]!isobaricheatcapacity("air","TP","SI with C",A16,$B$1)*1000</f>
        <v>1014.7665264013585</v>
      </c>
      <c r="F16">
        <f t="shared" si="1"/>
        <v>1174.2432326976</v>
      </c>
      <c r="G16" s="1">
        <f t="shared" si="2"/>
        <v>0.15715605722805004</v>
      </c>
      <c r="I16">
        <f t="shared" si="3"/>
        <v>404603.11745845748</v>
      </c>
      <c r="J16">
        <f t="shared" si="4"/>
        <v>1016.1850776436601</v>
      </c>
    </row>
    <row r="17" spans="1:10" ht="18.75" x14ac:dyDescent="0.25">
      <c r="A17">
        <v>140</v>
      </c>
      <c r="B17">
        <f>[1]!enthalpy("Air","TP","SI with C",A17,$B$1)*1000</f>
        <v>414639.87767770776</v>
      </c>
      <c r="C17" s="2">
        <f t="shared" si="5"/>
        <v>398733.09573763201</v>
      </c>
      <c r="D17" s="1">
        <f t="shared" si="0"/>
        <v>3.836288499110499E-2</v>
      </c>
      <c r="E17">
        <f>[1]!isobaricheatcapacity("air","TP","SI with C",A17,$B$1)*1000</f>
        <v>1016.0281606475477</v>
      </c>
      <c r="F17">
        <f t="shared" si="1"/>
        <v>1167.3446598751998</v>
      </c>
      <c r="G17" s="1">
        <f t="shared" si="2"/>
        <v>0.14892943432907726</v>
      </c>
      <c r="I17">
        <f t="shared" si="3"/>
        <v>414771.25621020555</v>
      </c>
      <c r="J17">
        <f t="shared" si="4"/>
        <v>1017.4533779369601</v>
      </c>
    </row>
    <row r="18" spans="1:10" ht="18.75" x14ac:dyDescent="0.25">
      <c r="A18">
        <v>150</v>
      </c>
      <c r="B18">
        <f>[1]!enthalpy("Air","TP","SI with C",A18,$B$1)*1000</f>
        <v>424806.80219102325</v>
      </c>
      <c r="C18" s="2">
        <f t="shared" si="5"/>
        <v>410373.94447624998</v>
      </c>
      <c r="D18" s="1">
        <f t="shared" si="0"/>
        <v>3.3975109721249792E-2</v>
      </c>
      <c r="E18">
        <f>[1]!isobaricheatcapacity("air","TP","SI with C",A18,$B$1)*1000</f>
        <v>1017.3699537352956</v>
      </c>
      <c r="F18">
        <f t="shared" si="1"/>
        <v>1160.8997001999999</v>
      </c>
      <c r="G18" s="1">
        <f t="shared" si="2"/>
        <v>0.14107920716326622</v>
      </c>
      <c r="I18">
        <f t="shared" si="3"/>
        <v>424952.39537228597</v>
      </c>
      <c r="J18">
        <f t="shared" si="4"/>
        <v>1018.7847857875001</v>
      </c>
    </row>
    <row r="19" spans="1:10" ht="18.75" x14ac:dyDescent="0.25">
      <c r="A19">
        <v>160</v>
      </c>
      <c r="B19">
        <f>[1]!enthalpy("Air","TP","SI with C",A19,$B$1)*1000</f>
        <v>434987.53770677361</v>
      </c>
      <c r="C19" s="2">
        <f t="shared" si="5"/>
        <v>421952.56219187198</v>
      </c>
      <c r="D19" s="1">
        <f t="shared" si="0"/>
        <v>2.9966319457383036E-2</v>
      </c>
      <c r="E19">
        <f>[1]!isobaricheatcapacity("air","TP","SI with C",A19,$B$1)*1000</f>
        <v>1018.7900240189624</v>
      </c>
      <c r="F19">
        <f t="shared" si="1"/>
        <v>1154.8964755968</v>
      </c>
      <c r="G19" s="1">
        <f t="shared" si="2"/>
        <v>0.13359617621786238</v>
      </c>
      <c r="I19">
        <f t="shared" si="3"/>
        <v>435147.15485411446</v>
      </c>
      <c r="J19">
        <f t="shared" si="4"/>
        <v>1020.1770731161602</v>
      </c>
    </row>
    <row r="20" spans="1:10" ht="18.75" x14ac:dyDescent="0.25">
      <c r="A20">
        <v>170</v>
      </c>
      <c r="B20">
        <f>[1]!enthalpy("Air","TP","SI with C",A20,$B$1)*1000</f>
        <v>445182.85644051671</v>
      </c>
      <c r="C20" s="2">
        <f t="shared" si="5"/>
        <v>433473.30684484198</v>
      </c>
      <c r="D20" s="1">
        <f t="shared" si="0"/>
        <v>2.6302786430948983E-2</v>
      </c>
      <c r="E20">
        <f>[1]!isobaricheatcapacity("air","TP","SI with C",A20,$B$1)*1000</f>
        <v>1020.2862167836527</v>
      </c>
      <c r="F20">
        <f t="shared" si="1"/>
        <v>1149.3231079903999</v>
      </c>
      <c r="G20" s="1">
        <f t="shared" si="2"/>
        <v>0.12647126765421055</v>
      </c>
      <c r="I20">
        <f t="shared" si="3"/>
        <v>445356.13243888249</v>
      </c>
      <c r="J20">
        <f t="shared" si="4"/>
        <v>1021.6280427572599</v>
      </c>
    </row>
    <row r="21" spans="1:10" ht="18.75" x14ac:dyDescent="0.25">
      <c r="A21">
        <v>180</v>
      </c>
      <c r="B21">
        <f>[1]!enthalpy("Air","TP","SI with C",A21,$B$1)*1000</f>
        <v>455393.50780144444</v>
      </c>
      <c r="C21" s="2">
        <f t="shared" si="5"/>
        <v>444940.41761475196</v>
      </c>
      <c r="D21" s="1">
        <f t="shared" si="0"/>
        <v>2.2953972789726555E-2</v>
      </c>
      <c r="E21">
        <f>[1]!isobaricheatcapacity("air","TP","SI with C",A21,$B$1)*1000</f>
        <v>1021.8561299062201</v>
      </c>
      <c r="F21">
        <f t="shared" si="1"/>
        <v>1144.1677193055998</v>
      </c>
      <c r="G21" s="1">
        <f t="shared" si="2"/>
        <v>0.11969550880964501</v>
      </c>
      <c r="I21">
        <f t="shared" si="3"/>
        <v>455579.90409269213</v>
      </c>
      <c r="J21">
        <f t="shared" si="4"/>
        <v>1023.13552845856</v>
      </c>
    </row>
    <row r="22" spans="1:10" ht="18.75" x14ac:dyDescent="0.25">
      <c r="A22">
        <v>190</v>
      </c>
      <c r="B22">
        <f>[1]!enthalpy("Air","TP","SI with C",A22,$B$1)*1000</f>
        <v>465620.21605361241</v>
      </c>
      <c r="C22" s="2">
        <f t="shared" si="5"/>
        <v>456358.01490044198</v>
      </c>
      <c r="D22" s="1">
        <f t="shared" si="0"/>
        <v>1.9892180008146309E-2</v>
      </c>
      <c r="E22">
        <f>[1]!isobaricheatcapacity("air","TP","SI with C",A22,$B$1)*1000</f>
        <v>1023.4971411183251</v>
      </c>
      <c r="F22">
        <f t="shared" si="1"/>
        <v>1139.4184314672</v>
      </c>
      <c r="G22" s="1">
        <f t="shared" si="2"/>
        <v>0.11326000405063505</v>
      </c>
      <c r="I22">
        <f t="shared" si="3"/>
        <v>465819.02427369019</v>
      </c>
      <c r="J22">
        <f t="shared" si="4"/>
        <v>1024.6973948812602</v>
      </c>
    </row>
    <row r="23" spans="1:10" ht="18.75" x14ac:dyDescent="0.25">
      <c r="A23">
        <v>200</v>
      </c>
      <c r="B23">
        <f>[1]!enthalpy("Air","TP","SI with C",A23,$B$1)*1000</f>
        <v>475863.6782546243</v>
      </c>
      <c r="C23" s="2">
        <f t="shared" si="5"/>
        <v>467730.10031999997</v>
      </c>
      <c r="D23" s="1">
        <f t="shared" si="0"/>
        <v>1.7092243653595757E-2</v>
      </c>
      <c r="E23">
        <f>[1]!isobaricheatcapacity("air","TP","SI with C",A23,$B$1)*1000</f>
        <v>1025.206436118704</v>
      </c>
      <c r="F23">
        <f t="shared" si="1"/>
        <v>1135.0633663999999</v>
      </c>
      <c r="G23" s="1">
        <f t="shared" si="2"/>
        <v>0.10715591163980569</v>
      </c>
      <c r="I23">
        <f t="shared" si="3"/>
        <v>476074.02624120261</v>
      </c>
      <c r="J23">
        <f t="shared" si="4"/>
        <v>1026.3115376000001</v>
      </c>
    </row>
    <row r="24" spans="1:10" ht="18.75" x14ac:dyDescent="0.25">
      <c r="A24">
        <v>210</v>
      </c>
      <c r="B24">
        <f>[1]!enthalpy("Air","TP","SI with C",A24,$B$1)*1000</f>
        <v>486124.56247697247</v>
      </c>
      <c r="C24" s="2">
        <f t="shared" si="5"/>
        <v>479060.55671076197</v>
      </c>
      <c r="D24" s="1">
        <f t="shared" si="0"/>
        <v>1.4531266904550035E-2</v>
      </c>
      <c r="E24">
        <f>[1]!isobaricheatcapacity("air","TP","SI with C",A24,$B$1)*1000</f>
        <v>1026.9810368940352</v>
      </c>
      <c r="F24">
        <f t="shared" si="1"/>
        <v>1131.0906460287999</v>
      </c>
      <c r="G24" s="1">
        <f t="shared" si="2"/>
        <v>0.10137442211165854</v>
      </c>
      <c r="I24">
        <f t="shared" si="3"/>
        <v>486345.4223648691</v>
      </c>
      <c r="J24">
        <f t="shared" si="4"/>
        <v>1027.9758831028601</v>
      </c>
    </row>
    <row r="25" spans="1:10" ht="18.75" x14ac:dyDescent="0.25">
      <c r="A25">
        <v>220</v>
      </c>
      <c r="B25">
        <f>[1]!enthalpy("Air","TP","SI with C",A25,$B$1)*1000</f>
        <v>496403.50631135626</v>
      </c>
      <c r="C25" s="2">
        <f t="shared" si="5"/>
        <v>490353.14812931197</v>
      </c>
      <c r="D25" s="1">
        <f t="shared" si="0"/>
        <v>1.2188387279942703E-2</v>
      </c>
      <c r="E25">
        <f>[1]!isobaricheatcapacity("air","TP","SI with C",A25,$B$1)*1000</f>
        <v>1028.8178297129052</v>
      </c>
      <c r="F25">
        <f t="shared" si="1"/>
        <v>1127.4883922783999</v>
      </c>
      <c r="G25" s="1">
        <f t="shared" si="2"/>
        <v>9.5906738506883235E-2</v>
      </c>
      <c r="I25">
        <f t="shared" si="3"/>
        <v>496633.70443377714</v>
      </c>
      <c r="J25">
        <f t="shared" si="4"/>
        <v>1029.68838879136</v>
      </c>
    </row>
    <row r="26" spans="1:10" ht="18.75" x14ac:dyDescent="0.25">
      <c r="A26">
        <v>230</v>
      </c>
      <c r="B26">
        <f>[1]!enthalpy("Air","TP","SI with C",A26,$B$1)*1000</f>
        <v>506701.11564644118</v>
      </c>
      <c r="C26" s="2">
        <f t="shared" si="5"/>
        <v>501611.51985148195</v>
      </c>
      <c r="D26" s="1">
        <f t="shared" si="0"/>
        <v>1.0044571913890504E-2</v>
      </c>
      <c r="E26">
        <f>[1]!isobaricheatcapacity("air","TP","SI with C",A26,$B$1)*1000</f>
        <v>1030.7135923546605</v>
      </c>
      <c r="F26">
        <f t="shared" si="1"/>
        <v>1124.2447270736</v>
      </c>
      <c r="G26" s="1">
        <f t="shared" si="2"/>
        <v>9.0744058691675969E-2</v>
      </c>
      <c r="I26">
        <f t="shared" si="3"/>
        <v>506939.34396559681</v>
      </c>
      <c r="J26">
        <f t="shared" si="4"/>
        <v>1031.4470429804601</v>
      </c>
    </row>
    <row r="27" spans="1:10" ht="18.75" x14ac:dyDescent="0.25">
      <c r="A27">
        <v>240</v>
      </c>
      <c r="B27">
        <f>[1]!enthalpy("Air","TP","SI with C",A27,$B$1)*1000</f>
        <v>517017.96371559089</v>
      </c>
      <c r="C27" s="2">
        <f t="shared" si="5"/>
        <v>512839.198372352</v>
      </c>
      <c r="D27" s="1">
        <f t="shared" si="0"/>
        <v>8.08243743255623E-3</v>
      </c>
      <c r="E27">
        <f>[1]!isobaricheatcapacity("air","TP","SI with C",A27,$B$1)*1000</f>
        <v>1032.6650202237313</v>
      </c>
      <c r="F27">
        <f t="shared" si="1"/>
        <v>1121.3477723392</v>
      </c>
      <c r="G27" s="1">
        <f t="shared" si="2"/>
        <v>8.5877559885058574E-2</v>
      </c>
      <c r="I27">
        <f t="shared" si="3"/>
        <v>517262.79251571489</v>
      </c>
      <c r="J27">
        <f t="shared" si="4"/>
        <v>1033.24986489856</v>
      </c>
    </row>
    <row r="28" spans="1:10" ht="18.75" x14ac:dyDescent="0.25">
      <c r="A28">
        <v>250</v>
      </c>
      <c r="B28">
        <f>[1]!enthalpy("Air","TP","SI with C",A28,$B$1)*1000</f>
        <v>527354.5903980165</v>
      </c>
      <c r="C28" s="2">
        <f t="shared" si="5"/>
        <v>524039.59140624997</v>
      </c>
      <c r="D28" s="1">
        <f t="shared" si="0"/>
        <v>6.2860910896112027E-3</v>
      </c>
      <c r="E28">
        <f>[1]!isobaricheatcapacity("air","TP","SI with C",A28,$B$1)*1000</f>
        <v>1034.6687510799809</v>
      </c>
      <c r="F28">
        <f t="shared" si="1"/>
        <v>1118.7856499999998</v>
      </c>
      <c r="G28" s="1">
        <f t="shared" si="2"/>
        <v>8.129838543226342E-2</v>
      </c>
      <c r="I28">
        <f t="shared" si="3"/>
        <v>527604.48198636924</v>
      </c>
      <c r="J28">
        <f t="shared" si="4"/>
        <v>1035.0949046875</v>
      </c>
    </row>
    <row r="29" spans="1:10" ht="18.75" x14ac:dyDescent="0.25">
      <c r="A29">
        <v>260</v>
      </c>
      <c r="B29">
        <f>[1]!enthalpy("Air","TP","SI with C",A29,$B$1)*1000</f>
        <v>537711.50175945309</v>
      </c>
      <c r="C29" s="2">
        <f t="shared" si="5"/>
        <v>535215.987886752</v>
      </c>
      <c r="D29" s="1">
        <f t="shared" si="0"/>
        <v>4.6409903164345342E-3</v>
      </c>
      <c r="E29">
        <f>[1]!isobaricheatcapacity("air","TP","SI with C",A29,$B$1)*1000</f>
        <v>1036.7213881865985</v>
      </c>
      <c r="F29">
        <f t="shared" si="1"/>
        <v>1116.5464819807999</v>
      </c>
      <c r="G29" s="1">
        <f t="shared" si="2"/>
        <v>7.6997633794195205E-2</v>
      </c>
      <c r="I29">
        <f t="shared" si="3"/>
        <v>537964.82493578386</v>
      </c>
      <c r="J29">
        <f t="shared" si="4"/>
        <v>1036.9802434025601</v>
      </c>
    </row>
    <row r="30" spans="1:10" ht="18.75" x14ac:dyDescent="0.25">
      <c r="A30">
        <v>270</v>
      </c>
      <c r="B30">
        <f>[1]!enthalpy("Air","TP","SI with C",A30,$B$1)*1000</f>
        <v>548089.16981581494</v>
      </c>
      <c r="C30" s="2">
        <f t="shared" si="5"/>
        <v>546371.5579666819</v>
      </c>
      <c r="D30" s="1">
        <f t="shared" si="0"/>
        <v>3.1338182611968853E-3</v>
      </c>
      <c r="E30">
        <f>[1]!isobaricheatcapacity("air","TP","SI with C",A30,$B$1)*1000</f>
        <v>1038.8195217391008</v>
      </c>
      <c r="F30">
        <f t="shared" si="1"/>
        <v>1114.6183902063999</v>
      </c>
      <c r="G30" s="1">
        <f t="shared" si="2"/>
        <v>7.2966349670059438E-2</v>
      </c>
      <c r="I30">
        <f t="shared" si="3"/>
        <v>548344.2148873019</v>
      </c>
      <c r="J30">
        <f t="shared" si="4"/>
        <v>1038.90399301246</v>
      </c>
    </row>
    <row r="31" spans="1:10" ht="18.75" x14ac:dyDescent="0.25">
      <c r="A31">
        <v>280</v>
      </c>
      <c r="B31">
        <f>[1]!enthalpy("Air","TP","SI with C",A31,$B$1)*1000</f>
        <v>558488.03250217496</v>
      </c>
      <c r="C31" s="2">
        <f t="shared" si="5"/>
        <v>557509.35301811201</v>
      </c>
      <c r="D31" s="1">
        <f t="shared" si="0"/>
        <v>1.7523732418727042E-3</v>
      </c>
      <c r="E31">
        <f>[1]!isobaricheatcapacity("air","TP","SI with C",A31,$B$1)*1000</f>
        <v>1040.9597484924266</v>
      </c>
      <c r="F31">
        <f t="shared" si="1"/>
        <v>1112.9894966016</v>
      </c>
      <c r="G31" s="1">
        <f t="shared" si="2"/>
        <v>6.9195517130696674E-2</v>
      </c>
      <c r="I31">
        <f t="shared" si="3"/>
        <v>558743.02663852158</v>
      </c>
      <c r="J31">
        <f t="shared" si="4"/>
        <v>1040.86429639936</v>
      </c>
    </row>
    <row r="32" spans="1:10" ht="18.75" x14ac:dyDescent="0.25">
      <c r="A32">
        <v>290</v>
      </c>
      <c r="B32">
        <f>[1]!enthalpy("Air","TP","SI with C",A32,$B$1)*1000</f>
        <v>568908.49382883764</v>
      </c>
      <c r="C32" s="2">
        <f t="shared" si="5"/>
        <v>568632.30563236191</v>
      </c>
      <c r="D32" s="1">
        <f t="shared" si="0"/>
        <v>4.8547033393181899E-4</v>
      </c>
      <c r="E32">
        <f>[1]!isobaricheatcapacity("air","TP","SI with C",A32,$B$1)*1000</f>
        <v>1043.1386895483831</v>
      </c>
      <c r="F32">
        <f t="shared" si="1"/>
        <v>1111.6479230912</v>
      </c>
      <c r="G32" s="1">
        <f t="shared" si="2"/>
        <v>6.5676054612141085E-2</v>
      </c>
      <c r="I32">
        <f t="shared" si="3"/>
        <v>569161.61657042953</v>
      </c>
      <c r="J32">
        <f t="shared" si="4"/>
        <v>1042.8593273588599</v>
      </c>
    </row>
    <row r="33" spans="1:10" ht="18.75" x14ac:dyDescent="0.25">
      <c r="A33">
        <v>300</v>
      </c>
      <c r="B33">
        <f>[1]!enthalpy("Air","TP","SI with C",A33,$B$1)*1000</f>
        <v>579350.92420606804</v>
      </c>
      <c r="C33" s="2">
        <f t="shared" si="5"/>
        <v>579743.22961999988</v>
      </c>
      <c r="D33" s="1">
        <f t="shared" si="0"/>
        <v>6.7714643671182404E-4</v>
      </c>
      <c r="E33">
        <f>[1]!isobaricheatcapacity("air","TP","SI with C",A33,$B$1)*1000</f>
        <v>1045.3530063033488</v>
      </c>
      <c r="F33">
        <f t="shared" si="1"/>
        <v>1110.5817915999999</v>
      </c>
      <c r="G33" s="1">
        <f t="shared" si="2"/>
        <v>6.2398811600798548E-2</v>
      </c>
      <c r="I33">
        <f t="shared" si="3"/>
        <v>579600.32295653597</v>
      </c>
      <c r="J33">
        <f t="shared" si="4"/>
        <v>1044.8872905999999</v>
      </c>
    </row>
    <row r="34" spans="1:10" ht="18.75" x14ac:dyDescent="0.25">
      <c r="A34">
        <v>310</v>
      </c>
      <c r="B34">
        <f>[1]!enthalpy("Air","TP","SI with C",A34,$B$1)*1000</f>
        <v>589815.66091922019</v>
      </c>
      <c r="C34" s="2">
        <f t="shared" si="5"/>
        <v>590844.82001084194</v>
      </c>
      <c r="D34" s="1">
        <f t="shared" si="0"/>
        <v>1.7448826130147552E-3</v>
      </c>
      <c r="E34">
        <f>[1]!isobaricheatcapacity("air","TP","SI with C",A34,$B$1)*1000</f>
        <v>1047.5994145868754</v>
      </c>
      <c r="F34">
        <f t="shared" si="1"/>
        <v>1109.7792240527999</v>
      </c>
      <c r="G34" s="1">
        <f t="shared" si="2"/>
        <v>5.935456683167907E-2</v>
      </c>
      <c r="I34">
        <f t="shared" si="3"/>
        <v>590059.46627200837</v>
      </c>
      <c r="J34">
        <f t="shared" si="4"/>
        <v>1046.9464217452601</v>
      </c>
    </row>
    <row r="35" spans="1:10" ht="18.75" x14ac:dyDescent="0.25">
      <c r="A35">
        <v>320</v>
      </c>
      <c r="B35">
        <f>[1]!enthalpy("Air","TP","SI with C",A35,$B$1)*1000</f>
        <v>600303.0087364238</v>
      </c>
      <c r="C35" s="2">
        <f t="shared" si="5"/>
        <v>601939.65305395192</v>
      </c>
      <c r="D35" s="1">
        <f t="shared" si="0"/>
        <v>2.7263636758594377E-3</v>
      </c>
      <c r="E35">
        <f>[1]!isobaricheatcapacity("air","TP","SI with C",A35,$B$1)*1000</f>
        <v>1049.8746970462864</v>
      </c>
      <c r="F35">
        <f t="shared" si="1"/>
        <v>1109.2283423744</v>
      </c>
      <c r="G35" s="1">
        <f t="shared" si="2"/>
        <v>5.6534027817889951E-2</v>
      </c>
      <c r="I35">
        <f t="shared" si="3"/>
        <v>600539.34950280655</v>
      </c>
      <c r="J35">
        <f t="shared" si="4"/>
        <v>1049.0349873305599</v>
      </c>
    </row>
    <row r="36" spans="1:10" ht="18.75" x14ac:dyDescent="0.25">
      <c r="A36">
        <v>330</v>
      </c>
      <c r="B36">
        <f>[1]!enthalpy("Air","TP","SI with C",A36,$B$1)*1000</f>
        <v>610813.24063165172</v>
      </c>
      <c r="C36" s="2">
        <f t="shared" si="5"/>
        <v>613030.18621764192</v>
      </c>
      <c r="D36" s="1">
        <f t="shared" si="0"/>
        <v>3.629498246792472E-3</v>
      </c>
      <c r="E36">
        <f>[1]!isobaricheatcapacity("air","TP","SI with C",A36,$B$1)*1000</f>
        <v>1052.1757138513133</v>
      </c>
      <c r="F36">
        <f t="shared" si="1"/>
        <v>1108.9172684895998</v>
      </c>
      <c r="G36" s="1">
        <f t="shared" si="2"/>
        <v>5.3927831531668358E-2</v>
      </c>
      <c r="I36">
        <f t="shared" si="3"/>
        <v>611040.25845481618</v>
      </c>
      <c r="J36">
        <f t="shared" si="4"/>
        <v>1051.15128480526</v>
      </c>
    </row>
    <row r="37" spans="1:10" ht="18.75" x14ac:dyDescent="0.25">
      <c r="A37">
        <v>340</v>
      </c>
      <c r="B37">
        <f>[1]!enthalpy("Air","TP","SI with C",A37,$B$1)*1000</f>
        <v>621346.59860679414</v>
      </c>
      <c r="C37" s="2">
        <f t="shared" si="5"/>
        <v>624118.7581894719</v>
      </c>
      <c r="D37" s="1">
        <f t="shared" si="0"/>
        <v>4.4615349772471587E-3</v>
      </c>
      <c r="E37">
        <f>[1]!isobaricheatcapacity("air","TP","SI with C",A37,$B$1)*1000</f>
        <v>1054.4994118068892</v>
      </c>
      <c r="F37">
        <f t="shared" si="1"/>
        <v>1108.8341243231998</v>
      </c>
      <c r="G37" s="1">
        <f t="shared" si="2"/>
        <v>5.152654606341403E-2</v>
      </c>
      <c r="I37">
        <f t="shared" si="3"/>
        <v>621562.46206298424</v>
      </c>
      <c r="J37">
        <f t="shared" si="4"/>
        <v>1053.29364253216</v>
      </c>
    </row>
    <row r="38" spans="1:10" ht="18.75" x14ac:dyDescent="0.25">
      <c r="A38">
        <v>350</v>
      </c>
      <c r="B38">
        <f>[1]!enthalpy("Air","TP","SI with C",A38,$B$1)*1000</f>
        <v>631903.29459730675</v>
      </c>
      <c r="C38" s="2">
        <f t="shared" si="5"/>
        <v>635207.58887624997</v>
      </c>
      <c r="D38" s="1">
        <f t="shared" si="0"/>
        <v>5.2291138647234644E-3</v>
      </c>
      <c r="E38">
        <f>[1]!isobaricheatcapacity("air","TP","SI with C",A38,$B$1)*1000</f>
        <v>1056.8428319721259</v>
      </c>
      <c r="F38">
        <f t="shared" si="1"/>
        <v>1108.9670317999999</v>
      </c>
      <c r="G38" s="1">
        <f t="shared" si="2"/>
        <v>4.932067309441597E-2</v>
      </c>
      <c r="I38">
        <f t="shared" si="3"/>
        <v>632106.21270045266</v>
      </c>
      <c r="J38">
        <f t="shared" si="4"/>
        <v>1055.4604197874999</v>
      </c>
    </row>
    <row r="39" spans="1:10" ht="18.75" x14ac:dyDescent="0.25">
      <c r="A39">
        <v>360</v>
      </c>
      <c r="B39">
        <f>[1]!enthalpy("Air","TP","SI with C",A39,$B$1)*1000</f>
        <v>642483.51144701499</v>
      </c>
      <c r="C39" s="2">
        <f t="shared" si="5"/>
        <v>646298.77940403204</v>
      </c>
      <c r="D39" s="1">
        <f t="shared" si="0"/>
        <v>5.9383126399994782E-3</v>
      </c>
      <c r="E39">
        <f>[1]!isobaricheatcapacity("air","TP","SI with C",A39,$B$1)*1000</f>
        <v>1059.2031158898656</v>
      </c>
      <c r="F39">
        <f t="shared" si="1"/>
        <v>1109.3041128447999</v>
      </c>
      <c r="G39" s="1">
        <f t="shared" si="2"/>
        <v>4.7300651030320183E-2</v>
      </c>
      <c r="I39">
        <f t="shared" si="3"/>
        <v>642671.74648769305</v>
      </c>
      <c r="J39">
        <f t="shared" si="4"/>
        <v>1057.65000676096</v>
      </c>
    </row>
    <row r="40" spans="1:10" ht="18.75" x14ac:dyDescent="0.25">
      <c r="A40">
        <v>370</v>
      </c>
      <c r="B40">
        <f>[1]!enthalpy("Air","TP","SI with C",A40,$B$1)*1000</f>
        <v>653087.40393871255</v>
      </c>
      <c r="C40" s="2">
        <f t="shared" si="5"/>
        <v>657394.31211812189</v>
      </c>
      <c r="D40" s="1">
        <f t="shared" si="0"/>
        <v>6.5946887865770383E-3</v>
      </c>
      <c r="E40">
        <f>[1]!isobaricheatcapacity("air","TP","SI with C",A40,$B$1)*1000</f>
        <v>1061.5775105345911</v>
      </c>
      <c r="F40">
        <f t="shared" si="1"/>
        <v>1109.8334893823999</v>
      </c>
      <c r="G40" s="1">
        <f t="shared" si="2"/>
        <v>4.5456858655104695E-2</v>
      </c>
      <c r="I40">
        <f t="shared" si="3"/>
        <v>653259.28360164119</v>
      </c>
      <c r="J40">
        <f t="shared" si="4"/>
        <v>1059.86082455566</v>
      </c>
    </row>
    <row r="41" spans="1:10" ht="18.75" x14ac:dyDescent="0.25">
      <c r="A41">
        <v>380</v>
      </c>
      <c r="B41">
        <f>[1]!enthalpy("Air","TP","SI with C",A41,$B$1)*1000</f>
        <v>663715.09986828582</v>
      </c>
      <c r="C41" s="2">
        <f t="shared" si="5"/>
        <v>668496.05058307201</v>
      </c>
      <c r="D41" s="1">
        <f t="shared" si="0"/>
        <v>7.2033176821424839E-3</v>
      </c>
      <c r="E41">
        <f>[1]!isobaricheatcapacity("air","TP","SI with C",A41,$B$1)*1000</f>
        <v>1063.9633720873994</v>
      </c>
      <c r="F41">
        <f t="shared" si="1"/>
        <v>1110.5432833375999</v>
      </c>
      <c r="G41" s="1">
        <f t="shared" si="2"/>
        <v>4.3779619178820874E-2</v>
      </c>
      <c r="I41">
        <f t="shared" si="3"/>
        <v>663869.0285848307</v>
      </c>
      <c r="J41">
        <f t="shared" si="4"/>
        <v>1062.09132518816</v>
      </c>
    </row>
    <row r="42" spans="1:10" ht="18.75" x14ac:dyDescent="0.25">
      <c r="A42">
        <v>390</v>
      </c>
      <c r="B42">
        <f>[1]!enthalpy("Air","TP","SI with C",A42,$B$1)*1000</f>
        <v>674366.70115117135</v>
      </c>
      <c r="C42" s="2">
        <f t="shared" si="5"/>
        <v>679605.73958268203</v>
      </c>
      <c r="D42" s="1">
        <f t="shared" si="0"/>
        <v>7.7688272902078749E-3</v>
      </c>
      <c r="E42">
        <f>[1]!isobaricheatcapacity("air","TP","SI with C",A42,$B$1)*1000</f>
        <v>1066.358168645731</v>
      </c>
      <c r="F42">
        <f t="shared" si="1"/>
        <v>1111.4216166351998</v>
      </c>
      <c r="G42" s="1">
        <f t="shared" si="2"/>
        <v>4.2259204566041042E-2</v>
      </c>
      <c r="I42">
        <f t="shared" si="3"/>
        <v>674501.17065452889</v>
      </c>
      <c r="J42">
        <f t="shared" si="4"/>
        <v>1064.33999158846</v>
      </c>
    </row>
    <row r="43" spans="1:10" ht="18.75" x14ac:dyDescent="0.25">
      <c r="A43">
        <v>400</v>
      </c>
      <c r="B43">
        <f>[1]!enthalpy("Air","TP","SI with C",A43,$B$1)*1000</f>
        <v>685042.28495102469</v>
      </c>
      <c r="C43" s="2">
        <f t="shared" si="5"/>
        <v>690725.00511999987</v>
      </c>
      <c r="D43" s="1">
        <f t="shared" si="0"/>
        <v>8.2954297768369923E-3</v>
      </c>
      <c r="E43">
        <f>[1]!isobaricheatcapacity("air","TP","SI with C",A43,$B$1)*1000</f>
        <v>1068.7594819729256</v>
      </c>
      <c r="F43">
        <f t="shared" si="1"/>
        <v>1112.4566112</v>
      </c>
      <c r="G43" s="1">
        <f t="shared" si="2"/>
        <v>4.0885840045516729E-2</v>
      </c>
      <c r="I43">
        <f t="shared" si="3"/>
        <v>685155.88401186932</v>
      </c>
      <c r="J43">
        <f t="shared" si="4"/>
        <v>1066.6053376</v>
      </c>
    </row>
    <row r="44" spans="1:10" ht="18.75" x14ac:dyDescent="0.25">
      <c r="A44">
        <v>410</v>
      </c>
      <c r="B44">
        <f>[1]!enthalpy("Air","TP","SI with C",A44,$B$1)*1000</f>
        <v>695741.9048215074</v>
      </c>
      <c r="C44" s="2">
        <f t="shared" si="5"/>
        <v>701855.35441732197</v>
      </c>
      <c r="D44" s="1">
        <f t="shared" si="0"/>
        <v>8.786950381237963E-3</v>
      </c>
      <c r="E44">
        <f>[1]!isobaricheatcapacity("air","TP","SI with C",A44,$B$1)*1000</f>
        <v>1071.1650083888571</v>
      </c>
      <c r="F44">
        <f t="shared" si="1"/>
        <v>1113.6363889567999</v>
      </c>
      <c r="G44" s="1">
        <f t="shared" si="2"/>
        <v>3.9649708714649047E-2</v>
      </c>
      <c r="I44">
        <f t="shared" si="3"/>
        <v>695833.32815098786</v>
      </c>
      <c r="J44">
        <f t="shared" si="4"/>
        <v>1068.88590797966</v>
      </c>
    </row>
    <row r="45" spans="1:10" ht="18.75" x14ac:dyDescent="0.25">
      <c r="A45">
        <v>420</v>
      </c>
      <c r="B45">
        <f>[1]!enthalpy("Air","TP","SI with C",A45,$B$1)*1000</f>
        <v>706465.59185308963</v>
      </c>
      <c r="C45" s="2">
        <f t="shared" si="5"/>
        <v>712998.17591619189</v>
      </c>
      <c r="D45" s="1">
        <f t="shared" si="0"/>
        <v>9.246853829026562E-3</v>
      </c>
      <c r="E45">
        <f>[1]!isobaricheatcapacity("air","TP","SI with C",A45,$B$1)*1000</f>
        <v>1073.5725588982054</v>
      </c>
      <c r="F45">
        <f t="shared" si="1"/>
        <v>1114.9490718304</v>
      </c>
      <c r="G45" s="1">
        <f t="shared" si="2"/>
        <v>3.8540956164768977E-2</v>
      </c>
      <c r="I45">
        <f t="shared" si="3"/>
        <v>706533.64816815581</v>
      </c>
      <c r="J45">
        <f t="shared" si="4"/>
        <v>1071.18027839776</v>
      </c>
    </row>
    <row r="46" spans="1:10" ht="18.75" x14ac:dyDescent="0.25">
      <c r="A46">
        <v>430</v>
      </c>
      <c r="B46">
        <f>[1]!enthalpy("Air","TP","SI with C",A46,$B$1)*1000</f>
        <v>717213.35581770784</v>
      </c>
      <c r="C46" s="2">
        <f t="shared" si="5"/>
        <v>724154.73927740194</v>
      </c>
      <c r="D46" s="1">
        <f t="shared" si="0"/>
        <v>9.6782685422528211E-3</v>
      </c>
      <c r="E46">
        <f>[1]!isobaricheatcapacity("air","TP","SI with C",A46,$B$1)*1000</f>
        <v>1075.9800586475587</v>
      </c>
      <c r="F46">
        <f t="shared" si="1"/>
        <v>1116.3827817455999</v>
      </c>
      <c r="G46" s="1">
        <f t="shared" si="2"/>
        <v>3.7549695064818332E-2</v>
      </c>
      <c r="I46">
        <f t="shared" si="3"/>
        <v>717256.97507091542</v>
      </c>
      <c r="J46">
        <f t="shared" si="4"/>
        <v>1073.48705543806</v>
      </c>
    </row>
    <row r="47" spans="1:10" ht="18.75" x14ac:dyDescent="0.25">
      <c r="A47">
        <v>440</v>
      </c>
      <c r="B47">
        <f>[1]!enthalpy("Air","TP","SI with C",A47,$B$1)*1000</f>
        <v>727985.18630499265</v>
      </c>
      <c r="C47" s="2">
        <f t="shared" si="5"/>
        <v>735326.19538099202</v>
      </c>
      <c r="D47" s="1">
        <f t="shared" si="0"/>
        <v>1.0084008870097843E-2</v>
      </c>
      <c r="E47">
        <f>[1]!isobaricheatcapacity("air","TP","SI with C",A47,$B$1)*1000</f>
        <v>1078.3855457967693</v>
      </c>
      <c r="F47">
        <f t="shared" si="1"/>
        <v>1117.9256406272</v>
      </c>
      <c r="G47" s="1">
        <f t="shared" si="2"/>
        <v>3.6666009651693116E-2</v>
      </c>
      <c r="I47">
        <f t="shared" si="3"/>
        <v>728003.42608721345</v>
      </c>
      <c r="J47">
        <f t="shared" si="4"/>
        <v>1075.8048765977599</v>
      </c>
    </row>
    <row r="48" spans="1:10" ht="18.75" x14ac:dyDescent="0.25">
      <c r="A48">
        <v>450</v>
      </c>
      <c r="B48">
        <f>[1]!enthalpy("Air","TP","SI with C",A48,$B$1)*1000</f>
        <v>738781.05384461954</v>
      </c>
      <c r="C48" s="2">
        <f t="shared" si="5"/>
        <v>746513.57632624987</v>
      </c>
      <c r="D48" s="1">
        <f t="shared" si="0"/>
        <v>1.0466595537866389E-2</v>
      </c>
      <c r="E48">
        <f>[1]!isobaricheatcapacity("air","TP","SI with C",A48,$B$1)*1000</f>
        <v>1080.7871698840017</v>
      </c>
      <c r="F48">
        <f t="shared" si="1"/>
        <v>1119.5657704</v>
      </c>
      <c r="G48" s="1">
        <f t="shared" si="2"/>
        <v>3.5879960085166716E-2</v>
      </c>
      <c r="I48">
        <f t="shared" si="3"/>
        <v>738773.10497453599</v>
      </c>
      <c r="J48">
        <f t="shared" si="4"/>
        <v>1078.1324102875001</v>
      </c>
    </row>
    <row r="49" spans="1:10" ht="18.75" x14ac:dyDescent="0.25">
      <c r="A49">
        <v>460</v>
      </c>
      <c r="B49">
        <f>[1]!enthalpy("Air","TP","SI with C",A49,$B$1)*1000</f>
        <v>749600.91101008223</v>
      </c>
      <c r="C49" s="2">
        <f t="shared" si="5"/>
        <v>757717.79543171194</v>
      </c>
      <c r="D49" s="1">
        <f t="shared" si="0"/>
        <v>1.0828274489010782E-2</v>
      </c>
      <c r="E49">
        <f>[1]!isobaricheatcapacity("air","TP","SI with C",A49,$B$1)*1000</f>
        <v>1083.1831897577981</v>
      </c>
      <c r="F49">
        <f t="shared" si="1"/>
        <v>1121.2912929888</v>
      </c>
      <c r="G49" s="1">
        <f t="shared" si="2"/>
        <v>3.5181586634041979E-2</v>
      </c>
      <c r="I49">
        <f t="shared" si="3"/>
        <v>749566.10232904251</v>
      </c>
      <c r="J49">
        <f t="shared" si="4"/>
        <v>1080.46835583136</v>
      </c>
    </row>
    <row r="50" spans="1:10" ht="18.75" x14ac:dyDescent="0.25">
      <c r="A50">
        <v>470</v>
      </c>
      <c r="B50">
        <f>[1]!enthalpy("Air","TP","SI with C",A50,$B$1)*1000</f>
        <v>760444.69349990727</v>
      </c>
      <c r="C50" s="2">
        <f t="shared" si="5"/>
        <v>768939.64723516209</v>
      </c>
      <c r="D50" s="1">
        <f t="shared" si="0"/>
        <v>1.1171034274902014E-2</v>
      </c>
      <c r="E50">
        <f>[1]!isobaricheatcapacity("air","TP","SI with C",A50,$B$1)*1000</f>
        <v>1085.5719711434479</v>
      </c>
      <c r="F50">
        <f t="shared" si="1"/>
        <v>1123.0903303184</v>
      </c>
      <c r="G50" s="1">
        <f t="shared" si="2"/>
        <v>3.4560913667873658E-2</v>
      </c>
      <c r="I50">
        <f t="shared" si="3"/>
        <v>760382.49589470052</v>
      </c>
      <c r="J50">
        <f t="shared" si="4"/>
        <v>1082.8114434668601</v>
      </c>
    </row>
    <row r="51" spans="1:10" ht="18.75" x14ac:dyDescent="0.25">
      <c r="A51">
        <v>480</v>
      </c>
      <c r="B51">
        <f>[1]!enthalpy("Air","TP","SI with C",A51,$B$1)*1000</f>
        <v>771312.32119296223</v>
      </c>
      <c r="C51" s="2">
        <f t="shared" si="5"/>
        <v>780179.80749363196</v>
      </c>
      <c r="D51" s="1">
        <f t="shared" si="0"/>
        <v>1.1496622129612413E-2</v>
      </c>
      <c r="E51">
        <f>[1]!isobaricheatcapacity("air","TP","SI with C",A51,$B$1)*1000</f>
        <v>1087.9519839050017</v>
      </c>
      <c r="F51">
        <f t="shared" si="1"/>
        <v>1124.9510043135999</v>
      </c>
      <c r="G51" s="1">
        <f t="shared" si="2"/>
        <v>3.4007953435405379E-2</v>
      </c>
      <c r="I51">
        <f t="shared" si="3"/>
        <v>771222.35087242024</v>
      </c>
      <c r="J51">
        <f t="shared" si="4"/>
        <v>1085.1604343449601</v>
      </c>
    </row>
    <row r="52" spans="1:10" ht="18.75" x14ac:dyDescent="0.25">
      <c r="A52">
        <v>490</v>
      </c>
      <c r="B52">
        <f>[1]!enthalpy("Air","TP","SI with C",A52,$B$1)*1000</f>
        <v>782203.69917509356</v>
      </c>
      <c r="C52" s="2">
        <f t="shared" si="5"/>
        <v>791438.83318340196</v>
      </c>
      <c r="D52" s="1">
        <f t="shared" si="0"/>
        <v>1.1806558851674715E-2</v>
      </c>
      <c r="E52">
        <f>[1]!isobaricheatcapacity("air","TP","SI with C",A52,$B$1)*1000</f>
        <v>1090.3217990585404</v>
      </c>
      <c r="F52">
        <f t="shared" si="1"/>
        <v>1126.8614368991998</v>
      </c>
      <c r="G52" s="1">
        <f t="shared" si="2"/>
        <v>3.35127096167483E-2</v>
      </c>
      <c r="I52">
        <f t="shared" si="3"/>
        <v>782085.72022918821</v>
      </c>
      <c r="J52">
        <f t="shared" si="4"/>
        <v>1087.5141205300599</v>
      </c>
    </row>
    <row r="53" spans="1:10" ht="18.75" x14ac:dyDescent="0.25">
      <c r="A53">
        <v>500</v>
      </c>
      <c r="B53">
        <f>[1]!enthalpy("Air","TP","SI with C",A53,$B$1)*1000</f>
        <v>793118.71873486659</v>
      </c>
      <c r="C53" s="2">
        <f t="shared" si="5"/>
        <v>802717.16249999986</v>
      </c>
      <c r="D53" s="1">
        <f t="shared" si="0"/>
        <v>1.2102152601371088E-2</v>
      </c>
      <c r="E53">
        <f>[1]!isobaricheatcapacity("air","TP","SI with C",A53,$B$1)*1000</f>
        <v>1092.6800855868173</v>
      </c>
      <c r="F53">
        <f t="shared" si="1"/>
        <v>1128.8097499999999</v>
      </c>
      <c r="G53" s="1">
        <f t="shared" si="2"/>
        <v>3.3065180641394562E-2</v>
      </c>
      <c r="I53">
        <f t="shared" si="3"/>
        <v>792972.64500720263</v>
      </c>
      <c r="J53">
        <f t="shared" si="4"/>
        <v>1089.8713250000001</v>
      </c>
    </row>
    <row r="54" spans="1:10" ht="18.75" x14ac:dyDescent="0.25">
      <c r="A54">
        <v>510</v>
      </c>
      <c r="B54">
        <f>[1]!enthalpy("Air","TP","SI with C",A54,$B$1)*1000</f>
        <v>804057.25832664862</v>
      </c>
      <c r="C54" s="2">
        <f t="shared" si="5"/>
        <v>814015.11485820194</v>
      </c>
      <c r="D54" s="1">
        <f t="shared" si="0"/>
        <v>1.2384511710368687E-2</v>
      </c>
      <c r="E54">
        <f>[1]!isobaricheatcapacity("air","TP","SI with C",A54,$B$1)*1000</f>
        <v>1095.0256071001954</v>
      </c>
      <c r="F54">
        <f t="shared" si="1"/>
        <v>1130.7840655407999</v>
      </c>
      <c r="G54" s="1">
        <f t="shared" si="2"/>
        <v>3.2655362768454953E-2</v>
      </c>
      <c r="I54">
        <f t="shared" si="3"/>
        <v>803883.15463300713</v>
      </c>
      <c r="J54">
        <f t="shared" si="4"/>
        <v>1092.2309016460601</v>
      </c>
    </row>
    <row r="55" spans="1:10" ht="18.75" x14ac:dyDescent="0.25">
      <c r="A55">
        <v>520</v>
      </c>
      <c r="B55">
        <f>[1]!enthalpy("Air","TP","SI with C",A55,$B$1)*1000</f>
        <v>815019.18449969962</v>
      </c>
      <c r="C55" s="2">
        <f t="shared" si="5"/>
        <v>825332.89089203184</v>
      </c>
      <c r="D55" s="1">
        <f t="shared" si="0"/>
        <v>1.265455659017805E-2</v>
      </c>
      <c r="E55">
        <f>[1]!isobaricheatcapacity("air","TP","SI with C",A55,$B$1)*1000</f>
        <v>1097.3572183839101</v>
      </c>
      <c r="F55">
        <f t="shared" si="1"/>
        <v>1132.7725054463999</v>
      </c>
      <c r="G55" s="1">
        <f t="shared" si="2"/>
        <v>3.2273252929111179E-2</v>
      </c>
      <c r="I55">
        <f t="shared" si="3"/>
        <v>814817.26722662523</v>
      </c>
      <c r="J55">
        <f t="shared" si="4"/>
        <v>1094.59173527296</v>
      </c>
    </row>
    <row r="56" spans="1:10" ht="18.75" x14ac:dyDescent="0.25">
      <c r="A56">
        <v>530</v>
      </c>
      <c r="B56">
        <f>[1]!enthalpy("Air","TP","SI with C",A56,$B$1)*1000</f>
        <v>826004.35279231751</v>
      </c>
      <c r="C56" s="2">
        <f t="shared" si="5"/>
        <v>836670.57245476195</v>
      </c>
      <c r="D56" s="1">
        <f t="shared" si="0"/>
        <v>1.2913030816831837E-2</v>
      </c>
      <c r="E56">
        <f>[1]!isobaricheatcapacity("air","TP","SI with C",A56,$B$1)*1000</f>
        <v>1099.6738618671272</v>
      </c>
      <c r="F56">
        <f t="shared" si="1"/>
        <v>1134.7631916415999</v>
      </c>
      <c r="G56" s="1">
        <f t="shared" si="2"/>
        <v>3.190885133424444E-2</v>
      </c>
      <c r="I56">
        <f t="shared" si="3"/>
        <v>825774.98991069477</v>
      </c>
      <c r="J56">
        <f t="shared" si="4"/>
        <v>1096.95274159886</v>
      </c>
    </row>
    <row r="57" spans="1:10" ht="18.75" x14ac:dyDescent="0.25">
      <c r="A57">
        <v>540</v>
      </c>
      <c r="B57">
        <f>[1]!enthalpy("Air","TP","SI with C",A57,$B$1)*1000</f>
        <v>837012.60859041673</v>
      </c>
      <c r="C57" s="2">
        <f t="shared" si="5"/>
        <v>848028.12261891179</v>
      </c>
      <c r="D57" s="1">
        <f t="shared" si="0"/>
        <v>1.3160511461166514E-2</v>
      </c>
      <c r="E57">
        <f>[1]!isobaricheatcapacity("air","TP","SI with C",A57,$B$1)*1000</f>
        <v>1101.9745640450265</v>
      </c>
      <c r="F57">
        <f t="shared" si="1"/>
        <v>1136.7442460511998</v>
      </c>
      <c r="G57" s="1">
        <f t="shared" si="2"/>
        <v>3.155216385262466E-2</v>
      </c>
      <c r="I57">
        <f t="shared" si="3"/>
        <v>836756.31911960291</v>
      </c>
      <c r="J57">
        <f t="shared" si="4"/>
        <v>1099.3128672553601</v>
      </c>
    </row>
    <row r="58" spans="1:10" ht="18.75" x14ac:dyDescent="0.25">
      <c r="A58">
        <v>550</v>
      </c>
      <c r="B58">
        <f>[1]!enthalpy("Air","TP","SI with C",A58,$B$1)*1000</f>
        <v>848043.78795020469</v>
      </c>
      <c r="C58" s="2">
        <f t="shared" si="5"/>
        <v>859405.38567625009</v>
      </c>
      <c r="D58" s="1">
        <f t="shared" si="0"/>
        <v>1.3397418727053441E-2</v>
      </c>
      <c r="E58">
        <f>[1]!isobaricheatcapacity("air","TP","SI with C",A58,$B$1)*1000</f>
        <v>1104.2584318812558</v>
      </c>
      <c r="F58">
        <f t="shared" si="1"/>
        <v>1138.7037906</v>
      </c>
      <c r="G58" s="1">
        <f t="shared" si="2"/>
        <v>3.119320416694657E-2</v>
      </c>
      <c r="I58">
        <f t="shared" si="3"/>
        <v>847761.24090861937</v>
      </c>
      <c r="J58">
        <f t="shared" si="4"/>
        <v>1101.6710897875</v>
      </c>
    </row>
    <row r="59" spans="1:10" ht="18.75" x14ac:dyDescent="0.25">
      <c r="A59">
        <v>560</v>
      </c>
      <c r="B59">
        <f>[1]!enthalpy("Air","TP","SI with C",A59,$B$1)*1000</f>
        <v>859097.71838488732</v>
      </c>
      <c r="C59" s="2">
        <f t="shared" si="5"/>
        <v>870802.08713779203</v>
      </c>
      <c r="D59" s="1">
        <f t="shared" si="0"/>
        <v>1.3624024953656073E-2</v>
      </c>
      <c r="E59">
        <f>[1]!isobaricheatcapacity("air","TP","SI with C",A59,$B$1)*1000</f>
        <v>1106.5246492145077</v>
      </c>
      <c r="F59">
        <f t="shared" si="1"/>
        <v>1140.6299472127998</v>
      </c>
      <c r="G59" s="1">
        <f t="shared" si="2"/>
        <v>3.0821995716500836E-2</v>
      </c>
      <c r="I59">
        <f t="shared" si="3"/>
        <v>858789.73126303183</v>
      </c>
      <c r="J59">
        <f t="shared" si="4"/>
        <v>1104.0264176537601</v>
      </c>
    </row>
    <row r="60" spans="1:10" ht="18.75" x14ac:dyDescent="0.25">
      <c r="A60">
        <v>570</v>
      </c>
      <c r="B60">
        <f>[1]!enthalpy("Air","TP","SI with C",A60,$B$1)*1000</f>
        <v>870174.21961554873</v>
      </c>
      <c r="C60" s="2">
        <f t="shared" si="5"/>
        <v>882217.83373380196</v>
      </c>
      <c r="D60" s="1">
        <f t="shared" si="0"/>
        <v>1.3840463032304282E-2</v>
      </c>
      <c r="E60">
        <f>[1]!isobaricheatcapacity("air","TP","SI with C",A60,$B$1)*1000</f>
        <v>1108.772473189716</v>
      </c>
      <c r="F60">
        <f t="shared" si="1"/>
        <v>1142.5108378144</v>
      </c>
      <c r="G60" s="1">
        <f t="shared" si="2"/>
        <v>3.0428573436374617E-2</v>
      </c>
      <c r="I60">
        <f t="shared" si="3"/>
        <v>869841.75640727975</v>
      </c>
      <c r="J60">
        <f t="shared" si="4"/>
        <v>1106.3778902260599</v>
      </c>
    </row>
    <row r="61" spans="1:10" ht="18.75" x14ac:dyDescent="0.25">
      <c r="A61">
        <v>580</v>
      </c>
      <c r="B61">
        <f>[1]!enthalpy("Air","TP","SI with C",A61,$B$1)*1000</f>
        <v>881273.10428653657</v>
      </c>
      <c r="C61" s="2">
        <f t="shared" si="5"/>
        <v>893652.1134137921</v>
      </c>
      <c r="D61" s="1">
        <f t="shared" si="0"/>
        <v>1.4046734283667218E-2</v>
      </c>
      <c r="E61">
        <f>[1]!isobaricheatcapacity("air","TP","SI with C",A61,$B$1)*1000</f>
        <v>1111.0012307314039</v>
      </c>
      <c r="F61">
        <f t="shared" si="1"/>
        <v>1144.3345843295999</v>
      </c>
      <c r="G61" s="1">
        <f t="shared" si="2"/>
        <v>3.0002985303852207E-2</v>
      </c>
      <c r="I61">
        <f t="shared" si="3"/>
        <v>880917.2731140895</v>
      </c>
      <c r="J61">
        <f t="shared" si="4"/>
        <v>1108.7245777897601</v>
      </c>
    </row>
    <row r="62" spans="1:10" ht="18.75" x14ac:dyDescent="0.25">
      <c r="A62">
        <v>590</v>
      </c>
      <c r="B62">
        <f>[1]!enthalpy("Air","TP","SI with C",A62,$B$1)*1000</f>
        <v>892394.17864585749</v>
      </c>
      <c r="C62" s="2">
        <f t="shared" si="5"/>
        <v>905104.29534652201</v>
      </c>
      <c r="D62" s="1">
        <f t="shared" si="0"/>
        <v>1.4242715836572554E-2</v>
      </c>
      <c r="E62">
        <f>[1]!isobaricheatcapacity("air","TP","SI with C",A62,$B$1)*1000</f>
        <v>1113.2103150740388</v>
      </c>
      <c r="F62">
        <f t="shared" si="1"/>
        <v>1146.0893086832002</v>
      </c>
      <c r="G62" s="1">
        <f t="shared" si="2"/>
        <v>2.9535293703216035E-2</v>
      </c>
      <c r="I62">
        <f t="shared" si="3"/>
        <v>892016.2290136076</v>
      </c>
      <c r="J62">
        <f t="shared" si="4"/>
        <v>1111.0655815436601</v>
      </c>
    </row>
    <row r="63" spans="1:10" ht="18.75" x14ac:dyDescent="0.25">
      <c r="A63">
        <v>600</v>
      </c>
      <c r="B63">
        <f>[1]!enthalpy("Air","TP","SI with C",A63,$B$1)*1000</f>
        <v>903537.24319121451</v>
      </c>
      <c r="C63" s="2">
        <f t="shared" si="5"/>
        <v>916573.62991999998</v>
      </c>
      <c r="D63" s="1">
        <f t="shared" si="0"/>
        <v>1.4428167545968651E-2</v>
      </c>
      <c r="E63">
        <f>[1]!isobaricheatcapacity("air","TP","SI with C",A63,$B$1)*1000</f>
        <v>1115.3991823618442</v>
      </c>
      <c r="F63">
        <f t="shared" si="1"/>
        <v>1147.7631327999998</v>
      </c>
      <c r="G63" s="1">
        <f t="shared" si="2"/>
        <v>2.9015576620403584E-2</v>
      </c>
      <c r="I63">
        <f t="shared" si="3"/>
        <v>903138.56290253601</v>
      </c>
      <c r="J63">
        <f t="shared" si="4"/>
        <v>1113.4000336000001</v>
      </c>
    </row>
    <row r="64" spans="1:10" ht="18.75" x14ac:dyDescent="0.25">
      <c r="A64">
        <v>610</v>
      </c>
      <c r="B64">
        <f>[1]!enthalpy("Air","TP","SI with C",A64,$B$1)*1000</f>
        <v>914702.09328242985</v>
      </c>
      <c r="C64" s="2">
        <f t="shared" si="5"/>
        <v>928059.24874148192</v>
      </c>
      <c r="D64" s="1">
        <f t="shared" si="0"/>
        <v>1.460273848408896E-2</v>
      </c>
      <c r="E64">
        <f>[1]!isobaricheatcapacity("air","TP","SI with C",A64,$B$1)*1000</f>
        <v>1117.5673483283476</v>
      </c>
      <c r="F64">
        <f t="shared" si="1"/>
        <v>1149.3441786047997</v>
      </c>
      <c r="G64" s="1">
        <f t="shared" si="2"/>
        <v>2.8433928679093674E-2</v>
      </c>
      <c r="I64">
        <f t="shared" si="3"/>
        <v>914284.20505326649</v>
      </c>
      <c r="J64">
        <f t="shared" si="4"/>
        <v>1115.7270969844601</v>
      </c>
    </row>
    <row r="65" spans="1:10" ht="18.75" x14ac:dyDescent="0.25">
      <c r="A65">
        <v>620</v>
      </c>
      <c r="B65">
        <f>[1]!enthalpy("Air","TP","SI with C",A65,$B$1)*1000</f>
        <v>925888.51972109999</v>
      </c>
      <c r="C65" s="2">
        <f t="shared" si="5"/>
        <v>939560.16463747201</v>
      </c>
      <c r="D65" s="1">
        <f t="shared" si="0"/>
        <v>1.4765973035814565E-2</v>
      </c>
      <c r="E65">
        <f>[1]!isobaricheatcapacity("air","TP","SI with C",A65,$B$1)*1000</f>
        <v>1119.7143850640368</v>
      </c>
      <c r="F65">
        <f t="shared" si="1"/>
        <v>1150.8205680224</v>
      </c>
      <c r="G65" s="1">
        <f t="shared" si="2"/>
        <v>2.7780462029684681E-2</v>
      </c>
      <c r="I65">
        <f t="shared" si="3"/>
        <v>925453.07752301451</v>
      </c>
      <c r="J65">
        <f t="shared" si="4"/>
        <v>1118.0459656361602</v>
      </c>
    </row>
    <row r="66" spans="1:10" ht="18.75" x14ac:dyDescent="0.25">
      <c r="A66">
        <v>630</v>
      </c>
      <c r="B66">
        <f>[1]!enthalpy("Air","TP","SI with C",A66,$B$1)*1000</f>
        <v>937096.30929839949</v>
      </c>
      <c r="C66" s="2">
        <f t="shared" si="5"/>
        <v>951075.27165372204</v>
      </c>
      <c r="D66" s="1">
        <f t="shared" si="0"/>
        <v>1.4917316626493333E-2</v>
      </c>
      <c r="E66">
        <f>[1]!isobaricheatcapacity("air","TP","SI with C",A66,$B$1)*1000</f>
        <v>1121.8399178787743</v>
      </c>
      <c r="F66">
        <f t="shared" si="1"/>
        <v>1152.1804229775998</v>
      </c>
      <c r="G66" s="1">
        <f t="shared" si="2"/>
        <v>2.7045307102456107E-2</v>
      </c>
      <c r="I66">
        <f t="shared" si="3"/>
        <v>936645.09446295421</v>
      </c>
      <c r="J66">
        <f t="shared" si="4"/>
        <v>1120.3558644076602</v>
      </c>
    </row>
    <row r="67" spans="1:10" ht="18.75" x14ac:dyDescent="0.25">
      <c r="A67">
        <v>640</v>
      </c>
      <c r="B67">
        <f>[1]!enthalpy("Air","TP","SI with C",A67,$B$1)*1000</f>
        <v>948325.24531199608</v>
      </c>
      <c r="C67" s="2">
        <f t="shared" si="5"/>
        <v>962603.34505523206</v>
      </c>
      <c r="D67" s="1">
        <f t="shared" si="0"/>
        <v>1.505612110804719E-2</v>
      </c>
      <c r="E67">
        <f>[1]!isobaricheatcapacity("air","TP","SI with C",A67,$B$1)*1000</f>
        <v>1123.9436222641125</v>
      </c>
      <c r="F67">
        <f t="shared" si="1"/>
        <v>1153.4118653951998</v>
      </c>
      <c r="G67" s="1">
        <f t="shared" si="2"/>
        <v>2.6218613235889386E-2</v>
      </c>
      <c r="I67">
        <f t="shared" si="3"/>
        <v>947860.16242735228</v>
      </c>
      <c r="J67">
        <f t="shared" si="4"/>
        <v>1122.6560490649599</v>
      </c>
    </row>
    <row r="68" spans="1:10" ht="18.75" x14ac:dyDescent="0.25">
      <c r="A68">
        <v>650</v>
      </c>
      <c r="B68">
        <f>[1]!enthalpy("Air","TP","SI with C",A68,$B$1)*1000</f>
        <v>959575.10805311392</v>
      </c>
      <c r="C68" s="2">
        <f t="shared" si="5"/>
        <v>974143.04132624995</v>
      </c>
      <c r="D68" s="1">
        <f t="shared" ref="D68:D83" si="6">ABS(B68-C68)/B68</f>
        <v>1.518164982696662E-2</v>
      </c>
      <c r="E68">
        <f>[1]!isobaricheatcapacity("air","TP","SI with C",A68,$B$1)*1000</f>
        <v>1126.0252209593245</v>
      </c>
      <c r="F68">
        <f t="shared" ref="F68:F83" si="7">-0.0000019796792*A68^3 + 0.003099531*A68^2 - 1.4184422*A68 + 1310.608</f>
        <v>1154.5030171999999</v>
      </c>
      <c r="G68" s="1">
        <f t="shared" ref="G68:G83" si="8">ABS(E68-F68)/E68</f>
        <v>2.5290549190730864E-2</v>
      </c>
      <c r="I68">
        <f t="shared" ref="I68:I83" si="9">(((0.000000000000128806)*(A68^5)/5)-((0.000000000446054)*(A68^4)/4)+((0.00000048772)*(A68^3)/3)+((0.0000182754)*A68^2)/2+1.00651*A68)*1000+$K$2</f>
        <v>959098.18068270269</v>
      </c>
      <c r="J68">
        <f t="shared" ref="J68:J83" si="10">(((0.000000000000128806)*(A68^4))-((0.000000000446054)*(A68^3))+((0.00000048772)*(A68^2))+((0.0000182754)*A68)+1.00651)*1000</f>
        <v>1124.9458062874999</v>
      </c>
    </row>
    <row r="69" spans="1:10" ht="18.75" x14ac:dyDescent="0.25">
      <c r="A69">
        <v>660</v>
      </c>
      <c r="B69">
        <f>[1]!enthalpy("Air","TP","SI with C",A69,$B$1)*1000</f>
        <v>970845.67526478169</v>
      </c>
      <c r="C69" s="2">
        <f t="shared" ref="C69:C83" si="11" xml:space="preserve"> -0.0000004949198*A69^4 + 0.001033177*A69^3 - 0.7092211*A69^2 + 1310.608*A69 + 226503.8</f>
        <v>985692.89817027189</v>
      </c>
      <c r="D69" s="1">
        <f t="shared" si="6"/>
        <v>1.5293082395861598E-2</v>
      </c>
      <c r="E69">
        <f>[1]!isobaricheatcapacity("air","TP","SI with C",A69,$B$1)*1000</f>
        <v>1128.0844811238035</v>
      </c>
      <c r="F69">
        <f t="shared" si="7"/>
        <v>1155.4420003167997</v>
      </c>
      <c r="G69" s="1">
        <f t="shared" si="8"/>
        <v>2.4251303559944891E-2</v>
      </c>
      <c r="I69">
        <f t="shared" si="9"/>
        <v>970359.04151686118</v>
      </c>
      <c r="J69">
        <f t="shared" si="10"/>
        <v>1127.2244536681599</v>
      </c>
    </row>
    <row r="70" spans="1:10" ht="18.75" x14ac:dyDescent="0.25">
      <c r="A70">
        <v>670</v>
      </c>
      <c r="B70">
        <f>[1]!enthalpy("Air","TP","SI with C",A70,$B$1)*1000</f>
        <v>982136.72257234552</v>
      </c>
      <c r="C70" s="2">
        <f t="shared" si="11"/>
        <v>997251.33451004187</v>
      </c>
      <c r="D70" s="1">
        <f t="shared" si="6"/>
        <v>1.538951918843762E-2</v>
      </c>
      <c r="E70">
        <f>[1]!isobaricheatcapacity("air","TP","SI with C",A70,$B$1)*1000</f>
        <v>1130.1212116174531</v>
      </c>
      <c r="F70">
        <f t="shared" si="7"/>
        <v>1156.2169366703999</v>
      </c>
      <c r="G70" s="1">
        <f t="shared" si="8"/>
        <v>2.3091085084225672E-2</v>
      </c>
      <c r="I70">
        <f t="shared" si="9"/>
        <v>981642.63054817915</v>
      </c>
      <c r="J70">
        <f t="shared" si="10"/>
        <v>1129.49133971326</v>
      </c>
    </row>
    <row r="71" spans="1:10" ht="18.75" x14ac:dyDescent="0.25">
      <c r="A71">
        <v>680</v>
      </c>
      <c r="B71">
        <f>[1]!enthalpy("Air","TP","SI with C",A71,$B$1)*1000</f>
        <v>993448.02388732927</v>
      </c>
      <c r="C71" s="2">
        <f t="shared" si="11"/>
        <v>1008816.6504875519</v>
      </c>
      <c r="D71" s="1">
        <f t="shared" si="6"/>
        <v>1.5469985576181162E-2</v>
      </c>
      <c r="E71">
        <f>[1]!isobaricheatcapacity("air","TP","SI with C",A71,$B$1)*1000</f>
        <v>1132.1352603898445</v>
      </c>
      <c r="F71">
        <f t="shared" si="7"/>
        <v>1156.8159481856001</v>
      </c>
      <c r="G71" s="1">
        <f t="shared" si="8"/>
        <v>2.1800122882187193E-2</v>
      </c>
      <c r="I71">
        <f t="shared" si="9"/>
        <v>992948.82703463873</v>
      </c>
      <c r="J71">
        <f t="shared" si="10"/>
        <v>1131.7458438425601</v>
      </c>
    </row>
    <row r="72" spans="1:10" ht="18.75" x14ac:dyDescent="0.25">
      <c r="A72">
        <v>690</v>
      </c>
      <c r="B72">
        <f>[1]!enthalpy("Air","TP","SI with C",A72,$B$1)*1000</f>
        <v>1004779.3517857305</v>
      </c>
      <c r="C72" s="2">
        <f t="shared" si="11"/>
        <v>1020387.027464042</v>
      </c>
      <c r="D72" s="1">
        <f t="shared" si="6"/>
        <v>1.553343592359155E-2</v>
      </c>
      <c r="E72">
        <f>[1]!isobaricheatcapacity("air","TP","SI with C",A72,$B$1)*1000</f>
        <v>1134.1265119781242</v>
      </c>
      <c r="F72">
        <f t="shared" si="7"/>
        <v>1157.2271567871999</v>
      </c>
      <c r="G72" s="1">
        <f t="shared" si="8"/>
        <v>2.0368666603855265E-2</v>
      </c>
      <c r="I72">
        <f t="shared" si="9"/>
        <v>1004277.5041829869</v>
      </c>
      <c r="J72">
        <f t="shared" si="10"/>
        <v>1133.9873763892601</v>
      </c>
    </row>
    <row r="73" spans="1:10" ht="18.75" x14ac:dyDescent="0.25">
      <c r="A73">
        <v>700</v>
      </c>
      <c r="B73">
        <f>[1]!enthalpy("Air","TP","SI with C",A73,$B$1)*1000</f>
        <v>1016130.4778618366</v>
      </c>
      <c r="C73" s="2">
        <f t="shared" si="11"/>
        <v>1031960.5280199999</v>
      </c>
      <c r="D73" s="1">
        <f t="shared" si="6"/>
        <v>1.557875735749333E-2</v>
      </c>
      <c r="E73">
        <f>[1]!isobaricheatcapacity("air","TP","SI with C",A73,$B$1)*1000</f>
        <v>1136.0948851130349</v>
      </c>
      <c r="F73">
        <f t="shared" si="7"/>
        <v>1157.4386843999998</v>
      </c>
      <c r="G73" s="1">
        <f t="shared" si="8"/>
        <v>1.8786986515515657E-2</v>
      </c>
      <c r="I73">
        <f t="shared" si="9"/>
        <v>1015628.5294578692</v>
      </c>
      <c r="J73">
        <f t="shared" si="10"/>
        <v>1136.2153785999999</v>
      </c>
    </row>
    <row r="74" spans="1:10" ht="18.75" x14ac:dyDescent="0.25">
      <c r="A74">
        <v>710</v>
      </c>
      <c r="B74">
        <f>[1]!enthalpy("Air","TP","SI with C",A74,$B$1)*1000</f>
        <v>1027501.1730586361</v>
      </c>
      <c r="C74" s="2">
        <f t="shared" si="11"/>
        <v>1043535.0959551618</v>
      </c>
      <c r="D74" s="1">
        <f t="shared" si="6"/>
        <v>1.5604773324780139E-2</v>
      </c>
      <c r="E74">
        <f>[1]!isobaricheatcapacity("air","TP","SI with C",A74,$B$1)*1000</f>
        <v>1138.0403304318481</v>
      </c>
      <c r="F74">
        <f t="shared" si="7"/>
        <v>1157.4386529488002</v>
      </c>
      <c r="G74" s="1">
        <f t="shared" si="8"/>
        <v>1.7045373523441834E-2</v>
      </c>
      <c r="I74">
        <f t="shared" si="9"/>
        <v>1027001.7648909658</v>
      </c>
      <c r="J74">
        <f t="shared" si="10"/>
        <v>1138.42932263486</v>
      </c>
    </row>
    <row r="75" spans="1:10" ht="18.75" x14ac:dyDescent="0.25">
      <c r="A75">
        <v>720</v>
      </c>
      <c r="B75">
        <f>[1]!enthalpy("Air","TP","SI with C",A75,$B$1)*1000</f>
        <v>1038891.2079758896</v>
      </c>
      <c r="C75" s="2">
        <f t="shared" si="11"/>
        <v>1055108.556288512</v>
      </c>
      <c r="D75" s="1">
        <f t="shared" si="6"/>
        <v>1.5610246951862521E-2</v>
      </c>
      <c r="E75">
        <f>[1]!isobaricheatcapacity("air","TP","SI with C",A75,$B$1)*1000</f>
        <v>1139.9628282965616</v>
      </c>
      <c r="F75">
        <f t="shared" si="7"/>
        <v>1157.2151843583999</v>
      </c>
      <c r="G75" s="1">
        <f t="shared" si="8"/>
        <v>1.5134139143482776E-2</v>
      </c>
      <c r="I75">
        <f t="shared" si="9"/>
        <v>1038397.0673901238</v>
      </c>
      <c r="J75">
        <f t="shared" si="10"/>
        <v>1140.6287115673601</v>
      </c>
    </row>
    <row r="76" spans="1:10" ht="18.75" x14ac:dyDescent="0.25">
      <c r="A76">
        <v>730</v>
      </c>
      <c r="B76">
        <f>[1]!enthalpy("Air","TP","SI with C",A76,$B$1)*1000</f>
        <v>1050300.3531568968</v>
      </c>
      <c r="C76" s="2">
        <f t="shared" si="11"/>
        <v>1066678.6152582818</v>
      </c>
      <c r="D76" s="1">
        <f t="shared" si="6"/>
        <v>1.5593884218125569E-2</v>
      </c>
      <c r="E76">
        <f>[1]!isobaricheatcapacity("air","TP","SI with C",A76,$B$1)*1000</f>
        <v>1141.8623867153156</v>
      </c>
      <c r="F76">
        <f t="shared" si="7"/>
        <v>1156.7564005536001</v>
      </c>
      <c r="G76" s="1">
        <f t="shared" si="8"/>
        <v>1.304361542298341E-2</v>
      </c>
      <c r="I76">
        <f t="shared" si="9"/>
        <v>1049814.2890484934</v>
      </c>
      <c r="J76">
        <f t="shared" si="10"/>
        <v>1142.81307938446</v>
      </c>
    </row>
    <row r="77" spans="1:10" ht="18.75" x14ac:dyDescent="0.25">
      <c r="A77">
        <v>740</v>
      </c>
      <c r="B77">
        <f>[1]!enthalpy("Air","TP","SI with C",A77,$B$1)*1000</f>
        <v>1061728.3793549894</v>
      </c>
      <c r="C77" s="2">
        <f t="shared" si="11"/>
        <v>1078242.8603219518</v>
      </c>
      <c r="D77" s="1">
        <f t="shared" si="6"/>
        <v>1.5554336954801115E-2</v>
      </c>
      <c r="E77">
        <f>[1]!isobaricheatcapacity("air","TP","SI with C",A77,$B$1)*1000</f>
        <v>1143.7390393646758</v>
      </c>
      <c r="F77">
        <f t="shared" si="7"/>
        <v>1156.0504234591999</v>
      </c>
      <c r="G77" s="1">
        <f t="shared" si="8"/>
        <v>1.0764154820983316E-2</v>
      </c>
      <c r="I77">
        <f t="shared" si="9"/>
        <v>1061253.2774536614</v>
      </c>
      <c r="J77">
        <f t="shared" si="10"/>
        <v>1144.98199098656</v>
      </c>
    </row>
    <row r="78" spans="1:10" ht="18.75" x14ac:dyDescent="0.25">
      <c r="A78">
        <v>750</v>
      </c>
      <c r="B78">
        <f>[1]!enthalpy("Air","TP","SI with C",A78,$B$1)*1000</f>
        <v>1073175.0577807338</v>
      </c>
      <c r="C78" s="2">
        <f t="shared" si="11"/>
        <v>1089798.7601562499</v>
      </c>
      <c r="D78" s="1">
        <f t="shared" si="6"/>
        <v>1.549020567985707E-2</v>
      </c>
      <c r="E78">
        <f>[1]!isobaricheatcapacity("air","TP","SI with C",A78,$B$1)*1000</f>
        <v>1145.592843710177</v>
      </c>
      <c r="F78">
        <f t="shared" si="7"/>
        <v>1155.0853749999999</v>
      </c>
      <c r="G78" s="1">
        <f t="shared" si="8"/>
        <v>8.2861300521744306E-3</v>
      </c>
      <c r="I78">
        <f t="shared" si="9"/>
        <v>1072713.8759967862</v>
      </c>
      <c r="J78">
        <f t="shared" si="10"/>
        <v>1147.1350421874999</v>
      </c>
    </row>
    <row r="79" spans="1:10" ht="18.75" x14ac:dyDescent="0.25">
      <c r="A79">
        <v>760</v>
      </c>
      <c r="B79">
        <f>[1]!enthalpy("Air","TP","SI with C",A79,$B$1)*1000</f>
        <v>1084640.160330826</v>
      </c>
      <c r="C79" s="2">
        <f t="shared" si="11"/>
        <v>1101343.664657152</v>
      </c>
      <c r="D79" s="1">
        <f t="shared" si="6"/>
        <v>1.5400042278751084E-2</v>
      </c>
      <c r="E79">
        <f>[1]!isobaricheatcapacity("air","TP","SI with C",A79,$B$1)*1000</f>
        <v>1147.4238792223214</v>
      </c>
      <c r="F79">
        <f t="shared" si="7"/>
        <v>1153.8493771008</v>
      </c>
      <c r="G79" s="1">
        <f t="shared" si="8"/>
        <v>5.5999338996095827E-3</v>
      </c>
      <c r="I79">
        <f t="shared" si="9"/>
        <v>1084195.9241817305</v>
      </c>
      <c r="J79">
        <f t="shared" si="10"/>
        <v>1149.2718597145599</v>
      </c>
    </row>
    <row r="80" spans="1:10" ht="18.75" x14ac:dyDescent="0.25">
      <c r="A80">
        <v>770</v>
      </c>
      <c r="B80">
        <f>[1]!enthalpy("Air","TP","SI with C",A80,$B$1)*1000</f>
        <v>1096123.4597996045</v>
      </c>
      <c r="C80" s="2">
        <f t="shared" si="11"/>
        <v>1112874.8049398819</v>
      </c>
      <c r="D80" s="1">
        <f t="shared" si="6"/>
        <v>1.5282352540232942E-2</v>
      </c>
      <c r="E80">
        <f>[1]!isobaricheatcapacity("air","TP","SI with C",A80,$B$1)*1000</f>
        <v>1149.2322456850654</v>
      </c>
      <c r="F80">
        <f t="shared" si="7"/>
        <v>1152.3305516864</v>
      </c>
      <c r="G80" s="1">
        <f t="shared" si="8"/>
        <v>2.6959790007350755E-3</v>
      </c>
      <c r="I80">
        <f t="shared" si="9"/>
        <v>1095699.2579341985</v>
      </c>
      <c r="J80">
        <f t="shared" si="10"/>
        <v>1151.39210120846</v>
      </c>
    </row>
    <row r="81" spans="1:10" ht="18.75" x14ac:dyDescent="0.25">
      <c r="A81">
        <v>780</v>
      </c>
      <c r="B81">
        <f>[1]!enthalpy("Air","TP","SI with C",A81,$B$1)*1000</f>
        <v>1107624.7300741039</v>
      </c>
      <c r="C81" s="2">
        <f t="shared" si="11"/>
        <v>1124389.2933389118</v>
      </c>
      <c r="D81" s="1">
        <f t="shared" si="6"/>
        <v>1.5135598555736754E-2</v>
      </c>
      <c r="E81">
        <f>[1]!isobaricheatcapacity("air","TP","SI with C",A81,$B$1)*1000</f>
        <v>1151.0180615937302</v>
      </c>
      <c r="F81">
        <f t="shared" si="7"/>
        <v>1150.5170206816001</v>
      </c>
      <c r="G81" s="1">
        <f t="shared" si="8"/>
        <v>4.3530238911830007E-4</v>
      </c>
      <c r="I81">
        <f t="shared" si="9"/>
        <v>1107223.7099108682</v>
      </c>
      <c r="J81">
        <f t="shared" si="10"/>
        <v>1153.4954552233601</v>
      </c>
    </row>
    <row r="82" spans="1:10" ht="18.75" x14ac:dyDescent="0.25">
      <c r="A82">
        <v>790</v>
      </c>
      <c r="B82">
        <f>[1]!enthalpy("Air","TP","SI with C",A82,$B$1)*1000</f>
        <v>1119143.7463135177</v>
      </c>
      <c r="C82" s="2">
        <f t="shared" si="11"/>
        <v>1135884.123407962</v>
      </c>
      <c r="D82" s="1">
        <f t="shared" si="6"/>
        <v>1.4958200990344178E-2</v>
      </c>
      <c r="E82">
        <f>[1]!isobaricheatcapacity("air","TP","SI with C",A82,$B$1)*1000</f>
        <v>1152.7814626391712</v>
      </c>
      <c r="F82">
        <f t="shared" si="7"/>
        <v>1148.3969060111999</v>
      </c>
      <c r="G82" s="1">
        <f t="shared" si="8"/>
        <v>3.8034586520269854E-3</v>
      </c>
      <c r="I82">
        <f t="shared" si="9"/>
        <v>1118769.1098085262</v>
      </c>
      <c r="J82">
        <f t="shared" si="10"/>
        <v>1155.58164122686</v>
      </c>
    </row>
    <row r="83" spans="1:10" ht="18.75" x14ac:dyDescent="0.25">
      <c r="A83">
        <v>800</v>
      </c>
      <c r="B83">
        <f>[1]!enthalpy("Air","TP","SI with C",A83,$B$1)*1000</f>
        <v>1130680.2851139221</v>
      </c>
      <c r="C83" s="2">
        <f t="shared" si="11"/>
        <v>1147356.1699199998</v>
      </c>
      <c r="D83" s="1">
        <f t="shared" si="6"/>
        <v>1.4748541232765467E-2</v>
      </c>
      <c r="E83">
        <f>[1]!isobaricheatcapacity("air","TP","SI with C",A83,$B$1)*1000</f>
        <v>1154.5226002750242</v>
      </c>
      <c r="F83">
        <f t="shared" si="7"/>
        <v>1145.9583296000001</v>
      </c>
      <c r="G83" s="1">
        <f t="shared" si="8"/>
        <v>7.4180190781747849E-3</v>
      </c>
      <c r="I83">
        <f t="shared" si="9"/>
        <v>1130335.2846732028</v>
      </c>
      <c r="J83">
        <f t="shared" si="10"/>
        <v>1157.6504095999999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topLeftCell="A2" zoomScale="85" zoomScaleNormal="85" workbookViewId="0">
      <selection activeCell="AB20" sqref="AB20"/>
    </sheetView>
  </sheetViews>
  <sheetFormatPr defaultRowHeight="15" x14ac:dyDescent="0.25"/>
  <cols>
    <col min="3" max="3" width="12.7109375" bestFit="1" customWidth="1"/>
    <col min="4" max="4" width="13" customWidth="1"/>
    <col min="8" max="8" width="14.28515625" bestFit="1" customWidth="1"/>
  </cols>
  <sheetData>
    <row r="1" spans="1:8" x14ac:dyDescent="0.25">
      <c r="A1" t="s">
        <v>1</v>
      </c>
      <c r="B1">
        <v>0.1013</v>
      </c>
      <c r="C1" t="s">
        <v>2</v>
      </c>
      <c r="F1" t="s">
        <v>5</v>
      </c>
      <c r="G1" s="1">
        <f>MAX(D3:D83)</f>
        <v>234.52514865182701</v>
      </c>
    </row>
    <row r="2" spans="1:8" x14ac:dyDescent="0.25">
      <c r="A2" t="s">
        <v>0</v>
      </c>
      <c r="B2" t="s">
        <v>6</v>
      </c>
      <c r="C2" t="s">
        <v>7</v>
      </c>
      <c r="D2" t="s">
        <v>4</v>
      </c>
      <c r="E2" t="s">
        <v>14</v>
      </c>
      <c r="G2" s="1"/>
    </row>
    <row r="3" spans="1:8" ht="17.25" x14ac:dyDescent="0.25">
      <c r="A3">
        <v>0</v>
      </c>
      <c r="B3">
        <f>[1]!density("Air","TP","SI with C",A3,$B$1)</f>
        <v>1.2924113273779638</v>
      </c>
      <c r="C3">
        <f>6.4418097E-15*A3^6 - 0.000000000018641417*A3^5 + 0.000000021959079*A3^4 - 0.000013767197*A3^3 + 0.0051668217*A3^2 - 1.3267948*A3 + 304.39537</f>
        <v>304.39537000000001</v>
      </c>
      <c r="D3" s="1">
        <f>ABS(B3-C3)/B3</f>
        <v>234.52514865182701</v>
      </c>
      <c r="E3">
        <f>((-5.75399E-16)*(A3^5))+((0.00000000000302846)*(A3^4))-((0.00000000618352)*(A3^3))+((0.00000629927)*(A3^2))-((0.0035422)*A3)+1.25079</f>
        <v>1.2507900000000001</v>
      </c>
    </row>
    <row r="4" spans="1:8" x14ac:dyDescent="0.25">
      <c r="A4">
        <v>10</v>
      </c>
      <c r="B4">
        <f>[1]!density("Air","TP","SI with C",A4,$B$1)</f>
        <v>1.246616549884203</v>
      </c>
      <c r="C4">
        <f t="shared" ref="C4:C67" si="0">6.4418097E-15*A4^6 - 0.000000000018641417*A4^5 + 0.000000021959079*A4^4 - 0.000013767197*A4^3 + 0.0051668217*A4^2 - 1.3267948*A4 + 304.39537</f>
        <v>291.63055470609015</v>
      </c>
      <c r="D4" s="1">
        <f t="shared" ref="D4:D67" si="1">ABS(B4-C4)/B4</f>
        <v>232.93765687867648</v>
      </c>
      <c r="E4">
        <f t="shared" ref="E4:E67" si="2">((-5.75399E-16)*(A4^5))+((0.00000000000302846)*(A4^4))-((0.00000000618352)*(A4^3))+((0.00000629927)*(A4^2))-((0.0035422)*A4)+1.25079</f>
        <v>1.2159917737070602</v>
      </c>
    </row>
    <row r="5" spans="1:8" x14ac:dyDescent="0.25">
      <c r="A5">
        <v>25</v>
      </c>
      <c r="B5">
        <f>[1]!density("Air","TP","SI with C",A5,$B$1)</f>
        <v>1.1837190614314164</v>
      </c>
      <c r="C5">
        <f t="shared" si="0"/>
        <v>274.24804840222896</v>
      </c>
      <c r="D5" s="1">
        <f t="shared" si="1"/>
        <v>230.68339290793676</v>
      </c>
      <c r="E5">
        <f t="shared" si="2"/>
        <v>1.1660766036230568</v>
      </c>
      <c r="G5">
        <v>0.70922110000000005</v>
      </c>
      <c r="H5" s="3">
        <f>G5*G6</f>
        <v>1.4184422000000001</v>
      </c>
    </row>
    <row r="6" spans="1:8" x14ac:dyDescent="0.25">
      <c r="A6">
        <v>30</v>
      </c>
      <c r="B6">
        <f>[1]!density("Air","TP","SI with C",A6,$B$1)</f>
        <v>1.1641441696374986</v>
      </c>
      <c r="C6">
        <f t="shared" si="0"/>
        <v>268.8872897746362</v>
      </c>
      <c r="D6" s="1">
        <f t="shared" si="1"/>
        <v>229.97421847533255</v>
      </c>
      <c r="E6">
        <f t="shared" si="2"/>
        <v>1.1500288270304044</v>
      </c>
      <c r="G6">
        <v>2</v>
      </c>
    </row>
    <row r="7" spans="1:8" x14ac:dyDescent="0.25">
      <c r="A7">
        <v>40</v>
      </c>
      <c r="B7">
        <f>[1]!density("Air","TP","SI with C",A7,$B$1)</f>
        <v>1.126879250178688</v>
      </c>
      <c r="C7">
        <f t="shared" si="0"/>
        <v>258.76372485879176</v>
      </c>
      <c r="D7" s="1">
        <f t="shared" si="1"/>
        <v>228.62861798880397</v>
      </c>
      <c r="E7">
        <f t="shared" si="2"/>
        <v>1.1187927806567424</v>
      </c>
    </row>
    <row r="8" spans="1:8" x14ac:dyDescent="0.25">
      <c r="A8">
        <v>50</v>
      </c>
      <c r="B8">
        <f>[1]!density("Air","TP","SI with C",A8,$B$1)</f>
        <v>1.0919315724504099</v>
      </c>
      <c r="C8">
        <f t="shared" si="0"/>
        <v>249.38330407921407</v>
      </c>
      <c r="D8" s="1">
        <f t="shared" si="1"/>
        <v>227.38730042357099</v>
      </c>
      <c r="E8">
        <f t="shared" si="2"/>
        <v>1.0886739830628125</v>
      </c>
    </row>
    <row r="9" spans="1:8" x14ac:dyDescent="0.25">
      <c r="A9">
        <v>60</v>
      </c>
      <c r="B9">
        <f>[1]!density("Air","TP","SI with C",A9,$B$1)</f>
        <v>1.0590909934575872</v>
      </c>
      <c r="C9">
        <f t="shared" si="0"/>
        <v>240.68492021505418</v>
      </c>
      <c r="D9" s="1">
        <f t="shared" si="1"/>
        <v>226.25612973942523</v>
      </c>
      <c r="E9">
        <f t="shared" si="2"/>
        <v>1.0596385330913376</v>
      </c>
    </row>
    <row r="10" spans="1:8" x14ac:dyDescent="0.25">
      <c r="A10">
        <v>70</v>
      </c>
      <c r="B10">
        <f>[1]!density("Air","TP","SI with C",A10,$B$1)</f>
        <v>1.0281720972265886</v>
      </c>
      <c r="C10">
        <f t="shared" si="0"/>
        <v>232.6116764887075</v>
      </c>
      <c r="D10" s="1">
        <f t="shared" si="1"/>
        <v>225.23807543130062</v>
      </c>
      <c r="E10">
        <f t="shared" si="2"/>
        <v>1.0316532218915007</v>
      </c>
    </row>
    <row r="11" spans="1:8" x14ac:dyDescent="0.25">
      <c r="A11">
        <v>80</v>
      </c>
      <c r="B11">
        <f>[1]!density("Air","TP","SI with C",A11,$B$1)</f>
        <v>0.99901065257216504</v>
      </c>
      <c r="C11">
        <f t="shared" si="0"/>
        <v>225.11068837837641</v>
      </c>
      <c r="D11" s="1">
        <f t="shared" si="1"/>
        <v>224.33362161732825</v>
      </c>
      <c r="E11">
        <f t="shared" si="2"/>
        <v>1.0046855260141569</v>
      </c>
    </row>
    <row r="12" spans="1:8" x14ac:dyDescent="0.25">
      <c r="A12">
        <v>90</v>
      </c>
      <c r="B12">
        <f>[1]!density("Air","TP","SI with C",A12,$B$1)</f>
        <v>0.97146066439267842</v>
      </c>
      <c r="C12">
        <f t="shared" si="0"/>
        <v>218.13289006873549</v>
      </c>
      <c r="D12" s="1">
        <f t="shared" si="1"/>
        <v>223.54114516834727</v>
      </c>
      <c r="E12">
        <f t="shared" si="2"/>
        <v>0.97870360050704497</v>
      </c>
    </row>
    <row r="13" spans="1:8" x14ac:dyDescent="0.25">
      <c r="A13">
        <v>100</v>
      </c>
      <c r="B13">
        <f>[1]!density("Air","TP","SI with C",A13,$B$1)</f>
        <v>0.94539190531929285</v>
      </c>
      <c r="C13">
        <f t="shared" si="0"/>
        <v>211.63284553969999</v>
      </c>
      <c r="D13" s="1">
        <f t="shared" si="1"/>
        <v>222.85726421914302</v>
      </c>
      <c r="E13">
        <f t="shared" si="2"/>
        <v>0.95367627201000005</v>
      </c>
    </row>
    <row r="14" spans="1:8" x14ac:dyDescent="0.25">
      <c r="A14">
        <v>110</v>
      </c>
      <c r="B14">
        <f>[1]!density("Air","TP","SI with C",A14,$B$1)</f>
        <v>0.92068783861834858</v>
      </c>
      <c r="C14">
        <f t="shared" si="0"/>
        <v>205.56856429329724</v>
      </c>
      <c r="D14" s="1">
        <f t="shared" si="1"/>
        <v>222.27715830567337</v>
      </c>
      <c r="E14">
        <f t="shared" si="2"/>
        <v>0.92957303185016515</v>
      </c>
    </row>
    <row r="15" spans="1:8" x14ac:dyDescent="0.25">
      <c r="A15">
        <v>120</v>
      </c>
      <c r="B15">
        <f>[1]!density("Air","TP","SI with C",A15,$B$1)</f>
        <v>0.89724386169290549</v>
      </c>
      <c r="C15">
        <f t="shared" si="0"/>
        <v>199.90132171864087</v>
      </c>
      <c r="D15" s="1">
        <f t="shared" si="1"/>
        <v>221.79486130055014</v>
      </c>
      <c r="E15">
        <f t="shared" si="2"/>
        <v>0.90636402913720326</v>
      </c>
    </row>
    <row r="16" spans="1:8" x14ac:dyDescent="0.25">
      <c r="A16">
        <v>130</v>
      </c>
      <c r="B16">
        <f>[1]!density("Air","TP","SI with C",A16,$B$1)</f>
        <v>0.87496581377759064</v>
      </c>
      <c r="C16">
        <f t="shared" si="0"/>
        <v>194.59548409500815</v>
      </c>
      <c r="D16" s="1">
        <f t="shared" si="1"/>
        <v>221.40352826456004</v>
      </c>
      <c r="E16">
        <f t="shared" si="2"/>
        <v>0.8840200638585094</v>
      </c>
    </row>
    <row r="17" spans="1:5" x14ac:dyDescent="0.25">
      <c r="A17">
        <v>140</v>
      </c>
      <c r="B17">
        <f>[1]!density("Air","TP","SI with C",A17,$B$1)</f>
        <v>0.85376870250870307</v>
      </c>
      <c r="C17">
        <f t="shared" si="0"/>
        <v>189.61833823302049</v>
      </c>
      <c r="D17" s="1">
        <f t="shared" si="1"/>
        <v>221.09567729040472</v>
      </c>
      <c r="E17">
        <f t="shared" si="2"/>
        <v>0.86251257997442243</v>
      </c>
    </row>
    <row r="18" spans="1:5" x14ac:dyDescent="0.25">
      <c r="A18">
        <v>150</v>
      </c>
      <c r="B18">
        <f>[1]!density("Air","TP","SI with C",A18,$B$1)</f>
        <v>0.83357561274086744</v>
      </c>
      <c r="C18">
        <f t="shared" si="0"/>
        <v>184.93992575392656</v>
      </c>
      <c r="D18" s="1">
        <f t="shared" si="1"/>
        <v>220.8634073828388</v>
      </c>
      <c r="E18">
        <f t="shared" si="2"/>
        <v>0.84181365851343759</v>
      </c>
    </row>
    <row r="19" spans="1:5" x14ac:dyDescent="0.25">
      <c r="A19">
        <v>160</v>
      </c>
      <c r="B19">
        <f>[1]!density("Air","TP","SI with C",A19,$B$1)</f>
        <v>0.8143167678365868</v>
      </c>
      <c r="C19">
        <f t="shared" si="0"/>
        <v>180.53288200698861</v>
      </c>
      <c r="D19" s="1">
        <f t="shared" si="1"/>
        <v>220.69859339457579</v>
      </c>
      <c r="E19">
        <f t="shared" si="2"/>
        <v>0.82189601066741769</v>
      </c>
    </row>
    <row r="20" spans="1:5" x14ac:dyDescent="0.25">
      <c r="A20">
        <v>170</v>
      </c>
      <c r="B20">
        <f>[1]!density("Air","TP","SI with C",A20,$B$1)</f>
        <v>0.79592871909712737</v>
      </c>
      <c r="C20">
        <f t="shared" si="0"/>
        <v>176.37227962497175</v>
      </c>
      <c r="D20" s="1">
        <f t="shared" si="1"/>
        <v>220.59305901795082</v>
      </c>
      <c r="E20">
        <f t="shared" si="2"/>
        <v>0.80273297088680584</v>
      </c>
    </row>
    <row r="21" spans="1:5" x14ac:dyDescent="0.25">
      <c r="A21">
        <v>180</v>
      </c>
      <c r="B21">
        <f>[1]!density("Air","TP","SI with C",A21,$B$1)</f>
        <v>0.77835364334915669</v>
      </c>
      <c r="C21">
        <f t="shared" si="0"/>
        <v>172.43547671773618</v>
      </c>
      <c r="D21" s="1">
        <f t="shared" si="1"/>
        <v>220.53872881710717</v>
      </c>
      <c r="E21">
        <f t="shared" si="2"/>
        <v>0.78429848997583684</v>
      </c>
    </row>
    <row r="22" spans="1:5" x14ac:dyDescent="0.25">
      <c r="A22">
        <v>190</v>
      </c>
      <c r="B22">
        <f>[1]!density("Air","TP","SI with C",A22,$B$1)</f>
        <v>0.76153873219186818</v>
      </c>
      <c r="C22">
        <f t="shared" si="0"/>
        <v>168.70196970393255</v>
      </c>
      <c r="D22" s="1">
        <f t="shared" si="1"/>
        <v>220.52776027343074</v>
      </c>
      <c r="E22">
        <f t="shared" si="2"/>
        <v>0.76656712818774997</v>
      </c>
    </row>
    <row r="23" spans="1:5" x14ac:dyDescent="0.25">
      <c r="A23">
        <v>200</v>
      </c>
      <c r="B23">
        <f>[1]!density("Air","TP","SI with C",A23,$B$1)</f>
        <v>0.74543565922748667</v>
      </c>
      <c r="C23">
        <f t="shared" si="0"/>
        <v>165.15325078079999</v>
      </c>
      <c r="D23" s="1">
        <f t="shared" si="1"/>
        <v>220.55265680736599</v>
      </c>
      <c r="E23">
        <f t="shared" si="2"/>
        <v>0.74951404832000001</v>
      </c>
    </row>
    <row r="24" spans="1:5" x14ac:dyDescent="0.25">
      <c r="A24">
        <v>210</v>
      </c>
      <c r="B24">
        <f>[1]!density("Air","TP","SI with C",A24,$B$1)</f>
        <v>0.73000011388499497</v>
      </c>
      <c r="C24">
        <f t="shared" si="0"/>
        <v>161.77267003206745</v>
      </c>
      <c r="D24" s="1">
        <f t="shared" si="1"/>
        <v>220.60636273209309</v>
      </c>
      <c r="E24">
        <f t="shared" si="2"/>
        <v>0.73311500880947011</v>
      </c>
    </row>
    <row r="25" spans="1:5" x14ac:dyDescent="0.25">
      <c r="A25">
        <v>220</v>
      </c>
      <c r="B25">
        <f>[1]!density("Air","TP","SI with C",A25,$B$1)</f>
        <v>0.71519139231194806</v>
      </c>
      <c r="C25">
        <f t="shared" si="0"/>
        <v>158.54530217395791</v>
      </c>
      <c r="D25" s="1">
        <f t="shared" si="1"/>
        <v>220.68234108836219</v>
      </c>
      <c r="E25">
        <f t="shared" si="2"/>
        <v>0.71734635682768333</v>
      </c>
    </row>
    <row r="26" spans="1:5" x14ac:dyDescent="0.25">
      <c r="A26">
        <v>230</v>
      </c>
      <c r="B26">
        <f>[1]!density("Air","TP","SI with C",A26,$B$1)</f>
        <v>0.70097203733706681</v>
      </c>
      <c r="C26">
        <f t="shared" si="0"/>
        <v>155.45781793929524</v>
      </c>
      <c r="D26" s="1">
        <f t="shared" si="1"/>
        <v>220.77463530480657</v>
      </c>
      <c r="E26">
        <f t="shared" si="2"/>
        <v>0.70218502137601435</v>
      </c>
    </row>
    <row r="27" spans="1:5" x14ac:dyDescent="0.25">
      <c r="A27">
        <v>240</v>
      </c>
      <c r="B27">
        <f>[1]!density("Air","TP","SI with C",A27,$B$1)</f>
        <v>0.68730752076355572</v>
      </c>
      <c r="C27">
        <f t="shared" si="0"/>
        <v>152.49836009971489</v>
      </c>
      <c r="D27" s="1">
        <f t="shared" si="1"/>
        <v>220.87791562399713</v>
      </c>
      <c r="E27">
        <f t="shared" si="2"/>
        <v>0.68760850638090254</v>
      </c>
    </row>
    <row r="28" spans="1:5" x14ac:dyDescent="0.25">
      <c r="A28">
        <v>250</v>
      </c>
      <c r="B28">
        <f>[1]!density("Air","TP","SI with C",A28,$B$1)</f>
        <v>0.67416596229195092</v>
      </c>
      <c r="C28">
        <f t="shared" si="0"/>
        <v>149.65642412597657</v>
      </c>
      <c r="D28" s="1">
        <f t="shared" si="1"/>
        <v>220.98751123119908</v>
      </c>
      <c r="E28">
        <f t="shared" si="2"/>
        <v>0.67359488378906252</v>
      </c>
    </row>
    <row r="29" spans="1:5" x14ac:dyDescent="0.25">
      <c r="A29">
        <v>260</v>
      </c>
      <c r="B29">
        <f>[1]!density("Air","TP","SI with C",A29,$B$1)</f>
        <v>0.66151788023327029</v>
      </c>
      <c r="C29">
        <f t="shared" si="0"/>
        <v>146.92274348638063</v>
      </c>
      <c r="D29" s="1">
        <f t="shared" si="1"/>
        <v>221.0994290200764</v>
      </c>
      <c r="E29">
        <f t="shared" si="2"/>
        <v>0.66012278666269775</v>
      </c>
    </row>
    <row r="30" spans="1:5" x14ac:dyDescent="0.25">
      <c r="A30">
        <v>270</v>
      </c>
      <c r="B30">
        <f>[1]!density("Air","TP","SI with C",A30,$B$1)</f>
        <v>0.64933596989110176</v>
      </c>
      <c r="C30">
        <f t="shared" si="0"/>
        <v>144.28917958328705</v>
      </c>
      <c r="D30" s="1">
        <f t="shared" si="1"/>
        <v>221.21035992736606</v>
      </c>
      <c r="E30">
        <f t="shared" si="2"/>
        <v>0.64717140227471071</v>
      </c>
    </row>
    <row r="31" spans="1:5" x14ac:dyDescent="0.25">
      <c r="A31">
        <v>280</v>
      </c>
      <c r="B31">
        <f>[1]!density("Air","TP","SI with C",A31,$B$1)</f>
        <v>0.63759490609143599</v>
      </c>
      <c r="C31">
        <f t="shared" si="0"/>
        <v>141.74861632773758</v>
      </c>
      <c r="D31" s="1">
        <f t="shared" si="1"/>
        <v>221.31767376668745</v>
      </c>
      <c r="E31">
        <f t="shared" si="2"/>
        <v>0.63472046520391689</v>
      </c>
    </row>
    <row r="32" spans="1:5" x14ac:dyDescent="0.25">
      <c r="A32">
        <v>290</v>
      </c>
      <c r="B32">
        <f>[1]!density("Air","TP","SI with C",A32,$B$1)</f>
        <v>0.62627116684248907</v>
      </c>
      <c r="C32">
        <f t="shared" si="0"/>
        <v>139.29485935218077</v>
      </c>
      <c r="D32" s="1">
        <f t="shared" si="1"/>
        <v>221.41940349014064</v>
      </c>
      <c r="E32">
        <f t="shared" si="2"/>
        <v>0.62275025043025489</v>
      </c>
    </row>
    <row r="33" spans="1:5" x14ac:dyDescent="0.25">
      <c r="A33">
        <v>300</v>
      </c>
      <c r="B33">
        <f>[1]!density("Air","TP","SI with C",A33,$B$1)</f>
        <v>0.6153428755306366</v>
      </c>
      <c r="C33">
        <f t="shared" si="0"/>
        <v>136.92253986130001</v>
      </c>
      <c r="D33" s="1">
        <f t="shared" si="1"/>
        <v>221.51421980505717</v>
      </c>
      <c r="E33">
        <f t="shared" si="2"/>
        <v>0.61124156643000016</v>
      </c>
    </row>
    <row r="34" spans="1:5" x14ac:dyDescent="0.25">
      <c r="A34">
        <v>310</v>
      </c>
      <c r="B34">
        <f>[1]!density("Air","TP","SI with C",A34,$B$1)</f>
        <v>0.60478965941651808</v>
      </c>
      <c r="C34">
        <f t="shared" si="0"/>
        <v>134.62702312094484</v>
      </c>
      <c r="D34" s="1">
        <f t="shared" si="1"/>
        <v>221.60139707221305</v>
      </c>
      <c r="E34">
        <f t="shared" si="2"/>
        <v>0.6001757482709752</v>
      </c>
    </row>
    <row r="35" spans="1:5" x14ac:dyDescent="0.25">
      <c r="A35">
        <v>320</v>
      </c>
      <c r="B35">
        <f>[1]!density("Air","TP","SI with C",A35,$B$1)</f>
        <v>0.59459252249865657</v>
      </c>
      <c r="C35">
        <f t="shared" si="0"/>
        <v>132.4043215851645</v>
      </c>
      <c r="D35" s="1">
        <f t="shared" si="1"/>
        <v>221.68077141091806</v>
      </c>
      <c r="E35">
        <f t="shared" si="2"/>
        <v>0.58953465070776323</v>
      </c>
    </row>
    <row r="36" spans="1:5" x14ac:dyDescent="0.25">
      <c r="A36">
        <v>330</v>
      </c>
      <c r="B36">
        <f>[1]!density("Air","TP","SI with C",A36,$B$1)</f>
        <v>0.58473373106967941</v>
      </c>
      <c r="C36">
        <f t="shared" si="0"/>
        <v>130.25101266134538</v>
      </c>
      <c r="D36" s="1">
        <f t="shared" si="1"/>
        <v>221.75269193564634</v>
      </c>
      <c r="E36">
        <f t="shared" si="2"/>
        <v>0.57930064127691927</v>
      </c>
    </row>
    <row r="37" spans="1:5" x14ac:dyDescent="0.25">
      <c r="A37">
        <v>340</v>
      </c>
      <c r="B37">
        <f>[1]!density("Air","TP","SI with C",A37,$B$1)</f>
        <v>0.57519671050987553</v>
      </c>
      <c r="C37">
        <f t="shared" si="0"/>
        <v>128.16416111345103</v>
      </c>
      <c r="D37" s="1">
        <f t="shared" si="1"/>
        <v>221.81796604824393</v>
      </c>
      <c r="E37">
        <f t="shared" si="2"/>
        <v>0.56945659339218258</v>
      </c>
    </row>
    <row r="38" spans="1:5" x14ac:dyDescent="0.25">
      <c r="A38">
        <v>350</v>
      </c>
      <c r="B38">
        <f>[1]!density("Air","TP","SI with C",A38,$B$1)</f>
        <v>0.56596595205061262</v>
      </c>
      <c r="C38">
        <f t="shared" si="0"/>
        <v>126.14124610336404</v>
      </c>
      <c r="D38" s="1">
        <f t="shared" si="1"/>
        <v>221.87779970920161</v>
      </c>
      <c r="E38">
        <f t="shared" si="2"/>
        <v>0.55998587943968758</v>
      </c>
    </row>
    <row r="39" spans="1:5" x14ac:dyDescent="0.25">
      <c r="A39">
        <v>360</v>
      </c>
      <c r="B39">
        <f>[1]!density("Air","TP","SI with C",A39,$B$1)</f>
        <v>0.55702692840101475</v>
      </c>
      <c r="C39">
        <f t="shared" si="0"/>
        <v>124.18009287033431</v>
      </c>
      <c r="D39" s="1">
        <f t="shared" si="1"/>
        <v>221.93373361105191</v>
      </c>
      <c r="E39">
        <f t="shared" si="2"/>
        <v>0.55087236387317762</v>
      </c>
    </row>
    <row r="40" spans="1:5" x14ac:dyDescent="0.25">
      <c r="A40">
        <v>370</v>
      </c>
      <c r="B40">
        <f>[1]!density("Air","TP","SI with C",A40,$B$1)</f>
        <v>0.5483660172696041</v>
      </c>
      <c r="C40">
        <f t="shared" si="0"/>
        <v>122.2788090485256</v>
      </c>
      <c r="D40" s="1">
        <f t="shared" si="1"/>
        <v>221.9875761765289</v>
      </c>
      <c r="E40">
        <f t="shared" si="2"/>
        <v>0.54210039630921592</v>
      </c>
    </row>
    <row r="41" spans="1:5" x14ac:dyDescent="0.25">
      <c r="A41">
        <v>380</v>
      </c>
      <c r="B41">
        <f>[1]!density("Air","TP","SI with C",A41,$B$1)</f>
        <v>0.53997043193172478</v>
      </c>
      <c r="C41">
        <f t="shared" si="0"/>
        <v>120.43572562266849</v>
      </c>
      <c r="D41" s="1">
        <f t="shared" si="1"/>
        <v>222.04133430383217</v>
      </c>
      <c r="E41">
        <f t="shared" si="2"/>
        <v>0.53365480462239689</v>
      </c>
    </row>
    <row r="42" spans="1:5" x14ac:dyDescent="0.25">
      <c r="A42">
        <v>390</v>
      </c>
      <c r="B42">
        <f>[1]!density("Air","TP","SI with C",A42,$B$1)</f>
        <v>0.53182815809642714</v>
      </c>
      <c r="C42">
        <f t="shared" si="0"/>
        <v>118.6493425218161</v>
      </c>
      <c r="D42" s="1">
        <f t="shared" si="1"/>
        <v>222.09714278103993</v>
      </c>
      <c r="E42">
        <f t="shared" si="2"/>
        <v>0.52552088804055996</v>
      </c>
    </row>
    <row r="43" spans="1:5" x14ac:dyDescent="0.25">
      <c r="A43">
        <v>400</v>
      </c>
      <c r="B43">
        <f>[1]!density("Air","TP","SI with C",A43,$B$1)</f>
        <v>0.52392789641557258</v>
      </c>
      <c r="C43">
        <f t="shared" si="0"/>
        <v>116.9182788512</v>
      </c>
      <c r="D43" s="1">
        <f t="shared" si="1"/>
        <v>222.1571932914639</v>
      </c>
      <c r="E43">
        <f t="shared" si="2"/>
        <v>0.51768441023999989</v>
      </c>
    </row>
    <row r="44" spans="1:5" x14ac:dyDescent="0.25">
      <c r="A44">
        <v>410</v>
      </c>
      <c r="B44">
        <f>[1]!density("Air","TP","SI with C",A44,$B$1)</f>
        <v>0.51625901005515595</v>
      </c>
      <c r="C44">
        <f t="shared" si="0"/>
        <v>115.2412277621932</v>
      </c>
      <c r="D44" s="1">
        <f t="shared" si="1"/>
        <v>222.22366393156236</v>
      </c>
      <c r="E44">
        <f t="shared" si="2"/>
        <v>0.51013159244068018</v>
      </c>
    </row>
    <row r="45" spans="1:5" x14ac:dyDescent="0.25">
      <c r="A45">
        <v>420</v>
      </c>
      <c r="B45">
        <f>[1]!density("Air","TP","SI with C",A45,$B$1)</f>
        <v>0.50881147681605676</v>
      </c>
      <c r="C45">
        <f t="shared" si="0"/>
        <v>113.61691596037264</v>
      </c>
      <c r="D45" s="1">
        <f t="shared" si="1"/>
        <v>222.29865016281246</v>
      </c>
      <c r="E45">
        <f t="shared" si="2"/>
        <v>0.50284910650144321</v>
      </c>
    </row>
    <row r="46" spans="1:5" x14ac:dyDescent="0.25">
      <c r="A46">
        <v>430</v>
      </c>
      <c r="B46">
        <f>[1]!density("Air","TP","SI with C",A46,$B$1)</f>
        <v>0.50157584534996602</v>
      </c>
      <c r="C46">
        <f t="shared" si="0"/>
        <v>112.04406785168675</v>
      </c>
      <c r="D46" s="1">
        <f t="shared" si="1"/>
        <v>222.38409811881971</v>
      </c>
      <c r="E46">
        <f t="shared" si="2"/>
        <v>0.49582406801522416</v>
      </c>
    </row>
    <row r="47" spans="1:5" x14ac:dyDescent="0.25">
      <c r="A47">
        <v>440</v>
      </c>
      <c r="B47">
        <f>[1]!density("Air","TP","SI with C",A47,$B$1)</f>
        <v>0.49454319506738742</v>
      </c>
      <c r="C47">
        <f t="shared" si="0"/>
        <v>110.52137432672458</v>
      </c>
      <c r="D47" s="1">
        <f t="shared" si="1"/>
        <v>222.48174118878478</v>
      </c>
      <c r="E47">
        <f t="shared" si="2"/>
        <v>0.48904402940426261</v>
      </c>
    </row>
    <row r="48" spans="1:5" x14ac:dyDescent="0.25">
      <c r="A48">
        <v>450</v>
      </c>
      <c r="B48">
        <f>[1]!density("Air","TP","SI with C",A48,$B$1)</f>
        <v>0.48770509937932793</v>
      </c>
      <c r="C48">
        <f t="shared" si="0"/>
        <v>109.04746618308894</v>
      </c>
      <c r="D48" s="1">
        <f t="shared" si="1"/>
        <v>222.59304079835724</v>
      </c>
      <c r="E48">
        <f t="shared" si="2"/>
        <v>0.4824969730153128</v>
      </c>
    </row>
    <row r="49" spans="1:5" x14ac:dyDescent="0.25">
      <c r="A49">
        <v>460</v>
      </c>
      <c r="B49">
        <f>[1]!density("Air","TP","SI with C",A49,$B$1)</f>
        <v>0.4810535919535629</v>
      </c>
      <c r="C49">
        <f t="shared" si="0"/>
        <v>107.62089218587363</v>
      </c>
      <c r="D49" s="1">
        <f t="shared" si="1"/>
        <v>222.7191323087813</v>
      </c>
      <c r="E49">
        <f t="shared" si="2"/>
        <v>0.47617130421485776</v>
      </c>
    </row>
    <row r="50" spans="1:5" x14ac:dyDescent="0.25">
      <c r="A50">
        <v>470</v>
      </c>
      <c r="B50">
        <f>[1]!density("Air","TP","SI with C",A50,$B$1)</f>
        <v>0.47458113570077431</v>
      </c>
      <c r="C50">
        <f t="shared" si="0"/>
        <v>106.24010176623898</v>
      </c>
      <c r="D50" s="1">
        <f t="shared" si="1"/>
        <v>222.860776955163</v>
      </c>
      <c r="E50">
        <f t="shared" si="2"/>
        <v>0.47005584448432081</v>
      </c>
    </row>
    <row r="51" spans="1:5" x14ac:dyDescent="0.25">
      <c r="A51">
        <v>480</v>
      </c>
      <c r="B51">
        <f>[1]!density("Air","TP","SI with C",A51,$B$1)</f>
        <v>0.46828059423624163</v>
      </c>
      <c r="C51">
        <f t="shared" si="0"/>
        <v>104.90343235809729</v>
      </c>
      <c r="D51" s="1">
        <f t="shared" si="1"/>
        <v>223.01832074462354</v>
      </c>
      <c r="E51">
        <f t="shared" si="2"/>
        <v>0.46413982451527702</v>
      </c>
    </row>
    <row r="52" spans="1:5" x14ac:dyDescent="0.25">
      <c r="A52">
        <v>490</v>
      </c>
      <c r="B52">
        <f>[1]!density("Air","TP","SI with C",A52,$B$1)</f>
        <v>0.46214520558945488</v>
      </c>
      <c r="C52">
        <f t="shared" si="0"/>
        <v>103.60910137289437</v>
      </c>
      <c r="D52" s="1">
        <f t="shared" si="1"/>
        <v>223.19166123500838</v>
      </c>
      <c r="E52">
        <f t="shared" si="2"/>
        <v>0.45841287730466507</v>
      </c>
    </row>
    <row r="53" spans="1:5" x14ac:dyDescent="0.25">
      <c r="A53">
        <v>500</v>
      </c>
      <c r="B53">
        <f>[1]!density("Air","TP","SI with C",A53,$B$1)</f>
        <v>0.45616855795767614</v>
      </c>
      <c r="C53">
        <f t="shared" si="0"/>
        <v>102.35520281250007</v>
      </c>
      <c r="D53" s="1">
        <f t="shared" si="1"/>
        <v>223.38022311480026</v>
      </c>
      <c r="E53">
        <f t="shared" si="2"/>
        <v>0.45286503125000011</v>
      </c>
    </row>
    <row r="54" spans="1:5" x14ac:dyDescent="0.25">
      <c r="A54">
        <v>510</v>
      </c>
      <c r="B54">
        <f>[1]!density("Air","TP","SI with C",A54,$B$1)</f>
        <v>0.45034456732034644</v>
      </c>
      <c r="C54">
        <f t="shared" si="0"/>
        <v>101.13970852019673</v>
      </c>
      <c r="D54" s="1">
        <f t="shared" si="1"/>
        <v>223.58294350479505</v>
      </c>
      <c r="E54">
        <f t="shared" si="2"/>
        <v>0.44748670324458528</v>
      </c>
    </row>
    <row r="55" spans="1:5" x14ac:dyDescent="0.25">
      <c r="A55">
        <v>520</v>
      </c>
      <c r="B55">
        <f>[1]!density("Air","TP","SI with C",A55,$B$1)</f>
        <v>0.44466745674975972</v>
      </c>
      <c r="C55">
        <f t="shared" si="0"/>
        <v>99.960474069774307</v>
      </c>
      <c r="D55" s="1">
        <f t="shared" si="1"/>
        <v>223.79826790209182</v>
      </c>
      <c r="E55">
        <f t="shared" si="2"/>
        <v>0.44226869177272343</v>
      </c>
    </row>
    <row r="56" spans="1:5" x14ac:dyDescent="0.25">
      <c r="A56">
        <v>530</v>
      </c>
      <c r="B56">
        <f>[1]!density("Air","TP","SI with C",A56,$B$1)</f>
        <v>0.43913173726985699</v>
      </c>
      <c r="C56">
        <f t="shared" si="0"/>
        <v>98.815249292727174</v>
      </c>
      <c r="D56" s="1">
        <f t="shared" si="1"/>
        <v>224.02415768688297</v>
      </c>
      <c r="E56">
        <f t="shared" si="2"/>
        <v>0.43720217000492934</v>
      </c>
    </row>
    <row r="57" spans="1:5" x14ac:dyDescent="0.25">
      <c r="A57">
        <v>540</v>
      </c>
      <c r="B57">
        <f>[1]!density("Air","TP","SI with C",A57,$B$1)</f>
        <v>0.43373219012960795</v>
      </c>
      <c r="C57">
        <f t="shared" si="0"/>
        <v>97.701693443551505</v>
      </c>
      <c r="D57" s="1">
        <f t="shared" si="1"/>
        <v>224.25811011250116</v>
      </c>
      <c r="E57">
        <f t="shared" si="2"/>
        <v>0.43227867889314231</v>
      </c>
    </row>
    <row r="58" spans="1:5" x14ac:dyDescent="0.25">
      <c r="A58">
        <v>550</v>
      </c>
      <c r="B58">
        <f>[1]!density("Air","TP","SI with C",A58,$B$1)</f>
        <v>0.42846385037045387</v>
      </c>
      <c r="C58">
        <f t="shared" si="0"/>
        <v>96.617395003151557</v>
      </c>
      <c r="D58" s="1">
        <f t="shared" si="1"/>
        <v>224.49719169917196</v>
      </c>
      <c r="E58">
        <f t="shared" si="2"/>
        <v>0.42749012026593758</v>
      </c>
    </row>
    <row r="59" spans="1:5" x14ac:dyDescent="0.25">
      <c r="A59">
        <v>560</v>
      </c>
      <c r="B59">
        <f>[1]!density("Air","TP","SI with C",A59,$B$1)</f>
        <v>0.4233219915788774</v>
      </c>
      <c r="C59">
        <f t="shared" si="0"/>
        <v>95.559896120342444</v>
      </c>
      <c r="D59" s="1">
        <f t="shared" si="1"/>
        <v>224.73808595185355</v>
      </c>
      <c r="E59">
        <f t="shared" si="2"/>
        <v>0.42282874992373753</v>
      </c>
    </row>
    <row r="60" spans="1:5" x14ac:dyDescent="0.25">
      <c r="A60">
        <v>570</v>
      </c>
      <c r="B60">
        <f>[1]!density("Air","TP","SI with C",A60,$B$1)</f>
        <v>0.41830211172554793</v>
      </c>
      <c r="C60">
        <f t="shared" si="0"/>
        <v>94.5267216914595</v>
      </c>
      <c r="D60" s="1">
        <f t="shared" si="1"/>
        <v>224.97715632255617</v>
      </c>
      <c r="E60">
        <f t="shared" si="2"/>
        <v>0.41828717073402544</v>
      </c>
    </row>
    <row r="61" spans="1:5" x14ac:dyDescent="0.25">
      <c r="A61">
        <v>580</v>
      </c>
      <c r="B61">
        <f>[1]!density("Air","TP","SI with C",A61,$B$1)</f>
        <v>0.41339992000170994</v>
      </c>
      <c r="C61">
        <f t="shared" si="0"/>
        <v>93.515413078071617</v>
      </c>
      <c r="D61" s="1">
        <f t="shared" si="1"/>
        <v>225.21052533751049</v>
      </c>
      <c r="E61">
        <f t="shared" si="2"/>
        <v>0.4138583257265569</v>
      </c>
    </row>
    <row r="62" spans="1:5" x14ac:dyDescent="0.25">
      <c r="A62">
        <v>590</v>
      </c>
      <c r="B62">
        <f>[1]!density("Air","TP","SI with C",A62,$B$1)</f>
        <v>0.40861132457182919</v>
      </c>
      <c r="C62">
        <f t="shared" si="0"/>
        <v>92.523566462792076</v>
      </c>
      <c r="D62" s="1">
        <f t="shared" si="1"/>
        <v>225.43417080949624</v>
      </c>
      <c r="E62">
        <f t="shared" si="2"/>
        <v>0.4095354911885698</v>
      </c>
    </row>
    <row r="63" spans="1:5" x14ac:dyDescent="0.25">
      <c r="A63">
        <v>600</v>
      </c>
      <c r="B63">
        <f>[1]!density("Air","TP","SI with C",A63,$B$1)</f>
        <v>0.40393242116890399</v>
      </c>
      <c r="C63">
        <f t="shared" si="0"/>
        <v>91.548875843200051</v>
      </c>
      <c r="D63" s="1">
        <f t="shared" si="1"/>
        <v>225.64404005569776</v>
      </c>
      <c r="E63">
        <f t="shared" si="2"/>
        <v>0.40531226976000023</v>
      </c>
    </row>
    <row r="64" spans="1:5" x14ac:dyDescent="0.25">
      <c r="A64">
        <v>610</v>
      </c>
      <c r="B64">
        <f>[1]!density("Air","TP","SI with C",A64,$B$1)</f>
        <v>0.39935948246555014</v>
      </c>
      <c r="C64">
        <f t="shared" si="0"/>
        <v>90.589180663859736</v>
      </c>
      <c r="D64" s="1">
        <f t="shared" si="1"/>
        <v>225.83618304136351</v>
      </c>
      <c r="E64">
        <f t="shared" si="2"/>
        <v>0.40118258352869063</v>
      </c>
    </row>
    <row r="65" spans="1:5" x14ac:dyDescent="0.25">
      <c r="A65">
        <v>620</v>
      </c>
      <c r="B65">
        <f>[1]!density("Air","TP","SI with C",A65,$B$1)</f>
        <v>0.39488894815996944</v>
      </c>
      <c r="C65">
        <f t="shared" si="0"/>
        <v>89.642518086442067</v>
      </c>
      <c r="D65" s="1">
        <f t="shared" si="1"/>
        <v>226.0069053695772</v>
      </c>
      <c r="E65">
        <f t="shared" si="2"/>
        <v>0.39714066712560325</v>
      </c>
    </row>
    <row r="66" spans="1:5" x14ac:dyDescent="0.25">
      <c r="A66">
        <v>630</v>
      </c>
      <c r="B66">
        <f>[1]!density("Air","TP","SI with C",A66,$B$1)</f>
        <v>0.39051741572130605</v>
      </c>
      <c r="C66">
        <f t="shared" si="0"/>
        <v>88.707179897954518</v>
      </c>
      <c r="D66" s="1">
        <f t="shared" si="1"/>
        <v>226.15294203744466</v>
      </c>
      <c r="E66">
        <f t="shared" si="2"/>
        <v>0.39318106082003434</v>
      </c>
    </row>
    <row r="67" spans="1:5" x14ac:dyDescent="0.25">
      <c r="A67">
        <v>640</v>
      </c>
      <c r="B67">
        <f>[1]!density("Air","TP","SI with C",A67,$B$1)</f>
        <v>0.38624163174377291</v>
      </c>
      <c r="C67">
        <f t="shared" si="0"/>
        <v>87.781774057068162</v>
      </c>
      <c r="D67" s="1">
        <f t="shared" si="1"/>
        <v>226.27165287894528</v>
      </c>
      <c r="E67">
        <f t="shared" si="2"/>
        <v>0.38929860361482271</v>
      </c>
    </row>
    <row r="68" spans="1:5" x14ac:dyDescent="0.25">
      <c r="A68">
        <v>650</v>
      </c>
      <c r="B68">
        <f>[1]!density("Air","TP","SI with C",A68,$B$1)</f>
        <v>0.38205848386332564</v>
      </c>
      <c r="C68">
        <f t="shared" ref="C68:C83" si="3">6.4418097E-15*A68^6 - 0.000000000018641417*A68^5 + 0.000000021959079*A68^4 - 0.000013767197*A68^3 + 0.0051668217*A68^2 - 1.3267948*A68 + 304.39537</f>
        <v>86.865290878551775</v>
      </c>
      <c r="D68" s="1">
        <f t="shared" ref="D68:D83" si="4">ABS(B68-C68)/B68</f>
        <v>226.36124061473851</v>
      </c>
      <c r="E68">
        <f t="shared" ref="E68:E83" si="5">((-5.75399E-16)*(A68^5))+((0.00000000000302846)*(A68^4))-((0.00000000618352)*(A68^3))+((0.00000629927)*(A68^2))-((0.0035422)*A68)+1.25079</f>
        <v>0.38548842634156233</v>
      </c>
    </row>
    <row r="69" spans="1:5" x14ac:dyDescent="0.25">
      <c r="A69">
        <v>660</v>
      </c>
      <c r="B69">
        <f>[1]!density("Air","TP","SI with C",A69,$B$1)</f>
        <v>0.37796499319462157</v>
      </c>
      <c r="C69">
        <f t="shared" si="3"/>
        <v>85.957173855804683</v>
      </c>
      <c r="D69" s="1">
        <f t="shared" si="4"/>
        <v>226.42099242916831</v>
      </c>
      <c r="E69">
        <f t="shared" si="5"/>
        <v>0.38174594475581758</v>
      </c>
    </row>
    <row r="70" spans="1:5" x14ac:dyDescent="0.25">
      <c r="A70">
        <v>670</v>
      </c>
      <c r="B70">
        <f>[1]!density("Air","TP","SI with C",A70,$B$1)</f>
        <v>0.37395830724960444</v>
      </c>
      <c r="C70">
        <f t="shared" si="3"/>
        <v>85.057395121500178</v>
      </c>
      <c r="D70" s="1">
        <f t="shared" si="4"/>
        <v>226.45154599474444</v>
      </c>
      <c r="E70">
        <f t="shared" si="5"/>
        <v>0.3780668526323312</v>
      </c>
    </row>
    <row r="71" spans="1:5" x14ac:dyDescent="0.25">
      <c r="A71">
        <v>680</v>
      </c>
      <c r="B71">
        <f>[1]!density("Air","TP","SI with C",A71,$B$1)</f>
        <v>0.37003569330229519</v>
      </c>
      <c r="C71">
        <f t="shared" si="3"/>
        <v>84.166535546319949</v>
      </c>
      <c r="D71" s="1">
        <f t="shared" si="4"/>
        <v>226.45518086429934</v>
      </c>
      <c r="E71">
        <f t="shared" si="5"/>
        <v>0.37444711486023707</v>
      </c>
    </row>
    <row r="72" spans="1:5" x14ac:dyDescent="0.25">
      <c r="A72">
        <v>690</v>
      </c>
      <c r="B72">
        <f>[1]!density("Air","TP","SI with C",A72,$B$1)</f>
        <v>0.36619453216731973</v>
      </c>
      <c r="C72">
        <f t="shared" si="3"/>
        <v>83.285869475804645</v>
      </c>
      <c r="D72" s="1">
        <f t="shared" si="4"/>
        <v>226.43613615112665</v>
      </c>
      <c r="E72">
        <f t="shared" si="5"/>
        <v>0.3708829605382753</v>
      </c>
    </row>
    <row r="73" spans="1:5" x14ac:dyDescent="0.25">
      <c r="A73">
        <v>700</v>
      </c>
      <c r="B73">
        <f>[1]!density("Air","TP","SI with C",A73,$B$1)</f>
        <v>0.362432312362378</v>
      </c>
      <c r="C73">
        <f t="shared" si="3"/>
        <v>82.417454105299896</v>
      </c>
      <c r="D73" s="1">
        <f t="shared" si="4"/>
        <v>226.400955417283</v>
      </c>
      <c r="E73">
        <f t="shared" si="5"/>
        <v>0.36737087607000007</v>
      </c>
    </row>
    <row r="74" spans="1:5" x14ac:dyDescent="0.25">
      <c r="A74">
        <v>710</v>
      </c>
      <c r="B74">
        <f>[1]!density("Air","TP","SI with C",A74,$B$1)</f>
        <v>0.3587466246272864</v>
      </c>
      <c r="C74">
        <f t="shared" si="3"/>
        <v>81.564223493006295</v>
      </c>
      <c r="D74" s="1">
        <f t="shared" si="4"/>
        <v>226.35885969030659</v>
      </c>
      <c r="E74">
        <f t="shared" si="5"/>
        <v>0.36390759825899499</v>
      </c>
    </row>
    <row r="75" spans="1:5" x14ac:dyDescent="0.25">
      <c r="A75">
        <v>720</v>
      </c>
      <c r="B75">
        <f>[1]!density("Air","TP","SI with C",A75,$B$1)</f>
        <v>0.35513515677443519</v>
      </c>
      <c r="C75">
        <f t="shared" si="3"/>
        <v>80.730087211127227</v>
      </c>
      <c r="D75" s="1">
        <f t="shared" si="4"/>
        <v>226.32214952856131</v>
      </c>
      <c r="E75">
        <f t="shared" si="5"/>
        <v>0.36049010740408294</v>
      </c>
    </row>
    <row r="76" spans="1:5" x14ac:dyDescent="0.25">
      <c r="A76">
        <v>730</v>
      </c>
      <c r="B76">
        <f>[1]!density("Air","TP","SI with C",A76,$B$1)</f>
        <v>0.35159568884750081</v>
      </c>
      <c r="C76">
        <f t="shared" si="3"/>
        <v>79.920033635137941</v>
      </c>
      <c r="D76" s="1">
        <f t="shared" si="4"/>
        <v>226.30663705550162</v>
      </c>
      <c r="E76">
        <f t="shared" si="5"/>
        <v>0.35711562039453915</v>
      </c>
    </row>
    <row r="77" spans="1:5" x14ac:dyDescent="0.25">
      <c r="A77">
        <v>740</v>
      </c>
      <c r="B77">
        <f>[1]!density("Air","TP","SI with C",A77,$B$1)</f>
        <v>0.34812608856710603</v>
      </c>
      <c r="C77">
        <f t="shared" si="3"/>
        <v>79.14023787113166</v>
      </c>
      <c r="D77" s="1">
        <f t="shared" si="4"/>
        <v>226.33210888294661</v>
      </c>
      <c r="E77">
        <f t="shared" si="5"/>
        <v>0.35378158380530267</v>
      </c>
    </row>
    <row r="78" spans="1:5" x14ac:dyDescent="0.25">
      <c r="A78">
        <v>750</v>
      </c>
      <c r="B78">
        <f>[1]!density("Air","TP","SI with C",A78,$B$1)</f>
        <v>0.34472430704376267</v>
      </c>
      <c r="C78">
        <f t="shared" si="3"/>
        <v>78.398174321289332</v>
      </c>
      <c r="D78" s="1">
        <f t="shared" si="4"/>
        <v>226.4228208437205</v>
      </c>
      <c r="E78">
        <f t="shared" si="5"/>
        <v>0.35048566699218786</v>
      </c>
    </row>
    <row r="79" spans="1:5" x14ac:dyDescent="0.25">
      <c r="A79">
        <v>760</v>
      </c>
      <c r="B79">
        <f>[1]!density("Air","TP","SI with C",A79,$B$1)</f>
        <v>0.34138837473997879</v>
      </c>
      <c r="C79">
        <f t="shared" si="3"/>
        <v>77.702733887444708</v>
      </c>
      <c r="D79" s="1">
        <f t="shared" si="4"/>
        <v>226.60802545378888</v>
      </c>
      <c r="E79">
        <f t="shared" si="5"/>
        <v>0.34722575518709786</v>
      </c>
    </row>
    <row r="80" spans="1:5" x14ac:dyDescent="0.25">
      <c r="A80">
        <v>770</v>
      </c>
      <c r="B80">
        <f>[1]!density("Air","TP","SI with C",A80,$B$1)</f>
        <v>0.33811639766478868</v>
      </c>
      <c r="C80">
        <f t="shared" si="3"/>
        <v>77.064345812749991</v>
      </c>
      <c r="D80" s="1">
        <f t="shared" si="4"/>
        <v>226.92253302412206</v>
      </c>
      <c r="E80">
        <f t="shared" si="5"/>
        <v>0.34399994259323585</v>
      </c>
    </row>
    <row r="81" spans="1:5" x14ac:dyDescent="0.25">
      <c r="A81">
        <v>780</v>
      </c>
      <c r="B81">
        <f>[1]!density("Air","TP","SI with C",A81,$B$1)</f>
        <v>0.33490655378524492</v>
      </c>
      <c r="C81">
        <f t="shared" si="3"/>
        <v>76.495104161449092</v>
      </c>
      <c r="D81" s="1">
        <f t="shared" si="4"/>
        <v>227.40730734251537</v>
      </c>
      <c r="E81">
        <f t="shared" si="5"/>
        <v>0.34080652548031676</v>
      </c>
    </row>
    <row r="82" spans="1:5" x14ac:dyDescent="0.25">
      <c r="A82">
        <v>790</v>
      </c>
      <c r="B82">
        <f>[1]!density("Air","TP","SI with C",A82,$B$1)</f>
        <v>0.3317570896405726</v>
      </c>
      <c r="C82">
        <f t="shared" si="3"/>
        <v>76.008898936748949</v>
      </c>
      <c r="D82" s="1">
        <f t="shared" si="4"/>
        <v>228.11009684554864</v>
      </c>
      <c r="E82">
        <f t="shared" si="5"/>
        <v>0.33764399527978006</v>
      </c>
    </row>
    <row r="83" spans="1:5" x14ac:dyDescent="0.25">
      <c r="A83">
        <v>800</v>
      </c>
      <c r="B83">
        <f>[1]!density("Air","TP","SI with C",A83,$B$1)</f>
        <v>0.32866631714575578</v>
      </c>
      <c r="C83">
        <f t="shared" si="3"/>
        <v>75.621551836799711</v>
      </c>
      <c r="D83" s="1">
        <f t="shared" si="4"/>
        <v>229.08610220092413</v>
      </c>
      <c r="E83">
        <f t="shared" si="5"/>
        <v>0.33451103167999929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"/>
  <sheetViews>
    <sheetView topLeftCell="G2" zoomScale="85" zoomScaleNormal="85" workbookViewId="0">
      <selection activeCell="H21" sqref="H21"/>
    </sheetView>
  </sheetViews>
  <sheetFormatPr defaultRowHeight="15" x14ac:dyDescent="0.25"/>
  <cols>
    <col min="2" max="2" width="11.28515625" bestFit="1" customWidth="1"/>
    <col min="3" max="3" width="16.85546875" bestFit="1" customWidth="1"/>
    <col min="4" max="4" width="13" customWidth="1"/>
    <col min="5" max="5" width="12.28515625" bestFit="1" customWidth="1"/>
    <col min="8" max="8" width="14.28515625" bestFit="1" customWidth="1"/>
  </cols>
  <sheetData>
    <row r="1" spans="1:8" x14ac:dyDescent="0.25">
      <c r="A1" t="s">
        <v>1</v>
      </c>
      <c r="B1">
        <v>0.1013</v>
      </c>
      <c r="C1" t="s">
        <v>2</v>
      </c>
      <c r="F1" t="s">
        <v>5</v>
      </c>
      <c r="G1" s="1">
        <f>MAX(D3:D83)</f>
        <v>0.52050509569946402</v>
      </c>
    </row>
    <row r="2" spans="1:8" x14ac:dyDescent="0.25">
      <c r="A2" t="s">
        <v>0</v>
      </c>
      <c r="B2" t="s">
        <v>9</v>
      </c>
      <c r="C2" t="s">
        <v>7</v>
      </c>
      <c r="D2" t="s">
        <v>4</v>
      </c>
      <c r="E2" t="s">
        <v>15</v>
      </c>
      <c r="G2" s="1"/>
    </row>
    <row r="3" spans="1:8" ht="21" x14ac:dyDescent="0.3">
      <c r="A3">
        <v>0</v>
      </c>
      <c r="B3">
        <f>[1]!viscosity("Air","TP","SI with C",A3,$B$1)*0.000001</f>
        <v>1.725780602394416E-5</v>
      </c>
      <c r="C3" s="4">
        <f>4.2455806E-22*A3^6 - 1.196575E-18*A3^5 + 1.3509552E-15*A3^4 - 7.8319866E-13*A3^3 + 0.00000000024422398*A3^2 - 0.0000000093727191*A3 + 0.000026240582</f>
        <v>2.6240582000000002E-5</v>
      </c>
      <c r="D3" s="1">
        <f>ABS(B3-C3)/B3</f>
        <v>0.52050509569946402</v>
      </c>
      <c r="E3">
        <f>(((0.000000000610504)*(A3^3))-((0.00000213036)*(A3^2))+((0.00471398)*(A3))+1.67555)*(10^-5)</f>
        <v>1.6755500000000002E-5</v>
      </c>
    </row>
    <row r="4" spans="1:8" ht="18.75" x14ac:dyDescent="0.3">
      <c r="A4">
        <v>10</v>
      </c>
      <c r="B4">
        <f>[1]!viscosity("Air","TP","SI with C",A4,$B$1)*0.000001</f>
        <v>1.775605407426411E-5</v>
      </c>
      <c r="C4" s="4">
        <f t="shared" ref="C4:C67" si="0">4.2455806E-22*A4^6 - 1.196575E-18*A4^5 + 1.3509552E-15*A4^4 - 7.8319866E-13*A4^3 + 0.00000000024422398*A4^2 - 0.0000000093727191*A4 + 0.000026240582</f>
        <v>2.6170507398659061E-5</v>
      </c>
      <c r="D4" s="1">
        <f t="shared" ref="D4:D67" si="1">ABS(B4-C4)/B4</f>
        <v>0.47389207586335214</v>
      </c>
      <c r="E4">
        <f t="shared" ref="E4:E67" si="2">(((0.000000000610504)*(A4^3))-((0.00000213036)*(A4^2))+((0.00471398)*(A4))+1.67555)*(10^-5)</f>
        <v>1.7224773745040003E-5</v>
      </c>
    </row>
    <row r="5" spans="1:8" ht="18.75" x14ac:dyDescent="0.3">
      <c r="A5">
        <v>25</v>
      </c>
      <c r="B5">
        <f>[1]!viscosity("Air","TP","SI with C",A5,$B$1)*0.000001</f>
        <v>1.8490138595886833E-5</v>
      </c>
      <c r="C5" s="4">
        <f t="shared" si="0"/>
        <v>2.6147182666161638E-5</v>
      </c>
      <c r="D5" s="1">
        <f t="shared" si="1"/>
        <v>0.41411501761150288</v>
      </c>
      <c r="E5">
        <f t="shared" si="2"/>
        <v>1.7920775641250004E-5</v>
      </c>
      <c r="G5">
        <v>0.70922110000000005</v>
      </c>
      <c r="H5" s="3">
        <f>G5*G6</f>
        <v>1.4184422000000001</v>
      </c>
    </row>
    <row r="6" spans="1:8" ht="18.75" x14ac:dyDescent="0.3">
      <c r="A6">
        <v>30</v>
      </c>
      <c r="B6">
        <f>[1]!viscosity("Air","TP","SI with C",A6,$B$1)*0.000001</f>
        <v>1.8731419542148046E-5</v>
      </c>
      <c r="C6" s="4">
        <f t="shared" si="0"/>
        <v>2.6159121151622329E-5</v>
      </c>
      <c r="D6" s="1">
        <f t="shared" si="1"/>
        <v>0.39653703728972711</v>
      </c>
      <c r="E6">
        <f t="shared" si="2"/>
        <v>1.8150685596080004E-5</v>
      </c>
      <c r="G6">
        <v>2</v>
      </c>
    </row>
    <row r="7" spans="1:8" ht="18.75" x14ac:dyDescent="0.3">
      <c r="A7">
        <v>40</v>
      </c>
      <c r="B7">
        <f>[1]!viscosity("Air","TP","SI with C",A7,$B$1)*0.000001</f>
        <v>1.9209044745244607E-5</v>
      </c>
      <c r="C7" s="4">
        <f t="shared" si="0"/>
        <v>2.6209644544781814E-5</v>
      </c>
      <c r="D7" s="1">
        <f t="shared" si="1"/>
        <v>0.36444289096001381</v>
      </c>
      <c r="E7">
        <f t="shared" si="2"/>
        <v>1.8607396962560001E-5</v>
      </c>
    </row>
    <row r="8" spans="1:8" ht="18.75" x14ac:dyDescent="0.3">
      <c r="A8">
        <v>50</v>
      </c>
      <c r="B8">
        <f>[1]!viscosity("Air","TP","SI with C",A8,$B$1)*0.000001</f>
        <v>1.9680281904305019E-5</v>
      </c>
      <c r="C8" s="4">
        <f t="shared" si="0"/>
        <v>2.6292682336532188E-5</v>
      </c>
      <c r="D8" s="1">
        <f t="shared" si="1"/>
        <v>0.33599114404863889</v>
      </c>
      <c r="E8">
        <f t="shared" si="2"/>
        <v>1.9059994130000005E-5</v>
      </c>
    </row>
    <row r="9" spans="1:8" ht="18.75" x14ac:dyDescent="0.3">
      <c r="A9">
        <v>60</v>
      </c>
      <c r="B9">
        <f>[1]!viscosity("Air","TP","SI with C",A9,$B$1)*0.000001</f>
        <v>2.0145353873605973E-5</v>
      </c>
      <c r="C9" s="4">
        <f t="shared" si="0"/>
        <v>2.6404852002292848E-5</v>
      </c>
      <c r="D9" s="1">
        <f t="shared" si="1"/>
        <v>0.31071671254620847</v>
      </c>
      <c r="E9">
        <f t="shared" si="2"/>
        <v>1.9508513728640005E-5</v>
      </c>
    </row>
    <row r="10" spans="1:8" ht="18.75" x14ac:dyDescent="0.3">
      <c r="A10">
        <v>70</v>
      </c>
      <c r="B10">
        <f>[1]!viscosity("Air","TP","SI with C",A10,$B$1)*0.000001</f>
        <v>2.0604472554049108E-5</v>
      </c>
      <c r="C10" s="4">
        <f t="shared" si="0"/>
        <v>2.6543027324200702E-5</v>
      </c>
      <c r="D10" s="1">
        <f t="shared" si="1"/>
        <v>0.28821678179694887</v>
      </c>
      <c r="E10">
        <f t="shared" si="2"/>
        <v>1.9952992388720003E-5</v>
      </c>
    </row>
    <row r="11" spans="1:8" ht="18.75" x14ac:dyDescent="0.3">
      <c r="A11">
        <v>80</v>
      </c>
      <c r="B11">
        <f>[1]!viscosity("Air","TP","SI with C",A11,$B$1)*0.000001</f>
        <v>2.1057839617346008E-5</v>
      </c>
      <c r="C11" s="4">
        <f t="shared" si="0"/>
        <v>2.6704325713460083E-5</v>
      </c>
      <c r="D11" s="1">
        <f t="shared" si="1"/>
        <v>0.26814175616870428</v>
      </c>
      <c r="E11">
        <f t="shared" si="2"/>
        <v>2.0393466740480005E-5</v>
      </c>
    </row>
    <row r="12" spans="1:8" ht="18.75" x14ac:dyDescent="0.3">
      <c r="A12">
        <v>90</v>
      </c>
      <c r="B12">
        <f>[1]!viscosity("Air","TP","SI with C",A12,$B$1)*0.000001</f>
        <v>2.1505647173913623E-5</v>
      </c>
      <c r="C12" s="4">
        <f t="shared" si="0"/>
        <v>2.6886095838374468E-5</v>
      </c>
      <c r="D12" s="1">
        <f t="shared" si="1"/>
        <v>0.25018771213671431</v>
      </c>
      <c r="E12">
        <f t="shared" si="2"/>
        <v>2.0829973414160004E-5</v>
      </c>
    </row>
    <row r="13" spans="1:8" ht="18.75" x14ac:dyDescent="0.3">
      <c r="A13">
        <v>100</v>
      </c>
      <c r="B13">
        <f>[1]!viscosity("Air","TP","SI with C",A13,$B$1)*0.000001</f>
        <v>2.1948078387050039E-5</v>
      </c>
      <c r="C13" s="4">
        <f t="shared" si="0"/>
        <v>2.7085905558060001E-5</v>
      </c>
      <c r="D13" s="1">
        <f t="shared" si="1"/>
        <v>0.2340900684062355</v>
      </c>
      <c r="E13">
        <f t="shared" si="2"/>
        <v>2.1262549040000002E-5</v>
      </c>
    </row>
    <row r="14" spans="1:8" ht="18.75" x14ac:dyDescent="0.3">
      <c r="A14">
        <v>110</v>
      </c>
      <c r="B14">
        <f>[1]!viscosity("Air","TP","SI with C",A14,$B$1)*0.000001</f>
        <v>2.2385308036807186E-5</v>
      </c>
      <c r="C14" s="4">
        <f t="shared" si="0"/>
        <v>2.7301530161840835E-5</v>
      </c>
      <c r="D14" s="1">
        <f t="shared" si="1"/>
        <v>0.21961824768951671</v>
      </c>
      <c r="E14">
        <f t="shared" si="2"/>
        <v>2.1691230248240002E-5</v>
      </c>
    </row>
    <row r="15" spans="1:8" ht="18.75" x14ac:dyDescent="0.3">
      <c r="A15">
        <v>120</v>
      </c>
      <c r="B15">
        <f>[1]!viscosity("Air","TP","SI with C",A15,$B$1)*0.000001</f>
        <v>2.281750303739324E-5</v>
      </c>
      <c r="C15" s="4">
        <f t="shared" si="0"/>
        <v>2.7530940914326232E-5</v>
      </c>
      <c r="D15" s="1">
        <f t="shared" si="1"/>
        <v>0.20657115150630759</v>
      </c>
      <c r="E15">
        <f t="shared" si="2"/>
        <v>2.211605366912E-5</v>
      </c>
    </row>
    <row r="16" spans="1:8" ht="18.75" x14ac:dyDescent="0.3">
      <c r="A16">
        <v>130</v>
      </c>
      <c r="B16">
        <f>[1]!viscosity("Air","TP","SI with C",A16,$B$1)*0.000001</f>
        <v>2.3244822912060542E-5</v>
      </c>
      <c r="C16" s="4">
        <f t="shared" si="0"/>
        <v>2.7772293906169531E-5</v>
      </c>
      <c r="D16" s="1">
        <f t="shared" si="1"/>
        <v>0.1947733054898825</v>
      </c>
      <c r="E16">
        <f t="shared" si="2"/>
        <v>2.2537055932880002E-5</v>
      </c>
    </row>
    <row r="17" spans="1:5" ht="18.75" x14ac:dyDescent="0.3">
      <c r="A17">
        <v>140</v>
      </c>
      <c r="B17">
        <f>[1]!viscosity("Air","TP","SI with C",A17,$B$1)*0.000001</f>
        <v>2.3667420229367338E-5</v>
      </c>
      <c r="C17" s="4">
        <f t="shared" si="0"/>
        <v>2.8023919210508863E-5</v>
      </c>
      <c r="D17" s="1">
        <f t="shared" si="1"/>
        <v>0.18407156077517198</v>
      </c>
      <c r="E17">
        <f t="shared" si="2"/>
        <v>2.2954273669760001E-5</v>
      </c>
    </row>
    <row r="18" spans="1:5" ht="18.75" x14ac:dyDescent="0.3">
      <c r="A18">
        <v>150</v>
      </c>
      <c r="B18">
        <f>[1]!viscosity("Air","TP","SI with C",A18,$B$1)*0.000001</f>
        <v>2.4085441004512846E-5</v>
      </c>
      <c r="C18" s="4">
        <f t="shared" si="0"/>
        <v>2.828431034508969E-5</v>
      </c>
      <c r="D18" s="1">
        <f t="shared" si="1"/>
        <v>0.17433225905185248</v>
      </c>
      <c r="E18">
        <f t="shared" si="2"/>
        <v>2.3367743510000005E-5</v>
      </c>
    </row>
    <row r="19" spans="1:5" ht="18.75" x14ac:dyDescent="0.3">
      <c r="A19">
        <v>160</v>
      </c>
      <c r="B19">
        <f>[1]!viscosity("Air","TP","SI with C",A19,$B$1)*0.000001</f>
        <v>2.449902506918831E-5</v>
      </c>
      <c r="C19" s="4">
        <f t="shared" si="0"/>
        <v>2.8552114040069164E-5</v>
      </c>
      <c r="D19" s="1">
        <f t="shared" si="1"/>
        <v>0.16543878621432584</v>
      </c>
      <c r="E19">
        <f t="shared" si="2"/>
        <v>2.3777502083840002E-5</v>
      </c>
    </row>
    <row r="20" spans="1:5" ht="18.75" x14ac:dyDescent="0.3">
      <c r="A20">
        <v>170</v>
      </c>
      <c r="B20">
        <f>[1]!viscosity("Air","TP","SI with C",A20,$B$1)*0.000001</f>
        <v>2.4908306413095071E-5</v>
      </c>
      <c r="C20" s="4">
        <f t="shared" si="0"/>
        <v>2.8826120311502258E-5</v>
      </c>
      <c r="D20" s="1">
        <f t="shared" si="1"/>
        <v>0.15728945330251237</v>
      </c>
      <c r="E20">
        <f t="shared" si="2"/>
        <v>2.4183586021520005E-5</v>
      </c>
    </row>
    <row r="21" spans="1:5" ht="18.75" x14ac:dyDescent="0.3">
      <c r="A21">
        <v>180</v>
      </c>
      <c r="B21">
        <f>[1]!viscosity("Air","TP","SI with C",A21,$B$1)*0.000001</f>
        <v>2.5313413499979618E-5</v>
      </c>
      <c r="C21" s="4">
        <f t="shared" si="0"/>
        <v>2.9105252840509726E-5</v>
      </c>
      <c r="D21" s="1">
        <f t="shared" si="1"/>
        <v>0.14979565440801418</v>
      </c>
      <c r="E21">
        <f t="shared" si="2"/>
        <v>2.4586031953280003E-5</v>
      </c>
    </row>
    <row r="22" spans="1:5" ht="18.75" x14ac:dyDescent="0.3">
      <c r="A22">
        <v>190</v>
      </c>
      <c r="B22">
        <f>[1]!viscosity("Air","TP","SI with C",A22,$B$1)*0.000001</f>
        <v>2.5714469560739292E-5</v>
      </c>
      <c r="C22" s="4">
        <f t="shared" si="0"/>
        <v>2.9388559658127852E-5</v>
      </c>
      <c r="D22" s="1">
        <f t="shared" si="1"/>
        <v>0.14288026003064597</v>
      </c>
      <c r="E22">
        <f t="shared" si="2"/>
        <v>2.4984876509360003E-5</v>
      </c>
    </row>
    <row r="23" spans="1:5" ht="18.75" x14ac:dyDescent="0.3">
      <c r="A23">
        <v>200</v>
      </c>
      <c r="B23">
        <f>[1]!viscosity("Air","TP","SI with C",A23,$B$1)*0.000001</f>
        <v>2.6111592865871909E-5</v>
      </c>
      <c r="C23" s="4">
        <f t="shared" si="0"/>
        <v>2.9675204135840003E-5</v>
      </c>
      <c r="D23" s="1">
        <f t="shared" si="1"/>
        <v>0.1364762114771545</v>
      </c>
      <c r="E23">
        <f t="shared" si="2"/>
        <v>2.5380156320000002E-5</v>
      </c>
    </row>
    <row r="24" spans="1:5" ht="18.75" x14ac:dyDescent="0.3">
      <c r="A24">
        <v>210</v>
      </c>
      <c r="B24">
        <f>[1]!viscosity("Air","TP","SI with C",A24,$B$1)*0.000001</f>
        <v>2.650489697928261E-5</v>
      </c>
      <c r="C24" s="4">
        <f t="shared" si="0"/>
        <v>2.9964456281789986E-5</v>
      </c>
      <c r="D24" s="1">
        <f t="shared" si="1"/>
        <v>0.13052528765576865</v>
      </c>
      <c r="E24">
        <f t="shared" si="2"/>
        <v>2.5771908015440006E-5</v>
      </c>
    </row>
    <row r="25" spans="1:5" ht="18.75" x14ac:dyDescent="0.3">
      <c r="A25">
        <v>220</v>
      </c>
      <c r="B25">
        <f>[1]!viscosity("Air","TP","SI with C",A25,$B$1)*0.000001</f>
        <v>2.689449099522537E-5</v>
      </c>
      <c r="C25" s="4">
        <f t="shared" si="0"/>
        <v>3.0255684342677227E-5</v>
      </c>
      <c r="D25" s="1">
        <f t="shared" si="1"/>
        <v>0.124977020314256</v>
      </c>
      <c r="E25">
        <f t="shared" si="2"/>
        <v>2.6160168225920001E-5</v>
      </c>
    </row>
    <row r="26" spans="1:5" ht="18.75" x14ac:dyDescent="0.3">
      <c r="A26">
        <v>230</v>
      </c>
      <c r="B26">
        <f>[1]!viscosity("Air","TP","SI with C",A26,$B$1)*0.000001</f>
        <v>2.7280479759944896E-5</v>
      </c>
      <c r="C26" s="4">
        <f t="shared" si="0"/>
        <v>3.0548346711333715E-5</v>
      </c>
      <c r="D26" s="1">
        <f t="shared" si="1"/>
        <v>0.11978773761108591</v>
      </c>
      <c r="E26">
        <f t="shared" si="2"/>
        <v>2.6544973581680005E-5</v>
      </c>
    </row>
    <row r="27" spans="1:5" ht="18.75" x14ac:dyDescent="0.3">
      <c r="A27">
        <v>240</v>
      </c>
      <c r="B27">
        <f>[1]!viscosity("Air","TP","SI with C",A27,$B$1)*0.000001</f>
        <v>2.7662964079396986E-5</v>
      </c>
      <c r="C27" s="4">
        <f t="shared" si="0"/>
        <v>3.0841984139982789E-5</v>
      </c>
      <c r="D27" s="1">
        <f t="shared" si="1"/>
        <v>0.11491971906775873</v>
      </c>
      <c r="E27">
        <f t="shared" si="2"/>
        <v>2.6926360712960003E-5</v>
      </c>
    </row>
    <row r="28" spans="1:5" ht="18.75" x14ac:dyDescent="0.3">
      <c r="A28">
        <v>250</v>
      </c>
      <c r="B28">
        <f>[1]!viscosity("Air","TP","SI with C",A28,$B$1)*0.000001</f>
        <v>2.8042040914260695E-5</v>
      </c>
      <c r="C28" s="4">
        <f t="shared" si="0"/>
        <v>3.1136212259179689E-5</v>
      </c>
      <c r="D28" s="1">
        <f t="shared" si="1"/>
        <v>0.11034044755799008</v>
      </c>
      <c r="E28">
        <f t="shared" si="2"/>
        <v>2.7304366250000005E-5</v>
      </c>
    </row>
    <row r="29" spans="1:5" ht="18.75" x14ac:dyDescent="0.3">
      <c r="A29">
        <v>260</v>
      </c>
      <c r="B29">
        <f>[1]!viscosity("Air","TP","SI with C",A29,$B$1)*0.000001</f>
        <v>2.8417803563311129E-5</v>
      </c>
      <c r="C29" s="4">
        <f t="shared" si="0"/>
        <v>3.1430714402433954E-5</v>
      </c>
      <c r="D29" s="1">
        <f t="shared" si="1"/>
        <v>0.1060219461511322</v>
      </c>
      <c r="E29">
        <f t="shared" si="2"/>
        <v>2.7679026823040005E-5</v>
      </c>
    </row>
    <row r="30" spans="1:5" ht="18.75" x14ac:dyDescent="0.3">
      <c r="A30">
        <v>270</v>
      </c>
      <c r="B30">
        <f>[1]!viscosity("Air","TP","SI with C",A30,$B$1)*0.000001</f>
        <v>2.8790341836096976E-5</v>
      </c>
      <c r="C30" s="4">
        <f t="shared" si="0"/>
        <v>3.1725234736513591E-5</v>
      </c>
      <c r="D30" s="1">
        <f t="shared" si="1"/>
        <v>0.1019401894261944</v>
      </c>
      <c r="E30">
        <f t="shared" si="2"/>
        <v>2.8050379062320003E-5</v>
      </c>
    </row>
    <row r="31" spans="1:5" ht="18.75" x14ac:dyDescent="0.3">
      <c r="A31">
        <v>280</v>
      </c>
      <c r="B31">
        <f>[1]!viscosity("Air","TP","SI with C",A31,$B$1)*0.000001</f>
        <v>2.9159742215758519E-5</v>
      </c>
      <c r="C31" s="4">
        <f t="shared" si="0"/>
        <v>3.2019571697431054E-5</v>
      </c>
      <c r="D31" s="1">
        <f t="shared" si="1"/>
        <v>9.8074580375646273E-2</v>
      </c>
      <c r="E31">
        <f t="shared" si="2"/>
        <v>2.8418459598080007E-5</v>
      </c>
    </row>
    <row r="32" spans="1:5" ht="18.75" x14ac:dyDescent="0.3">
      <c r="A32">
        <v>290</v>
      </c>
      <c r="B32">
        <f>[1]!viscosity("Air","TP","SI with C",A32,$B$1)*0.000001</f>
        <v>2.9526088012727892E-5</v>
      </c>
      <c r="C32" s="4">
        <f t="shared" si="0"/>
        <v>3.2313571732111016E-5</v>
      </c>
      <c r="D32" s="1">
        <f t="shared" si="1"/>
        <v>9.440748527815522E-2</v>
      </c>
      <c r="E32">
        <f t="shared" si="2"/>
        <v>2.8783305060560006E-5</v>
      </c>
    </row>
    <row r="33" spans="1:5" ht="18.75" x14ac:dyDescent="0.3">
      <c r="A33">
        <v>300</v>
      </c>
      <c r="B33">
        <f>[1]!viscosity("Air","TP","SI with C",A33,$B$1)*0.000001</f>
        <v>2.9889459509973574E-5</v>
      </c>
      <c r="C33" s="4">
        <f t="shared" si="0"/>
        <v>3.2607123345740002E-5</v>
      </c>
      <c r="D33" s="1">
        <f t="shared" si="1"/>
        <v>9.0923819979400855E-2</v>
      </c>
      <c r="E33">
        <f t="shared" si="2"/>
        <v>2.914495208E-5</v>
      </c>
    </row>
    <row r="34" spans="1:5" ht="18.75" x14ac:dyDescent="0.3">
      <c r="A34">
        <v>310</v>
      </c>
      <c r="B34">
        <f>[1]!viscosity("Air","TP","SI with C",A34,$B$1)*0.000001</f>
        <v>3.0249934100380847E-5</v>
      </c>
      <c r="C34" s="4">
        <f t="shared" si="0"/>
        <v>3.2900151454797719E-5</v>
      </c>
      <c r="D34" s="1">
        <f t="shared" si="1"/>
        <v>8.7610681914956801E-2</v>
      </c>
      <c r="E34">
        <f t="shared" si="2"/>
        <v>2.9503437286640006E-5</v>
      </c>
    </row>
    <row r="35" spans="1:5" ht="18.75" x14ac:dyDescent="0.3">
      <c r="A35">
        <v>320</v>
      </c>
      <c r="B35">
        <f>[1]!viscosity("Air","TP","SI with C",A35,$B$1)*0.000001</f>
        <v>3.0607586416801173E-5</v>
      </c>
      <c r="C35" s="4">
        <f t="shared" si="0"/>
        <v>3.3192612045770297E-5</v>
      </c>
      <c r="D35" s="1">
        <f t="shared" si="1"/>
        <v>8.4457022967029741E-2</v>
      </c>
      <c r="E35">
        <f t="shared" si="2"/>
        <v>2.9858797310720001E-5</v>
      </c>
    </row>
    <row r="36" spans="1:5" ht="18.75" x14ac:dyDescent="0.3">
      <c r="A36">
        <v>330</v>
      </c>
      <c r="B36">
        <f>[1]!viscosity("Air","TP","SI with C",A36,$B$1)*0.000001</f>
        <v>3.0962488455250733E-5</v>
      </c>
      <c r="C36" s="4">
        <f t="shared" si="0"/>
        <v>3.3484487139545282E-5</v>
      </c>
      <c r="D36" s="1">
        <f t="shared" si="1"/>
        <v>8.1453358890695327E-2</v>
      </c>
      <c r="E36">
        <f t="shared" si="2"/>
        <v>3.0211068782480002E-5</v>
      </c>
    </row>
    <row r="37" spans="1:5" ht="18.75" x14ac:dyDescent="0.3">
      <c r="A37">
        <v>340</v>
      </c>
      <c r="B37">
        <f>[1]!viscosity("Air","TP","SI with C",A37,$B$1)*0.000001</f>
        <v>3.1314709691694848E-5</v>
      </c>
      <c r="C37" s="4">
        <f t="shared" si="0"/>
        <v>3.3775780061488393E-5</v>
      </c>
      <c r="D37" s="1">
        <f t="shared" si="1"/>
        <v>7.8591511593871149E-2</v>
      </c>
      <c r="E37">
        <f t="shared" si="2"/>
        <v>3.0560288332160006E-5</v>
      </c>
    </row>
    <row r="38" spans="1:5" ht="18.75" x14ac:dyDescent="0.3">
      <c r="A38">
        <v>350</v>
      </c>
      <c r="B38">
        <f>[1]!viscosity("Air","TP","SI with C",A38,$B$1)*0.000001</f>
        <v>3.1664317192815755E-5</v>
      </c>
      <c r="C38" s="4">
        <f t="shared" si="0"/>
        <v>3.4066511017202189E-5</v>
      </c>
      <c r="D38" s="1">
        <f t="shared" si="1"/>
        <v>7.5864381024185218E-2</v>
      </c>
      <c r="E38">
        <f t="shared" si="2"/>
        <v>3.0906492590000004E-5</v>
      </c>
    </row>
    <row r="39" spans="1:5" ht="18.75" x14ac:dyDescent="0.3">
      <c r="A39">
        <v>360</v>
      </c>
      <c r="B39">
        <f>[1]!viscosity("Air","TP","SI with C",A39,$B$1)*0.000001</f>
        <v>3.2011375721127457E-5</v>
      </c>
      <c r="C39" s="4">
        <f t="shared" si="0"/>
        <v>3.4356712973966434E-5</v>
      </c>
      <c r="D39" s="1">
        <f t="shared" si="1"/>
        <v>7.3265743817784668E-2</v>
      </c>
      <c r="E39">
        <f t="shared" si="2"/>
        <v>3.1249718186240003E-5</v>
      </c>
    </row>
    <row r="40" spans="1:5" ht="18.75" x14ac:dyDescent="0.3">
      <c r="A40">
        <v>370</v>
      </c>
      <c r="B40">
        <f>[1]!viscosity("Air","TP","SI with C",A40,$B$1)*0.000001</f>
        <v>3.2355947834772574E-5</v>
      </c>
      <c r="C40" s="4">
        <f t="shared" si="0"/>
        <v>3.464642784786031E-5</v>
      </c>
      <c r="D40" s="1">
        <f t="shared" si="1"/>
        <v>7.0790076210537803E-2</v>
      </c>
      <c r="E40">
        <f t="shared" si="2"/>
        <v>3.1590001751120009E-5</v>
      </c>
    </row>
    <row r="41" spans="1:5" ht="18.75" x14ac:dyDescent="0.3">
      <c r="A41">
        <v>380</v>
      </c>
      <c r="B41">
        <f>[1]!viscosity("Air","TP","SI with C",A41,$B$1)*0.000001</f>
        <v>3.2698093982309325E-5</v>
      </c>
      <c r="C41" s="4">
        <f t="shared" si="0"/>
        <v>3.493570299656646E-5</v>
      </c>
      <c r="D41" s="1">
        <f t="shared" si="1"/>
        <v>6.8432399009793976E-2</v>
      </c>
      <c r="E41">
        <f t="shared" si="2"/>
        <v>3.1927379914880006E-5</v>
      </c>
    </row>
    <row r="42" spans="1:5" ht="18.75" x14ac:dyDescent="0.3">
      <c r="A42">
        <v>390</v>
      </c>
      <c r="B42">
        <f>[1]!viscosity("Air","TP","SI with C",A42,$B$1)*0.000001</f>
        <v>3.3037872592774908E-5</v>
      </c>
      <c r="C42" s="4">
        <f t="shared" si="0"/>
        <v>3.5224588017856771E-5</v>
      </c>
      <c r="D42" s="1">
        <f t="shared" si="1"/>
        <v>6.6188142682046633E-2</v>
      </c>
      <c r="E42">
        <f t="shared" si="2"/>
        <v>3.2261889307760003E-5</v>
      </c>
    </row>
    <row r="43" spans="1:5" ht="18.75" x14ac:dyDescent="0.3">
      <c r="A43">
        <v>400</v>
      </c>
      <c r="B43">
        <f>[1]!viscosity("Air","TP","SI with C",A43,$B$1)*0.000001</f>
        <v>3.3375340161290193E-5</v>
      </c>
      <c r="C43" s="4">
        <f t="shared" si="0"/>
        <v>3.5513131853760004E-5</v>
      </c>
      <c r="D43" s="1">
        <f t="shared" si="1"/>
        <v>6.4053030834702665E-2</v>
      </c>
      <c r="E43">
        <f t="shared" si="2"/>
        <v>3.259356656000001E-5</v>
      </c>
    </row>
    <row r="44" spans="1:5" ht="18.75" x14ac:dyDescent="0.3">
      <c r="A44">
        <v>410</v>
      </c>
      <c r="B44">
        <f>[1]!viscosity("Air","TP","SI with C",A44,$B$1)*0.000001</f>
        <v>3.3710551330453399E-5</v>
      </c>
      <c r="C44" s="4">
        <f t="shared" si="0"/>
        <v>3.5801380200411239E-5</v>
      </c>
      <c r="D44" s="1">
        <f t="shared" si="1"/>
        <v>6.2022980563626366E-2</v>
      </c>
      <c r="E44">
        <f t="shared" si="2"/>
        <v>3.2922448301840001E-5</v>
      </c>
    </row>
    <row r="45" spans="1:5" ht="18.75" x14ac:dyDescent="0.3">
      <c r="A45">
        <v>420</v>
      </c>
      <c r="B45">
        <f>[1]!viscosity("Air","TP","SI with C",A45,$B$1)*0.000001</f>
        <v>3.4043558967753376E-5</v>
      </c>
      <c r="C45" s="4">
        <f t="shared" si="0"/>
        <v>3.6089373223583061E-5</v>
      </c>
      <c r="D45" s="1">
        <f t="shared" si="1"/>
        <v>6.0094018306591085E-2</v>
      </c>
      <c r="E45">
        <f t="shared" si="2"/>
        <v>3.3248571163520008E-5</v>
      </c>
    </row>
    <row r="46" spans="1:5" ht="18.75" x14ac:dyDescent="0.3">
      <c r="A46">
        <v>430</v>
      </c>
      <c r="B46">
        <f>[1]!viscosity("Air","TP","SI with C",A46,$B$1)*0.000001</f>
        <v>3.437441423921857E-5</v>
      </c>
      <c r="C46" s="4">
        <f t="shared" si="0"/>
        <v>3.6377143579898622E-5</v>
      </c>
      <c r="D46" s="1">
        <f t="shared" si="1"/>
        <v>5.8262209989751394E-2</v>
      </c>
      <c r="E46">
        <f t="shared" si="2"/>
        <v>3.3571971775280011E-5</v>
      </c>
    </row>
    <row r="47" spans="1:5" ht="18.75" x14ac:dyDescent="0.3">
      <c r="A47">
        <v>440</v>
      </c>
      <c r="B47">
        <f>[1]!viscosity("Air","TP","SI with C",A47,$B$1)*0.000001</f>
        <v>3.4703166679504518E-5</v>
      </c>
      <c r="C47" s="4">
        <f t="shared" si="0"/>
        <v>3.6664714743726485E-5</v>
      </c>
      <c r="D47" s="1">
        <f t="shared" si="1"/>
        <v>5.6523604382779417E-2</v>
      </c>
      <c r="E47">
        <f t="shared" si="2"/>
        <v>3.3892686767360002E-5</v>
      </c>
    </row>
    <row r="48" spans="1:5" ht="18.75" x14ac:dyDescent="0.3">
      <c r="A48">
        <v>450</v>
      </c>
      <c r="B48">
        <f>[1]!viscosity("Air","TP","SI with C",A48,$B$1)*0.000001</f>
        <v>3.5029864258609767E-5</v>
      </c>
      <c r="C48" s="4">
        <f t="shared" si="0"/>
        <v>3.6952099639757194E-5</v>
      </c>
      <c r="D48" s="1">
        <f t="shared" si="1"/>
        <v>5.4874188691010226E-2</v>
      </c>
      <c r="E48">
        <f t="shared" si="2"/>
        <v>3.4210752770000007E-5</v>
      </c>
    </row>
    <row r="49" spans="1:5" ht="18.75" x14ac:dyDescent="0.3">
      <c r="A49">
        <v>460</v>
      </c>
      <c r="B49">
        <f>[1]!viscosity("Air","TP","SI with C",A49,$B$1)*0.000001</f>
        <v>3.5354553445399312E-5</v>
      </c>
      <c r="C49" s="4">
        <f t="shared" si="0"/>
        <v>3.7239299581261789E-5</v>
      </c>
      <c r="D49" s="1">
        <f t="shared" si="1"/>
        <v>5.3309855511913952E-2</v>
      </c>
      <c r="E49">
        <f t="shared" si="2"/>
        <v>3.4526206413440012E-5</v>
      </c>
    </row>
    <row r="50" spans="1:5" ht="18.75" x14ac:dyDescent="0.3">
      <c r="A50">
        <v>470</v>
      </c>
      <c r="B50">
        <f>[1]!viscosity("Air","TP","SI with C",A50,$B$1)*0.000001</f>
        <v>3.5677279268104163E-5</v>
      </c>
      <c r="C50" s="4">
        <f t="shared" si="0"/>
        <v>3.7526303514032002E-5</v>
      </c>
      <c r="D50" s="1">
        <f t="shared" si="1"/>
        <v>5.1826380370346349E-2</v>
      </c>
      <c r="E50">
        <f t="shared" si="2"/>
        <v>3.4839084327920009E-5</v>
      </c>
    </row>
    <row r="51" spans="1:5" ht="18.75" x14ac:dyDescent="0.3">
      <c r="A51">
        <v>480</v>
      </c>
      <c r="B51">
        <f>[1]!viscosity("Air","TP","SI with C",A51,$B$1)*0.000001</f>
        <v>3.59980853719555E-5</v>
      </c>
      <c r="C51" s="4">
        <f t="shared" si="0"/>
        <v>3.781308756600234E-5</v>
      </c>
      <c r="D51" s="1">
        <f t="shared" si="1"/>
        <v>5.0419409123931544E-2</v>
      </c>
      <c r="E51">
        <f t="shared" si="2"/>
        <v>3.5149423143680006E-5</v>
      </c>
    </row>
    <row r="52" spans="1:5" ht="18.75" x14ac:dyDescent="0.3">
      <c r="A52">
        <v>490</v>
      </c>
      <c r="B52">
        <f>[1]!viscosity("Air","TP","SI with C",A52,$B$1)*0.000001</f>
        <v>3.6317014074103338E-5</v>
      </c>
      <c r="C52" s="4">
        <f t="shared" si="0"/>
        <v>3.8099614902553906E-5</v>
      </c>
      <c r="D52" s="1">
        <f t="shared" si="1"/>
        <v>4.9084454597871016E-2</v>
      </c>
      <c r="E52">
        <f t="shared" si="2"/>
        <v>3.5457259490960006E-5</v>
      </c>
    </row>
    <row r="53" spans="1:5" ht="18.75" x14ac:dyDescent="0.3">
      <c r="A53">
        <v>500</v>
      </c>
      <c r="B53">
        <f>[1]!viscosity("Air","TP","SI with C",A53,$B$1)*0.000001</f>
        <v>3.6634106415960965E-5</v>
      </c>
      <c r="C53" s="4">
        <f t="shared" si="0"/>
        <v>3.8385835887500011E-5</v>
      </c>
      <c r="D53" s="1">
        <f t="shared" si="1"/>
        <v>4.7816901868687083E-2</v>
      </c>
      <c r="E53">
        <f t="shared" si="2"/>
        <v>3.5762630000000004E-5</v>
      </c>
    </row>
    <row r="54" spans="1:5" ht="18.75" x14ac:dyDescent="0.3">
      <c r="A54">
        <v>510</v>
      </c>
      <c r="B54">
        <f>[1]!viscosity("Air","TP","SI with C",A54,$B$1)*0.000001</f>
        <v>3.694940221310851E-5</v>
      </c>
      <c r="C54" s="4">
        <f t="shared" si="0"/>
        <v>3.8671688549753736E-5</v>
      </c>
      <c r="D54" s="1">
        <f t="shared" si="1"/>
        <v>4.6612021669844808E-2</v>
      </c>
      <c r="E54">
        <f t="shared" si="2"/>
        <v>3.6065571301040005E-5</v>
      </c>
    </row>
    <row r="55" spans="1:5" ht="18.75" x14ac:dyDescent="0.3">
      <c r="A55">
        <v>520</v>
      </c>
      <c r="B55">
        <f>[1]!viscosity("Air","TP","SI with C",A55,$B$1)*0.000001</f>
        <v>3.7262940102881734E-5</v>
      </c>
      <c r="C55" s="4">
        <f t="shared" si="0"/>
        <v>3.8957099355677087E-5</v>
      </c>
      <c r="D55" s="1">
        <f t="shared" si="1"/>
        <v>4.5464991439694118E-2</v>
      </c>
      <c r="E55">
        <f t="shared" si="2"/>
        <v>3.6366120024320009E-5</v>
      </c>
    </row>
    <row r="56" spans="1:5" ht="18.75" x14ac:dyDescent="0.3">
      <c r="A56">
        <v>530</v>
      </c>
      <c r="B56">
        <f>[1]!viscosity("Air","TP","SI with C",A56,$B$1)*0.000001</f>
        <v>3.7574757589765243E-5</v>
      </c>
      <c r="C56" s="4">
        <f t="shared" si="0"/>
        <v>3.9241984287112128E-5</v>
      </c>
      <c r="D56" s="1">
        <f t="shared" si="1"/>
        <v>4.4370923574527883E-2</v>
      </c>
      <c r="E56">
        <f t="shared" si="2"/>
        <v>3.6664312800080007E-5</v>
      </c>
    </row>
    <row r="57" spans="1:5" ht="18.75" x14ac:dyDescent="0.3">
      <c r="A57">
        <v>540</v>
      </c>
      <c r="B57">
        <f>[1]!viscosity("Air","TP","SI with C",A57,$B$1)*0.000001</f>
        <v>3.7884891088702458E-5</v>
      </c>
      <c r="C57" s="4">
        <f t="shared" si="0"/>
        <v>3.952625022509384E-5</v>
      </c>
      <c r="D57" s="1">
        <f t="shared" si="1"/>
        <v>4.3324900487330335E-2</v>
      </c>
      <c r="E57">
        <f t="shared" si="2"/>
        <v>3.6960186258560006E-5</v>
      </c>
    </row>
    <row r="58" spans="1:5" ht="18.75" x14ac:dyDescent="0.3">
      <c r="A58">
        <v>550</v>
      </c>
      <c r="B58">
        <f>[1]!viscosity("Air","TP","SI with C",A58,$B$1)*0.000001</f>
        <v>3.8193375966429103E-5</v>
      </c>
      <c r="C58" s="4">
        <f t="shared" si="0"/>
        <v>3.9809796639244681E-5</v>
      </c>
      <c r="D58" s="1">
        <f t="shared" si="1"/>
        <v>4.2322016106572151E-2</v>
      </c>
      <c r="E58">
        <f t="shared" si="2"/>
        <v>3.7253777030000006E-5</v>
      </c>
    </row>
    <row r="59" spans="1:5" ht="18.75" x14ac:dyDescent="0.3">
      <c r="A59">
        <v>560</v>
      </c>
      <c r="B59">
        <f>[1]!viscosity("Air","TP","SI with C",A59,$B$1)*0.000001</f>
        <v>3.8500246580930669E-5</v>
      </c>
      <c r="C59" s="4">
        <f t="shared" si="0"/>
        <v>4.0092517582851221E-5</v>
      </c>
      <c r="D59" s="1">
        <f t="shared" si="1"/>
        <v>4.1357423479703365E-2</v>
      </c>
      <c r="E59">
        <f t="shared" si="2"/>
        <v>3.7545121744639998E-5</v>
      </c>
    </row>
    <row r="60" spans="1:5" ht="18.75" x14ac:dyDescent="0.3">
      <c r="A60">
        <v>570</v>
      </c>
      <c r="B60">
        <f>[1]!viscosity("Air","TP","SI with C",A60,$B$1)*0.000001</f>
        <v>3.8805536319119146E-5</v>
      </c>
      <c r="C60" s="4">
        <f t="shared" si="0"/>
        <v>4.037430399362227E-5</v>
      </c>
      <c r="D60" s="1">
        <f t="shared" si="1"/>
        <v>4.0426388173127922E-2</v>
      </c>
      <c r="E60">
        <f t="shared" si="2"/>
        <v>3.7834257032720002E-5</v>
      </c>
    </row>
    <row r="61" spans="1:5" ht="18.75" x14ac:dyDescent="0.3">
      <c r="A61">
        <v>580</v>
      </c>
      <c r="B61">
        <f>[1]!viscosity("Air","TP","SI with C",A61,$B$1)*0.000001</f>
        <v>3.9109277632818971E-5</v>
      </c>
      <c r="C61" s="4">
        <f t="shared" si="0"/>
        <v>4.0655046300129098E-5</v>
      </c>
      <c r="D61" s="1">
        <f t="shared" si="1"/>
        <v>3.9524347184898626E-2</v>
      </c>
      <c r="E61">
        <f t="shared" si="2"/>
        <v>3.8121219524480011E-5</v>
      </c>
    </row>
    <row r="62" spans="1:5" ht="18.75" x14ac:dyDescent="0.3">
      <c r="A62">
        <v>590</v>
      </c>
      <c r="B62">
        <f>[1]!viscosity("Air","TP","SI with C",A62,$B$1)*0.000001</f>
        <v>3.9411502073147813E-5</v>
      </c>
      <c r="C62" s="4">
        <f t="shared" si="0"/>
        <v>4.0934637333927216E-5</v>
      </c>
      <c r="D62" s="1">
        <f t="shared" si="1"/>
        <v>3.8646973108319015E-2</v>
      </c>
      <c r="E62">
        <f t="shared" si="2"/>
        <v>3.8406045850160011E-5</v>
      </c>
    </row>
    <row r="63" spans="1:5" ht="18.75" x14ac:dyDescent="0.3">
      <c r="A63">
        <v>600</v>
      </c>
      <c r="B63">
        <f>[1]!viscosity("Air","TP","SI with C",A63,$B$1)*0.000001</f>
        <v>3.9712240323372133E-5</v>
      </c>
      <c r="C63" s="4">
        <f t="shared" si="0"/>
        <v>4.1212975547359987E-5</v>
      </c>
      <c r="D63" s="1">
        <f t="shared" si="1"/>
        <v>3.7790243304521291E-2</v>
      </c>
      <c r="E63">
        <f t="shared" si="2"/>
        <v>3.868877264E-5</v>
      </c>
    </row>
    <row r="64" spans="1:5" ht="18.75" x14ac:dyDescent="0.3">
      <c r="A64">
        <v>610</v>
      </c>
      <c r="B64">
        <f>[1]!viscosity("Air","TP","SI with C",A64,$B$1)*0.000001</f>
        <v>4.0011522230314609E-5</v>
      </c>
      <c r="C64" s="4">
        <f t="shared" si="0"/>
        <v>4.1489968537044411E-5</v>
      </c>
      <c r="D64" s="1">
        <f t="shared" si="1"/>
        <v>3.6950513859971605E-2</v>
      </c>
      <c r="E64">
        <f t="shared" si="2"/>
        <v>3.8969436524240006E-5</v>
      </c>
    </row>
    <row r="65" spans="1:5" ht="18.75" x14ac:dyDescent="0.3">
      <c r="A65">
        <v>620</v>
      </c>
      <c r="B65">
        <f>[1]!viscosity("Air","TP","SI with C",A65,$B$1)*0.000001</f>
        <v>4.0309376834384948E-5</v>
      </c>
      <c r="C65" s="4">
        <f t="shared" si="0"/>
        <v>4.1765536873038028E-5</v>
      </c>
      <c r="D65" s="1">
        <f t="shared" si="1"/>
        <v>3.6124598121073846E-2</v>
      </c>
      <c r="E65">
        <f t="shared" si="2"/>
        <v>3.9248074133120013E-5</v>
      </c>
    </row>
    <row r="66" spans="1:5" ht="18.75" x14ac:dyDescent="0.3">
      <c r="A66">
        <v>630</v>
      </c>
      <c r="B66">
        <f>[1]!viscosity("Air","TP","SI with C",A66,$B$1)*0.000001</f>
        <v>4.0605832398302794E-5</v>
      </c>
      <c r="C66" s="4">
        <f t="shared" si="0"/>
        <v>4.2039618233688258E-5</v>
      </c>
      <c r="D66" s="1">
        <f t="shared" si="1"/>
        <v>3.5309849612771185E-2</v>
      </c>
      <c r="E66">
        <f t="shared" si="2"/>
        <v>3.9524722096880008E-5</v>
      </c>
    </row>
    <row r="67" spans="1:5" ht="18.75" x14ac:dyDescent="0.3">
      <c r="A67">
        <v>640</v>
      </c>
      <c r="B67">
        <f>[1]!viscosity("Air","TP","SI with C",A67,$B$1)*0.000001</f>
        <v>4.0900916434577501E-5</v>
      </c>
      <c r="C67" s="4">
        <f t="shared" si="0"/>
        <v>4.2312171846163287E-5</v>
      </c>
      <c r="D67" s="1">
        <f t="shared" si="1"/>
        <v>3.4504249161339449E-2</v>
      </c>
      <c r="E67">
        <f t="shared" si="2"/>
        <v>3.979941704576001E-5</v>
      </c>
    </row>
    <row r="68" spans="1:5" ht="18.75" x14ac:dyDescent="0.3">
      <c r="A68">
        <v>650</v>
      </c>
      <c r="B68">
        <f>[1]!viscosity("Air","TP","SI with C",A68,$B$1)*0.000001</f>
        <v>4.1194655731805571E-5</v>
      </c>
      <c r="C68" s="4">
        <f t="shared" ref="C68:C83" si="3">4.2455806E-22*A68^6 - 1.196575E-18*A68^5 + 1.3509552E-15*A68^4 - 7.8319866E-13*A68^3 + 0.00000000024422398*A68^2 - 0.0000000093727191*A68 + 0.000026240582</f>
        <v>4.2583183232664713E-5</v>
      </c>
      <c r="D68" s="1">
        <f t="shared" ref="D68:D83" si="4">ABS(B68-C68)/B68</f>
        <v>3.3706496053736608E-2</v>
      </c>
      <c r="E68">
        <f t="shared" ref="E68:E83" si="5">(((0.000000000610504)*(A68^3))-((0.00000213036)*(A68^2))+((0.00471398)*(A68))+1.67555)*(10^-5)</f>
        <v>4.0072195610000005E-5</v>
      </c>
    </row>
    <row r="69" spans="1:5" ht="18.75" x14ac:dyDescent="0.3">
      <c r="A69">
        <v>660</v>
      </c>
      <c r="B69">
        <f>[1]!viscosity("Air","TP","SI with C",A69,$B$1)*0.000001</f>
        <v>4.1487076379844348E-5</v>
      </c>
      <c r="C69" s="4">
        <f t="shared" si="3"/>
        <v>4.2852669262321929E-5</v>
      </c>
      <c r="D69" s="1">
        <f t="shared" si="4"/>
        <v>3.2916103076885549E-2</v>
      </c>
      <c r="E69">
        <f t="shared" si="5"/>
        <v>4.0343094419840005E-5</v>
      </c>
    </row>
    <row r="70" spans="1:5" ht="18.75" x14ac:dyDescent="0.3">
      <c r="A70">
        <v>670</v>
      </c>
      <c r="B70">
        <f>[1]!viscosity("Air","TP","SI with C",A70,$B$1)*0.000001</f>
        <v>4.1778203793916305E-5</v>
      </c>
      <c r="C70" s="4">
        <f t="shared" si="3"/>
        <v>4.3120683508768722E-5</v>
      </c>
      <c r="D70" s="1">
        <f t="shared" si="4"/>
        <v>3.2133495290381731E-2</v>
      </c>
      <c r="E70">
        <f t="shared" si="5"/>
        <v>4.0612150105520011E-5</v>
      </c>
    </row>
    <row r="71" spans="1:5" ht="18.75" x14ac:dyDescent="0.3">
      <c r="A71">
        <v>680</v>
      </c>
      <c r="B71">
        <f>[1]!viscosity("Air","TP","SI with C",A71,$B$1)*0.000001</f>
        <v>4.2068062737696214E-5</v>
      </c>
      <c r="C71" s="4">
        <f t="shared" si="3"/>
        <v>4.3387321913401151E-5</v>
      </c>
      <c r="D71" s="1">
        <f t="shared" si="4"/>
        <v>3.1360112395258453E-2</v>
      </c>
      <c r="E71">
        <f t="shared" si="5"/>
        <v>4.0879399297280014E-5</v>
      </c>
    </row>
    <row r="72" spans="1:5" ht="18.75" x14ac:dyDescent="0.3">
      <c r="A72">
        <v>690</v>
      </c>
      <c r="B72">
        <f>[1]!viscosity("Air","TP","SI with C",A72,$B$1)*0.000001</f>
        <v>4.2356677345430516E-5</v>
      </c>
      <c r="C72" s="4">
        <f t="shared" si="3"/>
        <v>4.3652728754317479E-5</v>
      </c>
      <c r="D72" s="1">
        <f t="shared" si="4"/>
        <v>3.0598514569905998E-2</v>
      </c>
      <c r="E72">
        <f t="shared" si="5"/>
        <v>4.1144878625360006E-5</v>
      </c>
    </row>
    <row r="73" spans="1:5" ht="18.75" x14ac:dyDescent="0.3">
      <c r="A73">
        <v>700</v>
      </c>
      <c r="B73">
        <f>[1]!viscosity("Air","TP","SI with C",A73,$B$1)*0.000001</f>
        <v>4.264407114313522E-5</v>
      </c>
      <c r="C73" s="4">
        <f t="shared" si="3"/>
        <v>4.3917102920939979E-5</v>
      </c>
      <c r="D73" s="1">
        <f t="shared" si="4"/>
        <v>2.985249165193014E-2</v>
      </c>
      <c r="E73">
        <f t="shared" si="5"/>
        <v>4.1408624720000009E-5</v>
      </c>
    </row>
    <row r="74" spans="1:5" ht="18.75" x14ac:dyDescent="0.3">
      <c r="A74">
        <v>710</v>
      </c>
      <c r="B74">
        <f>[1]!viscosity("Air","TP","SI with C",A74,$B$1)*0.000001</f>
        <v>4.2930267068916872E-5</v>
      </c>
      <c r="C74" s="4">
        <f t="shared" si="3"/>
        <v>4.4180704494318446E-5</v>
      </c>
      <c r="D74" s="1">
        <f t="shared" si="4"/>
        <v>2.9127175551790088E-2</v>
      </c>
      <c r="E74">
        <f t="shared" si="5"/>
        <v>4.1670674211440006E-5</v>
      </c>
    </row>
    <row r="75" spans="1:5" ht="18.75" x14ac:dyDescent="0.3">
      <c r="A75">
        <v>720</v>
      </c>
      <c r="B75">
        <f>[1]!viscosity("Air","TP","SI with C",A75,$B$1)*0.000001</f>
        <v>4.3215287492458115E-5</v>
      </c>
      <c r="C75" s="4">
        <f t="shared" si="3"/>
        <v>4.4443861633115417E-5</v>
      </c>
      <c r="D75" s="1">
        <f t="shared" si="4"/>
        <v>2.842915579056857E-2</v>
      </c>
      <c r="E75">
        <f t="shared" si="5"/>
        <v>4.1931063729920005E-5</v>
      </c>
    </row>
    <row r="76" spans="1:5" ht="18.75" x14ac:dyDescent="0.3">
      <c r="A76">
        <v>730</v>
      </c>
      <c r="B76">
        <f>[1]!viscosity("Air","TP","SI with C",A76,$B$1)*0.000001</f>
        <v>4.349915423370799E-5</v>
      </c>
      <c r="C76" s="4">
        <f t="shared" si="3"/>
        <v>4.4706977765273385E-5</v>
      </c>
      <c r="D76" s="1">
        <f t="shared" si="4"/>
        <v>2.7766598060185683E-2</v>
      </c>
      <c r="E76">
        <f t="shared" si="5"/>
        <v>4.2189829905680011E-5</v>
      </c>
    </row>
    <row r="77" spans="1:5" ht="18.75" x14ac:dyDescent="0.3">
      <c r="A77">
        <v>740</v>
      </c>
      <c r="B77">
        <f>[1]!viscosity("Air","TP","SI with C",A77,$B$1)*0.000001</f>
        <v>4.378188858081397E-5</v>
      </c>
      <c r="C77" s="4">
        <f t="shared" si="3"/>
        <v>4.4970539085363654E-5</v>
      </c>
      <c r="D77" s="1">
        <f t="shared" si="4"/>
        <v>2.7149365709878776E-2</v>
      </c>
      <c r="E77">
        <f t="shared" si="5"/>
        <v>4.244700936896001E-5</v>
      </c>
    </row>
    <row r="78" spans="1:5" ht="18.75" x14ac:dyDescent="0.3">
      <c r="A78">
        <v>750</v>
      </c>
      <c r="B78">
        <f>[1]!viscosity("Air","TP","SI with C",A78,$B$1)*0.000001</f>
        <v>4.4063511307331986E-5</v>
      </c>
      <c r="C78" s="4">
        <f t="shared" si="3"/>
        <v>4.5235122357617199E-5</v>
      </c>
      <c r="D78" s="1">
        <f t="shared" si="4"/>
        <v>2.6589144067832419E-2</v>
      </c>
      <c r="E78">
        <f t="shared" si="5"/>
        <v>4.2702638750000008E-5</v>
      </c>
    </row>
    <row r="79" spans="1:5" ht="18.75" x14ac:dyDescent="0.3">
      <c r="A79">
        <v>760</v>
      </c>
      <c r="B79">
        <f>[1]!viscosity("Air","TP","SI with C",A79,$B$1)*0.000001</f>
        <v>4.4344042688747808E-5</v>
      </c>
      <c r="C79" s="4">
        <f t="shared" si="3"/>
        <v>4.5501403024637105E-5</v>
      </c>
      <c r="D79" s="1">
        <f t="shared" si="4"/>
        <v>2.609956751153349E-2</v>
      </c>
      <c r="E79">
        <f t="shared" si="5"/>
        <v>4.2956754679040011E-5</v>
      </c>
    </row>
    <row r="80" spans="1:5" ht="18.75" x14ac:dyDescent="0.3">
      <c r="A80">
        <v>770</v>
      </c>
      <c r="B80">
        <f>[1]!viscosity("Air","TP","SI with C",A80,$B$1)*0.000001</f>
        <v>4.4623502518342066E-5</v>
      </c>
      <c r="C80" s="4">
        <f t="shared" si="3"/>
        <v>4.5770163621792958E-5</v>
      </c>
      <c r="D80" s="1">
        <f t="shared" si="4"/>
        <v>2.5696349204761954E-2</v>
      </c>
      <c r="E80">
        <f t="shared" si="5"/>
        <v>4.3209393786320012E-5</v>
      </c>
    </row>
    <row r="81" spans="1:5" ht="18.75" x14ac:dyDescent="0.3">
      <c r="A81">
        <v>780</v>
      </c>
      <c r="B81">
        <f>[1]!viscosity("Air","TP","SI with C",A81,$B$1)*0.000001</f>
        <v>4.4901910122429294E-5</v>
      </c>
      <c r="C81" s="4">
        <f t="shared" si="3"/>
        <v>4.6042302497296896E-5</v>
      </c>
      <c r="D81" s="1">
        <f t="shared" si="4"/>
        <v>2.5397413423130882E-2</v>
      </c>
      <c r="E81">
        <f t="shared" si="5"/>
        <v>4.3460592702080009E-5</v>
      </c>
    </row>
    <row r="82" spans="1:5" ht="18.75" x14ac:dyDescent="0.3">
      <c r="A82">
        <v>790</v>
      </c>
      <c r="B82">
        <f>[1]!viscosity("Air","TP","SI with C",A82,$B$1)*0.000001</f>
        <v>4.5179284374999815E-5</v>
      </c>
      <c r="C82" s="4">
        <f t="shared" si="3"/>
        <v>4.6318842837961546E-5</v>
      </c>
      <c r="D82" s="1">
        <f t="shared" si="4"/>
        <v>2.5223030393821629E-2</v>
      </c>
      <c r="E82">
        <f t="shared" si="5"/>
        <v>4.3710388056560003E-5</v>
      </c>
    </row>
    <row r="83" spans="1:5" ht="18.75" x14ac:dyDescent="0.3">
      <c r="A83">
        <v>800</v>
      </c>
      <c r="B83">
        <f>[1]!viscosity("Air","TP","SI with C",A83,$B$1)*0.000001</f>
        <v>4.5455643711791659E-5</v>
      </c>
      <c r="C83" s="4">
        <f t="shared" si="3"/>
        <v>4.6600942000640057E-5</v>
      </c>
      <c r="D83" s="1">
        <f t="shared" si="4"/>
        <v>2.5195953578615714E-2</v>
      </c>
      <c r="E83">
        <f t="shared" si="5"/>
        <v>4.3958816480000006E-5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zoomScale="85" zoomScaleNormal="85" workbookViewId="0">
      <selection activeCell="A9" sqref="A9"/>
    </sheetView>
  </sheetViews>
  <sheetFormatPr defaultRowHeight="15" x14ac:dyDescent="0.25"/>
  <cols>
    <col min="2" max="2" width="11.28515625" bestFit="1" customWidth="1"/>
    <col min="3" max="3" width="16.85546875" bestFit="1" customWidth="1"/>
    <col min="4" max="4" width="13" customWidth="1"/>
    <col min="8" max="8" width="14.28515625" bestFit="1" customWidth="1"/>
  </cols>
  <sheetData>
    <row r="1" spans="1:8" x14ac:dyDescent="0.25">
      <c r="A1" t="s">
        <v>1</v>
      </c>
      <c r="B1">
        <v>0.1013</v>
      </c>
      <c r="C1" t="s">
        <v>2</v>
      </c>
      <c r="F1" t="s">
        <v>5</v>
      </c>
      <c r="G1" s="1">
        <f>MAX(D3:D83)</f>
        <v>0.73652635652724741</v>
      </c>
    </row>
    <row r="2" spans="1:8" x14ac:dyDescent="0.25">
      <c r="A2" t="s">
        <v>0</v>
      </c>
      <c r="B2" t="s">
        <v>16</v>
      </c>
      <c r="C2" t="s">
        <v>17</v>
      </c>
      <c r="D2" t="s">
        <v>4</v>
      </c>
      <c r="E2" t="s">
        <v>18</v>
      </c>
      <c r="G2" s="1"/>
    </row>
    <row r="3" spans="1:8" ht="17.25" x14ac:dyDescent="0.25">
      <c r="A3">
        <v>0</v>
      </c>
      <c r="B3">
        <f>[1]!thermalconductivity("Air","TP","SI with C",A3,$B$1)*0.001</f>
        <v>2.399566574004152E-2</v>
      </c>
      <c r="C3">
        <f>7.7053418E-19*A3^6 - 2.1725308E-15*A3^5 + 0.000000000002454112*A3^4 - 0.0000000014263403*A3^3 + 0.00000045399548*A3^2 - 0.000030159064*A3 + 0.041669106</f>
        <v>4.1669105999999997E-2</v>
      </c>
      <c r="D3" s="1">
        <f>ABS(B3-C3)/B3</f>
        <v>0.73652635652724741</v>
      </c>
      <c r="E3">
        <f>((-4.44955E-15)*(A3^4))+((0.0000000000241702)*(A3^3))-((0.0000000409601)*(A3^2))+((0.0000791034)*A3)+0.0242006</f>
        <v>2.4200599999999999E-2</v>
      </c>
    </row>
    <row r="4" spans="1:8" x14ac:dyDescent="0.25">
      <c r="A4">
        <v>10</v>
      </c>
      <c r="B4">
        <f>[1]!thermalconductivity("Air","TP","SI with C",A4,$B$1)*0.001</f>
        <v>2.4745546761550885E-2</v>
      </c>
      <c r="C4">
        <f t="shared" ref="C4:C67" si="0">7.7053418E-19*A4^6 - 2.1725308E-15*A4^5 + 0.000000000002454112*A4^4 - 0.0000000014263403*A4^3 + 0.00000045399548*A4^2 - 0.000030159064*A4 + 0.041669106</f>
        <v>4.1411512892337451E-2</v>
      </c>
      <c r="D4" s="1">
        <f t="shared" ref="D4:D67" si="1">ABS(B4-C4)/B4</f>
        <v>0.67349354982456067</v>
      </c>
      <c r="E4">
        <f t="shared" ref="E4:E67" si="2">((-4.44955E-15)*(A4^4))+((0.0000000000241702)*(A4^3))-((0.0000000409601)*(A4^2))+((0.0000791034)*A4)+0.0242006</f>
        <v>2.4987562115704499E-2</v>
      </c>
    </row>
    <row r="5" spans="1:8" x14ac:dyDescent="0.25">
      <c r="A5">
        <v>20</v>
      </c>
      <c r="B5">
        <f>[1]!thermalconductivity("Air","TP","SI with C",A5,$B$1)*0.001</f>
        <v>2.5486827059323071E-2</v>
      </c>
      <c r="C5">
        <f t="shared" si="0"/>
        <v>4.1236497944735627E-2</v>
      </c>
      <c r="D5" s="1">
        <f t="shared" si="1"/>
        <v>0.61795337837674591</v>
      </c>
      <c r="E5">
        <f t="shared" si="2"/>
        <v>2.5766476609672E-2</v>
      </c>
      <c r="G5">
        <v>0.70922110000000005</v>
      </c>
      <c r="H5" s="3">
        <f>G5*G6</f>
        <v>1.4184422000000001</v>
      </c>
    </row>
    <row r="6" spans="1:8" x14ac:dyDescent="0.25">
      <c r="A6">
        <v>30</v>
      </c>
      <c r="B6" s="5">
        <f>[1]!thermalconductivity("Air","TP","SI with C",A6,$B$1)*0.001</f>
        <v>2.6219807860200409E-2</v>
      </c>
      <c r="C6">
        <f t="shared" si="0"/>
        <v>4.1136354423840976E-2</v>
      </c>
      <c r="D6" s="1">
        <f t="shared" si="1"/>
        <v>0.56890373274941897</v>
      </c>
      <c r="E6">
        <f t="shared" si="2"/>
        <v>2.65374869012645E-2</v>
      </c>
      <c r="G6">
        <v>2</v>
      </c>
    </row>
    <row r="7" spans="1:8" x14ac:dyDescent="0.25">
      <c r="A7">
        <v>40</v>
      </c>
      <c r="B7">
        <f>[1]!thermalconductivity("Air","TP","SI with C",A7,$B$1)*0.001</f>
        <v>2.6944777674976376E-2</v>
      </c>
      <c r="C7">
        <f t="shared" si="0"/>
        <v>4.1103913644474077E-2</v>
      </c>
      <c r="D7" s="1">
        <f t="shared" si="1"/>
        <v>0.52548720721668063</v>
      </c>
      <c r="E7">
        <f t="shared" si="2"/>
        <v>2.7300735341952001E-2</v>
      </c>
    </row>
    <row r="8" spans="1:8" x14ac:dyDescent="0.25">
      <c r="A8">
        <v>50</v>
      </c>
      <c r="B8">
        <f>[1]!thermalconductivity("Air","TP","SI with C",A8,$B$1)*0.001</f>
        <v>2.7662012689722206E-2</v>
      </c>
      <c r="C8">
        <f t="shared" si="0"/>
        <v>4.1132520286221559E-2</v>
      </c>
      <c r="D8" s="1">
        <f t="shared" si="1"/>
        <v>0.48696773252165804</v>
      </c>
      <c r="E8">
        <f t="shared" si="2"/>
        <v>2.8056363215312498E-2</v>
      </c>
    </row>
    <row r="9" spans="1:8" x14ac:dyDescent="0.25">
      <c r="A9">
        <v>60</v>
      </c>
      <c r="B9">
        <f>[1]!thermalconductivity("Air","TP","SI with C",A9,$B$1)*0.001</f>
        <v>2.8371777207895185E-2</v>
      </c>
      <c r="C9">
        <f t="shared" si="0"/>
        <v>4.1216008264812622E-2</v>
      </c>
      <c r="D9" s="1">
        <f t="shared" si="1"/>
        <v>0.45271154368656175</v>
      </c>
      <c r="E9">
        <f t="shared" si="2"/>
        <v>2.8804510737032E-2</v>
      </c>
    </row>
    <row r="10" spans="1:8" x14ac:dyDescent="0.25">
      <c r="A10">
        <v>70</v>
      </c>
      <c r="B10">
        <f>[1]!thermalconductivity("Air","TP","SI with C",A10,$B$1)*0.001</f>
        <v>2.907432412122013E-2</v>
      </c>
      <c r="C10">
        <f t="shared" si="0"/>
        <v>4.1348677158280181E-2</v>
      </c>
      <c r="D10" s="1">
        <f t="shared" si="1"/>
        <v>0.42217156917850812</v>
      </c>
      <c r="E10">
        <f t="shared" si="2"/>
        <v>2.9545317054904499E-2</v>
      </c>
    </row>
    <row r="11" spans="1:8" x14ac:dyDescent="0.25">
      <c r="A11">
        <v>80</v>
      </c>
      <c r="B11">
        <f>[1]!thermalconductivity("Air","TP","SI with C",A11,$B$1)*0.001</f>
        <v>2.9769895393687761E-2</v>
      </c>
      <c r="C11">
        <f t="shared" si="0"/>
        <v>4.1525269187906638E-2</v>
      </c>
      <c r="D11" s="1">
        <f t="shared" si="1"/>
        <v>0.39487454150448309</v>
      </c>
      <c r="E11">
        <f t="shared" si="2"/>
        <v>3.0278920248831998E-2</v>
      </c>
    </row>
    <row r="12" spans="1:8" x14ac:dyDescent="0.25">
      <c r="A12">
        <v>90</v>
      </c>
      <c r="B12">
        <f>[1]!thermalconductivity("Air","TP","SI with C",A12,$B$1)*0.001</f>
        <v>3.0458722547619638E-2</v>
      </c>
      <c r="C12">
        <f t="shared" si="0"/>
        <v>4.1740946753954233E-2</v>
      </c>
      <c r="D12" s="1">
        <f t="shared" si="1"/>
        <v>0.37041028850424673</v>
      </c>
      <c r="E12">
        <f t="shared" si="2"/>
        <v>3.10054573308245E-2</v>
      </c>
    </row>
    <row r="13" spans="1:8" x14ac:dyDescent="0.25">
      <c r="A13">
        <v>100</v>
      </c>
      <c r="B13">
        <f>[1]!thermalconductivity("Air","TP","SI with C",A13,$B$1)*0.001</f>
        <v>3.1141027144093333E-2</v>
      </c>
      <c r="C13">
        <f t="shared" si="0"/>
        <v>4.199127052618E-2</v>
      </c>
      <c r="D13" s="1">
        <f t="shared" si="1"/>
        <v>0.34842278425439427</v>
      </c>
      <c r="E13">
        <f t="shared" si="2"/>
        <v>3.1725064244999997E-2</v>
      </c>
    </row>
    <row r="14" spans="1:8" x14ac:dyDescent="0.25">
      <c r="A14">
        <v>110</v>
      </c>
      <c r="B14">
        <f>[1]!thermalconductivity("Air","TP","SI with C",A14,$B$1)*0.001</f>
        <v>3.1817021252450436E-2</v>
      </c>
      <c r="C14">
        <f t="shared" si="0"/>
        <v>4.2272178089135373E-2</v>
      </c>
      <c r="D14" s="1">
        <f t="shared" si="1"/>
        <v>0.32860262919426242</v>
      </c>
      <c r="E14">
        <f t="shared" si="2"/>
        <v>3.2437875867584502E-2</v>
      </c>
    </row>
    <row r="15" spans="1:8" x14ac:dyDescent="0.25">
      <c r="A15">
        <v>120</v>
      </c>
      <c r="B15">
        <f>[1]!thermalconductivity("Air","TP","SI with C",A15,$B$1)*0.001</f>
        <v>3.2486907905372869E-2</v>
      </c>
      <c r="C15">
        <f t="shared" si="0"/>
        <v>4.257996314225037E-2</v>
      </c>
      <c r="D15" s="1">
        <f t="shared" si="1"/>
        <v>0.31068069839937745</v>
      </c>
      <c r="E15">
        <f t="shared" si="2"/>
        <v>3.3144026006911999E-2</v>
      </c>
    </row>
    <row r="16" spans="1:8" x14ac:dyDescent="0.25">
      <c r="A16">
        <v>130</v>
      </c>
      <c r="B16">
        <f>[1]!thermalconductivity("Air","TP","SI with C",A16,$B$1)*0.001</f>
        <v>3.3150881537290386E-2</v>
      </c>
      <c r="C16">
        <f t="shared" si="0"/>
        <v>4.2911255254702386E-2</v>
      </c>
      <c r="D16" s="1">
        <f t="shared" si="1"/>
        <v>0.29442275031005927</v>
      </c>
      <c r="E16">
        <f t="shared" si="2"/>
        <v>3.38436474034245E-2</v>
      </c>
    </row>
    <row r="17" spans="1:5" x14ac:dyDescent="0.25">
      <c r="A17">
        <v>140</v>
      </c>
      <c r="B17">
        <f>[1]!thermalconductivity("Air","TP","SI with C",A17,$B$1)*0.001</f>
        <v>3.380912840480451E-2</v>
      </c>
      <c r="C17">
        <f t="shared" si="0"/>
        <v>4.3263000175069614E-2</v>
      </c>
      <c r="D17" s="1">
        <f t="shared" si="1"/>
        <v>0.27962482963392937</v>
      </c>
      <c r="E17">
        <f t="shared" si="2"/>
        <v>3.4536871729672E-2</v>
      </c>
    </row>
    <row r="18" spans="1:5" x14ac:dyDescent="0.25">
      <c r="A18">
        <v>150</v>
      </c>
      <c r="B18">
        <f>[1]!thermalconductivity("Air","TP","SI with C",A18,$B$1)*0.001</f>
        <v>3.4461826988477169E-2</v>
      </c>
      <c r="C18">
        <f t="shared" si="0"/>
        <v>4.3632440695769062E-2</v>
      </c>
      <c r="D18" s="1">
        <f t="shared" si="1"/>
        <v>0.26610933048785329</v>
      </c>
      <c r="E18">
        <f t="shared" si="2"/>
        <v>3.5223829590312498E-2</v>
      </c>
    </row>
    <row r="19" spans="1:5" x14ac:dyDescent="0.25">
      <c r="A19">
        <v>160</v>
      </c>
      <c r="B19">
        <f>[1]!thermalconductivity("Air","TP","SI with C",A19,$B$1)*0.001</f>
        <v>3.5109148375804547E-2</v>
      </c>
      <c r="C19">
        <f t="shared" si="0"/>
        <v>4.4017098072279159E-2</v>
      </c>
      <c r="D19" s="1">
        <f t="shared" si="1"/>
        <v>0.25372161127706311</v>
      </c>
      <c r="E19">
        <f t="shared" si="2"/>
        <v>3.5904650522112003E-2</v>
      </c>
    </row>
    <row r="20" spans="1:5" x14ac:dyDescent="0.25">
      <c r="A20">
        <v>170</v>
      </c>
      <c r="B20">
        <f>[1]!thermalconductivity("Air","TP","SI with C",A20,$B$1)*0.001</f>
        <v>3.5751256625529887E-2</v>
      </c>
      <c r="C20">
        <f t="shared" si="0"/>
        <v>4.4414753997147047E-2</v>
      </c>
      <c r="D20" s="1">
        <f t="shared" si="1"/>
        <v>0.24232707292953101</v>
      </c>
      <c r="E20">
        <f t="shared" si="2"/>
        <v>3.6579462993944503E-2</v>
      </c>
    </row>
    <row r="21" spans="1:5" x14ac:dyDescent="0.25">
      <c r="A21">
        <v>180</v>
      </c>
      <c r="B21">
        <f>[1]!thermalconductivity("Air","TP","SI with C",A21,$B$1)*0.001</f>
        <v>3.6388309113679657E-2</v>
      </c>
      <c r="C21">
        <f t="shared" si="0"/>
        <v>4.4823433128780371E-2</v>
      </c>
      <c r="D21" s="1">
        <f t="shared" si="1"/>
        <v>0.23180862811593661</v>
      </c>
      <c r="E21">
        <f t="shared" si="2"/>
        <v>3.7248394406792E-2</v>
      </c>
    </row>
    <row r="22" spans="1:5" x14ac:dyDescent="0.25">
      <c r="A22">
        <v>190</v>
      </c>
      <c r="B22">
        <f>[1]!thermalconductivity("Air","TP","SI with C",A22,$B$1)*0.001</f>
        <v>3.7020456861863643E-2</v>
      </c>
      <c r="C22">
        <f t="shared" si="0"/>
        <v>4.5241386175023789E-2</v>
      </c>
      <c r="D22" s="1">
        <f t="shared" si="1"/>
        <v>0.22206450190053911</v>
      </c>
      <c r="E22">
        <f t="shared" si="2"/>
        <v>3.7911571093744503E-2</v>
      </c>
    </row>
    <row r="23" spans="1:5" x14ac:dyDescent="0.25">
      <c r="A23">
        <v>200</v>
      </c>
      <c r="B23">
        <f>[1]!thermalconductivity("Air","TP","SI with C",A23,$B$1)*0.001</f>
        <v>3.7647844848480869E-2</v>
      </c>
      <c r="C23">
        <f t="shared" si="0"/>
        <v>4.5667073531519997E-2</v>
      </c>
      <c r="D23" s="1">
        <f t="shared" si="1"/>
        <v>0.21300631457959041</v>
      </c>
      <c r="E23">
        <f t="shared" si="2"/>
        <v>3.8569118319999998E-2</v>
      </c>
    </row>
    <row r="24" spans="1:5" x14ac:dyDescent="0.25">
      <c r="A24">
        <v>210</v>
      </c>
      <c r="B24">
        <f>[1]!thermalconductivity("Air","TP","SI with C",A24,$B$1)*0.001</f>
        <v>3.8270612303534735E-2</v>
      </c>
      <c r="C24">
        <f t="shared" si="0"/>
        <v>4.6099149474855432E-2</v>
      </c>
      <c r="D24" s="1">
        <f t="shared" si="1"/>
        <v>0.20455740580345094</v>
      </c>
      <c r="E24">
        <f t="shared" si="2"/>
        <v>3.9221160282864501E-2</v>
      </c>
    </row>
    <row r="25" spans="1:5" x14ac:dyDescent="0.25">
      <c r="A25">
        <v>220</v>
      </c>
      <c r="B25">
        <f>[1]!thermalconductivity("Air","TP","SI with C",A25,$B$1)*0.001</f>
        <v>3.8888892987794105E-2</v>
      </c>
      <c r="C25">
        <f t="shared" si="0"/>
        <v>4.6536446910490553E-2</v>
      </c>
      <c r="D25" s="1">
        <f t="shared" si="1"/>
        <v>0.19665136585648643</v>
      </c>
      <c r="E25">
        <f t="shared" si="2"/>
        <v>3.9867820111752002E-2</v>
      </c>
    </row>
    <row r="26" spans="1:5" x14ac:dyDescent="0.25">
      <c r="A26">
        <v>230</v>
      </c>
      <c r="B26">
        <f>[1]!thermalconductivity("Air","TP","SI with C",A26,$B$1)*0.001</f>
        <v>3.9502815457048382E-2</v>
      </c>
      <c r="C26">
        <f t="shared" si="0"/>
        <v>4.6977962675474744E-2</v>
      </c>
      <c r="D26" s="1">
        <f t="shared" si="1"/>
        <v>0.18923074550354843</v>
      </c>
      <c r="E26">
        <f t="shared" si="2"/>
        <v>4.0509219868184503E-2</v>
      </c>
    </row>
    <row r="27" spans="1:5" x14ac:dyDescent="0.25">
      <c r="A27">
        <v>240</v>
      </c>
      <c r="B27">
        <f>[1]!thermalconductivity("Air","TP","SI with C",A27,$B$1)*0.001</f>
        <v>4.0112503312202938E-2</v>
      </c>
      <c r="C27">
        <f t="shared" si="0"/>
        <v>4.7422843395945796E-2</v>
      </c>
      <c r="D27" s="1">
        <f t="shared" si="1"/>
        <v>0.18224592035169548</v>
      </c>
      <c r="E27">
        <f t="shared" si="2"/>
        <v>4.1145480545792E-2</v>
      </c>
    </row>
    <row r="28" spans="1:5" x14ac:dyDescent="0.25">
      <c r="A28">
        <v>250</v>
      </c>
      <c r="B28">
        <f>[1]!thermalconductivity("Air","TP","SI with C",A28,$B$1)*0.001</f>
        <v>4.071807543594793E-2</v>
      </c>
      <c r="C28">
        <f t="shared" si="0"/>
        <v>4.7870371899414059E-2</v>
      </c>
      <c r="D28" s="1">
        <f t="shared" si="1"/>
        <v>0.17565408941582067</v>
      </c>
      <c r="E28">
        <f t="shared" si="2"/>
        <v>4.1776722070312501E-2</v>
      </c>
    </row>
    <row r="29" spans="1:5" x14ac:dyDescent="0.25">
      <c r="A29">
        <v>260</v>
      </c>
      <c r="B29">
        <f>[1]!thermalconductivity("Air","TP","SI with C",A29,$B$1)*0.001</f>
        <v>4.1319646216713336E-2</v>
      </c>
      <c r="C29">
        <f t="shared" si="0"/>
        <v>4.8319954181831139E-2</v>
      </c>
      <c r="D29" s="1">
        <f t="shared" si="1"/>
        <v>0.16941839067068915</v>
      </c>
      <c r="E29">
        <f t="shared" si="2"/>
        <v>4.2403063299591995E-2</v>
      </c>
    </row>
    <row r="30" spans="1:5" x14ac:dyDescent="0.25">
      <c r="A30">
        <v>270</v>
      </c>
      <c r="B30">
        <f>[1]!thermalconductivity("Air","TP","SI with C",A30,$B$1)*0.001</f>
        <v>4.1917325760599047E-2</v>
      </c>
      <c r="C30">
        <f t="shared" si="0"/>
        <v>4.8771106929443253E-2</v>
      </c>
      <c r="D30" s="1">
        <f t="shared" si="1"/>
        <v>0.16350711894141257</v>
      </c>
      <c r="E30">
        <f t="shared" si="2"/>
        <v>4.3024622023584494E-2</v>
      </c>
    </row>
    <row r="31" spans="1:5" x14ac:dyDescent="0.25">
      <c r="A31">
        <v>280</v>
      </c>
      <c r="B31">
        <f>[1]!thermalconductivity("Air","TP","SI with C",A31,$B$1)*0.001</f>
        <v>4.2511220091940576E-2</v>
      </c>
      <c r="C31">
        <f t="shared" si="0"/>
        <v>4.9223445595429141E-2</v>
      </c>
      <c r="D31" s="1">
        <f t="shared" si="1"/>
        <v>0.15789303362669407</v>
      </c>
      <c r="E31">
        <f t="shared" si="2"/>
        <v>4.3641514964352007E-2</v>
      </c>
    </row>
    <row r="32" spans="1:5" x14ac:dyDescent="0.25">
      <c r="A32">
        <v>290</v>
      </c>
      <c r="B32">
        <f>[1]!thermalconductivity("Air","TP","SI with C",A32,$B$1)*0.001</f>
        <v>4.3101431343142239E-2</v>
      </c>
      <c r="C32">
        <f t="shared" si="0"/>
        <v>4.9676673031322685E-2</v>
      </c>
      <c r="D32" s="1">
        <f t="shared" si="1"/>
        <v>0.15255274554186274</v>
      </c>
      <c r="E32">
        <f t="shared" si="2"/>
        <v>4.4253857776064498E-2</v>
      </c>
    </row>
    <row r="33" spans="1:5" x14ac:dyDescent="0.25">
      <c r="A33">
        <v>300</v>
      </c>
      <c r="B33">
        <f>[1]!thermalconductivity("Air","TP","SI with C",A33,$B$1)*0.001</f>
        <v>4.3688057934378938E-2</v>
      </c>
      <c r="C33">
        <f t="shared" si="0"/>
        <v>5.0130568673220001E-2</v>
      </c>
      <c r="D33" s="1">
        <f t="shared" si="1"/>
        <v>0.14746617367423268</v>
      </c>
      <c r="E33">
        <f t="shared" si="2"/>
        <v>4.4861765045000002E-2</v>
      </c>
    </row>
    <row r="34" spans="1:5" x14ac:dyDescent="0.25">
      <c r="A34">
        <v>310</v>
      </c>
      <c r="B34">
        <f>[1]!thermalconductivity("Air","TP","SI with C",A34,$B$1)*0.001</f>
        <v>4.4271194743738272E-2</v>
      </c>
      <c r="C34">
        <f t="shared" si="0"/>
        <v>5.0584978282771233E-2</v>
      </c>
      <c r="D34" s="1">
        <f t="shared" si="1"/>
        <v>0.14261606391198611</v>
      </c>
      <c r="E34">
        <f t="shared" si="2"/>
        <v>4.5465350289544501E-2</v>
      </c>
    </row>
    <row r="35" spans="1:5" x14ac:dyDescent="0.25">
      <c r="A35">
        <v>320</v>
      </c>
      <c r="B35">
        <f>[1]!thermalconductivity("Air","TP","SI with C",A35,$B$1)*0.001</f>
        <v>4.4850933268344259E-2</v>
      </c>
      <c r="C35">
        <f t="shared" si="0"/>
        <v>5.1039804242956982E-2</v>
      </c>
      <c r="D35" s="1">
        <f t="shared" si="1"/>
        <v>0.13798756288045452</v>
      </c>
      <c r="E35">
        <f t="shared" si="2"/>
        <v>4.6064725960191996E-2</v>
      </c>
    </row>
    <row r="36" spans="1:5" x14ac:dyDescent="0.25">
      <c r="A36">
        <v>330</v>
      </c>
      <c r="B36">
        <f>[1]!thermalconductivity("Air","TP","SI with C",A36,$B$1)*0.001</f>
        <v>4.5427361776975275E-2</v>
      </c>
      <c r="C36">
        <f t="shared" si="0"/>
        <v>5.1494996408649241E-2</v>
      </c>
      <c r="D36" s="1">
        <f t="shared" si="1"/>
        <v>0.13356784092950183</v>
      </c>
      <c r="E36">
        <f t="shared" si="2"/>
        <v>4.6660003439544503E-2</v>
      </c>
    </row>
    <row r="37" spans="1:5" x14ac:dyDescent="0.25">
      <c r="A37">
        <v>340</v>
      </c>
      <c r="B37">
        <f>[1]!thermalconductivity("Air","TP","SI with C",A37,$B$1)*0.001</f>
        <v>4.6000565454660476E-2</v>
      </c>
      <c r="C37">
        <f t="shared" si="0"/>
        <v>5.1950543511957013E-2</v>
      </c>
      <c r="D37" s="1">
        <f t="shared" si="1"/>
        <v>0.12934575908987495</v>
      </c>
      <c r="E37">
        <f t="shared" si="2"/>
        <v>4.7251293042312001E-2</v>
      </c>
    </row>
    <row r="38" spans="1:5" x14ac:dyDescent="0.25">
      <c r="A38">
        <v>350</v>
      </c>
      <c r="B38">
        <f>[1]!thermalconductivity("Air","TP","SI with C",A38,$B$1)*0.001</f>
        <v>4.6570626539711918E-2</v>
      </c>
      <c r="C38">
        <f t="shared" si="0"/>
        <v>5.2406465122356555E-2</v>
      </c>
      <c r="D38" s="1">
        <f t="shared" si="1"/>
        <v>0.12531157547705041</v>
      </c>
      <c r="E38">
        <f t="shared" si="2"/>
        <v>4.7838704015312497E-2</v>
      </c>
    </row>
    <row r="39" spans="1:5" x14ac:dyDescent="0.25">
      <c r="A39">
        <v>360</v>
      </c>
      <c r="B39">
        <f>[1]!thermalconductivity("Air","TP","SI with C",A39,$B$1)*0.001</f>
        <v>4.7137624453623225E-2</v>
      </c>
      <c r="C39">
        <f t="shared" si="0"/>
        <v>5.2862804161606158E-2</v>
      </c>
      <c r="D39" s="1">
        <f t="shared" si="1"/>
        <v>0.12145668718659555</v>
      </c>
      <c r="E39">
        <f t="shared" si="2"/>
        <v>4.8422344537472004E-2</v>
      </c>
    </row>
    <row r="40" spans="1:5" x14ac:dyDescent="0.25">
      <c r="A40">
        <v>370</v>
      </c>
      <c r="B40">
        <f>[1]!thermalconductivity("Air","TP","SI with C",A40,$B$1)*0.001</f>
        <v>4.7701635924241814E-2</v>
      </c>
      <c r="C40">
        <f t="shared" si="0"/>
        <v>5.3319619973445587E-2</v>
      </c>
      <c r="D40" s="1">
        <f t="shared" si="1"/>
        <v>0.11777340421041475</v>
      </c>
      <c r="E40">
        <f t="shared" si="2"/>
        <v>4.90023217198245E-2</v>
      </c>
    </row>
    <row r="41" spans="1:5" x14ac:dyDescent="0.25">
      <c r="A41">
        <v>380</v>
      </c>
      <c r="B41">
        <f>[1]!thermalconductivity("Air","TP","SI with C",A41,$B$1)*0.001</f>
        <v>4.8262735102597057E-2</v>
      </c>
      <c r="C41">
        <f t="shared" si="0"/>
        <v>5.3776981948080158E-2</v>
      </c>
      <c r="D41" s="1">
        <f t="shared" si="1"/>
        <v>0.11425475232103816</v>
      </c>
      <c r="E41">
        <f t="shared" si="2"/>
        <v>4.9578741605511997E-2</v>
      </c>
    </row>
    <row r="42" spans="1:5" x14ac:dyDescent="0.25">
      <c r="A42">
        <v>390</v>
      </c>
      <c r="B42">
        <f>[1]!thermalconductivity("Air","TP","SI with C",A42,$B$1)*0.001</f>
        <v>4.8820993673744852E-2</v>
      </c>
      <c r="C42">
        <f t="shared" si="0"/>
        <v>5.4234963701449326E-2</v>
      </c>
      <c r="D42" s="1">
        <f t="shared" si="1"/>
        <v>0.11089430223162421</v>
      </c>
      <c r="E42">
        <f t="shared" si="2"/>
        <v>5.0151709169784495E-2</v>
      </c>
    </row>
    <row r="43" spans="1:5" x14ac:dyDescent="0.25">
      <c r="A43">
        <v>400</v>
      </c>
      <c r="B43">
        <f>[1]!thermalconductivity("Air","TP","SI with C",A43,$B$1)*0.001</f>
        <v>4.9376480961968283E-2</v>
      </c>
      <c r="C43">
        <f t="shared" si="0"/>
        <v>5.4693637809279994E-2</v>
      </c>
      <c r="D43" s="1">
        <f t="shared" si="1"/>
        <v>0.10768602265129414</v>
      </c>
      <c r="E43">
        <f t="shared" si="2"/>
        <v>5.0721328319999995E-2</v>
      </c>
    </row>
    <row r="44" spans="1:5" x14ac:dyDescent="0.25">
      <c r="A44">
        <v>410</v>
      </c>
      <c r="B44">
        <f>[1]!thermalconductivity("Air","TP","SI with C",A44,$B$1)*0.001</f>
        <v>4.9929264030653377E-2</v>
      </c>
      <c r="C44">
        <f t="shared" si="0"/>
        <v>5.5153071095924371E-2</v>
      </c>
      <c r="D44" s="1">
        <f t="shared" si="1"/>
        <v>0.10462415512601808</v>
      </c>
      <c r="E44">
        <f t="shared" si="2"/>
        <v>5.1287701895624496E-2</v>
      </c>
    </row>
    <row r="45" spans="1:5" x14ac:dyDescent="0.25">
      <c r="A45">
        <v>420</v>
      </c>
      <c r="B45">
        <f>[1]!thermalconductivity("Air","TP","SI with C",A45,$B$1)*0.001</f>
        <v>5.0479407777140405E-2</v>
      </c>
      <c r="C45">
        <f t="shared" si="0"/>
        <v>5.5613320477982432E-2</v>
      </c>
      <c r="D45" s="1">
        <f t="shared" si="1"/>
        <v>0.10170310879056944</v>
      </c>
      <c r="E45">
        <f t="shared" si="2"/>
        <v>5.1850931668232E-2</v>
      </c>
    </row>
    <row r="46" spans="1:5" x14ac:dyDescent="0.25">
      <c r="A46">
        <v>430</v>
      </c>
      <c r="B46">
        <f>[1]!thermalconductivity("Air","TP","SI with C",A46,$B$1)*0.001</f>
        <v>5.1026975022833231E-2</v>
      </c>
      <c r="C46">
        <f t="shared" si="0"/>
        <v>5.6074429362709073E-2</v>
      </c>
      <c r="D46" s="1">
        <f t="shared" si="1"/>
        <v>9.8917373362172448E-2</v>
      </c>
      <c r="E46">
        <f t="shared" si="2"/>
        <v>5.2411118341504498E-2</v>
      </c>
    </row>
    <row r="47" spans="1:5" x14ac:dyDescent="0.25">
      <c r="A47">
        <v>440</v>
      </c>
      <c r="B47">
        <f>[1]!thermalconductivity("Air","TP","SI with C",A47,$B$1)*0.001</f>
        <v>5.1572026598832831E-2</v>
      </c>
      <c r="C47">
        <f t="shared" si="0"/>
        <v>5.653642460120567E-2</v>
      </c>
      <c r="D47" s="1">
        <f t="shared" si="1"/>
        <v>9.6261448885648276E-2</v>
      </c>
      <c r="E47">
        <f t="shared" si="2"/>
        <v>5.296836155123201E-2</v>
      </c>
    </row>
    <row r="48" spans="1:5" x14ac:dyDescent="0.25">
      <c r="A48">
        <v>450</v>
      </c>
      <c r="B48">
        <f>[1]!thermalconductivity("Air","TP","SI with C",A48,$B$1)*0.001</f>
        <v>5.2114621427344521E-2</v>
      </c>
      <c r="C48">
        <f t="shared" si="0"/>
        <v>5.6999313996396572E-2</v>
      </c>
      <c r="D48" s="1">
        <f t="shared" si="1"/>
        <v>9.3729790896822193E-2</v>
      </c>
      <c r="E48">
        <f t="shared" si="2"/>
        <v>5.3522759865312505E-2</v>
      </c>
    </row>
    <row r="49" spans="1:5" x14ac:dyDescent="0.25">
      <c r="A49">
        <v>460</v>
      </c>
      <c r="B49">
        <f>[1]!thermalconductivity("Air","TP","SI with C",A49,$B$1)*0.001</f>
        <v>5.2654816599094295E-2</v>
      </c>
      <c r="C49">
        <f t="shared" si="0"/>
        <v>5.7463084365789813E-2</v>
      </c>
      <c r="D49" s="1">
        <f t="shared" si="1"/>
        <v>9.1316769808637482E-2</v>
      </c>
      <c r="E49">
        <f t="shared" si="2"/>
        <v>5.4074410783751997E-2</v>
      </c>
    </row>
    <row r="50" spans="1:5" x14ac:dyDescent="0.25">
      <c r="A50">
        <v>470</v>
      </c>
      <c r="B50">
        <f>[1]!thermalconductivity("Air","TP","SI with C",A50,$B$1)*0.001</f>
        <v>5.3192667446975227E-2</v>
      </c>
      <c r="C50">
        <f t="shared" si="0"/>
        <v>5.7927700159022877E-2</v>
      </c>
      <c r="D50" s="1">
        <f t="shared" si="1"/>
        <v>8.9016643445597787E-2</v>
      </c>
      <c r="E50">
        <f t="shared" si="2"/>
        <v>5.4623410738664502E-2</v>
      </c>
    </row>
    <row r="51" spans="1:5" x14ac:dyDescent="0.25">
      <c r="A51">
        <v>480</v>
      </c>
      <c r="B51">
        <f>[1]!thermalconductivity("Air","TP","SI with C",A51,$B$1)*0.001</f>
        <v>5.3728227616131975E-2</v>
      </c>
      <c r="C51">
        <f t="shared" si="0"/>
        <v>5.8393102630192623E-2</v>
      </c>
      <c r="D51" s="1">
        <f t="shared" si="1"/>
        <v>8.6823541758894951E-2</v>
      </c>
      <c r="E51">
        <f t="shared" si="2"/>
        <v>5.5169855094271997E-2</v>
      </c>
    </row>
    <row r="52" spans="1:5" x14ac:dyDescent="0.25">
      <c r="A52">
        <v>490</v>
      </c>
      <c r="B52">
        <f>[1]!thermalconductivity("Air","TP","SI with C",A52,$B$1)*0.001</f>
        <v>5.4261549130678995E-2</v>
      </c>
      <c r="C52">
        <f t="shared" si="0"/>
        <v>5.8859209564970101E-2</v>
      </c>
      <c r="D52" s="1">
        <f t="shared" si="1"/>
        <v>8.4731462848922426E-2</v>
      </c>
      <c r="E52">
        <f t="shared" si="2"/>
        <v>5.5713838146904504E-2</v>
      </c>
    </row>
    <row r="53" spans="1:5" x14ac:dyDescent="0.25">
      <c r="A53">
        <v>500</v>
      </c>
      <c r="B53">
        <f>[1]!thermalconductivity("Air","TP","SI with C",A53,$B$1)*0.001</f>
        <v>5.4792682457236383E-2</v>
      </c>
      <c r="C53">
        <f t="shared" si="0"/>
        <v>5.9325915562499991E-2</v>
      </c>
      <c r="D53" s="1">
        <f t="shared" si="1"/>
        <v>8.2734279505326733E-2</v>
      </c>
      <c r="E53">
        <f t="shared" si="2"/>
        <v>5.6255453125000007E-2</v>
      </c>
    </row>
    <row r="54" spans="1:5" x14ac:dyDescent="0.25">
      <c r="A54">
        <v>510</v>
      </c>
      <c r="B54">
        <f>[1]!thermalconductivity("Air","TP","SI with C",A54,$B$1)*0.001</f>
        <v>5.5321676565456598E-2</v>
      </c>
      <c r="C54">
        <f t="shared" si="0"/>
        <v>5.9793092872084459E-2</v>
      </c>
      <c r="D54" s="1">
        <f t="shared" si="1"/>
        <v>8.0825755548772679E-2</v>
      </c>
      <c r="E54">
        <f t="shared" si="2"/>
        <v>5.6794792189104507E-2</v>
      </c>
    </row>
    <row r="55" spans="1:5" x14ac:dyDescent="0.25">
      <c r="A55">
        <v>520</v>
      </c>
      <c r="B55">
        <f>[1]!thermalconductivity("Air","TP","SI with C",A55,$B$1)*0.001</f>
        <v>5.5848578985704667E-2</v>
      </c>
      <c r="C55">
        <f t="shared" si="0"/>
        <v>6.0260592784651762E-2</v>
      </c>
      <c r="D55" s="1">
        <f t="shared" si="1"/>
        <v>7.8999571324391629E-2</v>
      </c>
      <c r="E55">
        <f t="shared" si="2"/>
        <v>5.7331946431872005E-2</v>
      </c>
    </row>
    <row r="56" spans="1:5" x14ac:dyDescent="0.25">
      <c r="A56">
        <v>530</v>
      </c>
      <c r="B56">
        <f>[1]!thermalconductivity("Air","TP","SI with C",A56,$B$1)*0.001</f>
        <v>5.6373435864045508E-2</v>
      </c>
      <c r="C56">
        <f t="shared" si="0"/>
        <v>6.0728247579009451E-2</v>
      </c>
      <c r="D56" s="1">
        <f t="shared" si="1"/>
        <v>7.7249357755421175E-2</v>
      </c>
      <c r="E56">
        <f t="shared" si="2"/>
        <v>5.7867005878064509E-2</v>
      </c>
    </row>
    <row r="57" spans="1:5" x14ac:dyDescent="0.25">
      <c r="A57">
        <v>540</v>
      </c>
      <c r="B57">
        <f>[1]!thermalconductivity("Air","TP","SI with C",A57,$B$1)*0.001</f>
        <v>5.6896292014682132E-2</v>
      </c>
      <c r="C57">
        <f t="shared" si="0"/>
        <v>6.1195873022882152E-2</v>
      </c>
      <c r="D57" s="1">
        <f t="shared" si="1"/>
        <v>7.5568738417795503E-2</v>
      </c>
      <c r="E57">
        <f t="shared" si="2"/>
        <v>5.8400059484552E-2</v>
      </c>
    </row>
    <row r="58" spans="1:5" x14ac:dyDescent="0.25">
      <c r="A58">
        <v>550</v>
      </c>
      <c r="B58">
        <f>[1]!thermalconductivity("Air","TP","SI with C",A58,$B$1)*0.001</f>
        <v>5.7417190969981199E-2</v>
      </c>
      <c r="C58">
        <f t="shared" si="0"/>
        <v>6.1663271428734054E-2</v>
      </c>
      <c r="D58" s="1">
        <f t="shared" si="1"/>
        <v>7.3951379143099946E-2</v>
      </c>
      <c r="E58">
        <f t="shared" si="2"/>
        <v>5.8931195140312503E-2</v>
      </c>
    </row>
    <row r="59" spans="1:5" x14ac:dyDescent="0.25">
      <c r="A59">
        <v>560</v>
      </c>
      <c r="B59">
        <f>[1]!thermalconductivity("Air","TP","SI with C",A59,$B$1)*0.001</f>
        <v>5.7936175028212772E-2</v>
      </c>
      <c r="C59">
        <f t="shared" si="0"/>
        <v>6.2130235264375666E-2</v>
      </c>
      <c r="D59" s="1">
        <f t="shared" si="1"/>
        <v>7.2391044699111437E-2</v>
      </c>
      <c r="E59">
        <f t="shared" si="2"/>
        <v>5.9460499666432007E-2</v>
      </c>
    </row>
    <row r="60" spans="1:5" x14ac:dyDescent="0.25">
      <c r="A60">
        <v>570</v>
      </c>
      <c r="B60">
        <f>[1]!thermalconductivity("Air","TP","SI with C",A60,$B$1)*0.001</f>
        <v>5.8453285299125753E-2</v>
      </c>
      <c r="C60">
        <f t="shared" si="0"/>
        <v>6.2596551318355953E-2</v>
      </c>
      <c r="D60" s="1">
        <f t="shared" si="1"/>
        <v>7.0881662134603216E-2</v>
      </c>
      <c r="E60">
        <f t="shared" si="2"/>
        <v>5.99880588161045E-2</v>
      </c>
    </row>
    <row r="61" spans="1:5" x14ac:dyDescent="0.25">
      <c r="A61">
        <v>580</v>
      </c>
      <c r="B61">
        <f>[1]!thermalconductivity("Air","TP","SI with C",A61,$B$1)*0.001</f>
        <v>5.8968561747471573E-2</v>
      </c>
      <c r="C61">
        <f t="shared" si="0"/>
        <v>6.3062005420137651E-2</v>
      </c>
      <c r="D61" s="1">
        <f t="shared" si="1"/>
        <v>6.9417390408739191E-2</v>
      </c>
      <c r="E61">
        <f t="shared" si="2"/>
        <v>6.0513957274632005E-2</v>
      </c>
    </row>
    <row r="62" spans="1:5" x14ac:dyDescent="0.25">
      <c r="A62">
        <v>590</v>
      </c>
      <c r="B62">
        <f>[1]!thermalconductivity("Air","TP","SI with C",A62,$B$1)*0.001</f>
        <v>5.9482043234583365E-2</v>
      </c>
      <c r="C62">
        <f t="shared" si="0"/>
        <v>6.3526387715059418E-2</v>
      </c>
      <c r="D62" s="1">
        <f t="shared" si="1"/>
        <v>6.7992695955754204E-2</v>
      </c>
      <c r="E62">
        <f t="shared" si="2"/>
        <v>6.1038278659424502E-2</v>
      </c>
    </row>
    <row r="63" spans="1:5" x14ac:dyDescent="0.25">
      <c r="A63">
        <v>600</v>
      </c>
      <c r="B63">
        <f>[1]!thermalconductivity("Air","TP","SI with C",A63,$B$1)*0.001</f>
        <v>5.9993767558111186E-2</v>
      </c>
      <c r="C63">
        <f t="shared" si="0"/>
        <v>6.3989498494080019E-2</v>
      </c>
      <c r="D63" s="1">
        <f t="shared" si="1"/>
        <v>6.6602433862792271E-2</v>
      </c>
      <c r="E63">
        <f t="shared" si="2"/>
        <v>6.1561105520000006E-2</v>
      </c>
    </row>
    <row r="64" spans="1:5" x14ac:dyDescent="0.25">
      <c r="A64">
        <v>610</v>
      </c>
      <c r="B64">
        <f>[1]!thermalconductivity("Air","TP","SI with C",A64,$B$1)*0.001</f>
        <v>6.0503771490008011E-2</v>
      </c>
      <c r="C64">
        <f t="shared" si="0"/>
        <v>6.445115457830905E-2</v>
      </c>
      <c r="D64" s="1">
        <f t="shared" si="1"/>
        <v>6.5241934363594767E-2</v>
      </c>
      <c r="E64">
        <f t="shared" si="2"/>
        <v>6.2082519337984504E-2</v>
      </c>
    </row>
    <row r="65" spans="1:5" x14ac:dyDescent="0.25">
      <c r="A65">
        <v>620</v>
      </c>
      <c r="B65">
        <f>[1]!thermalconductivity("Air","TP","SI with C",A65,$B$1)*0.001</f>
        <v>6.1012090812856627E-2</v>
      </c>
      <c r="C65">
        <f t="shared" si="0"/>
        <v>6.4911196258321688E-2</v>
      </c>
      <c r="D65" s="1">
        <f t="shared" si="1"/>
        <v>6.3907094372898154E-2</v>
      </c>
      <c r="E65">
        <f t="shared" si="2"/>
        <v>6.2602600527112001E-2</v>
      </c>
    </row>
    <row r="66" spans="1:5" x14ac:dyDescent="0.25">
      <c r="A66">
        <v>630</v>
      </c>
      <c r="B66">
        <f>[1]!thermalconductivity("Air","TP","SI with C",A66,$B$1)*0.001</f>
        <v>6.1518760354620568E-2</v>
      </c>
      <c r="C66">
        <f t="shared" si="0"/>
        <v>6.5369494788257543E-2</v>
      </c>
      <c r="D66" s="1">
        <f t="shared" si="1"/>
        <v>6.2594473806684134E-2</v>
      </c>
      <c r="E66">
        <f t="shared" si="2"/>
        <v>6.3121428433224505E-2</v>
      </c>
    </row>
    <row r="67" spans="1:5" x14ac:dyDescent="0.25">
      <c r="A67">
        <v>640</v>
      </c>
      <c r="B67">
        <f>[1]!thermalconductivity("Air","TP","SI with C",A67,$B$1)*0.001</f>
        <v>6.2023814021899895E-2</v>
      </c>
      <c r="C67">
        <f t="shared" si="0"/>
        <v>6.5825960434704886E-2</v>
      </c>
      <c r="D67" s="1">
        <f t="shared" si="1"/>
        <v>6.130139645173218E-2</v>
      </c>
      <c r="E67">
        <f t="shared" si="2"/>
        <v>6.3639081334271999E-2</v>
      </c>
    </row>
    <row r="68" spans="1:5" x14ac:dyDescent="0.25">
      <c r="A68">
        <v>650</v>
      </c>
      <c r="B68">
        <f>[1]!thermalconductivity("Air","TP","SI with C",A68,$B$1)*0.001</f>
        <v>6.2527284831766408E-2</v>
      </c>
      <c r="C68">
        <f t="shared" ref="C68:C83" si="3">7.7053418E-19*A68^6 - 2.1725308E-15*A68^5 + 0.000000000002454112*A68^4 - 0.0000000014263403*A68^3 + 0.00000045399548*A68^2 - 0.000030159064*A68 + 0.041669106</f>
        <v>6.6280551080369038E-2</v>
      </c>
      <c r="D68" s="1">
        <f t="shared" ref="D68:D83" si="4">ABS(B68-C68)/B68</f>
        <v>6.0026055164573808E-2</v>
      </c>
      <c r="E68">
        <f t="shared" ref="E68:E83" si="5">((-4.44955E-15)*(A68^4))+((0.0000000000241702)*(A68^3))-((0.0000000409601)*(A68^2))+((0.0000791034)*A68)+0.0242006</f>
        <v>6.4155636440312497E-2</v>
      </c>
    </row>
    <row r="69" spans="1:5" x14ac:dyDescent="0.25">
      <c r="A69">
        <v>660</v>
      </c>
      <c r="B69">
        <f>[1]!thermalconductivity("Air","TP","SI with C",A69,$B$1)*0.001</f>
        <v>6.3029204942248979E-2</v>
      </c>
      <c r="C69">
        <f t="shared" si="3"/>
        <v>6.6733281382525489E-2</v>
      </c>
      <c r="D69" s="1">
        <f t="shared" si="4"/>
        <v>5.8767621195133277E-2</v>
      </c>
      <c r="E69">
        <f t="shared" si="5"/>
        <v>6.4671169893512001E-2</v>
      </c>
    </row>
    <row r="70" spans="1:5" x14ac:dyDescent="0.25">
      <c r="A70">
        <v>670</v>
      </c>
      <c r="B70">
        <f>[1]!thermalconductivity("Air","TP","SI with C",A70,$B$1)*0.001</f>
        <v>6.3529605681536039E-2</v>
      </c>
      <c r="C70">
        <f t="shared" si="3"/>
        <v>6.718423248625742E-2</v>
      </c>
      <c r="D70" s="1">
        <f t="shared" si="4"/>
        <v>5.752635744414112E-2</v>
      </c>
      <c r="E70">
        <f t="shared" si="5"/>
        <v>6.5185756768144504E-2</v>
      </c>
    </row>
    <row r="71" spans="1:5" x14ac:dyDescent="0.25">
      <c r="A71">
        <v>680</v>
      </c>
      <c r="B71">
        <f>[1]!thermalconductivity("Air","TP","SI with C",A71,$B$1)*0.001</f>
        <v>6.4028517575958913E-2</v>
      </c>
      <c r="C71">
        <f t="shared" si="3"/>
        <v>6.7633562292478577E-2</v>
      </c>
      <c r="D71" s="1">
        <f t="shared" si="4"/>
        <v>5.6303735476038383E-2</v>
      </c>
      <c r="E71">
        <f t="shared" si="5"/>
        <v>6.5699471070592E-2</v>
      </c>
    </row>
    <row r="72" spans="1:5" x14ac:dyDescent="0.25">
      <c r="A72">
        <v>690</v>
      </c>
      <c r="B72">
        <f>[1]!thermalconductivity("Air","TP","SI with C",A72,$B$1)*0.001</f>
        <v>6.4525970376814734E-2</v>
      </c>
      <c r="C72">
        <f t="shared" si="3"/>
        <v>6.8081516280739704E-2</v>
      </c>
      <c r="D72" s="1">
        <f t="shared" si="4"/>
        <v>5.510255612060562E-2</v>
      </c>
      <c r="E72">
        <f t="shared" si="5"/>
        <v>6.6212385739344501E-2</v>
      </c>
    </row>
    <row r="73" spans="1:5" x14ac:dyDescent="0.25">
      <c r="A73">
        <v>700</v>
      </c>
      <c r="B73">
        <f>[1]!thermalconductivity("Air","TP","SI with C",A73,$B$1)*0.001</f>
        <v>6.5021993086086055E-2</v>
      </c>
      <c r="C73">
        <f t="shared" si="3"/>
        <v>6.8528438886819948E-2</v>
      </c>
      <c r="D73" s="1">
        <f t="shared" si="4"/>
        <v>5.3927073507136637E-2</v>
      </c>
      <c r="E73">
        <f t="shared" si="5"/>
        <v>6.6724572645000008E-2</v>
      </c>
    </row>
    <row r="74" spans="1:5" x14ac:dyDescent="0.25">
      <c r="A74">
        <v>710</v>
      </c>
      <c r="B74">
        <f>[1]!thermalconductivity("Air","TP","SI with C",A74,$B$1)*0.001</f>
        <v>6.5516613981110569E-2</v>
      </c>
      <c r="C74">
        <f t="shared" si="3"/>
        <v>6.8974785435103839E-2</v>
      </c>
      <c r="D74" s="1">
        <f t="shared" si="4"/>
        <v>5.2783122384656704E-2</v>
      </c>
      <c r="E74">
        <f t="shared" si="5"/>
        <v>6.7236102590264496E-2</v>
      </c>
    </row>
    <row r="75" spans="1:5" x14ac:dyDescent="0.25">
      <c r="A75">
        <v>720</v>
      </c>
      <c r="B75">
        <f>[1]!thermalconductivity("Air","TP","SI with C",A75,$B$1)*0.001</f>
        <v>6.6009860638250387E-2</v>
      </c>
      <c r="C75">
        <f t="shared" si="3"/>
        <v>6.9421134625741066E-2</v>
      </c>
      <c r="D75" s="1">
        <f t="shared" si="4"/>
        <v>5.1678248590544151E-2</v>
      </c>
      <c r="E75">
        <f t="shared" si="5"/>
        <v>6.7747045309952E-2</v>
      </c>
    </row>
    <row r="76" spans="1:5" x14ac:dyDescent="0.25">
      <c r="A76">
        <v>730</v>
      </c>
      <c r="B76">
        <f>[1]!thermalconductivity("Air","TP","SI with C",A76,$B$1)*0.001</f>
        <v>6.6501759955609835E-2</v>
      </c>
      <c r="C76">
        <f t="shared" si="3"/>
        <v>6.9868201576592653E-2</v>
      </c>
      <c r="D76" s="1">
        <f t="shared" si="4"/>
        <v>5.0621842538151329E-2</v>
      </c>
      <c r="E76">
        <f t="shared" si="5"/>
        <v>6.8257469470984503E-2</v>
      </c>
    </row>
    <row r="77" spans="1:5" x14ac:dyDescent="0.25">
      <c r="A77">
        <v>740</v>
      </c>
      <c r="B77">
        <f>[1]!thermalconductivity("Air","TP","SI with C",A77,$B$1)*0.001</f>
        <v>6.69923381748459E-2</v>
      </c>
      <c r="C77">
        <f t="shared" si="3"/>
        <v>7.0316851419960177E-2</v>
      </c>
      <c r="D77" s="1">
        <f t="shared" si="4"/>
        <v>4.9625275601479994E-2</v>
      </c>
      <c r="E77">
        <f t="shared" si="5"/>
        <v>6.8767442672392001E-2</v>
      </c>
    </row>
    <row r="78" spans="1:5" x14ac:dyDescent="0.25">
      <c r="A78">
        <v>750</v>
      </c>
      <c r="B78">
        <f>[1]!thermalconductivity("Air","TP","SI with C",A78,$B$1)*0.001</f>
        <v>6.7481620902114361E-2</v>
      </c>
      <c r="C78">
        <f t="shared" si="3"/>
        <v>7.07681134541015E-2</v>
      </c>
      <c r="D78" s="1">
        <f t="shared" si="4"/>
        <v>4.8702039281990107E-2</v>
      </c>
      <c r="E78">
        <f t="shared" si="5"/>
        <v>6.9277031445312498E-2</v>
      </c>
    </row>
    <row r="79" spans="1:5" x14ac:dyDescent="0.25">
      <c r="A79">
        <v>760</v>
      </c>
      <c r="B79">
        <f>[1]!thermalconductivity("Air","TP","SI with C",A79,$B$1)*0.001</f>
        <v>6.7969633128192E-2</v>
      </c>
      <c r="C79">
        <f t="shared" si="3"/>
        <v>7.1223195849528589E-2</v>
      </c>
      <c r="D79" s="1">
        <f t="shared" si="4"/>
        <v>4.7867887048916521E-2</v>
      </c>
      <c r="E79">
        <f t="shared" si="5"/>
        <v>6.9786301252991997E-2</v>
      </c>
    </row>
    <row r="80" spans="1:5" x14ac:dyDescent="0.25">
      <c r="A80">
        <v>770</v>
      </c>
      <c r="B80">
        <f>[1]!thermalconductivity("Air","TP","SI with C",A80,$B$1)*0.001</f>
        <v>6.845639924781316E-2</v>
      </c>
      <c r="C80">
        <f t="shared" si="3"/>
        <v>7.1683500910092374E-2</v>
      </c>
      <c r="D80" s="1">
        <f t="shared" si="4"/>
        <v>4.7140978750533732E-2</v>
      </c>
      <c r="E80">
        <f t="shared" si="5"/>
        <v>7.0295316490784507E-2</v>
      </c>
    </row>
    <row r="81" spans="1:5" x14ac:dyDescent="0.25">
      <c r="A81">
        <v>780</v>
      </c>
      <c r="B81">
        <f>[1]!thermalconductivity("Air","TP","SI with C",A81,$B$1)*0.001</f>
        <v>6.8941943078256698E-2</v>
      </c>
      <c r="C81">
        <f t="shared" si="3"/>
        <v>7.2150640888850634E-2</v>
      </c>
      <c r="D81" s="1">
        <f t="shared" si="4"/>
        <v>4.6542027499162739E-2</v>
      </c>
      <c r="E81">
        <f t="shared" si="5"/>
        <v>7.0804140486151995E-2</v>
      </c>
    </row>
    <row r="82" spans="1:5" x14ac:dyDescent="0.25">
      <c r="A82">
        <v>790</v>
      </c>
      <c r="B82">
        <f>[1]!thermalconductivity("Air","TP","SI with C",A82,$B$1)*0.001</f>
        <v>6.9426287877218371E-2</v>
      </c>
      <c r="C82">
        <f t="shared" si="3"/>
        <v>7.2626454358721337E-2</v>
      </c>
      <c r="D82" s="1">
        <f t="shared" si="4"/>
        <v>4.6094448937879527E-2</v>
      </c>
      <c r="E82">
        <f t="shared" si="5"/>
        <v>7.1312835498664504E-2</v>
      </c>
    </row>
    <row r="83" spans="1:5" x14ac:dyDescent="0.25">
      <c r="A83">
        <v>800</v>
      </c>
      <c r="B83">
        <f>[1]!thermalconductivity("Air","TP","SI with C",A83,$B$1)*0.001</f>
        <v>6.9909456359999622E-2</v>
      </c>
      <c r="C83">
        <f t="shared" si="3"/>
        <v>7.3113023137919814E-2</v>
      </c>
      <c r="D83" s="1">
        <f t="shared" si="4"/>
        <v>4.5824512801578433E-2</v>
      </c>
      <c r="E83">
        <f t="shared" si="5"/>
        <v>7.1821462719999993E-2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2F3A-9BDE-47D3-8F3F-F0E23D61484F}">
  <dimension ref="A1:L83"/>
  <sheetViews>
    <sheetView tabSelected="1" zoomScale="115" zoomScaleNormal="115" workbookViewId="0">
      <selection activeCell="J30" sqref="J30"/>
    </sheetView>
  </sheetViews>
  <sheetFormatPr defaultRowHeight="15" x14ac:dyDescent="0.25"/>
  <cols>
    <col min="3" max="3" width="12.7109375" bestFit="1" customWidth="1"/>
    <col min="5" max="5" width="14.28515625" bestFit="1" customWidth="1"/>
    <col min="6" max="6" width="12.140625" bestFit="1" customWidth="1"/>
    <col min="7" max="7" width="12.7109375" bestFit="1" customWidth="1"/>
    <col min="11" max="11" width="11.7109375" bestFit="1" customWidth="1"/>
    <col min="12" max="12" width="12.7109375" bestFit="1" customWidth="1"/>
  </cols>
  <sheetData>
    <row r="1" spans="1:12" x14ac:dyDescent="0.25">
      <c r="A1" t="s">
        <v>1</v>
      </c>
      <c r="B1">
        <v>0.1013</v>
      </c>
      <c r="C1" t="s">
        <v>2</v>
      </c>
      <c r="E1" t="s">
        <v>5</v>
      </c>
      <c r="F1" s="1">
        <f>MAX(D3:D83)</f>
        <v>6.092067919321844E-3</v>
      </c>
    </row>
    <row r="2" spans="1:12" x14ac:dyDescent="0.25">
      <c r="A2" t="s">
        <v>0</v>
      </c>
      <c r="B2" t="s">
        <v>20</v>
      </c>
      <c r="C2" t="s">
        <v>19</v>
      </c>
      <c r="D2" t="s">
        <v>4</v>
      </c>
      <c r="F2" t="s">
        <v>10</v>
      </c>
      <c r="G2" t="s">
        <v>11</v>
      </c>
      <c r="H2">
        <v>273276.10959053598</v>
      </c>
    </row>
    <row r="3" spans="1:12" ht="17.25" x14ac:dyDescent="0.25">
      <c r="A3">
        <v>25</v>
      </c>
      <c r="B3">
        <f>[1]!entropy("Air","TP","SI with C",A3,$B$1)*1000</f>
        <v>6860.4111181261715</v>
      </c>
      <c r="C3">
        <f>-0.0012*A3^2 + 2.6762*A3 + 6823.3</f>
        <v>6889.4549999999999</v>
      </c>
      <c r="D3" s="1">
        <f>ABS(B3-C3)/B3</f>
        <v>4.2335483069069211E-3</v>
      </c>
      <c r="G3">
        <f>(((0.000000000000128806)*(A3^4))-((0.000000000446054)*(A3^3))+((0.00000048772)*(A3^2))+((0.0000182754)*A3)+1.00651)*1000</f>
        <v>1007.2647907210938</v>
      </c>
      <c r="K3" s="6"/>
    </row>
    <row r="4" spans="1:12" x14ac:dyDescent="0.25">
      <c r="A4">
        <v>10</v>
      </c>
      <c r="B4">
        <f>[1]!entropy("Air","TP","SI with C",A4,$B$1)*1000</f>
        <v>6808.4643726157419</v>
      </c>
      <c r="C4">
        <f t="shared" ref="C4:C67" si="0">-0.0012*A4^2 + 2.6762*A4 + 6823.3</f>
        <v>6849.942</v>
      </c>
      <c r="D4" s="1">
        <f t="shared" ref="D4:D67" si="1">ABS(B4-C4)/B4</f>
        <v>6.092067919321844E-3</v>
      </c>
      <c r="G4">
        <f t="shared" ref="G4:G67" si="2">(((0.000000000000128806)*(A4^4))-((0.000000000446054)*(A4^3))+((0.00000048772)*(A4^2))+((0.0000182754)*A4)+1.00651)*1000</f>
        <v>1006.7410812340601</v>
      </c>
      <c r="L4" s="7"/>
    </row>
    <row r="5" spans="1:12" x14ac:dyDescent="0.25">
      <c r="A5">
        <v>20</v>
      </c>
      <c r="B5">
        <f>[1]!entropy("Air","TP","SI with C",A5,$B$1)*1000</f>
        <v>6843.3892424321311</v>
      </c>
      <c r="C5">
        <f t="shared" si="0"/>
        <v>6876.3440000000001</v>
      </c>
      <c r="D5" s="1">
        <f t="shared" si="1"/>
        <v>4.8155608866341255E-3</v>
      </c>
      <c r="E5" s="3"/>
      <c r="G5">
        <f t="shared" si="2"/>
        <v>1007.0670481769599</v>
      </c>
    </row>
    <row r="6" spans="1:12" x14ac:dyDescent="0.25">
      <c r="A6">
        <v>30</v>
      </c>
      <c r="B6">
        <f>[1]!entropy("Air","TP","SI with C",A6,$B$1)*1000</f>
        <v>6877.1527735590707</v>
      </c>
      <c r="C6">
        <f t="shared" si="0"/>
        <v>6902.5060000000003</v>
      </c>
      <c r="D6" s="1">
        <f t="shared" si="1"/>
        <v>3.6865876440038349E-3</v>
      </c>
      <c r="G6">
        <f t="shared" si="2"/>
        <v>1007.48527087486</v>
      </c>
    </row>
    <row r="7" spans="1:12" x14ac:dyDescent="0.25">
      <c r="A7">
        <v>40</v>
      </c>
      <c r="B7">
        <f>[1]!entropy("Air","TP","SI with C",A7,$B$1)*1000</f>
        <v>6909.8329528106851</v>
      </c>
      <c r="C7">
        <f t="shared" si="0"/>
        <v>6928.4279999999999</v>
      </c>
      <c r="D7" s="1">
        <f t="shared" si="1"/>
        <v>2.6910993820409104E-3</v>
      </c>
      <c r="G7">
        <f t="shared" si="2"/>
        <v>1007.99315028736</v>
      </c>
    </row>
    <row r="8" spans="1:12" x14ac:dyDescent="0.25">
      <c r="A8">
        <v>50</v>
      </c>
      <c r="B8">
        <f>[1]!entropy("Air","TP","SI with C",A8,$B$1)*1000</f>
        <v>6941.5004480572379</v>
      </c>
      <c r="C8">
        <f t="shared" si="0"/>
        <v>6954.1100000000006</v>
      </c>
      <c r="D8" s="1">
        <f t="shared" si="1"/>
        <v>1.8165455778788836E-3</v>
      </c>
      <c r="G8">
        <f t="shared" si="2"/>
        <v>1008.5881182875</v>
      </c>
    </row>
    <row r="9" spans="1:12" x14ac:dyDescent="0.25">
      <c r="A9">
        <v>60</v>
      </c>
      <c r="B9">
        <f>[1]!entropy("Air","TP","SI with C",A9,$B$1)*1000</f>
        <v>6972.2194997142706</v>
      </c>
      <c r="C9">
        <f t="shared" si="0"/>
        <v>6979.5520000000006</v>
      </c>
      <c r="D9" s="1">
        <f t="shared" si="1"/>
        <v>1.051673758410864E-3</v>
      </c>
      <c r="G9">
        <f t="shared" si="2"/>
        <v>1009.26763766176</v>
      </c>
    </row>
    <row r="10" spans="1:12" x14ac:dyDescent="0.25">
      <c r="A10">
        <v>70</v>
      </c>
      <c r="B10">
        <f>[1]!entropy("Air","TP","SI with C",A10,$B$1)*1000</f>
        <v>7002.0486773621215</v>
      </c>
      <c r="C10">
        <f t="shared" si="0"/>
        <v>7004.7539999999999</v>
      </c>
      <c r="D10" s="1">
        <f t="shared" si="1"/>
        <v>3.8636158680599572E-4</v>
      </c>
      <c r="G10">
        <f t="shared" si="2"/>
        <v>1010.0292021100601</v>
      </c>
    </row>
    <row r="11" spans="1:12" x14ac:dyDescent="0.25">
      <c r="A11">
        <v>80</v>
      </c>
      <c r="B11">
        <f>[1]!entropy("Air","TP","SI with C",A11,$B$1)*1000</f>
        <v>7031.0415254798354</v>
      </c>
      <c r="C11">
        <f t="shared" si="0"/>
        <v>7029.7160000000003</v>
      </c>
      <c r="D11" s="1">
        <f t="shared" si="1"/>
        <v>1.8852476905896096E-4</v>
      </c>
      <c r="G11">
        <f t="shared" si="2"/>
        <v>1010.8703362457601</v>
      </c>
    </row>
    <row r="12" spans="1:12" x14ac:dyDescent="0.25">
      <c r="A12">
        <v>90</v>
      </c>
      <c r="B12">
        <f>[1]!entropy("Air","TP","SI with C",A12,$B$1)*1000</f>
        <v>7059.2471174544789</v>
      </c>
      <c r="C12">
        <f t="shared" si="0"/>
        <v>7054.4380000000001</v>
      </c>
      <c r="D12" s="1">
        <f t="shared" si="1"/>
        <v>6.8125075868047749E-4</v>
      </c>
      <c r="G12">
        <f t="shared" si="2"/>
        <v>1011.78859559566</v>
      </c>
    </row>
    <row r="13" spans="1:12" x14ac:dyDescent="0.25">
      <c r="A13">
        <v>100</v>
      </c>
      <c r="B13">
        <f>[1]!entropy("Air","TP","SI with C",A13,$B$1)*1000</f>
        <v>7086.710533283298</v>
      </c>
      <c r="C13">
        <f t="shared" si="0"/>
        <v>7078.92</v>
      </c>
      <c r="D13" s="1">
        <f t="shared" si="1"/>
        <v>1.0993158598349771E-3</v>
      </c>
      <c r="G13">
        <f t="shared" si="2"/>
        <v>1012.7815665999999</v>
      </c>
    </row>
    <row r="14" spans="1:12" x14ac:dyDescent="0.25">
      <c r="A14">
        <v>110</v>
      </c>
      <c r="B14">
        <f>[1]!entropy("Air","TP","SI with C",A14,$B$1)*1000</f>
        <v>7113.4732734552326</v>
      </c>
      <c r="C14">
        <f t="shared" si="0"/>
        <v>7103.1620000000003</v>
      </c>
      <c r="D14" s="1">
        <f t="shared" si="1"/>
        <v>1.4495413223396937E-3</v>
      </c>
      <c r="G14">
        <f t="shared" si="2"/>
        <v>1013.8468666124601</v>
      </c>
    </row>
    <row r="15" spans="1:12" x14ac:dyDescent="0.25">
      <c r="A15">
        <v>120</v>
      </c>
      <c r="B15">
        <f>[1]!entropy("Air","TP","SI with C",A15,$B$1)*1000</f>
        <v>7139.5736191850501</v>
      </c>
      <c r="C15">
        <f t="shared" si="0"/>
        <v>7127.1640000000007</v>
      </c>
      <c r="D15" s="1">
        <f t="shared" si="1"/>
        <v>1.7381456998640701E-3</v>
      </c>
      <c r="G15">
        <f t="shared" si="2"/>
        <v>1014.9821439001601</v>
      </c>
    </row>
    <row r="16" spans="1:12" x14ac:dyDescent="0.25">
      <c r="A16">
        <v>130</v>
      </c>
      <c r="B16">
        <f>[1]!entropy("Air","TP","SI with C",A16,$B$1)*1000</f>
        <v>7165.0469473341354</v>
      </c>
      <c r="C16">
        <f t="shared" si="0"/>
        <v>7150.9260000000004</v>
      </c>
      <c r="D16" s="1">
        <f t="shared" si="1"/>
        <v>1.9708101618774411E-3</v>
      </c>
      <c r="G16">
        <f t="shared" si="2"/>
        <v>1016.1850776436601</v>
      </c>
    </row>
    <row r="17" spans="1:7" x14ac:dyDescent="0.25">
      <c r="A17">
        <v>140</v>
      </c>
      <c r="B17">
        <f>[1]!entropy("Air","TP","SI with C",A17,$B$1)*1000</f>
        <v>7189.9260068799367</v>
      </c>
      <c r="C17">
        <f t="shared" si="0"/>
        <v>7174.4480000000003</v>
      </c>
      <c r="D17" s="1">
        <f t="shared" si="1"/>
        <v>2.1527352110613822E-3</v>
      </c>
      <c r="G17">
        <f t="shared" si="2"/>
        <v>1017.4533779369601</v>
      </c>
    </row>
    <row r="18" spans="1:7" x14ac:dyDescent="0.25">
      <c r="A18">
        <v>150</v>
      </c>
      <c r="B18">
        <f>[1]!entropy("Air","TP","SI with C",A18,$B$1)*1000</f>
        <v>7214.2411626105559</v>
      </c>
      <c r="C18">
        <f t="shared" si="0"/>
        <v>7197.7300000000005</v>
      </c>
      <c r="D18" s="1">
        <f t="shared" si="1"/>
        <v>2.2886901391830721E-3</v>
      </c>
      <c r="G18">
        <f t="shared" si="2"/>
        <v>1018.7847857875001</v>
      </c>
    </row>
    <row r="19" spans="1:7" x14ac:dyDescent="0.25">
      <c r="A19">
        <v>160</v>
      </c>
      <c r="B19">
        <f>[1]!entropy("Air","TP","SI with C",A19,$B$1)*1000</f>
        <v>7238.0206107611357</v>
      </c>
      <c r="C19">
        <f t="shared" si="0"/>
        <v>7220.7719999999999</v>
      </c>
      <c r="D19" s="1">
        <f t="shared" si="1"/>
        <v>2.3830563200512803E-3</v>
      </c>
      <c r="G19">
        <f t="shared" si="2"/>
        <v>1020.1770731161602</v>
      </c>
    </row>
    <row r="20" spans="1:7" x14ac:dyDescent="0.25">
      <c r="A20">
        <v>170</v>
      </c>
      <c r="B20">
        <f>[1]!entropy("Air","TP","SI with C",A20,$B$1)*1000</f>
        <v>7261.2905705274216</v>
      </c>
      <c r="C20">
        <f t="shared" si="0"/>
        <v>7243.5740000000005</v>
      </c>
      <c r="D20" s="1">
        <f t="shared" si="1"/>
        <v>2.4398652492065454E-3</v>
      </c>
      <c r="G20">
        <f t="shared" si="2"/>
        <v>1021.6280427572599</v>
      </c>
    </row>
    <row r="21" spans="1:7" x14ac:dyDescent="0.25">
      <c r="A21">
        <v>180</v>
      </c>
      <c r="B21">
        <f>[1]!entropy("Air","TP","SI with C",A21,$B$1)*1000</f>
        <v>7284.0754547533415</v>
      </c>
      <c r="C21">
        <f t="shared" si="0"/>
        <v>7266.1360000000004</v>
      </c>
      <c r="D21" s="1">
        <f t="shared" si="1"/>
        <v>2.4628320868964148E-3</v>
      </c>
      <c r="G21">
        <f t="shared" si="2"/>
        <v>1023.13552845856</v>
      </c>
    </row>
    <row r="22" spans="1:7" x14ac:dyDescent="0.25">
      <c r="A22">
        <v>190</v>
      </c>
      <c r="B22">
        <f>[1]!entropy("Air","TP","SI with C",A22,$B$1)*1000</f>
        <v>7306.3980225651021</v>
      </c>
      <c r="C22">
        <f t="shared" si="0"/>
        <v>7288.4580000000005</v>
      </c>
      <c r="D22" s="1">
        <f t="shared" si="1"/>
        <v>2.4553853362074651E-3</v>
      </c>
      <c r="G22">
        <f t="shared" si="2"/>
        <v>1024.6973948812602</v>
      </c>
    </row>
    <row r="23" spans="1:7" x14ac:dyDescent="0.25">
      <c r="A23">
        <v>200</v>
      </c>
      <c r="B23">
        <f>[1]!entropy("Air","TP","SI with C",A23,$B$1)*1000</f>
        <v>7328.2795162922885</v>
      </c>
      <c r="C23">
        <f t="shared" si="0"/>
        <v>7310.54</v>
      </c>
      <c r="D23" s="1">
        <f t="shared" si="1"/>
        <v>2.4206931862860671E-3</v>
      </c>
      <c r="G23">
        <f t="shared" si="2"/>
        <v>1026.3115376000001</v>
      </c>
    </row>
    <row r="24" spans="1:7" x14ac:dyDescent="0.25">
      <c r="A24">
        <v>210</v>
      </c>
      <c r="B24">
        <f>[1]!entropy("Air","TP","SI with C",A24,$B$1)*1000</f>
        <v>7349.7397846591202</v>
      </c>
      <c r="C24">
        <f t="shared" si="0"/>
        <v>7332.3820000000005</v>
      </c>
      <c r="D24" s="1">
        <f t="shared" si="1"/>
        <v>2.3616869668433801E-3</v>
      </c>
      <c r="G24">
        <f t="shared" si="2"/>
        <v>1027.9758831028601</v>
      </c>
    </row>
    <row r="25" spans="1:7" x14ac:dyDescent="0.25">
      <c r="A25">
        <v>220</v>
      </c>
      <c r="B25">
        <f>[1]!entropy("Air","TP","SI with C",A25,$B$1)*1000</f>
        <v>7370.7973939325402</v>
      </c>
      <c r="C25">
        <f t="shared" si="0"/>
        <v>7353.9840000000004</v>
      </c>
      <c r="D25" s="1">
        <f t="shared" si="1"/>
        <v>2.2810820911154353E-3</v>
      </c>
      <c r="G25">
        <f t="shared" si="2"/>
        <v>1029.68838879136</v>
      </c>
    </row>
    <row r="26" spans="1:7" x14ac:dyDescent="0.25">
      <c r="A26">
        <v>230</v>
      </c>
      <c r="B26">
        <f>[1]!entropy("Air","TP","SI with C",A26,$B$1)*1000</f>
        <v>7391.4697284669128</v>
      </c>
      <c r="C26">
        <f t="shared" si="0"/>
        <v>7375.3460000000005</v>
      </c>
      <c r="D26" s="1">
        <f t="shared" si="1"/>
        <v>2.1813968072972949E-3</v>
      </c>
      <c r="G26">
        <f t="shared" si="2"/>
        <v>1031.4470429804601</v>
      </c>
    </row>
    <row r="27" spans="1:7" x14ac:dyDescent="0.25">
      <c r="A27">
        <v>240</v>
      </c>
      <c r="B27">
        <f>[1]!entropy("Air","TP","SI with C",A27,$B$1)*1000</f>
        <v>7411.7730818790214</v>
      </c>
      <c r="C27">
        <f t="shared" si="0"/>
        <v>7396.4679999999998</v>
      </c>
      <c r="D27" s="1">
        <f t="shared" si="1"/>
        <v>2.064969031019158E-3</v>
      </c>
      <c r="G27">
        <f t="shared" si="2"/>
        <v>1033.24986489856</v>
      </c>
    </row>
    <row r="28" spans="1:7" x14ac:dyDescent="0.25">
      <c r="A28">
        <v>250</v>
      </c>
      <c r="B28">
        <f>[1]!entropy("Air","TP","SI with C",A28,$B$1)*1000</f>
        <v>7431.7227399143776</v>
      </c>
      <c r="C28">
        <f t="shared" si="0"/>
        <v>7417.35</v>
      </c>
      <c r="D28" s="1">
        <f t="shared" si="1"/>
        <v>1.9339714918566548E-3</v>
      </c>
      <c r="G28">
        <f t="shared" si="2"/>
        <v>1035.0949046875</v>
      </c>
    </row>
    <row r="29" spans="1:7" x14ac:dyDescent="0.25">
      <c r="A29">
        <v>260</v>
      </c>
      <c r="B29">
        <f>[1]!entropy("Air","TP","SI with C",A29,$B$1)*1000</f>
        <v>7451.3330559207388</v>
      </c>
      <c r="C29">
        <f t="shared" si="0"/>
        <v>7437.9920000000002</v>
      </c>
      <c r="D29" s="1">
        <f t="shared" si="1"/>
        <v>1.7904253937673627E-3</v>
      </c>
      <c r="G29">
        <f t="shared" si="2"/>
        <v>1036.9802434025601</v>
      </c>
    </row>
    <row r="30" spans="1:7" x14ac:dyDescent="0.25">
      <c r="A30">
        <v>270</v>
      </c>
      <c r="B30">
        <f>[1]!entropy("Air","TP","SI with C",A30,$B$1)*1000</f>
        <v>7470.6175197225166</v>
      </c>
      <c r="C30">
        <f t="shared" si="0"/>
        <v>7458.3940000000002</v>
      </c>
      <c r="D30" s="1">
        <f t="shared" si="1"/>
        <v>1.6362127615616947E-3</v>
      </c>
      <c r="G30">
        <f t="shared" si="2"/>
        <v>1038.90399301246</v>
      </c>
    </row>
    <row r="31" spans="1:7" x14ac:dyDescent="0.25">
      <c r="A31">
        <v>280</v>
      </c>
      <c r="B31">
        <f>[1]!entropy("Air","TP","SI with C",A31,$B$1)*1000</f>
        <v>7489.5888205863421</v>
      </c>
      <c r="C31">
        <f t="shared" si="0"/>
        <v>7478.5560000000005</v>
      </c>
      <c r="D31" s="1">
        <f t="shared" si="1"/>
        <v>1.4730876221156627E-3</v>
      </c>
      <c r="G31">
        <f t="shared" si="2"/>
        <v>1040.86429639936</v>
      </c>
    </row>
    <row r="32" spans="1:7" x14ac:dyDescent="0.25">
      <c r="A32">
        <v>290</v>
      </c>
      <c r="B32">
        <f>[1]!entropy("Air","TP","SI with C",A32,$B$1)*1000</f>
        <v>7508.2589048804302</v>
      </c>
      <c r="C32">
        <f t="shared" si="0"/>
        <v>7498.4780000000001</v>
      </c>
      <c r="D32" s="1">
        <f t="shared" si="1"/>
        <v>1.3026861492579196E-3</v>
      </c>
      <c r="G32">
        <f t="shared" si="2"/>
        <v>1042.8593273588599</v>
      </c>
    </row>
    <row r="33" spans="1:7" x14ac:dyDescent="0.25">
      <c r="A33">
        <v>300</v>
      </c>
      <c r="B33">
        <f>[1]!entropy("Air","TP","SI with C",A33,$B$1)*1000</f>
        <v>7526.6390289557621</v>
      </c>
      <c r="C33">
        <f t="shared" si="0"/>
        <v>7518.16</v>
      </c>
      <c r="D33" s="1">
        <f t="shared" si="1"/>
        <v>1.1265358844953976E-3</v>
      </c>
      <c r="G33">
        <f t="shared" si="2"/>
        <v>1044.8872905999999</v>
      </c>
    </row>
    <row r="34" spans="1:7" x14ac:dyDescent="0.25">
      <c r="A34">
        <v>310</v>
      </c>
      <c r="B34">
        <f>[1]!entropy("Air","TP","SI with C",A34,$B$1)*1000</f>
        <v>7544.7398077134803</v>
      </c>
      <c r="C34">
        <f t="shared" si="0"/>
        <v>7537.6020000000008</v>
      </c>
      <c r="D34" s="1">
        <f t="shared" si="1"/>
        <v>9.4606413148696177E-4</v>
      </c>
      <c r="G34">
        <f t="shared" si="2"/>
        <v>1046.9464217452601</v>
      </c>
    </row>
    <row r="35" spans="1:7" x14ac:dyDescent="0.25">
      <c r="A35">
        <v>320</v>
      </c>
      <c r="B35">
        <f>[1]!entropy("Air","TP","SI with C",A35,$B$1)*1000</f>
        <v>7562.5712592682721</v>
      </c>
      <c r="C35">
        <f t="shared" si="0"/>
        <v>7556.8040000000001</v>
      </c>
      <c r="D35" s="1">
        <f t="shared" si="1"/>
        <v>7.6260560999064856E-4</v>
      </c>
      <c r="G35">
        <f t="shared" si="2"/>
        <v>1049.0349873305599</v>
      </c>
    </row>
    <row r="36" spans="1:7" x14ac:dyDescent="0.25">
      <c r="A36">
        <v>330</v>
      </c>
      <c r="B36">
        <f>[1]!entropy("Air","TP","SI with C",A36,$B$1)*1000</f>
        <v>7580.142846070732</v>
      </c>
      <c r="C36">
        <f t="shared" si="0"/>
        <v>7575.7660000000005</v>
      </c>
      <c r="D36" s="1">
        <f t="shared" si="1"/>
        <v>5.7740944459909666E-4</v>
      </c>
      <c r="G36">
        <f t="shared" si="2"/>
        <v>1051.15128480526</v>
      </c>
    </row>
    <row r="37" spans="1:7" x14ac:dyDescent="0.25">
      <c r="A37">
        <v>340</v>
      </c>
      <c r="B37">
        <f>[1]!entropy("Air","TP","SI with C",A37,$B$1)*1000</f>
        <v>7597.4635128111586</v>
      </c>
      <c r="C37">
        <f t="shared" si="0"/>
        <v>7594.4880000000003</v>
      </c>
      <c r="D37" s="1">
        <f t="shared" si="1"/>
        <v>3.9164555461712489E-4</v>
      </c>
      <c r="G37">
        <f t="shared" si="2"/>
        <v>1053.29364253216</v>
      </c>
    </row>
    <row r="38" spans="1:7" x14ac:dyDescent="0.25">
      <c r="A38">
        <v>350</v>
      </c>
      <c r="B38">
        <f>[1]!entropy("Air","TP","SI with C",A38,$B$1)*1000</f>
        <v>7614.5417213922783</v>
      </c>
      <c r="C38">
        <f t="shared" si="0"/>
        <v>7612.97</v>
      </c>
      <c r="D38" s="1">
        <f t="shared" si="1"/>
        <v>2.0641050371586502E-4</v>
      </c>
      <c r="G38">
        <f t="shared" si="2"/>
        <v>1055.4604197874999</v>
      </c>
    </row>
    <row r="39" spans="1:7" x14ac:dyDescent="0.25">
      <c r="A39">
        <v>360</v>
      </c>
      <c r="B39">
        <f>[1]!entropy("Air","TP","SI with C",A39,$B$1)*1000</f>
        <v>7631.3854832279612</v>
      </c>
      <c r="C39">
        <f t="shared" si="0"/>
        <v>7631.2120000000004</v>
      </c>
      <c r="D39" s="1">
        <f t="shared" si="1"/>
        <v>2.2732861331938169E-5</v>
      </c>
      <c r="G39">
        <f t="shared" si="2"/>
        <v>1057.65000676096</v>
      </c>
    </row>
    <row r="40" spans="1:7" x14ac:dyDescent="0.25">
      <c r="A40">
        <v>370</v>
      </c>
      <c r="B40">
        <f>[1]!entropy("Air","TP","SI with C",A40,$B$1)*1000</f>
        <v>7648.0023890984266</v>
      </c>
      <c r="C40">
        <f t="shared" si="0"/>
        <v>7649.2139999999999</v>
      </c>
      <c r="D40" s="1">
        <f t="shared" si="1"/>
        <v>1.5842187801880689E-4</v>
      </c>
      <c r="G40">
        <f t="shared" si="2"/>
        <v>1059.86082455566</v>
      </c>
    </row>
    <row r="41" spans="1:7" x14ac:dyDescent="0.25">
      <c r="A41">
        <v>380</v>
      </c>
      <c r="B41">
        <f>[1]!entropy("Air","TP","SI with C",A41,$B$1)*1000</f>
        <v>7664.3996367692362</v>
      </c>
      <c r="C41">
        <f t="shared" si="0"/>
        <v>7666.9760000000006</v>
      </c>
      <c r="D41" s="1">
        <f t="shared" si="1"/>
        <v>3.3614677637691805E-4</v>
      </c>
      <c r="G41">
        <f t="shared" si="2"/>
        <v>1062.09132518816</v>
      </c>
    </row>
    <row r="42" spans="1:7" x14ac:dyDescent="0.25">
      <c r="A42">
        <v>390</v>
      </c>
      <c r="B42">
        <f>[1]!entropy("Air","TP","SI with C",A42,$B$1)*1000</f>
        <v>7680.5840565609678</v>
      </c>
      <c r="C42">
        <f t="shared" si="0"/>
        <v>7684.4980000000005</v>
      </c>
      <c r="D42" s="1">
        <f t="shared" si="1"/>
        <v>5.0958929818485156E-4</v>
      </c>
      <c r="G42">
        <f t="shared" si="2"/>
        <v>1064.33999158846</v>
      </c>
    </row>
    <row r="43" spans="1:7" x14ac:dyDescent="0.25">
      <c r="A43">
        <v>400</v>
      </c>
      <c r="B43">
        <f>[1]!entropy("Air","TP","SI with C",A43,$B$1)*1000</f>
        <v>7696.5621350384581</v>
      </c>
      <c r="C43">
        <f t="shared" si="0"/>
        <v>7701.7800000000007</v>
      </c>
      <c r="D43" s="1">
        <f t="shared" si="1"/>
        <v>6.7794748746174754E-4</v>
      </c>
      <c r="G43">
        <f t="shared" si="2"/>
        <v>1066.6053376</v>
      </c>
    </row>
    <row r="44" spans="1:7" x14ac:dyDescent="0.25">
      <c r="A44">
        <v>410</v>
      </c>
      <c r="B44">
        <f>[1]!entropy("Air","TP","SI with C",A44,$B$1)*1000</f>
        <v>7712.3400369726096</v>
      </c>
      <c r="C44">
        <f t="shared" si="0"/>
        <v>7718.8220000000001</v>
      </c>
      <c r="D44" s="1">
        <f t="shared" si="1"/>
        <v>8.404664468003593E-4</v>
      </c>
      <c r="G44">
        <f t="shared" si="2"/>
        <v>1068.88590797966</v>
      </c>
    </row>
    <row r="45" spans="1:7" x14ac:dyDescent="0.25">
      <c r="A45">
        <v>420</v>
      </c>
      <c r="B45">
        <f>[1]!entropy("Air","TP","SI with C",A45,$B$1)*1000</f>
        <v>7727.9236257136026</v>
      </c>
      <c r="C45">
        <f t="shared" si="0"/>
        <v>7735.6240000000007</v>
      </c>
      <c r="D45" s="1">
        <f t="shared" si="1"/>
        <v>9.9643509166888466E-4</v>
      </c>
      <c r="G45">
        <f t="shared" si="2"/>
        <v>1071.18027839776</v>
      </c>
    </row>
    <row r="46" spans="1:7" x14ac:dyDescent="0.25">
      <c r="A46">
        <v>430</v>
      </c>
      <c r="B46">
        <f>[1]!entropy("Air","TP","SI with C",A46,$B$1)*1000</f>
        <v>7743.3184821018122</v>
      </c>
      <c r="C46">
        <f t="shared" si="0"/>
        <v>7752.1860000000006</v>
      </c>
      <c r="D46" s="1">
        <f t="shared" si="1"/>
        <v>1.1451831561216494E-3</v>
      </c>
      <c r="G46">
        <f t="shared" si="2"/>
        <v>1073.48705543806</v>
      </c>
    </row>
    <row r="47" spans="1:7" x14ac:dyDescent="0.25">
      <c r="A47">
        <v>440</v>
      </c>
      <c r="B47">
        <f>[1]!entropy("Air","TP","SI with C",A47,$B$1)*1000</f>
        <v>7758.5299220314619</v>
      </c>
      <c r="C47">
        <f t="shared" si="0"/>
        <v>7768.5079999999998</v>
      </c>
      <c r="D47" s="1">
        <f t="shared" si="1"/>
        <v>1.286078428363569E-3</v>
      </c>
      <c r="G47">
        <f t="shared" si="2"/>
        <v>1075.8048765977599</v>
      </c>
    </row>
    <row r="48" spans="1:7" x14ac:dyDescent="0.25">
      <c r="A48">
        <v>450</v>
      </c>
      <c r="B48">
        <f>[1]!entropy("Air","TP","SI with C",A48,$B$1)*1000</f>
        <v>7773.5630127719824</v>
      </c>
      <c r="C48">
        <f t="shared" si="0"/>
        <v>7784.59</v>
      </c>
      <c r="D48" s="1">
        <f t="shared" si="1"/>
        <v>1.4185241966779482E-3</v>
      </c>
      <c r="G48">
        <f t="shared" si="2"/>
        <v>1078.1324102875001</v>
      </c>
    </row>
    <row r="49" spans="1:7" x14ac:dyDescent="0.25">
      <c r="A49">
        <v>460</v>
      </c>
      <c r="B49">
        <f>[1]!entropy("Air","TP","SI with C",A49,$B$1)*1000</f>
        <v>7788.4225881430248</v>
      </c>
      <c r="C49">
        <f t="shared" si="0"/>
        <v>7800.4320000000007</v>
      </c>
      <c r="D49" s="1">
        <f t="shared" si="1"/>
        <v>1.5419568880685641E-3</v>
      </c>
      <c r="G49">
        <f t="shared" si="2"/>
        <v>1080.46835583136</v>
      </c>
    </row>
    <row r="50" spans="1:7" x14ac:dyDescent="0.25">
      <c r="A50">
        <v>470</v>
      </c>
      <c r="B50">
        <f>[1]!entropy("Air","TP","SI with C",A50,$B$1)*1000</f>
        <v>7803.1132626309118</v>
      </c>
      <c r="C50">
        <f t="shared" si="0"/>
        <v>7816.0340000000006</v>
      </c>
      <c r="D50" s="1">
        <f t="shared" si="1"/>
        <v>1.6558438836158074E-3</v>
      </c>
      <c r="G50">
        <f t="shared" si="2"/>
        <v>1082.8114434668601</v>
      </c>
    </row>
    <row r="51" spans="1:7" x14ac:dyDescent="0.25">
      <c r="A51">
        <v>480</v>
      </c>
      <c r="B51">
        <f>[1]!entropy("Air","TP","SI with C",A51,$B$1)*1000</f>
        <v>7817.6394445269307</v>
      </c>
      <c r="C51">
        <f t="shared" si="0"/>
        <v>7831.3960000000006</v>
      </c>
      <c r="D51" s="1">
        <f t="shared" si="1"/>
        <v>1.759681496017423E-3</v>
      </c>
      <c r="G51">
        <f t="shared" si="2"/>
        <v>1085.1604343449601</v>
      </c>
    </row>
    <row r="52" spans="1:7" x14ac:dyDescent="0.25">
      <c r="A52">
        <v>490</v>
      </c>
      <c r="B52">
        <f>[1]!entropy("Air","TP","SI with C",A52,$B$1)*1000</f>
        <v>7832.0053481612913</v>
      </c>
      <c r="C52">
        <f t="shared" si="0"/>
        <v>7846.518</v>
      </c>
      <c r="D52" s="1">
        <f t="shared" si="1"/>
        <v>1.8529930960933076E-3</v>
      </c>
      <c r="G52">
        <f t="shared" si="2"/>
        <v>1087.5141205300599</v>
      </c>
    </row>
    <row r="53" spans="1:7" x14ac:dyDescent="0.25">
      <c r="A53">
        <v>500</v>
      </c>
      <c r="B53">
        <f>[1]!entropy("Air","TP","SI with C",A53,$B$1)*1000</f>
        <v>7846.2150053004361</v>
      </c>
      <c r="C53">
        <f t="shared" si="0"/>
        <v>7861.4000000000005</v>
      </c>
      <c r="D53" s="1">
        <f t="shared" si="1"/>
        <v>1.9353273762325318E-3</v>
      </c>
      <c r="G53">
        <f t="shared" si="2"/>
        <v>1089.8713250000001</v>
      </c>
    </row>
    <row r="54" spans="1:7" x14ac:dyDescent="0.25">
      <c r="A54">
        <v>510</v>
      </c>
      <c r="B54">
        <f>[1]!entropy("Air","TP","SI with C",A54,$B$1)*1000</f>
        <v>7860.2722757700094</v>
      </c>
      <c r="C54">
        <f t="shared" si="0"/>
        <v>7876.0420000000004</v>
      </c>
      <c r="D54" s="1">
        <f t="shared" si="1"/>
        <v>2.006256739808181E-3</v>
      </c>
      <c r="G54">
        <f t="shared" si="2"/>
        <v>1092.2309016460601</v>
      </c>
    </row>
    <row r="55" spans="1:7" x14ac:dyDescent="0.25">
      <c r="A55">
        <v>520</v>
      </c>
      <c r="B55">
        <f>[1]!entropy("Air","TP","SI with C",A55,$B$1)*1000</f>
        <v>7874.1808573606977</v>
      </c>
      <c r="C55">
        <f t="shared" si="0"/>
        <v>7890.4440000000004</v>
      </c>
      <c r="D55" s="1">
        <f t="shared" si="1"/>
        <v>2.0653758065640702E-3</v>
      </c>
      <c r="G55">
        <f t="shared" si="2"/>
        <v>1094.59173527296</v>
      </c>
    </row>
    <row r="56" spans="1:7" x14ac:dyDescent="0.25">
      <c r="A56">
        <v>530</v>
      </c>
      <c r="B56">
        <f>[1]!entropy("Air","TP","SI with C",A56,$B$1)*1000</f>
        <v>7887.9442950697103</v>
      </c>
      <c r="C56">
        <f t="shared" si="0"/>
        <v>7904.6059999999998</v>
      </c>
      <c r="D56" s="1">
        <f t="shared" si="1"/>
        <v>2.1123000248244321E-3</v>
      </c>
      <c r="G56">
        <f t="shared" si="2"/>
        <v>1096.95274159886</v>
      </c>
    </row>
    <row r="57" spans="1:7" x14ac:dyDescent="0.25">
      <c r="A57">
        <v>540</v>
      </c>
      <c r="B57">
        <f>[1]!entropy("Air","TP","SI with C",A57,$B$1)*1000</f>
        <v>7901.565989726405</v>
      </c>
      <c r="C57">
        <f t="shared" si="0"/>
        <v>7918.5280000000002</v>
      </c>
      <c r="D57" s="1">
        <f t="shared" si="1"/>
        <v>2.1466643821806027E-3</v>
      </c>
      <c r="G57">
        <f t="shared" si="2"/>
        <v>1099.3128672553601</v>
      </c>
    </row>
    <row r="58" spans="1:7" x14ac:dyDescent="0.25">
      <c r="A58">
        <v>550</v>
      </c>
      <c r="B58">
        <f>[1]!entropy("Air","TP","SI with C",A58,$B$1)*1000</f>
        <v>7915.0492060468687</v>
      </c>
      <c r="C58">
        <f t="shared" si="0"/>
        <v>7932.21</v>
      </c>
      <c r="D58" s="1">
        <f t="shared" si="1"/>
        <v>2.1681222070004326E-3</v>
      </c>
      <c r="G58">
        <f t="shared" si="2"/>
        <v>1101.6710897875</v>
      </c>
    </row>
    <row r="59" spans="1:7" x14ac:dyDescent="0.25">
      <c r="A59">
        <v>560</v>
      </c>
      <c r="B59">
        <f>[1]!entropy("Air","TP","SI with C",A59,$B$1)*1000</f>
        <v>7928.3970801587202</v>
      </c>
      <c r="C59">
        <f t="shared" si="0"/>
        <v>7945.652</v>
      </c>
      <c r="D59" s="1">
        <f t="shared" si="1"/>
        <v>2.1763440537635654E-3</v>
      </c>
      <c r="G59">
        <f t="shared" si="2"/>
        <v>1104.0264176537601</v>
      </c>
    </row>
    <row r="60" spans="1:7" x14ac:dyDescent="0.25">
      <c r="A60">
        <v>570</v>
      </c>
      <c r="B60">
        <f>[1]!entropy("Air","TP","SI with C",A60,$B$1)*1000</f>
        <v>7941.6126266342244</v>
      </c>
      <c r="C60">
        <f t="shared" si="0"/>
        <v>7958.8540000000003</v>
      </c>
      <c r="D60" s="1">
        <f t="shared" si="1"/>
        <v>2.1710166658031804E-3</v>
      </c>
      <c r="G60">
        <f t="shared" si="2"/>
        <v>1106.3778902260599</v>
      </c>
    </row>
    <row r="61" spans="1:7" x14ac:dyDescent="0.25">
      <c r="A61">
        <v>580</v>
      </c>
      <c r="B61">
        <f>[1]!entropy("Air","TP","SI with C",A61,$B$1)*1000</f>
        <v>7954.6987450669267</v>
      </c>
      <c r="C61">
        <f t="shared" si="0"/>
        <v>7971.8160000000007</v>
      </c>
      <c r="D61" s="1">
        <f t="shared" si="1"/>
        <v>2.1518420095656332E-3</v>
      </c>
      <c r="G61">
        <f t="shared" si="2"/>
        <v>1108.7245777897601</v>
      </c>
    </row>
    <row r="62" spans="1:7" x14ac:dyDescent="0.25">
      <c r="A62">
        <v>590</v>
      </c>
      <c r="B62">
        <f>[1]!entropy("Air","TP","SI with C",A62,$B$1)*1000</f>
        <v>7967.6582262242828</v>
      </c>
      <c r="C62">
        <f t="shared" si="0"/>
        <v>7984.5380000000005</v>
      </c>
      <c r="D62" s="1">
        <f t="shared" si="1"/>
        <v>2.1185363749866427E-3</v>
      </c>
      <c r="G62">
        <f t="shared" si="2"/>
        <v>1111.0655815436601</v>
      </c>
    </row>
    <row r="63" spans="1:7" x14ac:dyDescent="0.25">
      <c r="A63">
        <v>600</v>
      </c>
      <c r="B63">
        <f>[1]!entropy("Air","TP","SI with C",A63,$B$1)*1000</f>
        <v>7980.4937578063436</v>
      </c>
      <c r="C63">
        <f t="shared" si="0"/>
        <v>7997.02</v>
      </c>
      <c r="D63" s="1">
        <f t="shared" si="1"/>
        <v>2.0708295370184572E-3</v>
      </c>
      <c r="G63">
        <f t="shared" si="2"/>
        <v>1113.4000336000001</v>
      </c>
    </row>
    <row r="64" spans="1:7" x14ac:dyDescent="0.25">
      <c r="A64">
        <v>610</v>
      </c>
      <c r="B64">
        <f>[1]!entropy("Air","TP","SI with C",A64,$B$1)*1000</f>
        <v>7993.2079298382405</v>
      </c>
      <c r="C64">
        <f t="shared" si="0"/>
        <v>8009.2620000000006</v>
      </c>
      <c r="D64" s="1">
        <f t="shared" si="1"/>
        <v>2.0084639737484003E-3</v>
      </c>
      <c r="G64">
        <f t="shared" si="2"/>
        <v>1115.7270969844601</v>
      </c>
    </row>
    <row r="65" spans="1:7" x14ac:dyDescent="0.25">
      <c r="A65">
        <v>620</v>
      </c>
      <c r="B65">
        <f>[1]!entropy("Air","TP","SI with C",A65,$B$1)*1000</f>
        <v>8005.8032397221768</v>
      </c>
      <c r="C65">
        <f t="shared" si="0"/>
        <v>8021.2640000000001</v>
      </c>
      <c r="D65" s="1">
        <f t="shared" si="1"/>
        <v>1.93119413691209E-3</v>
      </c>
      <c r="G65">
        <f t="shared" si="2"/>
        <v>1118.0459656361602</v>
      </c>
    </row>
    <row r="66" spans="1:7" x14ac:dyDescent="0.25">
      <c r="A66">
        <v>630</v>
      </c>
      <c r="B66">
        <f>[1]!entropy("Air","TP","SI with C",A66,$B$1)*1000</f>
        <v>8018.2820969726836</v>
      </c>
      <c r="C66">
        <f t="shared" si="0"/>
        <v>8033.0259999999998</v>
      </c>
      <c r="D66" s="1">
        <f t="shared" si="1"/>
        <v>1.8387857709424879E-3</v>
      </c>
      <c r="G66">
        <f t="shared" si="2"/>
        <v>1120.3558644076602</v>
      </c>
    </row>
    <row r="67" spans="1:7" x14ac:dyDescent="0.25">
      <c r="A67">
        <v>640</v>
      </c>
      <c r="B67">
        <f>[1]!entropy("Air","TP","SI with C",A67,$B$1)*1000</f>
        <v>8030.6468276571541</v>
      </c>
      <c r="C67">
        <f t="shared" si="0"/>
        <v>8044.5480000000007</v>
      </c>
      <c r="D67" s="1">
        <f t="shared" si="1"/>
        <v>1.731015276997572E-3</v>
      </c>
      <c r="G67">
        <f t="shared" si="2"/>
        <v>1122.6560490649599</v>
      </c>
    </row>
    <row r="68" spans="1:7" x14ac:dyDescent="0.25">
      <c r="A68">
        <v>650</v>
      </c>
      <c r="B68">
        <f>[1]!entropy("Air","TP","SI with C",A68,$B$1)*1000</f>
        <v>8042.8996785619993</v>
      </c>
      <c r="C68">
        <f t="shared" ref="C68:C83" si="3">-0.0012*A68^2 + 2.6762*A68 + 6823.3</f>
        <v>8055.83</v>
      </c>
      <c r="D68" s="1">
        <f t="shared" ref="D68:D83" si="4">ABS(B68-C68)/B68</f>
        <v>1.6076691186968125E-3</v>
      </c>
      <c r="G68">
        <f t="shared" ref="G68:G83" si="5">(((0.000000000000128806)*(A68^4))-((0.000000000446054)*(A68^3))+((0.00000048772)*(A68^2))+((0.0000182754)*A68)+1.00651)*1000</f>
        <v>1124.9458062874999</v>
      </c>
    </row>
    <row r="69" spans="1:7" x14ac:dyDescent="0.25">
      <c r="A69">
        <v>660</v>
      </c>
      <c r="B69">
        <f>[1]!entropy("Air","TP","SI with C",A69,$B$1)*1000</f>
        <v>8055.0428211033313</v>
      </c>
      <c r="C69">
        <f t="shared" si="3"/>
        <v>8066.8720000000003</v>
      </c>
      <c r="D69" s="1">
        <f t="shared" si="4"/>
        <v>1.468543266545748E-3</v>
      </c>
      <c r="G69">
        <f t="shared" si="5"/>
        <v>1127.2244536681599</v>
      </c>
    </row>
    <row r="70" spans="1:7" x14ac:dyDescent="0.25">
      <c r="A70">
        <v>670</v>
      </c>
      <c r="B70">
        <f>[1]!entropy("Air","TP","SI with C",A70,$B$1)*1000</f>
        <v>8067.078354999634</v>
      </c>
      <c r="C70">
        <f t="shared" si="3"/>
        <v>8077.6740000000009</v>
      </c>
      <c r="D70" s="1">
        <f t="shared" si="4"/>
        <v>1.3134426782653134E-3</v>
      </c>
      <c r="G70">
        <f t="shared" si="5"/>
        <v>1129.49133971326</v>
      </c>
    </row>
    <row r="71" spans="1:7" x14ac:dyDescent="0.25">
      <c r="A71">
        <v>680</v>
      </c>
      <c r="B71">
        <f>[1]!entropy("Air","TP","SI with C",A71,$B$1)*1000</f>
        <v>8079.0083117226277</v>
      </c>
      <c r="C71">
        <f t="shared" si="3"/>
        <v>8088.2360000000008</v>
      </c>
      <c r="D71" s="1">
        <f t="shared" si="4"/>
        <v>1.142180812462308E-3</v>
      </c>
      <c r="G71">
        <f t="shared" si="5"/>
        <v>1131.7458438425601</v>
      </c>
    </row>
    <row r="72" spans="1:7" x14ac:dyDescent="0.25">
      <c r="A72">
        <v>690</v>
      </c>
      <c r="B72">
        <f>[1]!entropy("Air","TP","SI with C",A72,$B$1)*1000</f>
        <v>8090.8346577413786</v>
      </c>
      <c r="C72">
        <f t="shared" si="3"/>
        <v>8098.5580000000009</v>
      </c>
      <c r="D72" s="1">
        <f t="shared" si="4"/>
        <v>9.5457917326645218E-4</v>
      </c>
      <c r="G72">
        <f t="shared" si="5"/>
        <v>1133.9873763892601</v>
      </c>
    </row>
    <row r="73" spans="1:7" x14ac:dyDescent="0.25">
      <c r="A73">
        <v>700</v>
      </c>
      <c r="B73">
        <f>[1]!entropy("Air","TP","SI with C",A73,$B$1)*1000</f>
        <v>8102.5592975735472</v>
      </c>
      <c r="C73">
        <f t="shared" si="3"/>
        <v>8108.64</v>
      </c>
      <c r="D73" s="1">
        <f t="shared" si="4"/>
        <v>7.5046688375043978E-4</v>
      </c>
      <c r="G73">
        <f t="shared" si="5"/>
        <v>1136.2153785999999</v>
      </c>
    </row>
    <row r="74" spans="1:7" x14ac:dyDescent="0.25">
      <c r="A74">
        <v>710</v>
      </c>
      <c r="B74">
        <f>[1]!entropy("Air","TP","SI with C",A74,$B$1)*1000</f>
        <v>8114.1840766567502</v>
      </c>
      <c r="C74">
        <f t="shared" si="3"/>
        <v>8118.482</v>
      </c>
      <c r="D74" s="1">
        <f t="shared" si="4"/>
        <v>5.2968028610716491E-4</v>
      </c>
      <c r="G74">
        <f t="shared" si="5"/>
        <v>1138.42932263486</v>
      </c>
    </row>
    <row r="75" spans="1:7" x14ac:dyDescent="0.25">
      <c r="A75">
        <v>720</v>
      </c>
      <c r="B75">
        <f>[1]!entropy("Air","TP","SI with C",A75,$B$1)*1000</f>
        <v>8125.7107840519966</v>
      </c>
      <c r="C75">
        <f t="shared" si="3"/>
        <v>8128.0840000000007</v>
      </c>
      <c r="D75" s="1">
        <f t="shared" si="4"/>
        <v>2.920625667187121E-4</v>
      </c>
      <c r="G75">
        <f t="shared" si="5"/>
        <v>1140.6287115673601</v>
      </c>
    </row>
    <row r="76" spans="1:7" x14ac:dyDescent="0.25">
      <c r="A76">
        <v>730</v>
      </c>
      <c r="B76">
        <f>[1]!entropy("Air","TP","SI with C",A76,$B$1)*1000</f>
        <v>8137.1411549903542</v>
      </c>
      <c r="C76">
        <f t="shared" si="3"/>
        <v>8137.4459999999999</v>
      </c>
      <c r="D76" s="1">
        <f t="shared" si="4"/>
        <v>3.7463404387277262E-5</v>
      </c>
      <c r="G76">
        <f t="shared" si="5"/>
        <v>1142.81307938446</v>
      </c>
    </row>
    <row r="77" spans="1:7" x14ac:dyDescent="0.25">
      <c r="A77">
        <v>740</v>
      </c>
      <c r="B77">
        <f>[1]!entropy("Air","TP","SI with C",A77,$B$1)*1000</f>
        <v>8148.4768732732127</v>
      </c>
      <c r="C77">
        <f t="shared" si="3"/>
        <v>8146.5680000000002</v>
      </c>
      <c r="D77" s="1">
        <f t="shared" si="4"/>
        <v>2.3426135987126312E-4</v>
      </c>
      <c r="G77">
        <f t="shared" si="5"/>
        <v>1144.98199098656</v>
      </c>
    </row>
    <row r="78" spans="1:7" x14ac:dyDescent="0.25">
      <c r="A78">
        <v>750</v>
      </c>
      <c r="B78">
        <f>[1]!entropy("Air","TP","SI with C",A78,$B$1)*1000</f>
        <v>8159.71957353568</v>
      </c>
      <c r="C78">
        <f t="shared" si="3"/>
        <v>8155.4500000000007</v>
      </c>
      <c r="D78" s="1">
        <f t="shared" si="4"/>
        <v>5.2325003294557873E-4</v>
      </c>
      <c r="G78">
        <f t="shared" si="5"/>
        <v>1147.1350421874999</v>
      </c>
    </row>
    <row r="79" spans="1:7" x14ac:dyDescent="0.25">
      <c r="A79">
        <v>760</v>
      </c>
      <c r="B79">
        <f>[1]!entropy("Air","TP","SI with C",A79,$B$1)*1000</f>
        <v>8170.8708433821348</v>
      </c>
      <c r="C79">
        <f t="shared" si="3"/>
        <v>8164.0920000000006</v>
      </c>
      <c r="D79" s="1">
        <f t="shared" si="4"/>
        <v>8.2963536103678229E-4</v>
      </c>
      <c r="G79">
        <f t="shared" si="5"/>
        <v>1149.2718597145599</v>
      </c>
    </row>
    <row r="80" spans="1:7" x14ac:dyDescent="0.25">
      <c r="A80">
        <v>770</v>
      </c>
      <c r="B80">
        <f>[1]!entropy("Air","TP","SI with C",A80,$B$1)*1000</f>
        <v>8181.9322254021426</v>
      </c>
      <c r="C80">
        <f t="shared" si="3"/>
        <v>8172.4940000000006</v>
      </c>
      <c r="D80" s="1">
        <f t="shared" si="4"/>
        <v>1.1535448036149143E-3</v>
      </c>
      <c r="G80">
        <f t="shared" si="5"/>
        <v>1151.39210120846</v>
      </c>
    </row>
    <row r="81" spans="1:7" x14ac:dyDescent="0.25">
      <c r="A81">
        <v>780</v>
      </c>
      <c r="B81">
        <f>[1]!entropy("Air","TP","SI with C",A81,$B$1)*1000</f>
        <v>8192.905219074526</v>
      </c>
      <c r="C81">
        <f t="shared" si="3"/>
        <v>8180.6560000000009</v>
      </c>
      <c r="D81" s="1">
        <f t="shared" si="4"/>
        <v>1.4951007911097071E-3</v>
      </c>
      <c r="G81">
        <f t="shared" si="5"/>
        <v>1153.4954552233601</v>
      </c>
    </row>
    <row r="82" spans="1:7" x14ac:dyDescent="0.25">
      <c r="A82">
        <v>790</v>
      </c>
      <c r="B82">
        <f>[1]!entropy("Air","TP","SI with C",A82,$B$1)*1000</f>
        <v>8203.7912825666936</v>
      </c>
      <c r="C82">
        <f t="shared" si="3"/>
        <v>8188.5780000000004</v>
      </c>
      <c r="D82" s="1">
        <f t="shared" si="4"/>
        <v>1.8544209674156158E-3</v>
      </c>
      <c r="G82">
        <f t="shared" si="5"/>
        <v>1155.58164122686</v>
      </c>
    </row>
    <row r="83" spans="1:7" x14ac:dyDescent="0.25">
      <c r="A83">
        <v>800</v>
      </c>
      <c r="B83">
        <f>[1]!entropy("Air","TP","SI with C",A83,$B$1)*1000</f>
        <v>8214.5918344359743</v>
      </c>
      <c r="C83">
        <f t="shared" si="3"/>
        <v>8196.26</v>
      </c>
      <c r="D83" s="1">
        <f t="shared" si="4"/>
        <v>2.2316184182306093E-3</v>
      </c>
      <c r="G83">
        <f t="shared" si="5"/>
        <v>1157.6504095999999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Enthalpy and specific heat</vt:lpstr>
      <vt:lpstr>Density</vt:lpstr>
      <vt:lpstr>Viscosity</vt:lpstr>
      <vt:lpstr>Conductivity</vt:lpstr>
      <vt:lpstr>entropy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Kelly Osterman</cp:lastModifiedBy>
  <dcterms:created xsi:type="dcterms:W3CDTF">2019-05-14T15:21:31Z</dcterms:created>
  <dcterms:modified xsi:type="dcterms:W3CDTF">2020-12-05T00:27:23Z</dcterms:modified>
</cp:coreProperties>
</file>