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orts_science_test" sheetId="1" r:id="rId4"/>
  </sheets>
  <definedNames/>
  <calcPr/>
</workbook>
</file>

<file path=xl/sharedStrings.xml><?xml version="1.0" encoding="utf-8"?>
<sst xmlns="http://schemas.openxmlformats.org/spreadsheetml/2006/main" count="906" uniqueCount="825">
  <si>
    <t>id</t>
  </si>
  <si>
    <t>question</t>
  </si>
  <si>
    <t>A</t>
  </si>
  <si>
    <t>B</t>
  </si>
  <si>
    <t>C</t>
  </si>
  <si>
    <t>D</t>
  </si>
  <si>
    <t>নিম্নলিখিত বিষয়বস্তু যা একটি কর্ম উপাদান নয় ____</t>
  </si>
  <si>
    <t>কর্মের গতিপথ</t>
  </si>
  <si>
    <t>কর্ম সময়</t>
  </si>
  <si>
    <t>কর্ম গতি</t>
  </si>
  <si>
    <t>কর্মের দিকনির্দেশনা</t>
  </si>
  <si>
    <t>নিচের কোন ক্রীড়া ইভেন্টে চমৎকার ফলাফল অর্জনের জন্য VO2max এর স্তর একটি ভিত্তি এবং পূর্বশর্ত____</t>
  </si>
  <si>
    <t>অল্প সময়</t>
  </si>
  <si>
    <t>গতি-সহনশীলতা</t>
  </si>
  <si>
    <t>উচ্চ তীব্রতা</t>
  </si>
  <si>
    <t>সহনশীলতা</t>
  </si>
  <si>
    <t>ব্যায়ামের সময়, কার্যকলাপের সাথে জড়িত পেশীগুলিতে রক্ত ​​​​সরবরাহ বৃদ্ধি পায় গুরুত্বপূর্ণ প্রক্রিয়াটি হল ____।</t>
  </si>
  <si>
    <t>রক্ত সঞ্চালন ভলিউম বৃদ্ধি</t>
  </si>
  <si>
    <t>শিরাস্থ রিটার্ন বৃদ্ধি</t>
  </si>
  <si>
    <t>কার্ডিয়াক আউটপুট বৃদ্ধি</t>
  </si>
  <si>
    <t>বিভিন্ন অঙ্গে রক্ত ​​​​প্রবাহের পুনর্বন্টন</t>
  </si>
  <si>
    <t>শিশু এবং কিশোর-কিশোরীদের পেশী বিকাশের বৈশিষ্ট্যগুলি হল ____</t>
  </si>
  <si>
    <t>কম জলের উপাদান এবং দুর্বল সংকোচন বল</t>
  </si>
  <si>
    <t>উচ্চ প্রোটিন এবং কোমল পেশী রয়েছে</t>
  </si>
  <si>
    <t>অধিক জল কন্টেন্ট, দরিদ্র সহনশীলতা</t>
  </si>
  <si>
    <t>কম চর্বি এবং অজৈব লবণ রয়েছে, কম ক্লান্তি প্রবণ</t>
  </si>
  <si>
    <t>একটি সম্পূর্ণ প্রশিক্ষণ প্রক্রিয়ার সূচনা বিন্দু হল ____</t>
  </si>
  <si>
    <t>ক্রীড়াবিদদের অবস্থা নির্ণয়</t>
  </si>
  <si>
    <t>প্রশিক্ষণ লক্ষ্য স্থাপন</t>
  </si>
  <si>
    <t>ক্রীড়াবিদ নির্বাচন</t>
  </si>
  <si>
    <t>ক্রীড়া প্রতিযোগিতা</t>
  </si>
  <si>
    <t>বল গেমের মতো মুখোমুখি খেলায়, সবচেয়ে গুরুত্বপূর্ণ বিষয় হল প্রযুক্তিগত ____</t>
  </si>
  <si>
    <t>ব্যবহারিকতা</t>
  </si>
  <si>
    <t>আদর্শিক</t>
  </si>
  <si>
    <t>যৌক্তিকতা</t>
  </si>
  <si>
    <t>অর্থনীতি</t>
  </si>
  <si>
    <t>ক্রমাগত প্রশিক্ষণের পদ্ধতিগুলি প্রাথমিকভাবে ক্রীড়াবিদদের ____ বিকাশের জন্য ব্যবহৃত হয়</t>
  </si>
  <si>
    <t>ফসফেজেন সরবরাহ করা অ্যানেরোবিক সহনশীলতা</t>
  </si>
  <si>
    <t>গ্লাইকোলাইসিস শক্তি সরবরাহ অ্যানেরোবিক সহনশীলতা</t>
  </si>
  <si>
    <t>বায়বীয় সহনশীলতা</t>
  </si>
  <si>
    <t>অ্যানেরোবিক সহনশীলতা</t>
  </si>
  <si>
    <t>কোন পরিস্থিতিতে ঘূর্ণন ছাড়াই দলবদ্ধকরণের শিক্ষার রূপ ____</t>
  </si>
  <si>
    <t>অনুষ্ঠানস্থলের যন্ত্রপাতি ও সরঞ্জাম পর্যাপ্ত</t>
  </si>
  <si>
    <t>বিপুল সংখ্যক মানুষ</t>
  </si>
  <si>
    <t>অল্প সংখ্যক মানুষ</t>
  </si>
  <si>
    <t>অপর্যাপ্ত স্থান সরঞ্জাম</t>
  </si>
  <si>
    <t>VO2max নির্ধারণকারী কেন্দ্রীয় প্রক্রিয়া হল ____</t>
  </si>
  <si>
    <t>পালমোনারি বায়ুচলাচল</t>
  </si>
  <si>
    <t>ভেন্ট্রিকুলার পাম্পিং ফাংশন</t>
  </si>
  <si>
    <t>মায়োগ্লোবিন সামগ্রী</t>
  </si>
  <si>
    <t>ধমনী অক্সিজেন পার্থক্য</t>
  </si>
  <si>
    <t>হিমোগ্লোবিনের বিষয়বস্তুর সাথে ঘনিষ্ঠভাবে সম্পর্কিত এবং এর অক্সিজেন বহন করার ক্ষমতা হল ____</t>
  </si>
  <si>
    <t>স্ট্রোক ভলিউম</t>
  </si>
  <si>
    <t>VO2 ম্যাক্স</t>
  </si>
  <si>
    <t>মায়োকার্ডিয়াল সংকোচনশীলতা</t>
  </si>
  <si>
    <t>কার্ডিয়াক আউটপুট</t>
  </si>
  <si>
    <t>ভারোত্তোলন এবং ক্রীড়াবিদদের শক্তি প্রশিক্ষণের জন্য সর্বোত্তম লোড হল ____</t>
  </si>
  <si>
    <t>5RM লোড</t>
  </si>
  <si>
    <t>6-10RM লোড</t>
  </si>
  <si>
    <t>1-15RM লোড</t>
  </si>
  <si>
    <t>16-20RM লোড</t>
  </si>
  <si>
    <t>ফাস্ট-টুইচ পেশী ফাইবারগুলির শারীরবৃত্তীয় বৈশিষ্ট্যগুলি হল ____</t>
  </si>
  <si>
    <t>কম উত্তেজনা থ্রেশহোল্ড, দ্রুত সংকোচনের গতি</t>
  </si>
  <si>
    <t>দ্রুত সংকোচন এবং কম ক্লান্তি প্রতিরোধের</t>
  </si>
  <si>
    <t>দ্রুত সংকোচন, কম বল</t>
  </si>
  <si>
    <t>শক্তিশালী সংকোচন বল এবং দীর্ঘস্থায়ী</t>
  </si>
  <si>
    <t>নিচের কোনটি একজন ক্রীড়াবিদের প্রতিযোগিতামূলক ক্ষমতার প্রকাশ নয় ____</t>
  </si>
  <si>
    <t>শারীরিক সুস্থতা</t>
  </si>
  <si>
    <t>দক্ষতা</t>
  </si>
  <si>
    <t>কৌশলগত সচেতনতা</t>
  </si>
  <si>
    <t>কৌশলগত ক্ষমতা</t>
  </si>
  <si>
    <t>অ্যাথলিটের প্রাথমিক অবস্থা নির্ণয়ের বিষয়বস্তুতে ____ অন্তর্ভুক্ত নেই</t>
  </si>
  <si>
    <t>প্রতিযোগিতামূলক ক্ষমতা নির্ণয়</t>
  </si>
  <si>
    <t>ক্রীড়া জীবন নির্ণয়</t>
  </si>
  <si>
    <t>ক্রীড়া কর্মক্ষমতা নির্ণয়</t>
  </si>
  <si>
    <t>প্রশিক্ষণ লোড ডায়গনিস্টিক</t>
  </si>
  <si>
    <t>ক্রীড়াবিদদের প্রশিক্ষণের প্রভাব পরীক্ষা করার জন্য, যে প্রশিক্ষণ সেশনটি সংগঠিত করা উচিত তা হল ____</t>
  </si>
  <si>
    <t>শারীরিক প্রশিক্ষণ ক্লাস</t>
  </si>
  <si>
    <t>কারিগরি এবং কৌশলগত প্রশিক্ষণ কোর্স</t>
  </si>
  <si>
    <t>ব্যাপক প্রশিক্ষণ কোর্স</t>
  </si>
  <si>
    <t>পরীক্ষা, পরীক্ষার ক্লাস</t>
  </si>
  <si>
    <t>দীর্ঘমেয়াদী ধৈর্য্য ব্যায়ামের সময়, রক্তে লোহিত রক্তকণিকার মোট সংখ্যা হয় ____</t>
  </si>
  <si>
    <t>উল্লেখযোগ্য পতন</t>
  </si>
  <si>
    <t>উল্লেখযোগ্যভাবে বৃদ্ধি</t>
  </si>
  <si>
    <t>কোন উল্লেখযোগ্য পরিবর্তন</t>
  </si>
  <si>
    <t>ব্যক্তিভেদে পরিবর্তিত হয়</t>
  </si>
  <si>
    <t>প্রতিযোগিতার সময় প্রশিক্ষণ লোড বিন্যাসের প্রধান বৈশিষ্ট্য হল ____</t>
  </si>
  <si>
    <t>বড় লোড তীব্রতা এবং ছোট লোড ক্ষমতা</t>
  </si>
  <si>
    <t>লোডের তীব্রতা এবং পরিমাণ ছোট</t>
  </si>
  <si>
    <t>লোডের তীব্রতা এবং পরিমাণ খুব বড়</t>
  </si>
  <si>
    <t>বড় লোড ক্ষমতা কিন্তু কম শক্তি</t>
  </si>
  <si>
    <t>রক্ত ____ এর</t>
  </si>
  <si>
    <t>অন্তঃকোষীয় তরল</t>
  </si>
  <si>
    <t>বহির্মুখী তরল</t>
  </si>
  <si>
    <t>টিস্যু তরল</t>
  </si>
  <si>
    <t>লিম্ফ</t>
  </si>
  <si>
    <t>শারীরিক শিক্ষা শিক্ষণ কাজের পরিকল্পনার মধ্যে রয়েছে একটি পূর্ণ-বছরের শিক্ষাদান কাজের পরিকল্পনা, একটি সেমিস্টার শিক্ষণ কাজের পরিকল্পনা, একটি পাঠ পরিকল্পনা এবং ____</t>
  </si>
  <si>
    <t>পাঠদানের অগ্রগতি</t>
  </si>
  <si>
    <t>বহু বছরের শিক্ষণ কাজের পরিকল্পনা</t>
  </si>
  <si>
    <t>ইউনিট শিক্ষণ কাজের পরিকল্পনা</t>
  </si>
  <si>
    <t>পাঠ পরিকল্পনা</t>
  </si>
  <si>
    <t>শারীরবৃত্তীয় প্রতিক্রিয়াগুলির একটি সিরিজ যেমন হৃদস্পন্দন বৃদ্ধি এবং রক্তচাপ বৃদ্ধি যা প্রতিযোগিতার আগে ঘটে ____</t>
  </si>
  <si>
    <t>ব্যারোসেপ্টর রিফ্লেক্স দ্বারা সৃষ্ট</t>
  </si>
  <si>
    <t>chemoreceptive reflexes দ্বারা সৃষ্ট</t>
  </si>
  <si>
    <t>শর্তযুক্ত রিফ্লেক্স দ্বারা সৃষ্ট</t>
  </si>
  <si>
    <t>শর্তহীন রিফ্লেক্স দ্বারা সৃষ্ট</t>
  </si>
  <si>
    <t>আপনার হাঁটু বাঁকুন এবং উল্লম্বভাবে লাফিয়ে উঠুন, কোয়াড্রিসেপস ____</t>
  </si>
  <si>
    <t>শুধুমাত্র আইসোটোনিক সংকোচন করবেন</t>
  </si>
  <si>
    <t>প্রথমে আইসোমেট্রিক সংকোচন এবং তারপর আইসোটোনিক সংকোচন করুন</t>
  </si>
  <si>
    <t>প্রথমে প্রসারণ সংকোচন এবং তারপর আইসোটোনিক সংকোচন করুন</t>
  </si>
  <si>
    <t>প্রথমে আইসোটোনিক সংকোচন করুন এবং তারপরে প্রসারিত সংকোচন করুন।</t>
  </si>
  <si>
    <t>স্কুলের খেলাধুলার লক্ষ্য প্রণয়ন করার সময়, ছাত্র ____ বিষয়ের তিনটি বিষয় পরস্পর ক্রিয়া করে এবং একা কোনো একটি ফ্যাক্টরই স্কুলের ক্রীড়া লক্ষ্যের উৎস হতে পারে না।</t>
  </si>
  <si>
    <t>সমাজ</t>
  </si>
  <si>
    <t>পরিবার</t>
  </si>
  <si>
    <t>স্কুল</t>
  </si>
  <si>
    <t>ক্লাস</t>
  </si>
  <si>
    <t>ভাস্কুলার ফাংশন পরিমাপ করার জন্য একটি সাধারণভাবে ব্যবহৃত সূচক হল ____</t>
  </si>
  <si>
    <t>হৃদস্পন্দন (নাড়ির হার)</t>
  </si>
  <si>
    <t>রক্তচাপ</t>
  </si>
  <si>
    <t>ইলেক্ট্রোকার্ডিওগ্রাম</t>
  </si>
  <si>
    <t>মালভূমিতে আরোহণের প্রাথমিক পর্যায়ে, কেন্দ্রীয় স্নায়ুতন্ত্র হাইপোক্সিক অবস্থায় থাকার কারণে হৃদস্পন্দন বৃদ্ধি পায় ____</t>
  </si>
  <si>
    <t>অভ্যন্তরীণ অঙ্গগুলির উদ্দীপনা দ্বারা সৃষ্ট উত্তেজনা দ্বারা সৃষ্ট</t>
  </si>
  <si>
    <t>মস্তিষ্কের উদ্দীপনা এবং উত্তেজনা দ্বারা সৃষ্ট</t>
  </si>
  <si>
    <t>ভ্যাগাস নার্ভের উদ্দীপনা দ্বারা সৃষ্ট</t>
  </si>
  <si>
    <t>সহানুভূতিশীল স্নায়ু উদ্দীপনা এবং উত্তেজনা দ্বারা সৃষ্ট</t>
  </si>
  <si>
    <t>শিশু এবং কিশোর-কিশোরীদের শরীরের বিভিন্ন অংশের পেশীর বিকাশ ____</t>
  </si>
  <si>
    <t>ট্রাঙ্ক পেশীর আগে অঙ্গ আসে</t>
  </si>
  <si>
    <t>Extensors flexors আগে আসা</t>
  </si>
  <si>
    <t>উপরের অঙ্গের পেশীগুলি নীচের অঙ্গের পেশীগুলির আগে</t>
  </si>
  <si>
    <t>বড় পেশীর আগে ছোট পেশী আসে</t>
  </si>
  <si>
    <t>শিক্ষার লক্ষ্য যা শারীরিক শিক্ষার সারাংশকে সর্বোত্তমভাবে তুলে ধরে তা হল ____</t>
  </si>
  <si>
    <t>শারীরিক শিক্ষা শিক্ষার লক্ষ্য একাডেমিক পর্যায়ের বাইরে</t>
  </si>
  <si>
    <t>স্কুলের সময়কালে শারীরিক শিক্ষা শিক্ষার উদ্দেশ্য</t>
  </si>
  <si>
    <t>স্কুল বছরের জন্য শারীরিক শিক্ষা শিক্ষার লক্ষ্য</t>
  </si>
  <si>
    <t>সেমিস্টার শারীরিক শিক্ষা শিক্ষার লক্ষ্য</t>
  </si>
  <si>
    <t>সাধারণত, হৃদস্পন্দনের ছন্দ ____ থেকে আসে</t>
  </si>
  <si>
    <t>sinoatrial নোড</t>
  </si>
  <si>
    <t>অ্যাট্রিওভেন্ট্রিকুলার নোড</t>
  </si>
  <si>
    <t>তার বান্ডিল</t>
  </si>
  <si>
    <t>পুরকিঞ্জে ফাইবার</t>
  </si>
  <si>
    <t>নিচের কোন পিরিয়ড থেকে প্রাথমিক ও মাধ্যমিক বিদ্যালয়ের শিক্ষার্থীদের জন্য শারীরিক শিক্ষার ক্লাস ছেলে ও মেয়েদের জন্য আলাদাভাবে পড়ানো শুরু হয়____</t>
  </si>
  <si>
    <t>প্রাক-বয়ঃসন্ধিকাল</t>
  </si>
  <si>
    <t>মধ্য বয়ঃসন্ধি</t>
  </si>
  <si>
    <t>দেরী বয়ঃসন্ধি</t>
  </si>
  <si>
    <t>আমাদের দেশের ডাইভিং সম্প্রদায় তাদের কিশোর বয়সে হালকা ওজন এবং কম মানসিক ভার সহ ক্রীড়াবিদদের বৈশিষ্ট্যের উপর ভিত্তি করে লাফিয়ে ও বাউন্ডে কঠিন কৌশল তৈরি করেছে এটি কার্যকরভাবে ____ সমস্যার সমাধান করেছে।</t>
  </si>
  <si>
    <t>ধাপে ধাপে এবং প্রথমে কঠিন পয়েন্টগুলির মধ্যে সম্পর্ক</t>
  </si>
  <si>
    <t>বিশেষ প্রযুক্তি এবং ব্যাপক প্রযুক্তির মধ্যে সম্পর্ক</t>
  </si>
  <si>
    <t>স্বাভাবিককরণ এবং স্বতন্ত্র পার্থক্যের মধ্যে সম্পর্ক</t>
  </si>
  <si>
    <t>যুক্তিসঙ্গত অভ্যন্তরীণ প্রক্রিয়া এবং সঠিক বাহ্যিক ফর্মের মধ্যে সম্পর্ক</t>
  </si>
  <si>
    <t>প্রকৃত স্থির অবস্থায় পেশী বিপাক সম্পর্কে ভুল বিবৃতি হল ____</t>
  </si>
  <si>
    <t>অক্সিজেনের চাহিদার তুলনায় অক্সিজেন গ্রহণ কম</t>
  </si>
  <si>
    <t>অক্সিজেন গ্রহণ অক্সিজেনের চাহিদার সমান</t>
  </si>
  <si>
    <t>প্রধানত বায়বীয় শক্তি সরবরাহ</t>
  </si>
  <si>
    <t>অল্প পরিমাণে ল্যাকটিক অ্যাসিড জমে</t>
  </si>
  <si>
    <t>প্রতিযোগীতামূলক খেলা হল এমন একটি গ্রুপ আচরণ যা অনেক ক্রীড়াবিদ দ্বারা গঠিত হয়। এটি প্রতিযোগিতামূলক খেলাধুলার ____ প্রতিফলন করে</t>
  </si>
  <si>
    <t>প্রতিযোগিতামূলক</t>
  </si>
  <si>
    <t>শোভাময়</t>
  </si>
  <si>
    <t>ক্লাস্টারিং</t>
  </si>
  <si>
    <t>গতি ব্যায়াম সাধারণত প্রশিক্ষণ সেশনের ____ মধ্যে ব্যবস্থা করা উচিত</t>
  </si>
  <si>
    <t>প্রথমার্ধ</t>
  </si>
  <si>
    <t>যে কোন সময়</t>
  </si>
  <si>
    <t>মাঝের অংশ</t>
  </si>
  <si>
    <t>দ্বিতীয়ার্ধ</t>
  </si>
  <si>
    <t>ক্রীড়াবিদদের প্রশিক্ষণের লোড নির্ণয় করার সময়, লোডের তীব্রতা মূল্যায়নের জন্য সূচক হল ____</t>
  </si>
  <si>
    <t>গতি</t>
  </si>
  <si>
    <t>ফ্রিকোয়েন্সি</t>
  </si>
  <si>
    <t>দূরত্ব</t>
  </si>
  <si>
    <t>সময়</t>
  </si>
  <si>
    <t>জাম্প প্রেস বারবেল ব্যায়াম হল ____</t>
  </si>
  <si>
    <t>পুরো শরীরের সময়কালের ব্যায়াম</t>
  </si>
  <si>
    <t>আংশিক পর্যায়ক্রমিক ব্যায়াম</t>
  </si>
  <si>
    <t>সম্পূর্ণ শরীরের মিশ্র ব্যায়াম</t>
  </si>
  <si>
    <t>স্থানীয় মিশ্রণ ব্যায়াম</t>
  </si>
  <si>
    <t>ল্যাকটিক অ্যাসিড শক্তি সরবরাহ ক্ষমতা উন্নত করার প্রধান প্রশিক্ষণ পদ্ধতি হল ____</t>
  </si>
  <si>
    <t>বারবার সার্কিট প্রশিক্ষণ পদ্ধতি</t>
  </si>
  <si>
    <t>নিবিড় ব্যবধান প্রশিক্ষণ পদ্ধতি</t>
  </si>
  <si>
    <t>মাঝারি-মেয়াদী ক্রমাগত প্রশিক্ষণ পদ্ধতি</t>
  </si>
  <si>
    <t>মাঝারি সময়ের পুনরাবৃত্তি প্রশিক্ষণ পদ্ধতি</t>
  </si>
  <si>
    <t>যারা নিয়মিত শারীরিক ব্যায়াম করেন তাদের হৃদস্পন্দন ____ হয়</t>
  </si>
  <si>
    <t>বিশ্রামে ধীর</t>
  </si>
  <si>
    <t>কম তীব্রতার ব্যায়ামের সময় দ্রুত</t>
  </si>
  <si>
    <t>সর্বোচ্চ হৃদস্পন্দন সহকর্মীদের তুলনায় বেশি</t>
  </si>
  <si>
    <t>প্যারোক্সিসমাল ব্র্যাডিকার্ডিয়া</t>
  </si>
  <si>
    <t>স্কুলের খেলাধুলার লক্ষ্য এবং কাজগুলি অর্জনের জন্য সাংগঠনিক ফর্মগুলির মধ্যে রয়েছে পাঠ্যক্রম বহির্ভূত ক্রীড়া কার্যক্রম এবং ____</t>
  </si>
  <si>
    <t>স্কুল-পরবর্তী ক্রীড়া প্রশিক্ষণ</t>
  </si>
  <si>
    <t>শারীরিক শিক্ষা ক্লাস</t>
  </si>
  <si>
    <t>স্কুল ক্রীড়া প্রতিযোগিতা</t>
  </si>
  <si>
    <t>পাঠ্যক্রম বহির্ভূত ক্রীড়া কার্যক্রম</t>
  </si>
  <si>
    <t>কঠোর ব্যায়ামের সময় অক্সিজেনের ঘাটতির জন্য স্বাভাবিক ঋণ পরিশোধের সময় হল ____</t>
  </si>
  <si>
    <t>ব্যায়ামের পরে পুনরুদ্ধারের সময়কাল</t>
  </si>
  <si>
    <t>ব্যায়ামের শুরুতে</t>
  </si>
  <si>
    <t>গতিতে</t>
  </si>
  <si>
    <t>A, B এবং C সবই ভুল</t>
  </si>
  <si>
    <t>নিচের কোন সংকোচন যান্ত্রিক কাজ করে না____</t>
  </si>
  <si>
    <t>ঘনীভূত সংকোচন</t>
  </si>
  <si>
    <t>আইসোমেট্রিক সংকোচন</t>
  </si>
  <si>
    <t>উদ্ভট সংকোচন</t>
  </si>
  <si>
    <t>আইসোকিনেটিক সংকোচন</t>
  </si>
  <si>
    <t>জাতীয় খেলার ভিত্তি হল____</t>
  </si>
  <si>
    <t>জনপ্রিয় খেলাধুলা</t>
  </si>
  <si>
    <t>প্রতিযোগিতামূলক খেলাধুলা</t>
  </si>
  <si>
    <t>স্কুল খেলাধুলা</t>
  </si>
  <si>
    <t>আজীবন খেলাধুলা</t>
  </si>
  <si>
    <t>প্রতিযোগিতার গঠন পর্যায়ে প্রথম কাজটি হল ____</t>
  </si>
  <si>
    <t>সাধারণ এবং নির্দিষ্ট প্রতিযোগিতামূলক ক্ষমতা বিকাশ করুন</t>
  </si>
  <si>
    <t>একটি স্থিতিশীল প্রতিযোগিতামূলক রাষ্ট্র গড়ে তুলুন</t>
  </si>
  <si>
    <t>মনস্তাত্ত্বিক স্থিতিশীলতা বজায় রাখা এবং উন্নত করা</t>
  </si>
  <si>
    <t>প্রশিক্ষণ তাত্ত্বিক জ্ঞান স্থানান্তর</t>
  </si>
  <si>
    <t>রক্তনালীগুলির আহত স্থানে, প্লেটলেট আনুগত্য হওয়ার পরে, আহত টিস্যু বা লোহিত রক্তকণিকা ____ একত্রিতকরণ-প্ররোচনাকারী পদার্থ নির্গত করে যা প্লেটলেট একত্রিত হওয়ার প্রথম পর্যায়ের কারণ হয়।</t>
  </si>
  <si>
    <t>হিস্টামিন</t>
  </si>
  <si>
    <t>থ্রম্বিন</t>
  </si>
  <si>
    <t>এডিপি</t>
  </si>
  <si>
    <t>ATP</t>
  </si>
  <si>
    <t>স্কুলের ক্রীড়া লক্ষ্য নির্ধারণের ভিত্তি হল ____</t>
  </si>
  <si>
    <t>স্কুলের খেলাধুলার অন্তর্নিহিত বৈশিষ্ট্য</t>
  </si>
  <si>
    <t>সামাজিক উন্নয়নের প্রয়োজন</t>
  </si>
  <si>
    <t>স্কুলের খেলাধুলার জন্য প্রাথমিক শর্ত</t>
  </si>
  <si>
    <t>জাতীয় ক্রীড়া উন্নয়নের ভিত্তি</t>
  </si>
  <si>
    <t>মানুষের প্রতিযোগিতামূলক ক্ষমতার পরিবর্তনের চক্রীয় বৈশিষ্ট্য অনুসারে, ক্রীড়া প্রশিক্ষণে যে নীতিটি অনুসরণ করা উচিত তা হল ____</t>
  </si>
  <si>
    <t>প্রতিযোগিতার নীতির প্রয়োজন</t>
  </si>
  <si>
    <t>উপযুক্ত লোড নীতি</t>
  </si>
  <si>
    <t>কার্যকর নিয়ন্ত্রণ নীতি</t>
  </si>
  <si>
    <t>পর্যায়ক্রমিক বিন্যাসের নীতি</t>
  </si>
  <si>
    <t>"দ্বিতীয় শ্বাস" চিহ্নের উপস্থিতি ____</t>
  </si>
  <si>
    <t>কাজের অবস্থার সমাপ্তি</t>
  </si>
  <si>
    <t>প্রস্তুতি কার্যক্রম শেষ</t>
  </si>
  <si>
    <t>মিথ্যা স্থির অবস্থার অবসান</t>
  </si>
  <si>
    <t>ক্লান্তি থেকে পুনরুদ্ধার</t>
  </si>
  <si>
    <t>প্রাপ্তবয়স্কদের সাথে তুলনা করে, শ্বাসযন্ত্রের ফ্রিকোয়েন্সি, শ্বাসযন্ত্রের গভীরতা, গুরুত্বপূর্ণ ক্ষমতা এবং পালমোনারি বায়ুচলাচলের আপেক্ষিক মানগুলি হল ____</t>
  </si>
  <si>
    <t>দ্রুত, বড়, বড়, ছোট</t>
  </si>
  <si>
    <t>দ্রুত, ছোট, ছোট, বড়</t>
  </si>
  <si>
    <t>ধীর, ছোট, ছোট, ছোট</t>
  </si>
  <si>
    <t>ধীর, ছোট, ছোট, বড়</t>
  </si>
  <si>
    <t>সাধারণ পরিস্থিতিতে, শ্বাসযন্ত্রের কেন্দ্রের উত্তেজনা বজায় রাখার জন্য কার্যকর উদ্দীপনা হল ____</t>
  </si>
  <si>
    <t>একটি নির্দিষ্ট মাত্রার হাইপোক্সিয়া</t>
  </si>
  <si>
    <t>CO2 এর উচ্চ ঘনত্ব</t>
  </si>
  <si>
    <t>CO2 এর একটি নির্দিষ্ট ঘনত্ব</t>
  </si>
  <si>
    <t>পালমোনারি স্ট্রেচ রিসেপ্টর থেকে অভিন্ন আবেগ</t>
  </si>
  <si>
    <t>শারীরিক শিক্ষা শিক্ষার পদ্ধতি ব্যবহার করার জন্য নিচের কোনটি মৌলিক মডেল?</t>
  </si>
  <si>
    <t>সাহায্য করেছে</t>
  </si>
  <si>
    <t>ঐতিহ্যগত</t>
  </si>
  <si>
    <t>আধুনিক শৈলী</t>
  </si>
  <si>
    <t>আলোচনা শৈলী</t>
  </si>
  <si>
    <t>যখন একজন অ্যাথলিটের গতিতে বাধা থাকে, তখন যে প্রশিক্ষণ পদ্ধতিটি ব্যবহার করা যেতে পারে তা হল ____</t>
  </si>
  <si>
    <t>টো রান</t>
  </si>
  <si>
    <t>বাতাসের বিপরীতে দৌড়াচ্ছে</t>
  </si>
  <si>
    <t>চড়াই চালানো</t>
  </si>
  <si>
    <t>ওজন নিয়ে দৌড়াচ্ছে</t>
  </si>
  <si>
    <t>ভাল প্রাক-গেম অবস্থা এবং প্রস্তুতিমূলক কার্যকলাপের একই শারীরবৃত্তীয় তাত্পর্য হল ____</t>
  </si>
  <si>
    <t>আঘাত প্রতিরোধ</t>
  </si>
  <si>
    <t>কাজের রাজ্যে প্রবেশের জন্য সময় সংক্ষিপ্ত করুন</t>
  </si>
  <si>
    <t>ক্লান্তি স্থগিত করা</t>
  </si>
  <si>
    <t>পুনরুদ্ধারের গতি বাড়ান</t>
  </si>
  <si>
    <t>শারীরিক শিক্ষা শিক্ষকদের আরও প্রশিক্ষণের প্রধান বৈশিষ্ট্য হল ____</t>
  </si>
  <si>
    <t>স্ব-অধ্যয়ন</t>
  </si>
  <si>
    <t>স্বল্পমেয়াদী প্রশিক্ষণ</t>
  </si>
  <si>
    <t>অন-দ্য-জব</t>
  </si>
  <si>
    <t>চিঠিপত্র শিক্ষা</t>
  </si>
  <si>
    <t>বিশ্রামরত অবস্থায় সুস্থ প্রাপ্তবয়স্কদের হৃদস্পন্দনের স্বাভাবিক পরিসীমা হল ____</t>
  </si>
  <si>
    <t>50 বার/মিনিট～70 বার/মিনিট</t>
  </si>
  <si>
    <t>60 বার/মিনিট～80 বার/মিনিট</t>
  </si>
  <si>
    <t>70 বার/মিনিট～100 বার/মিনিট</t>
  </si>
  <si>
    <t>60 বার/মিনিট～100 বার/মিনিট</t>
  </si>
  <si>
    <t>ক্রীড়াবিদদের প্রতিযোগিতামূলক ক্ষমতা প্রধানত ____তে প্রতিফলিত হয়</t>
  </si>
  <si>
    <t>প্রতিযোগিতায় অংশগ্রহণকারী ক্রীড়াবিদদের দ্বারা অর্জিত র‌্যাঙ্কিং</t>
  </si>
  <si>
    <t>একজন ক্রীড়াবিদদের শারীরিক কার্যকলাপে নিয়োজিত করার ক্ষমতা</t>
  </si>
  <si>
    <t>প্রশিক্ষণের সময় একজন ক্রীড়াবিদ প্রদর্শনের মাত্রা</t>
  </si>
  <si>
    <t>ক্রীড়াবিদদের প্রতিদ্বন্দ্বিতা করার ক্ষমতা</t>
  </si>
  <si>
    <t>নিম্নলিখিতগুলির মধ্যে, এটি আমার দেশের প্রাথমিক এবং মাধ্যমিক বিদ্যালয়ে স্কুল-পরবর্তী ক্রীড়া কার্যক্রমের সবচেয়ে সাধারণ এবং সবচেয়ে নিশ্চিত রূপ __</t>
  </si>
  <si>
    <t>ক্লাসের মধ্যে ব্যায়াম</t>
  </si>
  <si>
    <t>সকালের ব্যায়াম</t>
  </si>
  <si>
    <t>ক্লাসের মধ্যে ক্রীড়া কার্যক্রম</t>
  </si>
  <si>
    <t>শারীরিক ব্যায়াম ক্লাস</t>
  </si>
  <si>
    <t>শান্ত অবস্থায়, উচ্চ-স্তরের ক্রীড়াবিদদের প্রতি ইউনিট আয়তনে গড় ব্যক্তির চেয়ে বেশি সংখ্যক লোহিত রক্তকণিকা থাকে ____</t>
  </si>
  <si>
    <t>উল্লেখযোগ্যভাবে উচ্চ</t>
  </si>
  <si>
    <t>উল্লেখযোগ্যভাবে কম</t>
  </si>
  <si>
    <t>কোন পার্থক্য</t>
  </si>
  <si>
    <t>উপরের কোনটিই সঠিক নয়</t>
  </si>
  <si>
    <t>শারীরিক বিকাশের মধ্যে প্রধানত ____ এবং অন্যান্য ব্যাপক উন্নয়ন অন্তর্ভুক্ত।</t>
  </si>
  <si>
    <t>শারীরিক গঠন, শরীরের কার্যকারিতা, শারীরিক সুস্থতা, শরীরের অভিযোজনযোগ্যতা</t>
  </si>
  <si>
    <t>শরীরের আকৃতি, শরীরের কার্যকারিতা, দক্ষতা, সামাজিক অভিযোজনযোগ্যতা</t>
  </si>
  <si>
    <t>শারীরিক অবস্থা, শারীরিক কার্যকারিতা, শারীরিক সুস্থতা, মৌলিক গতিশীলতা</t>
  </si>
  <si>
    <t>শরীরের ভঙ্গি, শরীরের কার্যকারিতা, শারীরিক সুস্থতা, শরীরের অভিযোজনযোগ্যতা</t>
  </si>
  <si>
    <t>স্কুলের শারীরিক শিক্ষা কাজের মূল ____কে বোঝায়</t>
  </si>
  <si>
    <t>শারীরিক শিক্ষা</t>
  </si>
  <si>
    <t>পাঠ্যক্রম বহির্ভূত কার্যক্রম</t>
  </si>
  <si>
    <t>পাঠ্যক্রম বহির্ভূত প্রশিক্ষণ</t>
  </si>
  <si>
    <t>পাঠ্যক্রম বহির্ভূত প্রতিযোগিতা</t>
  </si>
  <si>
    <t>প্রতিযোগিতামূলক রাষ্ট্র গঠন ও উন্নয়নের নিয়ম ____ পণ্ডিতদের দ্বারা প্রস্তাবিত হয়েছিল।</t>
  </si>
  <si>
    <t>সোভিয়েত ইউনিয়ন</t>
  </si>
  <si>
    <t>সাবেক গণতান্ত্রিক জার্মানি</t>
  </si>
  <si>
    <t>চীন</t>
  </si>
  <si>
    <t>জার্মানির সাবেক ফেডারেল রিপাবলিক।</t>
  </si>
  <si>
    <t>অতিরিক্ত পুনরুদ্ধারের আইন হল ____ নীতির অন্যতম ভিত্তি।</t>
  </si>
  <si>
    <t>চক্রাকার</t>
  </si>
  <si>
    <t>ভিন্নভাবে আচরণ করুন</t>
  </si>
  <si>
    <t>সঠিকভাবে ব্যায়াম লোড ব্যবস্থা</t>
  </si>
  <si>
    <t>সিস্টেম অবিরাম.</t>
  </si>
  <si>
    <t>রক্তের সবচেয়ে গুরুত্বপূর্ণ শারীরিক ও রাসায়নিক উপাদান যা শ্বাসযন্ত্রের গতিবিধি নিয়ন্ত্রণ করে ____</t>
  </si>
  <si>
    <t>হাইপোক্সিয়া</t>
  </si>
  <si>
    <t>PCO2 এর পরিবর্তন</t>
  </si>
  <si>
    <t>H+ ঘনত্বের পরিবর্তন</t>
  </si>
  <si>
    <t>তাপমাত্রা পরিবর্তন</t>
  </si>
  <si>
    <t>ক্রীড়া প্রশিক্ষণের সময় প্রশিক্ষণ লক্ষ্য স্থাপনের ভূমিকা হল ____</t>
  </si>
  <si>
    <t>ক্রীড়া প্রশিক্ষণ প্রক্রিয়ার জন্য একটি উদ্দেশ্য এবং সঠিক সূচনা বিন্দু স্থাপন করুন</t>
  </si>
  <si>
    <t>ক্রীড়া প্রশিক্ষণ পরিকল্পনা প্রণয়নের জন্য গুরুত্বপূর্ণ ভিত্তি</t>
  </si>
  <si>
    <t>সময়মত পরিদর্শন এবং প্রশিক্ষণ প্রভাব মূল্যায়ন</t>
  </si>
  <si>
    <t>কার্যকর নিয়ন্ত্রণ বাস্তবায়নের জন্য একটি গুরুত্বপূর্ণ পূর্বশর্ত</t>
  </si>
  <si>
    <t>বিশেষ ক্রীড়া গুণাবলীর বিকাশ, প্রতিযোগীতামূলক অবস্থার বিকাশ, এবং ওয়ার্ম-আপ প্রতিযোগিতায় অংশগ্রহণ ____ এর প্রধান কাজ।</t>
  </si>
  <si>
    <t>প্রস্তুতির সময়কাল</t>
  </si>
  <si>
    <t>প্রতিযোগিতার প্রাথমিক পর্যায়ে</t>
  </si>
  <si>
    <t>প্রতিযোগিতার সময়কাল</t>
  </si>
  <si>
    <t>ট্রানজিশন পিরিয়ড</t>
  </si>
  <si>
    <t>কারিগরি প্রশিক্ষণে অসুবিধা হ্রাস পদ্ধতি সম্পর্কে, নিম্নলিখিত বিবৃতিগুলির মধ্যে কোনটি ভুল ____</t>
  </si>
  <si>
    <t>অসুবিধা হ্রাস পদ্ধতি বলতে প্রযুক্তিগত প্রশিক্ষণের নির্দিষ্ট প্রয়োজনীয়তার চেয়ে কম অসুবিধা সহ প্রশিক্ষণের পদ্ধতিকে বোঝায়।</t>
  </si>
  <si>
    <t>এই পদ্ধতি প্রায়ই প্রযুক্তির প্রাথমিক পর্যায়ে ব্যবহৃত হয়</t>
  </si>
  <si>
    <t>মহিলা ভলিবল দলের স্পাইকিং প্রশিক্ষণের সময়, পুরুষ ভলিবল খেলোয়াড়দের ব্লক করতে বলুন এই পদ্ধতিটি একটি অসুবিধা কমানোর পদ্ধতি।</t>
  </si>
  <si>
    <t>লং জাম্প কারিগরি প্রশিক্ষণের সময় স্প্রিংবোর্ড ব্যবহার করার অনুশীলন পদ্ধতি একটি অসুবিধা হ্রাস পদ্ধতি।</t>
  </si>
  <si>
    <t>পর্যায়ক্রমিক বিন্যাসের নীতির তাত্ত্বিক ভিত্তি ____কে অন্তর্ভুক্ত করে না</t>
  </si>
  <si>
    <t>বস্তুগত আন্দোলনের পর্যায়ক্রমিকতার সার্বজনীন আইন</t>
  </si>
  <si>
    <t>মানুষের প্রতিযোগিতামূলক ক্ষমতার পরিবর্তনের পর্যায়ক্রমিক বৈশিষ্ট্য</t>
  </si>
  <si>
    <t>মানবদেহের জৈবিক বৈশিষ্ট্য</t>
  </si>
  <si>
    <t>পর্যায়ক্রমিক বৈশিষ্ট্য যা উপযুক্ত রেসিং অবস্থার অধীনে ঘটে</t>
  </si>
  <si>
    <t>প্রতিযোগিতায় ক্রীড়াবিদদের কৌশলগত দক্ষতা বিকাশের জন্য, ____ আরও বেশি ব্যবহার করা উচিত</t>
  </si>
  <si>
    <t>ব্যবহারিক প্রশিক্ষণ পদ্ধতি</t>
  </si>
  <si>
    <t>সম্পূর্ণ প্রশিক্ষণ পদ্ধতি</t>
  </si>
  <si>
    <t>কঠিন প্রশিক্ষণ পদ্ধতি</t>
  </si>
  <si>
    <t>সিমুলেশন প্রশিক্ষণ পদ্ধতি</t>
  </si>
  <si>
    <t>নিম্নলিখিত চারটি পদ্ধতির তুলনা করলে, যে পদ্ধতিটি বায়বীয় বিপাকের শক্তি সরবরাহ ক্ষমতার উন্নতির জন্য অধিকতর উপযোগী তা হল ____</t>
  </si>
  <si>
    <t>সংক্ষিপ্ত পুনরাবৃত্তি প্রশিক্ষণ পদ্ধতি</t>
  </si>
  <si>
    <t>বিরতিহীন সার্কিট প্রশিক্ষণ পদ্ধতি</t>
  </si>
  <si>
    <t>উচ্চ তীব্রতা ব্যবধান প্রশিক্ষণ পদ্ধতি</t>
  </si>
  <si>
    <t>কঠিন কৌশলগুলি সাধারণত প্রশিক্ষণ সেশনের ____ অংশে সাজানো উচিত</t>
  </si>
  <si>
    <t>কোনো অংশ</t>
  </si>
  <si>
    <t>রক্তশূন্যতা বলতে মূলত রক্তে ____কে বোঝায়</t>
  </si>
  <si>
    <t>রক্তের কোষের সংখ্যা হ্রাস</t>
  </si>
  <si>
    <t>শ্বেত রক্ত ​​কণিকার সংখ্যা কমে গেছে</t>
  </si>
  <si>
    <t>রক্তরস হ্রাস</t>
  </si>
  <si>
    <t>হিমোগ্লোবিন কমে যাওয়া</t>
  </si>
  <si>
    <t>শিশুদের ব্যায়ামের সময় ক্লান্তি এবং পুনরুদ্ধারের বৈশিষ্ট্যগুলি হল ____</t>
  </si>
  <si>
    <t>ক্লান্তি তাড়াতাড়ি দেখা দেয় এবং দ্রুত পুনরুদ্ধার করে</t>
  </si>
  <si>
    <t>ক্লান্তি তাড়াতাড়ি দেখা দেয় এবং পুনরুদ্ধার ধীর হয়</t>
  </si>
  <si>
    <t>ক্লান্তি দেরিতে দেখা দেয় এবং দ্রুত সেরে ওঠে</t>
  </si>
  <si>
    <t>ক্লান্তি দেরিতে দেখা দেয় এবং পুনরুদ্ধার ধীর হয়</t>
  </si>
  <si>
    <t>দীর্ঘমেয়াদী পুনরাবৃত্তিমূলক প্রশিক্ষণ পদ্ধতিটি মূলত ক্রীড়া প্রযুক্তি, কৌশল এবং গুণমানের প্রশিক্ষণের জন্য উপযুক্ত যা নিম্নলিখিত শক্তি সরবরাহ ব্যবস্থার অবস্থার অধীনে____</t>
  </si>
  <si>
    <t>অ্যানেরোবিক ফসফেট শক্তি সরবরাহ ব্যবস্থা</t>
  </si>
  <si>
    <t>অ্যানেরোবিক গ্লাইকোলাইসিস শক্তি সরবরাহ ব্যবস্থা</t>
  </si>
  <si>
    <t>অ্যানেরোবিক এবং অ্যারোবিক হাইব্রিড শক্তি সরবরাহ ব্যবস্থা</t>
  </si>
  <si>
    <t>বায়বীয় শক্তি সরবরাহ ব্যবস্থা</t>
  </si>
  <si>
    <t>প্রতিপক্ষের প্রধান বৈশিষ্ট্যগুলিকে আরও ভালভাবে বোঝার জন্য এবং প্রতিযোগিতায় অংশগ্রহণের আগে প্রতিপক্ষের কৌশলগত শৈলীর সাথে খাপ খাইয়ে নিতে, সেরা প্রশিক্ষণ পদ্ধতি হল ____</t>
  </si>
  <si>
    <t>ভার্চুয়াল বাস্তবতা প্রশিক্ষণ পদ্ধতি</t>
  </si>
  <si>
    <t>পদ্ধতিগত প্রশিক্ষণ পদ্ধতি</t>
  </si>
  <si>
    <t>কল্পনা প্রশিক্ষণ পদ্ধতি</t>
  </si>
  <si>
    <t>শ্বাস-প্রশ্বাসের উপর কার্বন ডাই অক্সাইডের নিয়ন্ত্রক প্রভাব মূলত উদ্দীপকের মাধ্যমে হয় ____</t>
  </si>
  <si>
    <t>ক্যারোটিড বডি এবং অর্টিক বডি কেমোরেসেপ্টর</t>
  </si>
  <si>
    <t>পেরিফেরাল কেমোরেসেপ্টর</t>
  </si>
  <si>
    <t>পনগুলি শ্বাসযন্ত্রের কেন্দ্র নিয়ন্ত্রণ করে</t>
  </si>
  <si>
    <t>বালবার কেমোরেসেপ্টর</t>
  </si>
  <si>
    <t>পেরিফেরাল ব্যায়াম ক্লান্তি ঘটে এমন সাইটগুলিতে ____ অন্তর্ভুক্ত নয়</t>
  </si>
  <si>
    <t>নিউরোমাসকুলার সংযোগ</t>
  </si>
  <si>
    <t>মায়োসাইট ঝিল্লি</t>
  </si>
  <si>
    <t>মাইটোকন্ড্রিয়া</t>
  </si>
  <si>
    <t>হেংকিয়াও</t>
  </si>
  <si>
    <t>জিমন্যাস্টিকস, শৈল্পিক জিমন্যাস্টিকস, ডাইভিং এবং অন্যান্য ইভেন্টের প্রতিযোগিতায়, রেফারিরা নির্দিষ্ট মানগুলির উপর ভিত্তি করে ক্রীড়াবিদদের দ্বারা সম্পন্ন ক্রিয়াগুলি স্কোর করে। এর উদ্দেশ্য হল একজন অ্যাথলিটের ____ মূল্যায়ন করা</t>
  </si>
  <si>
    <t>প্রতিযোগিতার র‌্যাঙ্কিং</t>
  </si>
  <si>
    <t>অ্যাথলেটিক ক্ষমতা</t>
  </si>
  <si>
    <t>প্রতিযোগিতামূলক স্তর</t>
  </si>
  <si>
    <t>প্রশিক্ষণ স্তর</t>
  </si>
  <si>
    <t>প্রাক-ম্যাচ অবস্থা বলতে প্রতিযোগিতা বা প্রশিক্ষণের আগে মানবদেহে নির্দিষ্ট অঙ্গ-প্রত্যঙ্গ দ্বারা উত্পাদিত ____ সিরিজকে বোঝায়।</t>
  </si>
  <si>
    <t>শর্তযুক্ত রিফ্লেক্স পরিবর্তন</t>
  </si>
  <si>
    <t>ব্যায়াম কন্ডিশনিং পরিবর্তন</t>
  </si>
  <si>
    <t>প্রাকৃতিক শর্তযুক্ত রিফ্লেক্স পরিবর্তন</t>
  </si>
  <si>
    <t>কৃত্রিম শর্তযুক্ত রিফ্লেক্স পরিবর্তন</t>
  </si>
  <si>
    <t>নিম্নলিখিত প্রশিক্ষণ পদ্ধতিগুলির মধ্যে কোনটি দ্রুত শক্তি বিকাশের সবচেয়ে সাধারণ উপায়____।</t>
  </si>
  <si>
    <t>ভারী ওজন সহ চরম শক্তি ব্যায়াম</t>
  </si>
  <si>
    <t>হালকা থেকে মাঝারি ওজনের সাথে দ্রুত ব্যায়াম করুন</t>
  </si>
  <si>
    <t>দীর্ঘ দূরত্ব জাম্পিং ব্যায়াম</t>
  </si>
  <si>
    <t>কম ওজন এবং উচ্চ পুনরাবৃত্তি সঙ্গে ব্যায়াম.</t>
  </si>
  <si>
    <t>যৌথ কৌশলের জন্য মৌলিক প্রয়োজনীয়তাগুলি হল: প্রথম, কঠোর সংগঠন। দ্বিতীয়, সামঞ্জস্য একটি উচ্চ ডিগ্রী. তৃতীয়, _____</t>
  </si>
  <si>
    <t>সমন্বয় উচ্চ ডিগ্রী</t>
  </si>
  <si>
    <t>অত্যন্ত নমনীয়</t>
  </si>
  <si>
    <t>কৌশলগত যৌক্তিকতা</t>
  </si>
  <si>
    <t>কৌশলগত কার্যকারিতা</t>
  </si>
  <si>
    <t>গতিশীল ব্যায়ামের সময়, সিস্টোলিক রক্তচাপ উল্লেখযোগ্যভাবে বৃদ্ধি পায় এবং প্রক্রিয়াটি প্রধানত ____ দ্বারা সৃষ্ট হয়।</t>
  </si>
  <si>
    <t>বর্ধিত পেরিফেরাল প্রতিরোধের</t>
  </si>
  <si>
    <t>ভাসোডিলেশন</t>
  </si>
  <si>
    <t>প্রতিযোগিতামূলক ক্রীড়া গঠনের মৌলিক অনুপ্রেরণা ____ অন্তর্ভুক্ত নয়</t>
  </si>
  <si>
    <t>জৈবিক কারণ</t>
  </si>
  <si>
    <t>ব্যক্তিত্বের মনস্তাত্ত্বিক কারণ</t>
  </si>
  <si>
    <t>পরিবেশগত কারণ</t>
  </si>
  <si>
    <t>সমাজতাত্ত্বিক কারণ</t>
  </si>
  <si>
    <t>ক্রীড়াবিদদের প্রতিযোগিতামূলক দক্ষতা যেভাবে অর্জিত হয় তার দৃষ্টিকোণ থেকে, প্রতিযোগিতামূলক খেলাধুলার বিভিন্ন নির্মাণের মধ্যে, সফল ক্রীড়া প্রশিক্ষণের জন্য একটি গুরুত্বপূর্ণ পূর্বশর্ত হল ____</t>
  </si>
  <si>
    <t>ক্রীড়া প্রশিক্ষণ</t>
  </si>
  <si>
    <t>প্রতিযোগিতামূলক ক্রীড়া ব্যবস্থাপনা</t>
  </si>
  <si>
    <t>হেমাটোক্রিট লোহিত রক্তকণিকাকে বোঝায় ____</t>
  </si>
  <si>
    <t>প্লাজমা আয়তনের অনুপাত</t>
  </si>
  <si>
    <t>পুরো রক্তে আয়তনের শতাংশ</t>
  </si>
  <si>
    <t>অন্যান্য রক্ত ​​কণিকার পরিমাণের অনুপাত</t>
  </si>
  <si>
    <t>পুরো রক্তে ওজনের শতাংশ</t>
  </si>
  <si>
    <t>ক্রীড়া প্রশিক্ষণ কার্যক্রমের চূড়ান্ত লক্ষ্য হল ____</t>
  </si>
  <si>
    <t>প্রতিযোগিতামূলক ক্ষমতা উন্নত করুন</t>
  </si>
  <si>
    <t>খেলাধুলার কৌশল শিখুন</t>
  </si>
  <si>
    <t>স্বাস্থ্যের উন্নতি</t>
  </si>
  <si>
    <t>চমৎকার ক্রীড়া কর্মক্ষমতা তৈরি করুন</t>
  </si>
  <si>
    <t>শিক্ষাদান কার্যক্রমের মৌলিক একক হল ____</t>
  </si>
  <si>
    <t>শিক্ষাদান প্রকল্প</t>
  </si>
  <si>
    <t>শিক্ষাদান ইউনিট</t>
  </si>
  <si>
    <t>শিক্ষা প্রযুক্তি কর্ম</t>
  </si>
  <si>
    <t>মধ্যম এবং দীর্ঘ-দূরত্বের চলমান প্রশিক্ষণের জন্য একটি সাধারণভাবে ব্যবহৃত পদ্ধতি - "ফার্টলেক পদ্ধতি" প্রশিক্ষণ পদ্ধতি হল একটি ____</t>
  </si>
  <si>
    <t>পুনরাবৃত্তিমূলক অনুশীলন কৌশল</t>
  </si>
  <si>
    <t>বিরতিহীন অনুশীলন কৌশল</t>
  </si>
  <si>
    <t>ক্রমাগত অনুশীলন পদ্ধতি</t>
  </si>
  <si>
    <t>প্রতিযোগিতামূলক অনুশীলন পদ্ধতি</t>
  </si>
  <si>
    <t>অতি-দীর্ঘ দূরত্বের ইভেন্টগুলির জন্য প্রশিক্ষণ ____ এ উপযুক্ত</t>
  </si>
  <si>
    <t>12 বছর বয়সের পর</t>
  </si>
  <si>
    <t>15 বছর বয়সের পর</t>
  </si>
  <si>
    <t>18 বছর বয়সের পর</t>
  </si>
  <si>
    <t>20 বছর বয়সের পর</t>
  </si>
  <si>
    <t>নিম্নলিখিত অনুশীলনগুলি পাঠের দ্বিতীয়ার্ধে সাজানোর জন্য উপযুক্ত: ____</t>
  </si>
  <si>
    <t>দ্রুত শক্তি ব্যায়াম</t>
  </si>
  <si>
    <t>প্রযুক্তিগত ব্যায়াম</t>
  </si>
  <si>
    <t>সহনশীলতা ব্যায়াম</t>
  </si>
  <si>
    <t>গতি অনুশীলন</t>
  </si>
  <si>
    <t>শিক্ষার্থীদের একাডেমিক পারফরম্যান্স পরীক্ষা করার জন্য যে ক্লাসটি প্রধানত ব্যবহৃত হয় তাকে ____ বলা হয়।</t>
  </si>
  <si>
    <t>নতুন বক্তৃতা</t>
  </si>
  <si>
    <t>পর্যালোচনা পাঠ</t>
  </si>
  <si>
    <t>মূল্যায়ন ক্লাস</t>
  </si>
  <si>
    <t>ব্যাপক কোর্স</t>
  </si>
  <si>
    <t>স্বাভাবিক প্রাপ্তবয়স্ক জোয়ারের পরিমাণ প্রায় ____</t>
  </si>
  <si>
    <t>100ml～200ml</t>
  </si>
  <si>
    <t>300ml～400ml</t>
  </si>
  <si>
    <t>400ml～600ml</t>
  </si>
  <si>
    <t>700ml～900ml</t>
  </si>
  <si>
    <t>"স্কুল চার্টার", যা শর্ত দেয় যে সমস্ত স্তর এবং প্রকারের সমস্ত স্কুলে অবশ্যই "জিমন্যাস্টিকস বিষয়" শুরু করতে হবে, ____ তারিখে প্রবর্তিত হয়েছিল</t>
  </si>
  <si>
    <t>1902</t>
  </si>
  <si>
    <t>1903</t>
  </si>
  <si>
    <t>1904</t>
  </si>
  <si>
    <t>1905</t>
  </si>
  <si>
    <t>একজন ভলিবল খেলোয়াড়ের শক্তিশালী পরিবেশন হল ____</t>
  </si>
  <si>
    <t>সর্বোচ্চ শক্তি</t>
  </si>
  <si>
    <t>শক্তি সহনশীলতা</t>
  </si>
  <si>
    <t>দ্রুত শক্তি</t>
  </si>
  <si>
    <t>আপেক্ষিক শক্তি</t>
  </si>
  <si>
    <t>মোটর দক্ষতা গঠনের পার্থক্য পর্যায়ে, মোটর গতিবিদ্যা চূড়ান্ত করা হয়____</t>
  </si>
  <si>
    <t>প্রাথমিক প্রতিষ্ঠা</t>
  </si>
  <si>
    <t>এখনো তৈরি হয়নি</t>
  </si>
  <si>
    <t>আরো দৃঢ়ভাবে প্রতিষ্ঠিত</t>
  </si>
  <si>
    <t>ইতিমধ্যে প্রতিষ্ঠিত</t>
  </si>
  <si>
    <t>শরীরের সর্বোচ্চ O2 কন্টেন্ট সহ অংশ হল ____</t>
  </si>
  <si>
    <t>ধমনী রক্ত</t>
  </si>
  <si>
    <t>শিরাস্থ রক্ত</t>
  </si>
  <si>
    <t>পুরো বহু-বছরের প্রশিক্ষণ প্রক্রিয়া চলাকালীন, ক্রীড়াবিদরা তাদের বিশেষ প্রতিযোগিতামূলক দক্ষতার উন্নতি করে মূলত ____তে</t>
  </si>
  <si>
    <t>প্রাথমিক প্রশিক্ষণ পর্যায়</t>
  </si>
  <si>
    <t>বিশেষ উন্নতির পর্যায়</t>
  </si>
  <si>
    <t>সেরা প্রতিযোগিতামূলক মঞ্চ</t>
  </si>
  <si>
    <t>প্রতিযোগিতামূলক রক্ষণাবেক্ষণ পর্যায়</t>
  </si>
  <si>
    <t>ফুসফুস এবং বাইরের পরিবেশের মধ্যে গ্যাসের আদান-প্রদানকে _____ বলে।</t>
  </si>
  <si>
    <t>শ্বাস ফেলা</t>
  </si>
  <si>
    <t>বাহ্যিক শ্বাস প্রশ্বাস</t>
  </si>
  <si>
    <t>অভ্যন্তরীণ শ্বাস প্রশ্বাস</t>
  </si>
  <si>
    <t>কার্ডিওভাসকুলার ক্রিয়াকলাপ নিয়ন্ত্রণের জন্য সবচেয়ে মৌলিক কেন্দ্র হল ____অর্টিক আর্চ ব্যারোসেপ্টর</t>
  </si>
  <si>
    <t>মেডুলা অবলংগাটা</t>
  </si>
  <si>
    <t>হাইপোথ্যালামাস</t>
  </si>
  <si>
    <t>সেরিবেলাম</t>
  </si>
  <si>
    <t>aortic arch baroreceptor</t>
  </si>
  <si>
    <t>উন্নত প্রশিক্ষণ পর্যায়ে মার্শাল আর্ট রুটিন ক্রীড়াবিদদের দ্বারা ব্যবহৃত প্রশিক্ষণের পদ্ধতিগুলি বেশিরভাগই ____ এর অন্তর্গত</t>
  </si>
  <si>
    <t>স্থির সমন্বয় ব্যায়াম</t>
  </si>
  <si>
    <t>পরিবর্তনশীলতা সমন্বয় অনুশীলন পদ্ধতি</t>
  </si>
  <si>
    <t>পর্যায়ক্রমিক একক ব্যায়াম পদ্ধতি</t>
  </si>
  <si>
    <t>মিশ্র মাল্টি-ব্যায়াম পদ্ধতি</t>
  </si>
  <si>
    <t>ক্রীড়া কর্মক্ষমতা</t>
  </si>
  <si>
    <t>যখন একজন সাধারণ ব্যক্তির হৃদস্পন্দন 180 বীট/মিনিটের বেশি হয়, তখন কার্ডিয়াক আউটপুট কমে যায় ____</t>
  </si>
  <si>
    <t>দ্রুত নির্গমন সময় সংক্ষিপ্ত</t>
  </si>
  <si>
    <t>ধীর নির্গমন সময় সংক্ষিপ্ত</t>
  </si>
  <si>
    <t>দ্রুত ভরাট সময় সংক্ষিপ্ত</t>
  </si>
  <si>
    <t>স্লো ডাউন ফিলিং পিরিয়ড সংক্ষিপ্ত</t>
  </si>
  <si>
    <t>স্কুল-পরবর্তী শারীরিক অনুশীলনের প্রধান নীতিগুলির মধ্যে রয়েছে চেতনার নীতি, নিয়মিততার নীতি এবং ____</t>
  </si>
  <si>
    <t>ব্যক্তিত্বের নীতি</t>
  </si>
  <si>
    <t>পার্থক্য নীতি</t>
  </si>
  <si>
    <t>উদ্যোগের নীতি</t>
  </si>
  <si>
    <t>জীবনের নীতি</t>
  </si>
  <si>
    <t>ট্র্যাক অ্যাথলিটরা উচ্চ পায়ে দৌড়ানো এবং ট্রটিং ব্যায়াম করে মূলত ____ উন্নতির জন্য</t>
  </si>
  <si>
    <t>সংবেদনশীল</t>
  </si>
  <si>
    <t>যে পদ্ধতিতে ক্রীড়াবিদরা সচেতনভাবে এবং সক্রিয়ভাবে তাদের মনে তৈরি করা ক্রীড়া চিত্রগুলি ব্যবহার করে বা প্রশিক্ষণের জন্য কল্পনার পূর্ণ ব্যবহার করে তাকে বলা হয় ____</t>
  </si>
  <si>
    <t>আনয়ন প্রশিক্ষণ পদ্ধতি</t>
  </si>
  <si>
    <t>মন প্রশিক্ষণ পদ্ধতি</t>
  </si>
  <si>
    <t>প্রাক-ম্যাচ প্রশিক্ষণ সপ্তাহে মানসম্পন্ন প্রশিক্ষণের মৌলিক বৈশিষ্ট্যগুলি হল ____</t>
  </si>
  <si>
    <t>সাধারণ গুণাবলী বৃদ্ধি</t>
  </si>
  <si>
    <t>বিশেষ গুণাবলী বৃদ্ধি</t>
  </si>
  <si>
    <t>সাধারণ এবং নির্দিষ্ট গুণাবলী বৃদ্ধি করুন</t>
  </si>
  <si>
    <t>বিশেষ গুণ কমানো</t>
  </si>
  <si>
    <t>যে খেলাগুলি সাধারণত "চরম পয়েন্ট" প্রবণ হয় সেগুলি হল ____</t>
  </si>
  <si>
    <t>স্প্রিন্ট</t>
  </si>
  <si>
    <t>মধ্য দূরত্ব চলমান</t>
  </si>
  <si>
    <t>জিমন্যাস্টিকস</t>
  </si>
  <si>
    <t>নিক্ষেপ</t>
  </si>
  <si>
    <t>যখন কার্ডিয়াক সিমপ্যাথেটিক স্নায়ু উত্তেজিত হয়, তখন কার্ডিয়াক কার্যকলাপের উপর এর প্রভাব ____</t>
  </si>
  <si>
    <t>সংকোচন বৃদ্ধি এবং হৃদস্পন্দন বৃদ্ধি</t>
  </si>
  <si>
    <t>বর্ধিত সংকোচন, ধীর হৃদস্পন্দন</t>
  </si>
  <si>
    <t>দুর্বল কার্ডিওমায়োপ্যাথি, হৃদস্পন্দন বৃদ্ধি</t>
  </si>
  <si>
    <t>টাকাইকার্ডিয়া, ধীর হৃদস্পন্দন</t>
  </si>
  <si>
    <t>স্কুল শারীরিক শিক্ষা আমাদের দেশের শারীরিক শিক্ষার ভিত্তি, তাই ____</t>
  </si>
  <si>
    <t>খেলাধুলার বিকাশের জন্য স্কুলের খেলাধুলার বিকাশের নিয়ম মেনে চলতে হবে</t>
  </si>
  <si>
    <t>শারীরিক শিক্ষার শিক্ষকদের অবশ্যই কোচের দায়িত্ব নিতে হবে</t>
  </si>
  <si>
    <t>স্কুল শারীরিক শিক্ষা স্কুল শিক্ষার একটি গুরুত্বপূর্ণ অংশ</t>
  </si>
  <si>
    <t>স্কুলের শারীরিক শিক্ষার উচিত মানুষের শারীরিক সুস্থতা বৃদ্ধিতে ফোকাস করা</t>
  </si>
  <si>
    <t>পিরামিড প্রশিক্ষণ পদ্ধতি হল ____ উন্নত করা</t>
  </si>
  <si>
    <t>সংবেদনশীল গুণাবলী</t>
  </si>
  <si>
    <t>নমনীয়তা</t>
  </si>
  <si>
    <t>সহনশীলতা গুণমান</t>
  </si>
  <si>
    <t>ব্যবধান প্রশিক্ষণ কার্যকরভাবে বায়বীয় সহনশীলতা বিকাশ করতে পারে, যার অর্থ ____</t>
  </si>
  <si>
    <t>ব্যায়ামের মধ্যে যথাযথ বিরতি নিন এবং বিরতির সময় কম তীব্র ব্যায়াম করুন</t>
  </si>
  <si>
    <t>ব্যায়ামের মধ্যে যথাযথ বিরতি রাখুন এবং বিরতির সময় সম্পূর্ণ বিশ্রাম নিন</t>
  </si>
  <si>
    <t>আপনার প্রশিক্ষণ চক্রের সময় উপযুক্ত বিরতি নির্ধারণ করুন এবং বিরতির সময় নিম্ন-তীব্রতার ব্যায়াম করুন</t>
  </si>
  <si>
    <t>প্রশিক্ষণ চক্রের সময় যথাযথ বিরতি নির্ধারণ করুন এবং বিরতির সময় সম্পূর্ণ বিশ্রাম নিন</t>
  </si>
  <si>
    <t>ক্রীড়া প্রশিক্ষণের তত্ত্বটি মূলত ____ এ প্রতিফলিত হয়</t>
  </si>
  <si>
    <t>প্রশিক্ষণ প্রক্রিয়ার সাধারণ আইনগুলি অধ্যয়ন করুন এবং স্পষ্ট করুন</t>
  </si>
  <si>
    <t>অনুরূপ প্রকল্পের অন্তর্নিহিত বৈশিষ্ট্য এবং নিয়মগুলি স্পষ্ট করুন</t>
  </si>
  <si>
    <t>প্রতিটি বিশেষীকরণের সমস্ত আইন অধ্যয়ন করুন এবং স্পষ্ট করুন</t>
  </si>
  <si>
    <t>B এবং C</t>
  </si>
  <si>
    <t>শারীরিক শিক্ষা এবং স্বাস্থ্য শ্রেণী হল ____ এর মৌলিক সাংগঠনিক রূপ এটি শিক্ষা মন্ত্রনালয়ের দ্বারা প্রণীত শিক্ষণ পরিকল্পনার উপর ভিত্তি করে একটি প্রয়োজনীয় কোর্স এবং এটি শিক্ষার্থীদের জন্য একটি পদ্ধতিগত শারীরিক শিক্ষা প্রক্রিয়া।</t>
  </si>
  <si>
    <t>অপেশাদার প্রশিক্ষণ</t>
  </si>
  <si>
    <t>পালমোনারি বায়ুচলাচলের শক্তি ____ থেকে আসে</t>
  </si>
  <si>
    <t>ফুসফুসের সংকোচন</t>
  </si>
  <si>
    <t>ফুসফুসের ইলাস্টিক রিকোয়েল</t>
  </si>
  <si>
    <t>শ্বাসযন্ত্রের পেশীগুলির সংকোচনের কার্যকলাপ</t>
  </si>
  <si>
    <t>ইন্ট্রাপালমোনারি চাপ এবং ইন্ট্রাথোরাসিক চাপের মধ্যে পার্থক্য</t>
  </si>
  <si>
    <t>বিশ্রামে একজন সুস্থ প্রাপ্তবয়স্কের জন্য প্রতি মিনিটে অক্সিজেনের প্রয়োজন ____</t>
  </si>
  <si>
    <t>250 মিলি</t>
  </si>
  <si>
    <t>500 মিলি</t>
  </si>
  <si>
    <t>750 মিলি</t>
  </si>
  <si>
    <t>1 000 মিলি</t>
  </si>
  <si>
    <t>ক্রীড়াবিদদের পরিবেশের সাথে খাপ খাইয়ে নেওয়ার ক্ষমতা উন্নত করার জন্য, টেবিল টেনিস প্রশিক্ষক এই পদ্ধতিটি ____ এর অন্তর্গত।</t>
  </si>
  <si>
    <t>লোড পরিবর্তন প্রশিক্ষণ পদ্ধতি</t>
  </si>
  <si>
    <t>বিষয়বস্তু রূপান্তর প্রশিক্ষণ পদ্ধতি</t>
  </si>
  <si>
    <t>পদ্ধতি পরিবর্তন প্রশিক্ষণ পদ্ধতি</t>
  </si>
  <si>
    <t>ফর্ম রূপান্তর প্রশিক্ষণ পদ্ধতি</t>
  </si>
  <si>
    <t>আয়নিক তত্ত্ব অনুসারে, কর্ম সম্ভাবনা তৈরি হয় ____ এর কারণে</t>
  </si>
  <si>
    <t>K+ বহিঃপ্রবাহ বন্ধ করে</t>
  </si>
  <si>
    <t>Na+ এর দ্রুত বহিঃপ্রবাহ</t>
  </si>
  <si>
    <t>K+ হঠাৎ এবং দ্রুত প্রবাহিত হয়েছে</t>
  </si>
  <si>
    <t>Na+ এর দ্রুত এবং ব্যাপক প্রবাহ</t>
  </si>
  <si>
    <t>1980-এর দশকের মাঝামাঝি সময়ে, মার্কিন ক্রীড়া শিল্পের মোট আউটপুট মূল্য 63 বিলিয়ন মার্কিন ডলারেরও বেশি পৌঁছেছিল, যা মার্কিন অর্থনীতিতে 22 তম স্তম্ভ শিল্পে পরিণত হয়েছে, যার মধ্যে প্রতিযোগিতামূলক ক্রীড়া শিল্পের বিশাল সংখ্যাগরিষ্ঠতা রয়েছে। এটি দেখায় যে প্রতিযোগিতামূলক খেলাধুলা করতে পারে ____</t>
  </si>
  <si>
    <t>দেশ ও সমাজের ব্যাপক শক্তি দেখান</t>
  </si>
  <si>
    <t>দ্রুত সামাজিক ও অর্থনৈতিক উন্নয়ন প্রচার করুন</t>
  </si>
  <si>
    <t>মানুষের আত্ম-সংগ্রামী চেতনাকে অনুপ্রাণিত করে</t>
  </si>
  <si>
    <t>খেলাধুলায় জনসাধারণের অংশগ্রহণ বৃদ্ধি করা</t>
  </si>
  <si>
    <t>ক্রীড়াবিদদের (দল) দক্ষতা অর্জন এবং কৌশল ব্যবহার করার ক্ষমতাকে ____ বলা হয়</t>
  </si>
  <si>
    <t>প্রতিযোগিতামূলক কৌশল</t>
  </si>
  <si>
    <t>কৌশলগত কর্ম</t>
  </si>
  <si>
    <t>শিশু এবং কিশোর-কিশোরীদের পেশী শক্তি প্রতি বছর অসমভাবে বৃদ্ধি পায়____</t>
  </si>
  <si>
    <t>বৃদ্ধির ত্বরণ পর্যায়ে, পেশী ধীরে ধীরে অনুদৈর্ঘ্যভাবে বিকশিত হয়</t>
  </si>
  <si>
    <t>বৃদ্ধির ত্বরণ সময়ের পরে, পেশীগুলি পার্শ্ববর্তীভাবে দ্রুত বিকাশ লাভ করে</t>
  </si>
  <si>
    <t>বৃদ্ধির ত্বরণের পর্যায়ে, পেশীর বিকাশ হাড়ের বৃদ্ধির আগে</t>
  </si>
  <si>
    <t>বৃদ্ধির ত্বরণের পর্যায়ে, পেশী বিকাশ ধীরে ধীরে হয়</t>
  </si>
  <si>
    <t>ব্যায়ামের সময়, প্রতি ইউনিট সময় শরীর বা শরীরের একটি নির্দিষ্ট অংশ দ্বারা সরানো দূরত্ব হল ____</t>
  </si>
  <si>
    <t>অ্যাকশন দূরত্ব</t>
  </si>
  <si>
    <t>কর্ম হার</t>
  </si>
  <si>
    <t>অভ্যন্তরীণ শ্বাস-প্রশ্বাস বোঝায় ____</t>
  </si>
  <si>
    <t>অ্যালভিওলি এবং কৈশিক রক্তের মধ্যে গ্যাস বিনিময়</t>
  </si>
  <si>
    <t>টিস্যু কোষ এবং কৈশিক রক্তের মধ্যে গ্যাস বিনিময়</t>
  </si>
  <si>
    <t>অর্গানেলের মধ্যে গ্যাস বিনিময়</t>
  </si>
  <si>
    <t>কোষের মধ্যে জৈবিক অক্সিডেটিভ প্রক্রিয়া</t>
  </si>
  <si>
    <t>হাই জাম্প প্রশিক্ষণের সময় রাবারের দড়ি ক্রসবার হিসাবে ব্যবহার করা হল ____</t>
  </si>
  <si>
    <t>অসুবিধা কমানোর পদ্ধতি</t>
  </si>
  <si>
    <t>অসুবিধা যোগ করা</t>
  </si>
  <si>
    <t>টেলিকাইনেসিস</t>
  </si>
  <si>
    <t>প্রতিনিধিত্বমূলক পদ্ধতি</t>
  </si>
  <si>
    <t>ক্রীড়াবিদদের সম্পূর্ণ কৌশলগত সমন্বয় প্রক্রিয়া সম্পূর্ণ করতে সক্ষম করার জন্য, ____ সাধারণত ব্যবহৃত হয়</t>
  </si>
  <si>
    <t>অসুবিধা হ্রাস প্রশিক্ষণ পদ্ধতি</t>
  </si>
  <si>
    <t>সম্পূর্ণ কৌশলগত প্রশিক্ষণ পদ্ধতি</t>
  </si>
  <si>
    <t>ব্রেকডাউন কৌশলগত প্রশিক্ষণ পদ্ধতি</t>
  </si>
  <si>
    <t>বায়বীয় ধৈর্য প্রধানত মানুষের পেশীতে ____ এর সাথে সম্পর্কিত</t>
  </si>
  <si>
    <t>গ্লাইকোজেন মজুদ</t>
  </si>
  <si>
    <t>চর্বি মজুদ সম্পর্কিত</t>
  </si>
  <si>
    <t>প্রোটিন রিজার্ভ সম্পর্কিত</t>
  </si>
  <si>
    <t>এটিপি-সিপি রিজার্ভ সম্পর্কিত</t>
  </si>
  <si>
    <t>নিচের কোনটি বুদ্ধিবৃত্তিক প্রশিক্ষণের অন্তর্গত নয় ____</t>
  </si>
  <si>
    <t>পর্যবেক্ষণ প্রশিক্ষণ</t>
  </si>
  <si>
    <t>চিন্তাভাবনা এবং কল্পনা প্রশিক্ষণ</t>
  </si>
  <si>
    <t>স্মৃতি প্রশিক্ষণ</t>
  </si>
  <si>
    <t>চিত্রকলার প্রশিক্ষণ</t>
  </si>
  <si>
    <t>যে প্রশিক্ষণ পদ্ধতিটি অনুশীলনের সময় ক্রীড়াবিদদের মানসিক অবস্থাকে একটি নির্দিষ্ট জিনিস বা দিক নির্দেশ করার জন্য কার্যকর উদ্দীপনা ব্যবহার করে তাকে বলা হয় ____</t>
  </si>
  <si>
    <t>বহির্কোষী তরল হল সেই পরিবেশ যেখানে কোষগুলি সরাসরি বাস করে তাকে সাধারণত দেহের ____ বলা হয়।</t>
  </si>
  <si>
    <t>বাহ্যিক পরিবেশ</t>
  </si>
  <si>
    <t>অভ্যন্তরীণ পরিবেশ</t>
  </si>
  <si>
    <t>স্থিতিশীল রাষ্ট্র পরিবেশ</t>
  </si>
  <si>
    <t>সেলুলার পরিবেশ</t>
  </si>
  <si>
    <t>রক্তচাপ গঠনের পূর্বশর্ত হল ____</t>
  </si>
  <si>
    <t>হার্ট ইজেকশন</t>
  </si>
  <si>
    <t>পেরিফেরাল প্রতিরোধের</t>
  </si>
  <si>
    <t>রক্তনালীতে রক্ত ​​ভর্তি হয়</t>
  </si>
  <si>
    <t>রক্তনালী প্রাচীর স্থিতিস্থাপকতা</t>
  </si>
  <si>
    <t>ব্যায়ামের সময় শিশুদের কার্ডিওভাসকুলার ফাংশন প্রতিক্রিয়ার বৈশিষ্ট্যগুলি হল ____</t>
  </si>
  <si>
    <t>হৃদস্পন্দন বৃদ্ধি, রক্তচাপ হ্রাস</t>
  </si>
  <si>
    <t>হৃদস্পন্দন ধীর হয়ে যায়, রক্তচাপ কমে যায়</t>
  </si>
  <si>
    <t>হৃদস্পন্দন এবং রক্তচাপ বৃদ্ধি</t>
  </si>
  <si>
    <t>হৃদস্পন্দন ধীর হয়ে যায়, রক্তচাপ বেড়ে যায়</t>
  </si>
  <si>
    <t>সিউডোস্টেডি অবস্থায় পেশী বিপাক সম্পর্কে সঠিক বিবৃতি হল ____</t>
  </si>
  <si>
    <t>অক্সিজেন গ্রহণের চেয়ে অক্সিজেনের চাহিদা বেশি</t>
  </si>
  <si>
    <t>অক্সিজেনের চাহিদা অক্সিজেন গ্রহণের সমান</t>
  </si>
  <si>
    <t>অক্সিজেনের চাহিদা অক্সিজেন গ্রহণের চেয়ে কম</t>
  </si>
  <si>
    <t>VO2 সর্বোচ্চ VO2 স্তরে পৌঁছায়নি</t>
  </si>
  <si>
    <t>কৌশলগত প্রয়োগের জন্য প্রাথমিক প্রয়োজনীয়তাগুলি হল: প্রথম, স্পষ্ট উদ্দেশ্য এবং প্রাসঙ্গিকতা। দ্বিতীয়ত, কার্যকারিতা একটি উচ্চ ডিগ্রী। তৃতীয়, _____।</t>
  </si>
  <si>
    <t>কৌশলগত সমন্বয়</t>
  </si>
  <si>
    <t>কৌশলগত আচরণের আড়াল।</t>
  </si>
  <si>
    <t>কৌশলগত নমনীয়তা</t>
  </si>
  <si>
    <t>কৌশলগত কর্মের প্রত্যাশা</t>
  </si>
  <si>
    <t>একটি সম্পূর্ণ প্রশিক্ষণ লক্ষ্যের মধ্যে রয়েছে ____</t>
  </si>
  <si>
    <t>ক্রীড়া কর্মক্ষমতা সূচক</t>
  </si>
  <si>
    <t>প্রতিযোগিতামূলক ক্ষমতা সূচক</t>
  </si>
  <si>
    <t>প্রশিক্ষণ লোড সূচক</t>
  </si>
  <si>
    <t>A, B, C</t>
  </si>
  <si>
    <t>বিরতি প্রশিক্ষণ পদ্ধতি ব্যবহার করার সময়, ব্যায়ামের দুটি সেটের মধ্যে ব্যবধানের ভিত্তি হল যে পরবর্তী ব্যায়াম শুরু করার সময় প্রতি মিনিটে হার্টের হার ____-এ নেমে যাওয়া উচিত।</t>
  </si>
  <si>
    <t>প্রায় 80 বার</t>
  </si>
  <si>
    <t>প্রায় 120 বার</t>
  </si>
  <si>
    <t>প্রায় 150 বার</t>
  </si>
  <si>
    <t>প্রায় 200 বার</t>
  </si>
  <si>
    <t>সাধারণ ক্রীড়া প্রশিক্ষণের সাথে তুলনা করে, পাঠ্যক্রম বহির্ভূত ক্রীড়া প্রশিক্ষণের মধ্যে প্রধান পার্থক্য হল ____</t>
  </si>
  <si>
    <t>প্রশিক্ষণের বিষয়বস্তু বিশেষায়িত</t>
  </si>
  <si>
    <t>লোড বিন্যাস বৈজ্ঞানিক</t>
  </si>
  <si>
    <t>প্রশিক্ষণ মৌলিক</t>
  </si>
  <si>
    <t>প্রশিক্ষণ পৃথকভাবে লক্ষ্য করা হয়</t>
  </si>
  <si>
    <t>নিম্নলিখিত বিবৃতিটি সঠিক ____</t>
  </si>
  <si>
    <t>ব্যায়ামের তীব্রতা যত বেশি, সময়কাল তত বেশি এবং প্রতি মিনিটে অক্সিজেনের চাহিদা তত বেশি।</t>
  </si>
  <si>
    <t>ব্যায়ামের তীব্রতা যত বেশি হবে, সময়কাল তত কম হবে এবং প্রতি মিনিটে অক্সিজেনের চাহিদা তত বেশি হবে।</t>
  </si>
  <si>
    <t>ব্যায়ামের তীব্রতা যত কম হবে, সময়কাল তত বেশি হবে এবং প্রতি মিনিটে অক্সিজেনের চাহিদা তত কম হবে।</t>
  </si>
  <si>
    <t>ব্যায়ামের তীব্রতা যত কম হবে, সময়কাল তত কম হবে এবং প্রতি মিনিটে অক্সিজেনের চাহিদা তত কম হবে।</t>
  </si>
  <si>
    <t>বাস্কেটবলের জটিল কৌশল শেখার প্রাথমিক পর্যায়ে, কোচরা প্রায়ই ____ ব্যবহার করেন</t>
  </si>
  <si>
    <t>সার্কিট প্রশিক্ষণ পদ্ধতি</t>
  </si>
  <si>
    <t>সম্পূর্ণ অনুশীলন পদ্ধতি</t>
  </si>
  <si>
    <t>পুনরাবৃত্তি প্রশিক্ষণ পদ্ধতি</t>
  </si>
  <si>
    <t>অনুশীলন পদ্ধতি ভেঙে দিন</t>
  </si>
  <si>
    <t>প্রতিযোগিতার আগে, ক্রীড়াবিদরা অস্থিরতা, অঙ্গ-প্রত্যঙ্গে দুর্বলতা, সারা শরীরে সামান্য কাঁপুনি, এবং গলা বন্ধের মতো লক্ষণগুলি দেখায়।</t>
  </si>
  <si>
    <t>প্রস্তুত রাষ্ট্র</t>
  </si>
  <si>
    <t>জ্বর</t>
  </si>
  <si>
    <t>ঠান্ডা সিন্ড্রোম</t>
  </si>
  <si>
    <t>ক্লান্তি অবস্থা</t>
  </si>
  <si>
    <t>কিশোর-কিশোরীদের অক্সিজেন পরিবহন ব্যবস্থার বৈশিষ্ট্য অনুযায়ী, শারীরিক শিক্ষা ও প্রশিক্ষণ ____</t>
  </si>
  <si>
    <t>স্বল্পমেয়াদী গতি ব্যায়াম উপর ফোকাস</t>
  </si>
  <si>
    <t>কম তীব্রতা বায়বীয় ব্যায়াম উপর ফোকাস</t>
  </si>
  <si>
    <t>কম তীব্রতা শক্তি ব্যায়াম উপর ফোকাস</t>
  </si>
  <si>
    <t>প্রধানত স্ট্যাটিক ব্যায়াম</t>
  </si>
  <si>
    <t>অনুমান করুন যে মানুষের শারীরস্থানের মৃত স্থানের পরিমাণ হল 150ml যদি শ্বাস-প্রশ্বাসের হার প্রতি মিনিটে 12 গুণ থেকে 24 বার বৃদ্ধি পায় এবং জোয়ারের পরিমাণ 500ml থেকে 250ml-এ কমে যায়, তাহলে ____</t>
  </si>
  <si>
    <t>বর্ধিত অ্যালভিওলার বায়ুচলাচল</t>
  </si>
  <si>
    <t>পালমোনারি বায়ুচলাচল বৃদ্ধি</t>
  </si>
  <si>
    <t>হ্রাস করা অ্যালভিওলার বায়ুচলাচল</t>
  </si>
  <si>
    <t>পালমোনারি বায়ুচলাচল হ্রাস</t>
  </si>
  <si>
    <t>পাখনা দিয়ে অনুশীলন করার জন্য সাঁতারুরা যে পদ্ধতি ব্যবহার করে তা হল ____</t>
  </si>
  <si>
    <t>প্রস্তুতিমূলক কার্যক্রমের তীব্রতা এবং সময় ____ এর উপর ভিত্তি করে হওয়া উচিত</t>
  </si>
  <si>
    <t>শরীরের তাপমাত্রা বৃদ্ধি প্রধান লক্ষণ</t>
  </si>
  <si>
    <t>উচ্চ রক্তচাপ প্রধান লক্ষণ</t>
  </si>
  <si>
    <t>বর্ধিত উত্তেজনা প্রধান লক্ষণ</t>
  </si>
  <si>
    <t>হৃদস্পন্দন বৃদ্ধি প্রধান লক্ষণ</t>
  </si>
  <si>
    <t>যখন চর্বি অসম্পূর্ণভাবে অক্সিডাইজ করা হয়, তখন প্রচুর পরিমাণে মধ্যবর্তী পণ্য জমা হবে, যা গুরুতর ক্ষেত্রে বিষক্রিয়ার কারণ হতে পারে ____।</t>
  </si>
  <si>
    <t>বিনামূল্যে ফ্যাটি অ্যাসিড</t>
  </si>
  <si>
    <t>কিটোন দেহগুলি</t>
  </si>
  <si>
    <t>কম ঘনত্বের লিপোপ্রোটিন</t>
  </si>
  <si>
    <t>ট্রাইগ্লিসারাইড</t>
  </si>
  <si>
    <t>ক্রীড়া প্রশিক্ষণ নীতিগুলি ____ উল্লেখ করে</t>
  </si>
  <si>
    <t>ক্রীড়া প্রশিক্ষণ ব্যবস্থার মধ্যে বিভিন্ন উপাদানের মধ্যে কাঠামোগত এবং কার্যকরী সম্পর্ক</t>
  </si>
  <si>
    <t>ক্রীড়া প্রশিক্ষণ ব্যবস্থার অভ্যন্তরীণ এবং বাহ্যিক কারণগুলির মধ্যে অপরিহার্য সম্পর্ক এবং বিকাশের প্রবণতা</t>
  </si>
  <si>
    <t>ক্রীড়া প্রশিক্ষণ কার্যক্রমের উদ্দেশ্যমূলক আইনের উপর ভিত্তি করে নির্ধারিত ক্রীড়া প্রশিক্ষণ আয়োজনের জন্য যে মৌলিক নীতিগুলি অনুসরণ করা আবশ্যক</t>
  </si>
  <si>
    <t>ক্রীড়া প্রশিক্ষণের সময় প্যাটার্নযুক্ত প্রয়োজনীয়তা অনুসরণ করা হয়</t>
  </si>
  <si>
    <t>খেলার শর্ত অনুসারে কৌশলগত সিমুলেশন প্রশিক্ষণ পরিচালনা করা কৌশলগত প্রশিক্ষণের একটি ____।</t>
  </si>
  <si>
    <t>টাস্ক</t>
  </si>
  <si>
    <t>পদ্ধতি</t>
  </si>
  <si>
    <t>টাইপ</t>
  </si>
  <si>
    <t>প্রয়োজন</t>
  </si>
  <si>
    <t>ল্যাকটেট থ্রেশহোল্ড শরীরের বিপাককে একটি গুরুত্বপূর্ণ পয়েন্ট বা টার্নিং পয়েন্ট হিসাবে প্রতিফলিত করে নিচের কোনটির জন্য ____</t>
  </si>
  <si>
    <t>প্রধানত অ্যানেরোবিক বিপাক থেকে প্রধানত বায়বীয় বিপাকের রূপান্তর</t>
  </si>
  <si>
    <t>প্রধানত গ্লুকোজ বিপাক থেকে প্রধানত বায়বীয় বিপাকের রূপান্তর</t>
  </si>
  <si>
    <t>প্রধানত অ্যানেরোবিক বিপাক থেকে প্রধানত গ্লুকোজ বিপাকের রূপান্তর</t>
  </si>
  <si>
    <t>প্রধানত বায়বীয় বিপাক থেকে প্রধানত অ্যানেরোবিক বিপাকের রূপান্তর</t>
  </si>
  <si>
    <t>নিম্নলিখিত কারণগুলি লোড গঠন করে না ____</t>
  </si>
  <si>
    <t>উচ্চ</t>
  </si>
  <si>
    <t>দলের সংখ্যা</t>
  </si>
  <si>
    <t>একটি খেলা চলাকালীন নির্দিষ্ট কৌশলগত লক্ষ্য অর্জনের জন্য ক্রীড়াবিদরা তাদের নিজস্ব কৌশলগত আচরণের বিষয়ে সিদ্ধান্ত নেয় এমন চিন্তা প্রক্রিয়াকে ____ বলা হয়</t>
  </si>
  <si>
    <t>কৌশলগত ধারণা</t>
  </si>
  <si>
    <t>কৌশলগত পথপ্রদর্শক আদর্শ</t>
  </si>
  <si>
    <t>কৌশলগত জ্ঞান</t>
  </si>
  <si>
    <t>পোস্ট-একাডেমিক পিরিয়ডে (12 থেকে 16 বছর) শারীরিক শিক্ষা প্রক্রিয়ার বৈশিষ্ট্য ____ অন্তর্ভুক্ত করে না</t>
  </si>
  <si>
    <t>মাল্টিমোডালিটি</t>
  </si>
  <si>
    <t>সম্পূর্ণতা</t>
  </si>
  <si>
    <t>জাতীয় প্রবিধান</t>
  </si>
  <si>
    <t>অ-সম্পূর্ণতা</t>
  </si>
  <si>
    <t>নিম্নলিখিত প্রযুক্তিগত আন্দোলনের জন্য বুকের শ্বাস-প্রশ্বাসের প্রয়োজন হয় ____</t>
  </si>
  <si>
    <t>হ্যান্ডস্ট্যান্ড</t>
  </si>
  <si>
    <t>অনুভূমিক বার সোজা হাত স্তব্ধ</t>
  </si>
  <si>
    <t>সিট-আপের সিট-আপ পর্ব</t>
  </si>
  <si>
    <t>রিং ক্রস সাসপেনশন</t>
  </si>
  <si>
    <t>সহনশীলতা ইভেন্টে ক্রীড়াবিদদের জন্য (দীর্ঘ-দূরত্বের দৌড়, দীর্ঘ-দূরত্বের সাঁতার ইত্যাদি), হৃৎপিণ্ডের প্রধান পরিবর্তনগুলি হল ____</t>
  </si>
  <si>
    <t>হার্টের পেশী ঘন হওয়া</t>
  </si>
  <si>
    <t>ভেন্ট্রিকুলার ভলিউম বৃদ্ধি</t>
  </si>
  <si>
    <t>মায়োকার্ডিয়াম এবং হার্টের পরিমাণ বৃদ্ধি পায়</t>
  </si>
  <si>
    <t>নিচের কোনটি প্রতিযোগিতামূলক খেলাধুলার মৌলিক উপাদান নয় ____</t>
  </si>
  <si>
    <t>রক্ত এবং টিস্যু কোষের মধ্যে গ্যাসের বিনিময়কে ____ বলে</t>
  </si>
  <si>
    <t>ফুসফুসের বায়ুচলাচল</t>
  </si>
  <si>
    <t>রক্ত সঞ্চালন ব্যবস্থার কার্যকারিতা পরিমাপের একটি গুরুত্বপূর্ণ সূচক হল____</t>
  </si>
  <si>
    <t>হৃদস্পন্দন</t>
  </si>
  <si>
    <t>গতির গুণাবলী বিকাশের সর্বোত্তম বয়স হল ____</t>
  </si>
  <si>
    <t>8 বছর থেকে 10 বছর বয়সী</t>
  </si>
  <si>
    <t>10 বছর থেকে 13 বছর বয়সী</t>
  </si>
  <si>
    <t>14 বছর থেকে 16 বছর বয়সী</t>
  </si>
  <si>
    <t>16 থেকে 18 বছর বয়সী</t>
  </si>
  <si>
    <t>সহনশীলতা প্রশিক্ষণ _____ দ্বারা বিশ্রামের হৃদস্পন্দনকে ধীর করে দিতে পারে</t>
  </si>
  <si>
    <t>যোনি স্বর বৃদ্ধি</t>
  </si>
  <si>
    <t>বর্ধিত সহানুভূতিশীল স্বন</t>
  </si>
  <si>
    <t>বর্ধিত যোনি এবং সহানুভূতিশীল স্বন</t>
  </si>
  <si>
    <t>যোনি স্বর হ্রাস</t>
  </si>
  <si>
    <t>যখন একজন ব্যক্তি শুয়ে শুয়ে ব্যায়াম করেন, তখন কার্ডিয়াক আউটপুট ____ এর কারণে বেড়ে যায়</t>
  </si>
  <si>
    <t>বর্ধিত হৃদস্পন্দন</t>
  </si>
  <si>
    <t>স্ট্রোক ভলিউম বৃদ্ধি</t>
  </si>
  <si>
    <t>বর্ধিত শিরাস্থ রিটার্ন</t>
  </si>
  <si>
    <t>ইন্ট্রাথোরাসিক চাপ বৃদ্ধি</t>
  </si>
  <si>
    <t>ফুসফুসের কার্যকর বায়ুচলাচল ক্ষমতা হল ____</t>
  </si>
  <si>
    <t>অ্যালভিওলার বায়ুচলাচল</t>
  </si>
  <si>
    <t>সর্বাধিক পালমোনারি বায়ুচলাচল</t>
  </si>
  <si>
    <t>অত্যাবশ্যক ক্ষমতা</t>
  </si>
  <si>
    <t>আমার দেশে প্রাপ্তবয়স্ক পুরুষদের লোহিত রক্ত ​​কণিকার সংখ্যা হল ____</t>
  </si>
  <si>
    <t>3.5×102L-1～5.0×102L-1</t>
  </si>
  <si>
    <t>4.0×102L-1～5.5×102L-1</t>
  </si>
  <si>
    <t>4.5×102L-1～6.0×102L-1</t>
  </si>
  <si>
    <t>4.0×102L-1～5.0×102L-1</t>
  </si>
  <si>
    <t>কৌশলগত প্রশিক্ষণের কেন্দ্রীয় লিঙ্ক হল ক্রীড়াবিদদের ____ বিকাশ করা</t>
  </si>
  <si>
    <t>ক্রীড়া প্রশিক্ষণের প্রক্রিয়ায়, ক্রীড়াবিদদের প্রতিযোগিতামূলক স্তরের নির্ধারকদের একটি মডেল প্রতিষ্ঠার উদ্দেশ্য হল ক্রীড়াবিদদের ____ নির্ধারণ করা</t>
  </si>
  <si>
    <t>ক্রীড়া পারফরম্যান্স সম্পর্কে নিম্নলিখিত বিবৃতিগুলির মধ্যে কোনটি ভুল ____</t>
  </si>
  <si>
    <t>ক্রীড়া কর্মক্ষমতা প্রতিযোগিতায় অংশগ্রহণকারী ক্রীড়াবিদ ফলাফল</t>
  </si>
  <si>
    <t>ক্রীড়া পারফরম্যান্স হল প্রতিযোগিতায় ক্রীড়াবিদদের প্রতিযোগিতামূলক ক্ষমতা</t>
  </si>
  <si>
    <t>ক্রীড়া কর্মক্ষমতা প্রতিযোগিতায় ক্রীড়াবিদদের প্রতিযোগিতামূলক স্তর এবং প্রতিযোগিতার জয় বা পরাজয় অন্তর্ভুক্ত করে।</t>
  </si>
  <si>
    <t>ক্রীড়া পারফরম্যান্স হল খেলায় ক্রীড়াবিদ এবং প্রতিপক্ষের পারফরম্যান্সের একটি ব্যাপক মূল্যায়ন।</t>
  </si>
  <si>
    <t>পেশী নড়াচড়া বা মানসিক উত্তেজনা ____ হিসাবে প্রকাশ পায়</t>
  </si>
  <si>
    <t>হৃদস্পন্দন বৃদ্ধি এবং রক্তচাপ বৃদ্ধি</t>
  </si>
  <si>
    <t>হৃদস্পন্দন বৃদ্ধি এবং রক্তচাপ হ্রাস</t>
  </si>
  <si>
    <t>হৃদস্পন্দন বৃদ্ধি এবং স্থিতিশীল রক্তচাপ</t>
  </si>
  <si>
    <t>নিম্নোক্তগুলি স্কুলের শারীরিক শিক্ষার গুরুত্বপূর্ণ উপাদান, এবং শারীরিক শিক্ষার ক্লাসের সাথে একত্রে পুরো স্কুলের শারীরিক শিক্ষা গঠন করে: ____</t>
  </si>
  <si>
    <t>সম্প্রদায়ের খেলাধুলা</t>
  </si>
  <si>
    <t>স্কুলের পরে খেলাধুলা</t>
  </si>
  <si>
    <t>অবসর খেলাধুলা</t>
  </si>
  <si>
    <t>সিমুলেশন ট্রেনিং পদ্ধতি ব্যবহার করার সময়, সিমুলেশন ট্রেনিং ভেন্যুর আকার প্রতিযোগীতা ভেন্যুর মতো হওয়ার চেষ্টা করুন এটি ____ এর সাধনা।</t>
  </si>
  <si>
    <t>শারীরিক মিল</t>
  </si>
  <si>
    <t>অস্পষ্টভাবে অনুরূপ</t>
  </si>
  <si>
    <t>গাণিতিক মিল</t>
  </si>
  <si>
    <t>জ্যামিতিক সাদৃশ্য</t>
  </si>
  <si>
    <t>ব্যায়ামের সময় যখন আপনি শ্বাস নিতে অসুবিধা অনুভব করেন বা গুরুতর হাইপোক্সিয়া অনুভব করেন, তখন ____ শ্বাস প্রশ্বাসের পদ্ধতি ব্যবহার করা শরীরের অ্যালভিওলার বায়ুচলাচল বাড়াতে সাহায্য করবে।</t>
  </si>
  <si>
    <t>শ্বাস প্রশ্বাসের গতি বাড়ান এবং যথাযথভাবে শ্বাসের গভীরতা বাড়ান।</t>
  </si>
  <si>
    <t>শ্বাস-প্রশ্বাসের গতি বাড়ান এবং যথাযথভাবে শ্বাসের গভীরতা নিয়ন্ত্রণ করুন।</t>
  </si>
  <si>
    <t>শ্বাস প্রশ্বাসের ফ্রিকোয়েন্সি নিয়ন্ত্রণ করুন এবং যথাযথভাবে শ্বাসের গভীরতা বাড়ান।</t>
  </si>
  <si>
    <t>শ্বাসের ফ্রিকোয়েন্সি এবং উপযুক্ত শ্বাসের গভীরতা নিয়ন্ত্রণ করুন।</t>
  </si>
  <si>
    <t>মোটর কন্ডিশনিং-এ, ____ এর আগত আবেগ একটি অত্যন্ত গুরুত্বপূর্ণ ভূমিকা পালন করে।</t>
  </si>
  <si>
    <t>দৃষ্টি</t>
  </si>
  <si>
    <t>শুনানি</t>
  </si>
  <si>
    <t>অবস্থান অনুভূতি</t>
  </si>
  <si>
    <t>proprioception</t>
  </si>
  <si>
    <t>শ্বাস-প্রশ্বাসের ব্যায়াম ক্রীড়াবিদদের সঞ্চালন করতে সাহায্য করে ____</t>
  </si>
  <si>
    <t>বিস্ফোরক শক্তি</t>
  </si>
  <si>
    <t>কঠোর ব্যায়ামের ফলে উৎপন্ন বেশিরভাগ ল্যাকটিক অ্যাসিড গ্লাইকোজেন বা গ্লুকোজে রূপান্তরিত হতে পারে এই প্রক্রিয়ায় গুরুত্বপূর্ণ ভূমিকা পালন করে ____।</t>
  </si>
  <si>
    <t>মায়োকার্ডিয়াম</t>
  </si>
  <si>
    <t>কঙ্কাল পেশী</t>
  </si>
  <si>
    <t>যকৃত</t>
  </si>
  <si>
    <t>কিডনি</t>
  </si>
  <si>
    <t>কারিগরি প্রশিক্ষণে কঠিন পদ্ধতি সম্পর্কে, নিচের কোন বিবৃতিটি ভুল ____</t>
  </si>
  <si>
    <t>ক্রমবর্ধমান অসুবিধা পদ্ধতি বলতে কারিগরি প্রশিক্ষণে বিশেষ ইভেন্টের প্রয়োজনের চেয়ে বেশি অসুবিধা সহ প্রশিক্ষণের একটি পদ্ধতিকে বোঝায়।</t>
  </si>
  <si>
    <t>এই পদ্ধতিটি প্রায়ই অভিজাত ক্রীড়াবিদদের প্রশিক্ষণে ব্যবহৃত হয়</t>
  </si>
  <si>
    <t>ভলিবল স্পাইকিং কৌশল প্রশিক্ষণে, নেট উচ্চতা বাড়ানোর পদ্ধতি হল অসুবিধা বৃদ্ধির একটি পদ্ধতি।</t>
  </si>
  <si>
    <t>নিচের কোনটি শিশু ও কিশোর-কিশোরীদের পেশীর বৈশিষ্ট্য নয় ____</t>
  </si>
  <si>
    <t>পানির পরিমাণ বেশি</t>
  </si>
  <si>
    <t>কম প্রোটিন এবং চর্বি</t>
  </si>
  <si>
    <t>দরিদ্র সহনশীলতা এবং ক্লান্তি সহজ</t>
  </si>
  <si>
    <t>পেশী ক্লান্তির পরে ধীর পুনরুদ্ধার</t>
  </si>
  <si>
    <t>নিম্নলিখিত শিক্ষার পদ্ধতিগুলি যা অনুসন্ধানমূলক কার্যকলাপের উপর ফোকাস করে ____</t>
  </si>
  <si>
    <t>অডিও-ভিজ্যুয়াল নির্দেশিকা পদ্ধতি</t>
  </si>
  <si>
    <t>শিক্ষণ পদ্ধতির বোধগম্যতা</t>
  </si>
  <si>
    <t>আবিষ্কার পদ্ধতি</t>
  </si>
  <si>
    <t>পরিস্থিতিগত শিক্ষার পদ্ধতি</t>
  </si>
  <si>
    <t>শিশু এবং কিশোর-কিশোরীদের মধ্যে, ____ ব্যবহার করার পরামর্শ দেওয়া হয়</t>
  </si>
  <si>
    <t>ভারী লোড শক্তি ব্যায়াম</t>
  </si>
  <si>
    <t>দীর্ঘমেয়াদী স্ট্যাটিক ব্যায়াম</t>
  </si>
  <si>
    <t>দীর্ঘ দূরত্ব সহনশীলতা ব্যায়াম</t>
  </si>
  <si>
    <t>স্বল্প গতির ব্যায়াম</t>
  </si>
  <si>
    <t>একজন অ্যাথলিটের প্রশিক্ষণের অবস্থার নির্ণয়কে ____ হিসাবে বর্ণনা করা যেতে পারে</t>
  </si>
  <si>
    <t>ক্রীড়াবিদদের প্রতিযোগিতার ফলাফল</t>
  </si>
  <si>
    <t>অনুশীলনের সময় একজন ক্রীড়াবিদ যে পরিমাণ ব্যায়াম লোড সহ্য করতে পারে</t>
  </si>
  <si>
    <t>প্রশিক্ষণে ক্রীড়াবিদদের দ্বারা প্রদর্শিত প্রতিযোগিতামূলক ক্ষমতা</t>
  </si>
  <si>
    <t>অ্যাথলেটিক পারফরম্যান্স, প্রতিযোগিতামূলক ক্ষমতা এবং প্রশিক্ষণের লোড অ্যাথলেটের প্রশিক্ষণ লক্ষ্যগুলির বিরুদ্ধে মূল্যায়ন করা হয়</t>
  </si>
  <si>
    <t>প্রাথমিক ও মাধ্যমিক বিদ্যালয়ের জন্য আমার দেশের প্রথম শারীরিক শিক্ষা পাঠ্যক্রম ____ তারিখে প্রবর্তিত হয়েছিল</t>
  </si>
  <si>
    <t>1953</t>
  </si>
  <si>
    <t>1954</t>
  </si>
  <si>
    <t>1955</t>
  </si>
  <si>
    <t>1956</t>
  </si>
  <si>
    <t>ডাইভিংয়ের জন্য, বহু বছরের প্রশিক্ষণের সেরা প্রতিযোগিতামূলক পর্যায়ে, প্রশিক্ষণের প্রাথমিক বিষয়বস্তু হল ____</t>
  </si>
  <si>
    <t>বিশেষ মনস্তাত্ত্বিক গুণ</t>
  </si>
  <si>
    <t>বিশেষ প্রযুক্তি</t>
  </si>
  <si>
    <t>বিশেষ ক্রীড়া গুণাবলী</t>
  </si>
  <si>
    <t>তাত্ত্বিক জ্ঞান প্রশিক্ষণ</t>
  </si>
  <si>
    <t>ফসফেজেন সিস্টেমের শক্তি সরবরাহ ক্ষমতা বিকাশের জন্য প্রশিক্ষণের জন্য উচ্চ তীব্রতা ব্যায়াম প্রয়োজন, এবং সর্বোত্তম সময়কাল হল ____</t>
  </si>
  <si>
    <t>10 সেকেন্ডের মধ্যে</t>
  </si>
  <si>
    <t>10 সেকেন্ড ~ 20 সেকেন্ড</t>
  </si>
  <si>
    <t>20 সেকেন্ড</t>
  </si>
  <si>
    <t>30 সেকেন্ড ~ 40 সেকেন্ড</t>
  </si>
  <si>
    <t>স্কুলের শারীরিক শিক্ষার প্রধান উপায় হল ____ খেলাধুলার দক্ষতা এবং খেলাধুলায় অংশগ্রহণের আচরণ শেখা।</t>
  </si>
  <si>
    <t>শারীরিক ব্যায়াম</t>
  </si>
  <si>
    <t>ক্রীড়া কার্যক্রম</t>
  </si>
  <si>
    <t>ব্যক্তিত্ব বিকাশ</t>
  </si>
  <si>
    <t>তুলনামূলকভাবে বলতে গেলে, ফুটবল খেলোয়াড়দের কৌশলগত সচেতনতা উন্নত করার প্রশিক্ষণ পদ্ধতি হল ____</t>
  </si>
  <si>
    <t>ক্রমাগত প্রশিক্ষণ পদ্ধতি</t>
  </si>
  <si>
    <t>রূপান্তর প্রশিক্ষণ পদ্ধতি</t>
  </si>
  <si>
    <t>ক্রীড়া প্রশিক্ষণের জন্য ক্রীড়া প্রশিক্ষণ নীতির নির্দেশক তাত্পর্য হল ____</t>
  </si>
  <si>
    <t>বিভিন্ন প্রশিক্ষণ নীতি বিভিন্ন প্রশিক্ষণ প্রোগ্রামের জন্য উপযুক্ত</t>
  </si>
  <si>
    <t>ক্রীড়া প্রশিক্ষণ নীতি হল প্রাথমিক নির্দেশিকা যা ক্রীড়াবিদদের প্রশিক্ষণের সময় মেনে চলতে হবে।</t>
  </si>
  <si>
    <t>ক্রীড়া প্রশিক্ষণের মূলনীতি হল ক্রীড়া প্রশিক্ষণের আয়োজনে অনুসরণ করা মৌলিক নির্দেশিকা</t>
  </si>
  <si>
    <t>ক্রীড়া প্রশিক্ষণ অনুশীলনের জন্য এটির সার্বজনীন দিকনির্দেশক তাত্পর্য রয়েছে</t>
  </si>
  <si>
    <t>"স্ট্যান্ডিং ট্রিপল জাম্প" ____ এর অন্তর্গত</t>
  </si>
  <si>
    <t>আইসোমেট্রিক প্রশিক্ষণ</t>
  </si>
  <si>
    <t>হাইপারিসমেট্রিক প্রশিক্ষণ</t>
  </si>
  <si>
    <t>আইসোটোনিক প্রশিক্ষণ</t>
  </si>
  <si>
    <t>আইসোকিনেটিক সংকোচন প্রশিক্ষণ</t>
  </si>
  <si>
    <t>স্কুল খেলাধুলার মৌলিক সাংগঠনিক রূপ হল____</t>
  </si>
  <si>
    <t>পাঠ্যক্রম বহির্ভূত খেলাধুলা</t>
  </si>
  <si>
    <t>শারীরিক শিক্ষা কোর্স</t>
  </si>
  <si>
    <t>স্থানীয়ভাবে ক্লান্ত হয়ে পড়লে শরীর ক্রীড়াবিদদের ____ বিকাশের জন্য আরও উপযুক্ত</t>
  </si>
  <si>
    <t>প্রতিযোগিতার আগে ক্রীড়াবিদদের স্নায়ুতন্ত্রের উত্তেজনার পরিবর্তন অভ্যন্তরীণ অঙ্গের কার্যকারিতার জড়তা কাটিয়ে উঠতে সাহায্য করে____</t>
  </si>
  <si>
    <t>উঠা</t>
  </si>
  <si>
    <t>হ্রাস</t>
  </si>
  <si>
    <t>ধ্রুবক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</si>
</sst>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0.13"/>
    <col customWidth="1" min="7" max="7" width="0.38"/>
  </cols>
  <sheetData>
    <row r="1">
      <c r="A1" s="1" t="s">
        <v>0</v>
      </c>
      <c r="B1" s="1" t="s">
        <v>1</v>
      </c>
      <c r="C1" s="1" t="s">
        <v>2</v>
      </c>
      <c r="D1" s="1" t="s">
        <v>3</v>
      </c>
      <c r="E1" s="1" t="s">
        <v>4</v>
      </c>
      <c r="F1" s="1" t="s">
        <v>5</v>
      </c>
    </row>
    <row r="2">
      <c r="A2" s="1">
        <v>0.0</v>
      </c>
      <c r="B2" s="2" t="s">
        <v>6</v>
      </c>
      <c r="C2" s="2" t="s">
        <v>7</v>
      </c>
      <c r="D2" s="2" t="s">
        <v>8</v>
      </c>
      <c r="E2" s="2" t="s">
        <v>9</v>
      </c>
      <c r="F2" s="2" t="s">
        <v>10</v>
      </c>
      <c r="G2" s="2" t="str">
        <f>IFERROR(__xludf.DUMMYFUNCTION("GOOGLETRANSLATE(B2,""zh_cn"",""bn"")"),"এন বিষয়বস্তু যা একটি কর্ম উপকরণ নয় ____")</f>
        <v>এন বিষয়বস্তু যা একটি কর্ম উপকরণ নয় ____</v>
      </c>
    </row>
    <row r="3">
      <c r="A3" s="1">
        <v>1.0</v>
      </c>
      <c r="B3" s="2" t="s">
        <v>11</v>
      </c>
      <c r="C3" s="2" t="s">
        <v>12</v>
      </c>
      <c r="D3" s="2" t="s">
        <v>13</v>
      </c>
      <c r="E3" s="2" t="s">
        <v>14</v>
      </c>
      <c r="F3" s="2" t="s">
        <v>15</v>
      </c>
      <c r="G3" s="2" t="str">
        <f>IFERROR(__xludf.DUMMYFUNCTION("GOOGLETRANSLATE(B3,""zh_cn"",""bn"")"),"নিকৃষ্ট কোন ক্রীড়া ইভেন্টে ফলাফল অর্জনের জন্য VO2max এর একটি উচ্চতা অর্জন করুন পূর্বশর্ত____")</f>
        <v>নিকৃষ্ট কোন ক্রীড়া ইভেন্টে ফলাফল অর্জনের জন্য VO2max এর একটি উচ্চতা অর্জন করুন পূর্বশর্ত____</v>
      </c>
    </row>
    <row r="4">
      <c r="A4" s="1">
        <v>2.0</v>
      </c>
      <c r="B4" s="2" t="s">
        <v>16</v>
      </c>
      <c r="C4" s="2" t="s">
        <v>17</v>
      </c>
      <c r="D4" s="2" t="s">
        <v>18</v>
      </c>
      <c r="E4" s="2" t="s">
        <v>19</v>
      </c>
      <c r="F4" s="2" t="s">
        <v>20</v>
      </c>
      <c r="G4" s="2" t="str">
        <f>IFERROR(__xludf.DUMMYFUNCTION("GOOGLETRANSLATE(B4,""zh_cn"",""bn"")"),"ব্যায়ামের সময়, টার্গেটের সাথে সমতুল্য পেশী প্রবেশ রক্ত ​​সারবরাহ বৃদ্ধি পায় গুরুত্বপূর্ণ প্রক্রিয়া হল ____।")</f>
        <v>ব্যায়ামের সময়, টার্গেটের সাথে সমতুল্য পেশী প্রবেশ রক্ত ​​সারবরাহ বৃদ্ধি পায় গুরুত্বপূর্ণ প্রক্রিয়া হল ____।</v>
      </c>
    </row>
    <row r="5">
      <c r="A5" s="1">
        <v>3.0</v>
      </c>
      <c r="B5" s="2" t="s">
        <v>21</v>
      </c>
      <c r="C5" s="2" t="s">
        <v>22</v>
      </c>
      <c r="D5" s="2" t="s">
        <v>23</v>
      </c>
      <c r="E5" s="2" t="s">
        <v>24</v>
      </c>
      <c r="F5" s="2" t="s">
        <v>25</v>
      </c>
      <c r="G5" s="2" t="str">
        <f>IFERROR(__xludf.DUMMYFUNCTION("GOOGLETRANSLATE(B5,""zh_cn"",""bn"")"),"শিশু এবং কিশোর-কিশোর পেশী বিকাশের বৈশিষ্ট্য হল ____")</f>
        <v>শিশু এবং কিশোর-কিশোর পেশী বিকাশের বৈশিষ্ট্য হল ____</v>
      </c>
    </row>
    <row r="6">
      <c r="A6" s="1">
        <v>4.0</v>
      </c>
      <c r="B6" s="2" t="s">
        <v>26</v>
      </c>
      <c r="C6" s="2" t="s">
        <v>27</v>
      </c>
      <c r="D6" s="2" t="s">
        <v>28</v>
      </c>
      <c r="E6" s="2" t="s">
        <v>29</v>
      </c>
      <c r="F6" s="2" t="s">
        <v>30</v>
      </c>
      <c r="G6" s="2" t="str">
        <f>IFERROR(__xludf.DUMMYFUNCTION("GOOGLETRANSLATE(B6,""zh_cn"",""bn"")"),"একটি সম্পূর্ণ শিক্ষা প্রক্রিয়াসূচনা বিন্দু হল ____")</f>
        <v>একটি সম্পূর্ণ শিক্ষা প্রক্রিয়াসূচনা বিন্দু হল ____</v>
      </c>
    </row>
    <row r="7">
      <c r="A7" s="1">
        <v>5.0</v>
      </c>
      <c r="B7" s="2" t="s">
        <v>31</v>
      </c>
      <c r="C7" s="2" t="s">
        <v>32</v>
      </c>
      <c r="D7" s="2" t="s">
        <v>33</v>
      </c>
      <c r="E7" s="2" t="s">
        <v>34</v>
      </c>
      <c r="F7" s="2" t="s">
        <v>35</v>
      </c>
      <c r="G7" s="2" t="str">
        <f>IFERROR(__xludf.DUMMYFUNCTION("GOOGLETRANSLATE(B7,""zh_cn"",""bn"")"),"বল গেমের মতো খেলায়, সবচেয়ে গুরুত্বপূর্ণ বিষয় হল প্রযুক্তিগত ____")</f>
        <v>বল গেমের মতো খেলায়, সবচেয়ে গুরুত্বপূর্ণ বিষয় হল প্রযুক্তিগত ____</v>
      </c>
    </row>
    <row r="8">
      <c r="A8" s="1">
        <v>6.0</v>
      </c>
      <c r="B8" s="2" t="s">
        <v>36</v>
      </c>
      <c r="C8" s="2" t="s">
        <v>37</v>
      </c>
      <c r="D8" s="2" t="s">
        <v>38</v>
      </c>
      <c r="E8" s="2" t="s">
        <v>39</v>
      </c>
      <c r="F8" s="2" t="s">
        <v>40</v>
      </c>
      <c r="G8" s="2" t="str">
        <f>IFERROR(__xludf.DUMMYFUNCTION("GOOGLETRANSLATE(B8,""zh_cn"",""bn"")"),"ক্রমাগত শিক্ষার পদ্ধতি প্রাথমিকভাবে শিক্ষাবিদদের ____ বিকাশের জন্য হয়")</f>
        <v>ক্রমাগত শিক্ষার পদ্ধতি প্রাথমিকভাবে শিক্ষাবিদদের ____ বিকাশের জন্য হয়</v>
      </c>
    </row>
    <row r="9">
      <c r="A9" s="1">
        <v>7.0</v>
      </c>
      <c r="B9" s="2" t="s">
        <v>41</v>
      </c>
      <c r="C9" s="2" t="s">
        <v>42</v>
      </c>
      <c r="D9" s="2" t="s">
        <v>43</v>
      </c>
      <c r="E9" s="2" t="s">
        <v>44</v>
      </c>
      <c r="F9" s="2" t="s">
        <v>45</v>
      </c>
      <c r="G9" s="2" t="str">
        <f>IFERROR(__xludf.DUMMYFUNCTION("GOOGLETRANSLATE(B9,""zh_cn"",""bn"")"),"কোন পরিস্থিতিতে ঘূর্ণন ছাড়াই দল গঠনের শিক্ষার রূপ ____")</f>
        <v>কোন পরিস্থিতিতে ঘূর্ণন ছাড়াই দল গঠনের শিক্ষার রূপ ____</v>
      </c>
    </row>
    <row r="10">
      <c r="A10" s="1">
        <v>8.0</v>
      </c>
      <c r="B10" s="2" t="s">
        <v>46</v>
      </c>
      <c r="C10" s="2" t="s">
        <v>47</v>
      </c>
      <c r="D10" s="2" t="s">
        <v>48</v>
      </c>
      <c r="E10" s="2" t="s">
        <v>49</v>
      </c>
      <c r="F10" s="2" t="s">
        <v>50</v>
      </c>
      <c r="G10" s="2" t="str">
        <f>IFERROR(__xludf.DUMMYFUNCTION("GOOGLETRANSLATE(B10,""zh_cn"",""bn"")"),"VO2 ম্যাক্স")</f>
        <v>VO2 ম্যাক্স</v>
      </c>
    </row>
    <row r="11">
      <c r="A11" s="1">
        <v>9.0</v>
      </c>
      <c r="B11" s="2" t="s">
        <v>51</v>
      </c>
      <c r="C11" s="2" t="s">
        <v>52</v>
      </c>
      <c r="D11" s="2" t="s">
        <v>53</v>
      </c>
      <c r="E11" s="2" t="s">
        <v>54</v>
      </c>
      <c r="F11" s="2" t="s">
        <v>55</v>
      </c>
      <c r="G11" s="2" t="str">
        <f>IFERROR(__xludf.DUMMYFUNCTION("GOOGLETRANSLATE(B11,""zh_cn"",""bn"")"),"হিমোগ্লোবিনের বিষয়বস্তুর সাথে ঘনিষ্ঠভাবে সম্পর্কিত এবং এর অক্সিজেন রাজনৈতিক করার ক্ষমতা হল ____")</f>
        <v>হিমোগ্লোবিনের বিষয়বস্তুর সাথে ঘনিষ্ঠভাবে সম্পর্কিত এবং এর অক্সিজেন রাজনৈতিক করার ক্ষমতা হল ____</v>
      </c>
    </row>
    <row r="12">
      <c r="A12" s="1">
        <v>10.0</v>
      </c>
      <c r="B12" s="2" t="s">
        <v>56</v>
      </c>
      <c r="C12" s="2" t="s">
        <v>57</v>
      </c>
      <c r="D12" s="2" t="s">
        <v>58</v>
      </c>
      <c r="E12" s="2" t="s">
        <v>59</v>
      </c>
      <c r="F12" s="2" t="s">
        <v>60</v>
      </c>
      <c r="G12" s="2" t="str">
        <f>IFERROR(__xludf.DUMMYFUNCTION("GOOGLETRANSLATE(B12,""zh_cn"",""bn"")"),"ভারোত্তোলন এবং ক্রীড়াবিদদের শক্তি শিক্ষার জন্য সর্বোত্তম লোড হল ____")</f>
        <v>ভারোত্তোলন এবং ক্রীড়াবিদদের শক্তি শিক্ষার জন্য সর্বোত্তম লোড হল ____</v>
      </c>
    </row>
    <row r="13">
      <c r="A13" s="1">
        <v>11.0</v>
      </c>
      <c r="B13" s="2" t="s">
        <v>61</v>
      </c>
      <c r="C13" s="2" t="s">
        <v>62</v>
      </c>
      <c r="D13" s="2" t="s">
        <v>63</v>
      </c>
      <c r="E13" s="2" t="s">
        <v>64</v>
      </c>
      <c r="F13" s="2" t="s">
        <v>65</v>
      </c>
      <c r="G13" s="2" t="str">
        <f>IFERROR(__xludf.DUMMYFUNCTION("GOOGLETRANSLATE(B13,""zh_cn"",""bn"")"),"ফাস্ট-টুইচী পেশী শারীরবৃত্তীয় বৈশিষ্ট্য হল ____")</f>
        <v>ফাস্ট-টুইচী পেশী শারীরবৃত্তীয় বৈশিষ্ট্য হল ____</v>
      </c>
    </row>
    <row r="14">
      <c r="A14" s="1">
        <v>12.0</v>
      </c>
      <c r="B14" s="2" t="s">
        <v>66</v>
      </c>
      <c r="C14" s="2" t="s">
        <v>67</v>
      </c>
      <c r="D14" s="2" t="s">
        <v>68</v>
      </c>
      <c r="E14" s="2" t="s">
        <v>69</v>
      </c>
      <c r="F14" s="2" t="s">
        <v>70</v>
      </c>
      <c r="G14" s="2" t="str">
        <f>IFERROR(__xludf.DUMMYFUNCTION("GOOGLETRANSLATE(B14,""zh_cn"",""bn"")"),"নিকৃষ্ট কোনটি একজন ক্রীড়াবিদের ____")</f>
        <v>নিকৃষ্ট কোনটি একজন ক্রীড়াবিদের ____</v>
      </c>
    </row>
    <row r="15">
      <c r="A15" s="1">
        <v>13.0</v>
      </c>
      <c r="B15" s="2" t="s">
        <v>71</v>
      </c>
      <c r="C15" s="2" t="s">
        <v>72</v>
      </c>
      <c r="D15" s="2" t="s">
        <v>73</v>
      </c>
      <c r="E15" s="2" t="s">
        <v>74</v>
      </c>
      <c r="F15" s="2" t="s">
        <v>75</v>
      </c>
      <c r="G15" s="2" t="str">
        <f>IFERROR(__xludf.DUMMYFUNCTION("GOOGLETRANSLATE(B15,""zh_cn"",""bn"")"),"অ্যাথলিটের প্রাথমিক অবস্থা নির্ণয়ের বিষয়বস্তুতে ____ অন্তর্ভুক্ত নেই")</f>
        <v>অ্যাথলিটের প্রাথমিক অবস্থা নির্ণয়ের বিষয়বস্তুতে ____ অন্তর্ভুক্ত নেই</v>
      </c>
    </row>
    <row r="16">
      <c r="A16" s="1">
        <v>14.0</v>
      </c>
      <c r="B16" s="2" t="s">
        <v>76</v>
      </c>
      <c r="C16" s="2" t="s">
        <v>77</v>
      </c>
      <c r="D16" s="2" t="s">
        <v>78</v>
      </c>
      <c r="E16" s="2" t="s">
        <v>79</v>
      </c>
      <c r="F16" s="2" t="s">
        <v>80</v>
      </c>
      <c r="G16" s="2" t="str">
        <f>IFERROR(__xludf.DUMMYFUNCTION("GOOGLETRANSLATE(B16,""zh_cn"",""bn"")"),"ক্রীড়াবিদদের অনুশীলনের প্রভাব পরীক্ষা করার জন্য, যে শিক্ষাটি সংগঠিত করা তা হল ____")</f>
        <v>ক্রীড়াবিদদের অনুশীলনের প্রভাব পরীক্ষা করার জন্য, যে শিক্ষাটি সংগঠিত করা তা হল ____</v>
      </c>
    </row>
    <row r="17">
      <c r="A17" s="1">
        <v>15.0</v>
      </c>
      <c r="B17" s="2" t="s">
        <v>81</v>
      </c>
      <c r="C17" s="2" t="s">
        <v>82</v>
      </c>
      <c r="D17" s="2" t="s">
        <v>83</v>
      </c>
      <c r="E17" s="2" t="s">
        <v>84</v>
      </c>
      <c r="F17" s="2" t="s">
        <v>85</v>
      </c>
      <c r="G17" s="2" t="str">
        <f>IFERROR(__xludf.DUMMYFUNCTION("GOOGLETRANSLATE(B17,""zh_cn"",""bn"")"),"দীর্ঘমেয়াদী ধৈর্য ব্যামের সময়, ____")</f>
        <v>দীর্ঘমেয়াদী ধৈর্য ব্যামের সময়, ____</v>
      </c>
    </row>
    <row r="18">
      <c r="A18" s="1">
        <v>16.0</v>
      </c>
      <c r="B18" s="2" t="s">
        <v>86</v>
      </c>
      <c r="C18" s="2" t="s">
        <v>87</v>
      </c>
      <c r="D18" s="2" t="s">
        <v>88</v>
      </c>
      <c r="E18" s="2" t="s">
        <v>89</v>
      </c>
      <c r="F18" s="2" t="s">
        <v>90</v>
      </c>
      <c r="G18" s="2" t="str">
        <f>IFERROR(__xludf.DUMMYFUNCTION("GOOGLETRANSLATE(B18,""zh_cn"",""bn"")"),"আত্মার সময় শিক্ষার লোড বিন্যাসের প্রধান বৈশিষ্ট্য হল ____")</f>
        <v>আত্মার সময় শিক্ষার লোড বিন্যাসের প্রধান বৈশিষ্ট্য হল ____</v>
      </c>
    </row>
    <row r="19">
      <c r="A19" s="1">
        <v>17.0</v>
      </c>
      <c r="B19" s="2" t="s">
        <v>91</v>
      </c>
      <c r="C19" s="2" t="s">
        <v>92</v>
      </c>
      <c r="D19" s="2" t="s">
        <v>93</v>
      </c>
      <c r="E19" s="2" t="s">
        <v>94</v>
      </c>
      <c r="F19" s="2" t="s">
        <v>95</v>
      </c>
      <c r="G19" s="2" t="str">
        <f>IFERROR(__xludf.DUMMYFUNCTION("GOOGLETRANSLATE(B19,""zh_cn"",""bn"")"),"রক্ত ____ এর")</f>
        <v>রক্ত ____ এর</v>
      </c>
    </row>
    <row r="20">
      <c r="A20" s="1">
        <v>18.0</v>
      </c>
      <c r="B20" s="2" t="s">
        <v>96</v>
      </c>
      <c r="C20" s="2" t="s">
        <v>97</v>
      </c>
      <c r="D20" s="2" t="s">
        <v>98</v>
      </c>
      <c r="E20" s="2" t="s">
        <v>99</v>
      </c>
      <c r="F20" s="2" t="s">
        <v>100</v>
      </c>
      <c r="G20" s="2" t="str">
        <f>IFERROR(__xludf.DUMMYFUNCTION("GOOGLETRANSLATE(B20,""zh_cn"",""bn"")"),"শারীরিক শিক্ষা শিক্ষণ পরিকল্পনার এর মধ্যে রয়েছে একটি পূর্ণ-বছরের শিক্ষাদান পরিকল্পনা, একটি সেমিস্টার শিক্ষণ ____")</f>
        <v>শারীরিক শিক্ষা শিক্ষণ পরিকল্পনার এর মধ্যে রয়েছে একটি পূর্ণ-বছরের শিক্ষাদান পরিকল্পনা, একটি সেমিস্টার শিক্ষণ ____</v>
      </c>
    </row>
    <row r="21">
      <c r="A21" s="1">
        <v>19.0</v>
      </c>
      <c r="B21" s="2" t="s">
        <v>101</v>
      </c>
      <c r="C21" s="2" t="s">
        <v>102</v>
      </c>
      <c r="D21" s="2" t="s">
        <v>103</v>
      </c>
      <c r="E21" s="2" t="s">
        <v>104</v>
      </c>
      <c r="F21" s="2" t="s">
        <v>105</v>
      </c>
      <c r="G21" s="2" t="str">
        <f>IFERROR(__xludf.DUMMYFUNCTION("GOOGLETRANSLATE(B21,""zh_cn"",""bn"")"),"শারীরবৃত্তীয় প্রতিক্রিয়া একটি প্রস্তাবনা হৃদস্পন্দন বৃদ্ধি এবং রক্তচাপ বৃদ্ধি যা বৃদ্ধি আগে ____")</f>
        <v>শারীরবৃত্তীয় প্রতিক্রিয়া একটি প্রস্তাবনা হৃদস্পন্দন বৃদ্ধি এবং রক্তচাপ বৃদ্ধি যা বৃদ্ধি আগে ____</v>
      </c>
    </row>
    <row r="22">
      <c r="A22" s="1">
        <v>20.0</v>
      </c>
      <c r="B22" s="2" t="s">
        <v>106</v>
      </c>
      <c r="C22" s="2" t="s">
        <v>107</v>
      </c>
      <c r="D22" s="2" t="s">
        <v>108</v>
      </c>
      <c r="E22" s="2" t="s">
        <v>109</v>
      </c>
      <c r="F22" s="2" t="s">
        <v>110</v>
      </c>
      <c r="G22" s="2" t="str">
        <f>IFERROR(__xludf.DUMMYFUNCTION("GOOGLETRANSLATE(B22,""zh_cn"",""bn"")"),"আপনার হাঁটু বাঁকুন এবং উল্লম্বে লাফিয়ে উঠুন, কোয়াড্রিসেপস ____")</f>
        <v>আপনার হাঁটু বাঁকুন এবং উল্লম্বে লাফিয়ে উঠুন, কোয়াড্রিসেপস ____</v>
      </c>
    </row>
    <row r="23">
      <c r="A23" s="1">
        <v>21.0</v>
      </c>
      <c r="B23" s="2" t="s">
        <v>111</v>
      </c>
      <c r="C23" s="2" t="s">
        <v>112</v>
      </c>
      <c r="D23" s="2" t="s">
        <v>113</v>
      </c>
      <c r="E23" s="2" t="s">
        <v>114</v>
      </c>
      <c r="F23" s="2" t="s">
        <v>115</v>
      </c>
      <c r="G23" s="2" t="str">
        <f>IFERROR(__xludf.DUMMYFUNCTION("GOOGLETRANSLATE(B23,""zh_cn"",""bn"")"),"স্কুলের খেলাধুলার লক্ষ্য প্রণয়ন করার সময়, ছাত্র _____ বিষয়ের পরস্পর কাজ করে এবং একা কোনো একটি ফ্যাক্টরি স্কুলের ক্রীড়া লক্ষ্যের উৎস হতে পারে না।")</f>
        <v>স্কুলের খেলাধুলার লক্ষ্য প্রণয়ন করার সময়, ছাত্র _____ বিষয়ের পরস্পর কাজ করে এবং একা কোনো একটি ফ্যাক্টরি স্কুলের ক্রীড়া লক্ষ্যের উৎস হতে পারে না।</v>
      </c>
    </row>
    <row r="24">
      <c r="A24" s="1">
        <v>22.0</v>
      </c>
      <c r="B24" s="2" t="s">
        <v>116</v>
      </c>
      <c r="C24" s="2" t="s">
        <v>117</v>
      </c>
      <c r="D24" s="2" t="s">
        <v>118</v>
      </c>
      <c r="E24" s="2" t="s">
        <v>55</v>
      </c>
      <c r="F24" s="2" t="s">
        <v>119</v>
      </c>
      <c r="G24" s="2" t="str">
        <f>IFERROR(__xludf.DUMMYFUNCTION("GOOGLETRANSLATE(B24,""zh_cn"",""bn"")"),"ভাস্কুলার ফাংশন পরিমাপ করার জন্য একটি সাধারণভাবে চিহ্নিত হল ____")</f>
        <v>ভাস্কুলার ফাংশন পরিমাপ করার জন্য একটি সাধারণভাবে চিহ্নিত হল ____</v>
      </c>
    </row>
    <row r="25">
      <c r="A25" s="1">
        <v>23.0</v>
      </c>
      <c r="B25" s="2" t="s">
        <v>120</v>
      </c>
      <c r="C25" s="2" t="s">
        <v>121</v>
      </c>
      <c r="D25" s="2" t="s">
        <v>122</v>
      </c>
      <c r="E25" s="2" t="s">
        <v>123</v>
      </c>
      <c r="F25" s="2" t="s">
        <v>124</v>
      </c>
      <c r="G25" s="2" t="str">
        <f>IFERROR(__xludf.DUMMYFUNCTION("GOOGLETRANSLATE(B25,""zh_cn"",""bn"")"),"মালভূমিতে আরোহ শুরু করা, সাধারণ স্নায়ুতন্ত্র হাইপোক্সিক হৃদস্পন্দন থাকার কারণে বৃদ্ধি পায় ____")</f>
        <v>মালভূমিতে আরোহ শুরু করা, সাধারণ স্নায়ুতন্ত্র হাইপোক্সিক হৃদস্পন্দন থাকার কারণে বৃদ্ধি পায় ____</v>
      </c>
    </row>
    <row r="26">
      <c r="A26" s="1">
        <v>24.0</v>
      </c>
      <c r="B26" s="2" t="s">
        <v>125</v>
      </c>
      <c r="C26" s="2" t="s">
        <v>126</v>
      </c>
      <c r="D26" s="2" t="s">
        <v>127</v>
      </c>
      <c r="E26" s="2" t="s">
        <v>128</v>
      </c>
      <c r="F26" s="2" t="s">
        <v>129</v>
      </c>
      <c r="G26" s="2" t="str">
        <f>IFERROR(__xludf.DUMMYFUNCTION("GOOGLETRANSLATE(B26,""zh_cn"",""bn"")"),"শিশু এবং কিশোর-কিশোরদের বিভিন্ন পথ অংশের পেশীর বিকাশ ____")</f>
        <v>শিশু এবং কিশোর-কিশোরদের বিভিন্ন পথ অংশের পেশীর বিকাশ ____</v>
      </c>
    </row>
    <row r="27">
      <c r="A27" s="1">
        <v>25.0</v>
      </c>
      <c r="B27" s="2" t="s">
        <v>130</v>
      </c>
      <c r="C27" s="2" t="s">
        <v>131</v>
      </c>
      <c r="D27" s="2" t="s">
        <v>132</v>
      </c>
      <c r="E27" s="2" t="s">
        <v>133</v>
      </c>
      <c r="F27" s="2" t="s">
        <v>134</v>
      </c>
      <c r="G27" s="2" t="str">
        <f>IFERROR(__xludf.DUMMYFUNCTION("GOOGLETRANSLATE(B27,""zh_cn"",""bn"")"),"শিক্ষার লক্ষ্য যা শারীরিক শিক্ষার সারকে সর্বোত্তমভাবে ধরে তা হল ____")</f>
        <v>শিক্ষার লক্ষ্য যা শারীরিক শিক্ষার সারকে সর্বোত্তমভাবে ধরে তা হল ____</v>
      </c>
    </row>
    <row r="28">
      <c r="A28" s="1">
        <v>26.0</v>
      </c>
      <c r="B28" s="2" t="s">
        <v>135</v>
      </c>
      <c r="C28" s="2" t="s">
        <v>136</v>
      </c>
      <c r="D28" s="2" t="s">
        <v>137</v>
      </c>
      <c r="E28" s="2" t="s">
        <v>138</v>
      </c>
      <c r="F28" s="2" t="s">
        <v>139</v>
      </c>
      <c r="G28" s="2" t="str">
        <f>IFERROR(__xludf.DUMMYFUNCTION("GOOGLETRANSLATE(B28,""zh_cn"",""bn"")"),"সাধারণত, হৃদয়স্পন্দনের ছন্দ ____ থেকে আসে")</f>
        <v>সাধারণত, হৃদয়স্পন্দনের ছন্দ ____ থেকে আসে</v>
      </c>
    </row>
    <row r="29">
      <c r="A29" s="1">
        <v>27.0</v>
      </c>
      <c r="B29" s="2" t="s">
        <v>140</v>
      </c>
      <c r="C29" s="2" t="s">
        <v>141</v>
      </c>
      <c r="D29" s="2" t="s">
        <v>142</v>
      </c>
      <c r="E29" s="2" t="s">
        <v>143</v>
      </c>
      <c r="F29" s="2" t="s">
        <v>143</v>
      </c>
      <c r="G29" s="2" t="str">
        <f>IFERROR(__xludf.DUMMYFUNCTION("GOOGLETRANSLATE(B29,""zh_cn"",""bn"")"),"পানির কোন পিরিয়ড থেকে প্রাথমিক ও মাধ্যম সামাজিকের জন্য শারীরিক শিক্ষার ক্লাস ছেলে ও মেয়েদের জন্য ব্যবহারিকভাবে পড়ানো শুরু হয়____")</f>
        <v>পানির কোন পিরিয়ড থেকে প্রাথমিক ও মাধ্যম সামাজিকের জন্য শারীরিক শিক্ষার ক্লাস ছেলে ও মেয়েদের জন্য ব্যবহারিকভাবে পড়ানো শুরু হয়____</v>
      </c>
    </row>
    <row r="30">
      <c r="A30" s="1">
        <v>28.0</v>
      </c>
      <c r="B30" s="2" t="s">
        <v>144</v>
      </c>
      <c r="C30" s="2" t="s">
        <v>145</v>
      </c>
      <c r="D30" s="2" t="s">
        <v>146</v>
      </c>
      <c r="E30" s="2" t="s">
        <v>147</v>
      </c>
      <c r="F30" s="2" t="s">
        <v>148</v>
      </c>
      <c r="G30" s="2" t="str">
        <f>IFERROR(__xludf.DUMMYFUNCTION("GOOGLETRANSLATE(B30,""zh_cn"",""bn"")"),"আমাদের দেশের ডাইভিং সমাজ তাদের ছাত্র পুরাতন নীল এবং কম অনেক ভার সহ ক্রীড়াবিদদের বৈশিষ্ট্যের উপর ভিত্তি করে লাফিয়ে বাউন্ডে কঠিন পদ্ধতি ও এটি তৈরি করেছে কার্যকরভাবে ____ সমস্যার সমাধান করেছে।")</f>
        <v>আমাদের দেশের ডাইভিং সমাজ তাদের ছাত্র পুরাতন নীল এবং কম অনেক ভার সহ ক্রীড়াবিদদের বৈশিষ্ট্যের উপর ভিত্তি করে লাফিয়ে বাউন্ডে কঠিন পদ্ধতি ও এটি তৈরি করেছে কার্যকরভাবে ____ সমস্যার সমাধান করেছে।</v>
      </c>
    </row>
    <row r="31">
      <c r="A31" s="1">
        <v>29.0</v>
      </c>
      <c r="B31" s="2" t="s">
        <v>149</v>
      </c>
      <c r="C31" s="2" t="s">
        <v>150</v>
      </c>
      <c r="D31" s="2" t="s">
        <v>151</v>
      </c>
      <c r="E31" s="2" t="s">
        <v>152</v>
      </c>
      <c r="F31" s="2" t="s">
        <v>153</v>
      </c>
      <c r="G31" s="2" t="str">
        <f>IFERROR(__xludf.DUMMYFUNCTION("GOOGLETRANSLATE(B31,""zh_cn"",""bn"")"),"পরিস্থিতির পেশী বিপাক সম্পর্কে ভুল বিবৃতি হল ____")</f>
        <v>পরিস্থিতির পেশী বিপাক সম্পর্কে ভুল বিবৃতি হল ____</v>
      </c>
    </row>
    <row r="32">
      <c r="A32" s="1">
        <v>30.0</v>
      </c>
      <c r="B32" s="2" t="s">
        <v>154</v>
      </c>
      <c r="C32" s="2" t="s">
        <v>155</v>
      </c>
      <c r="D32" s="2" t="s">
        <v>33</v>
      </c>
      <c r="E32" s="2" t="s">
        <v>156</v>
      </c>
      <c r="F32" s="2" t="s">
        <v>157</v>
      </c>
      <c r="G32" s="2" t="str">
        <f>IFERROR(__xludf.DUMMYFUNCTION("GOOGLETRANSLATE(B32,""zh_cn"",""bn"")"),"প্রতিযোগীতামূলক খেলা হল এমন একটি গ্রুপ আচরণ যা অনেক সৃষ্টিকর্তা দ্বারা গঠিত হয়। এটি চেষ্টামূলক খেলাধুলার _____ প্রতিফলন ৩")</f>
        <v>প্রতিযোগীতামূলক খেলা হল এমন একটি গ্রুপ আচরণ যা অনেক সৃষ্টিকর্তা দ্বারা গঠিত হয়। এটি চেষ্টামূলক খেলাধুলার _____ প্রতিফলন ৩</v>
      </c>
    </row>
    <row r="33">
      <c r="A33" s="1">
        <v>31.0</v>
      </c>
      <c r="B33" s="2" t="s">
        <v>158</v>
      </c>
      <c r="C33" s="2" t="s">
        <v>159</v>
      </c>
      <c r="D33" s="2" t="s">
        <v>160</v>
      </c>
      <c r="E33" s="2" t="s">
        <v>161</v>
      </c>
      <c r="F33" s="2" t="s">
        <v>162</v>
      </c>
      <c r="G33" s="2" t="str">
        <f>IFERROR(__xludf.DUMMYFUNCTION("GOOGLETRANSLATE(B33,""zh_cn"",""bn"")"),"____ মধ্যে ব্যবস্থা করা উচিত")</f>
        <v>____ মধ্যে ব্যবস্থা করা উচিত</v>
      </c>
    </row>
    <row r="34">
      <c r="A34" s="1">
        <v>32.0</v>
      </c>
      <c r="B34" s="2" t="s">
        <v>163</v>
      </c>
      <c r="C34" s="2" t="s">
        <v>164</v>
      </c>
      <c r="D34" s="2" t="s">
        <v>165</v>
      </c>
      <c r="E34" s="2" t="s">
        <v>166</v>
      </c>
      <c r="F34" s="2" t="s">
        <v>167</v>
      </c>
      <c r="G34" s="2" t="str">
        <f>IFERROR(__xludf.DUMMYFUNCTION("GOOGLETRANSLATE(B34,""zh_cn"",""bn"")"),"ক্রীড়াবিদদের শিক্ষকের লোড নির্ণয় করার সময়, লডের তীব্রতা মূল্যায়নের জন্য চিহ্ন হল ____")</f>
        <v>ক্রীড়াবিদদের শিক্ষকের লোড নির্ণয় করার সময়, লডের তীব্রতা মূল্যায়নের জন্য চিহ্ন হল ____</v>
      </c>
    </row>
    <row r="35">
      <c r="A35" s="1">
        <v>33.0</v>
      </c>
      <c r="B35" s="2" t="s">
        <v>168</v>
      </c>
      <c r="C35" s="2" t="s">
        <v>169</v>
      </c>
      <c r="D35" s="2" t="s">
        <v>170</v>
      </c>
      <c r="E35" s="2" t="s">
        <v>171</v>
      </c>
      <c r="F35" s="2" t="s">
        <v>172</v>
      </c>
      <c r="G35" s="2" t="str">
        <f>IFERROR(__xludf.DUMMYFUNCTION("GOOGLETRANSLATE(B35,""zh_cn"",""bn"")"),"জম্প প্রেস বারবেল ব্যাম হল ____")</f>
        <v>জম্প প্রেস বারবেল ব্যাম হল ____</v>
      </c>
    </row>
    <row r="36">
      <c r="A36" s="1">
        <v>34.0</v>
      </c>
      <c r="B36" s="2" t="s">
        <v>173</v>
      </c>
      <c r="C36" s="2" t="s">
        <v>174</v>
      </c>
      <c r="D36" s="2" t="s">
        <v>175</v>
      </c>
      <c r="E36" s="2" t="s">
        <v>176</v>
      </c>
      <c r="F36" s="2" t="s">
        <v>177</v>
      </c>
      <c r="G36" s="2" t="str">
        <f>IFERROR(__xludf.DUMMYFUNCTION("GOOGLETRANSLATE(B36,""zh_cn"",""bn"")"),"ল্যাকটিক অ্যাসিড শক্তি সরবরাহের শক্তি উন্নত প্রধান শিক্ষা পদ্ধতি হল ____")</f>
        <v>ল্যাকটিক অ্যাসিড শক্তি সরবরাহের শক্তি উন্নত প্রধান শিক্ষা পদ্ধতি হল ____</v>
      </c>
    </row>
    <row r="37">
      <c r="A37" s="1">
        <v>35.0</v>
      </c>
      <c r="B37" s="2" t="s">
        <v>178</v>
      </c>
      <c r="C37" s="2" t="s">
        <v>179</v>
      </c>
      <c r="D37" s="2" t="s">
        <v>180</v>
      </c>
      <c r="E37" s="2" t="s">
        <v>181</v>
      </c>
      <c r="F37" s="2" t="s">
        <v>182</v>
      </c>
      <c r="G37" s="2" t="str">
        <f>IFERROR(__xludf.DUMMYFUNCTION("GOOGLETRANSLATE(B37,""zh_cn"",""bn"")"),"তারা শারীরিক ব্যায়াম করেন হৃদস্পন্দন ____ হয়")</f>
        <v>তারা শারীরিক ব্যায়াম করেন হৃদস্পন্দন ____ হয়</v>
      </c>
    </row>
    <row r="38">
      <c r="A38" s="1">
        <v>36.0</v>
      </c>
      <c r="B38" s="2" t="s">
        <v>183</v>
      </c>
      <c r="C38" s="2" t="s">
        <v>184</v>
      </c>
      <c r="D38" s="2" t="s">
        <v>185</v>
      </c>
      <c r="E38" s="2" t="s">
        <v>186</v>
      </c>
      <c r="F38" s="2" t="s">
        <v>187</v>
      </c>
      <c r="G38" s="2" t="str">
        <f>IFERROR(__xludf.DUMMYFUNCTION("GOOGLETRANSLATE(B38,""zh_cn"",""bn"")"),"স্কুলের খেলাধুলার লক্ষ্য এবং কাজগুলি অর্জনের জন্য সাংগঠনিক তালিকার মধ্যে রয়েছে পাঠ্যক্রম বহির্ভূত ক্রীড়া কার্যক্রম এবং ____")</f>
        <v>স্কুলের খেলাধুলার লক্ষ্য এবং কাজগুলি অর্জনের জন্য সাংগঠনিক তালিকার মধ্যে রয়েছে পাঠ্যক্রম বহির্ভূত ক্রীড়া কার্যক্রম এবং ____</v>
      </c>
    </row>
    <row r="39">
      <c r="A39" s="1">
        <v>37.0</v>
      </c>
      <c r="B39" s="2" t="s">
        <v>188</v>
      </c>
      <c r="C39" s="2" t="s">
        <v>189</v>
      </c>
      <c r="D39" s="2" t="s">
        <v>190</v>
      </c>
      <c r="E39" s="2" t="s">
        <v>191</v>
      </c>
      <c r="F39" s="2" t="s">
        <v>192</v>
      </c>
      <c r="G39" s="2" t="str">
        <f>IFERROR(__xludf.DUMMYFUNCTION("GOOGLETRANSLATE(B39,""zh_cn"",""bn"")"),"নিয়ন্ত্রণ ব্যায়ামের সময় অক্সিজেনঘাটতি গ্রাহকদের জন্য পরিশোধের সময় হল ____")</f>
        <v>নিয়ন্ত্রণ ব্যায়ামের সময় অক্সিজেনঘাটতি গ্রাহকদের জন্য পরিশোধের সময় হল ____</v>
      </c>
    </row>
    <row r="40">
      <c r="A40" s="1">
        <v>38.0</v>
      </c>
      <c r="B40" s="2" t="s">
        <v>193</v>
      </c>
      <c r="C40" s="2" t="s">
        <v>194</v>
      </c>
      <c r="D40" s="2" t="s">
        <v>195</v>
      </c>
      <c r="E40" s="2" t="s">
        <v>196</v>
      </c>
      <c r="F40" s="2" t="s">
        <v>197</v>
      </c>
      <c r="G40" s="2" t="str">
        <f>IFERROR(__xludf.DUMMYFUNCTION("GOOGLETRANSLATE(B40,""zh_cn"",""bn"")"),"গভীর কোন সংকোচন জন্ত্রিক কাজ করে না____")</f>
        <v>গভীর কোন সংকোচন জন্ত্রিক কাজ করে না____</v>
      </c>
    </row>
    <row r="41">
      <c r="A41" s="1">
        <v>39.0</v>
      </c>
      <c r="B41" s="2" t="s">
        <v>198</v>
      </c>
      <c r="C41" s="2" t="s">
        <v>199</v>
      </c>
      <c r="D41" s="2" t="s">
        <v>200</v>
      </c>
      <c r="E41" s="2" t="s">
        <v>201</v>
      </c>
      <c r="F41" s="2" t="s">
        <v>202</v>
      </c>
      <c r="G41" s="2" t="str">
        <f>IFERROR(__xludf.DUMMYFUNCTION("GOOGLETRANSLATE(B41,""zh_cn"",""bn"")"),"জাতীয় খেলার ধরণ হল____")</f>
        <v>জাতীয় খেলার ধরণ হল____</v>
      </c>
    </row>
    <row r="42">
      <c r="A42" s="1">
        <v>40.0</v>
      </c>
      <c r="B42" s="2" t="s">
        <v>203</v>
      </c>
      <c r="C42" s="2" t="s">
        <v>204</v>
      </c>
      <c r="D42" s="2" t="s">
        <v>205</v>
      </c>
      <c r="E42" s="2" t="s">
        <v>206</v>
      </c>
      <c r="F42" s="2" t="s">
        <v>207</v>
      </c>
      <c r="G42" s="2" t="str">
        <f>IFERROR(__xludf.DUMMYFUNCTION("GOOGLETRANSLATE(B42,""zh_cn"",""bn"")"),"আত্মসংস্থান গঠন___ প্রথম কাজটি হল _")</f>
        <v>আত্মসংস্থান গঠন___ প্রথম কাজটি হল _</v>
      </c>
    </row>
    <row r="43">
      <c r="A43" s="1">
        <v>41.0</v>
      </c>
      <c r="B43" s="2" t="s">
        <v>208</v>
      </c>
      <c r="C43" s="2" t="s">
        <v>209</v>
      </c>
      <c r="D43" s="2" t="s">
        <v>210</v>
      </c>
      <c r="E43" s="2" t="s">
        <v>211</v>
      </c>
      <c r="F43" s="2" t="s">
        <v>212</v>
      </c>
      <c r="G43" s="2" t="str">
        <f>IFERROR(__xludf.DUMMYFUNCTION("GOOGLETRANSLATE(B43,""zh_cn"",""bn"")"),"রক্তনালী নির্বাচনী নির্বাচনী গণক, পেরেটলেট আনুগত্য ____ একত্রিতকরণ-প্ররোচনাকারী নির্ণয়কারী যা প্লেলেট একত্রিত প্রথম পর্বের কারণ হয়।")</f>
        <v>রক্তনালী নির্বাচনী নির্বাচনী গণক, পেরেটলেট আনুগত্য ____ একত্রিতকরণ-প্ররোচনাকারী নির্ণয়কারী যা প্লেলেট একত্রিত প্রথম পর্বের কারণ হয়।</v>
      </c>
    </row>
    <row r="44">
      <c r="A44" s="1">
        <v>42.0</v>
      </c>
      <c r="B44" s="2" t="s">
        <v>213</v>
      </c>
      <c r="C44" s="2" t="s">
        <v>214</v>
      </c>
      <c r="D44" s="2" t="s">
        <v>215</v>
      </c>
      <c r="E44" s="2" t="s">
        <v>216</v>
      </c>
      <c r="F44" s="2" t="s">
        <v>217</v>
      </c>
      <c r="G44" s="2" t="str">
        <f>IFERROR(__xludf.DUMMYFUNCTION("GOOGLETRANSLATE(B44,""zh_cn"",""bn"")"),"স্কুলের লক্ষ্য স্বপ্নের লেখা হল____")</f>
        <v>স্কুলের লক্ষ্য স্বপ্নের লেখা হল____</v>
      </c>
    </row>
    <row r="45">
      <c r="A45" s="1">
        <v>43.0</v>
      </c>
      <c r="B45" s="2" t="s">
        <v>218</v>
      </c>
      <c r="C45" s="2" t="s">
        <v>219</v>
      </c>
      <c r="D45" s="2" t="s">
        <v>220</v>
      </c>
      <c r="E45" s="2" t="s">
        <v>221</v>
      </c>
      <c r="F45" s="2" t="s">
        <v>222</v>
      </c>
      <c r="G45" s="2" t="str">
        <f>IFERROR(__xludf.DUMMYFUNCTION("GOOGLETRANSLATE(B45,""zh_cn"",""bn"")"),"মানুষের কর্মমূলক শক্তি পরিবর্তনের চক্রীয় বৈশিষ্ট্য গতি, ক্রীড়া প্রশিক্ষণে যেটি অনুসরণ করা তা হল ____")</f>
        <v>মানুষের কর্মমূলক শক্তি পরিবর্তনের চক্রীয় বৈশিষ্ট্য গতি, ক্রীড়া প্রশিক্ষণে যেটি অনুসরণ করা তা হল ____</v>
      </c>
    </row>
    <row r="46">
      <c r="A46" s="1">
        <v>44.0</v>
      </c>
      <c r="B46" s="2" t="s">
        <v>223</v>
      </c>
      <c r="C46" s="2" t="s">
        <v>224</v>
      </c>
      <c r="D46" s="2" t="s">
        <v>225</v>
      </c>
      <c r="E46" s="2" t="s">
        <v>226</v>
      </c>
      <c r="F46" s="2" t="s">
        <v>227</v>
      </c>
      <c r="G46" s="2" t="str">
        <f>IFERROR(__xludf.DUMMYFUNCTION("GOOGLETRANSLATE(B46,""zh_cn"",""bn"")"),"""দ্বিতীয় বিশ্বাস"" চিহ্ন উপস্থিতি ____")</f>
        <v>"দ্বিতীয় বিশ্বাস" চিহ্ন উপস্থিতি ____</v>
      </c>
    </row>
    <row r="47">
      <c r="A47" s="1">
        <v>45.0</v>
      </c>
      <c r="B47" s="2" t="s">
        <v>228</v>
      </c>
      <c r="C47" s="2" t="s">
        <v>229</v>
      </c>
      <c r="D47" s="2" t="s">
        <v>230</v>
      </c>
      <c r="E47" s="2" t="s">
        <v>231</v>
      </c>
      <c r="F47" s="2" t="s">
        <v>232</v>
      </c>
      <c r="G47" s="2" t="str">
        <f>IFERROR(__xludf.DUMMYFUNCTION("GOOGLETRANSLATE(B47,""zh_cn"",""bn"")"),"প্রাপ্তবয়স্কদের সাথে তুলনা করে, বিশ্বাসযন্ত্রের ফ্রিকোয়েন্সি, বিশ্বাস যন্ত্রের গভীরতা, গুরুত্বপূর্ণ শক্তি এবং পালমোনারি বায়ুচলাচলের আপেক্ষিক মানগুলি হল ____")</f>
        <v>প্রাপ্তবয়স্কদের সাথে তুলনা করে, বিশ্বাসযন্ত্রের ফ্রিকোয়েন্সি, বিশ্বাস যন্ত্রের গভীরতা, গুরুত্বপূর্ণ শক্তি এবং পালমোনারি বায়ুচলাচলের আপেক্ষিক মানগুলি হল ____</v>
      </c>
    </row>
    <row r="48">
      <c r="A48" s="1">
        <v>46.0</v>
      </c>
      <c r="B48" s="2" t="s">
        <v>233</v>
      </c>
      <c r="C48" s="2" t="s">
        <v>234</v>
      </c>
      <c r="D48" s="2" t="s">
        <v>235</v>
      </c>
      <c r="E48" s="2" t="s">
        <v>236</v>
      </c>
      <c r="F48" s="2" t="s">
        <v>237</v>
      </c>
      <c r="G48" s="2" t="str">
        <f>IFERROR(__xludf.DUMMYFUNCTION("GOOGLETRANSLATE(B48,""zh_cn"",""bn"")"),"সাধারণ পরিস্থিতিতে, বিশ্বাসের যন্ত্র কেন্দ্রের উত্তেজনা পরিবেশের জন্য কার্যকর উদ্দীপনা হল ____")</f>
        <v>সাধারণ পরিস্থিতিতে, বিশ্বাসের যন্ত্র কেন্দ্রের উত্তেজনা পরিবেশের জন্য কার্যকর উদ্দীপনা হল ____</v>
      </c>
    </row>
    <row r="49">
      <c r="A49" s="1">
        <v>47.0</v>
      </c>
      <c r="B49" s="2" t="s">
        <v>238</v>
      </c>
      <c r="C49" s="2" t="s">
        <v>239</v>
      </c>
      <c r="D49" s="2" t="s">
        <v>240</v>
      </c>
      <c r="E49" s="2" t="s">
        <v>241</v>
      </c>
      <c r="F49" s="2" t="s">
        <v>242</v>
      </c>
      <c r="G49" s="2" t="str">
        <f>IFERROR(__xludf.DUMMYFUNCTION("GOOGLETRANSLATE(B49,""zh_cn"",""bn"")"),"শারীরিক শিক্ষার পদ্ধতি ব্যবহার করার জন্য পানির কোনটি মডেল?")</f>
        <v>শারীরিক শিক্ষার পদ্ধতি ব্যবহার করার জন্য পানির কোনটি মডেল?</v>
      </c>
    </row>
    <row r="50">
      <c r="A50" s="1">
        <v>48.0</v>
      </c>
      <c r="B50" s="2" t="s">
        <v>243</v>
      </c>
      <c r="C50" s="2" t="s">
        <v>244</v>
      </c>
      <c r="D50" s="2" t="s">
        <v>245</v>
      </c>
      <c r="E50" s="2" t="s">
        <v>246</v>
      </c>
      <c r="F50" s="2" t="s">
        <v>247</v>
      </c>
      <c r="G50" s="2" t="str">
        <f>IFERROR(__xludf.DUMMYFUNCTION("GOOGLETRANSLATE(B50,""zh_cn"",""bn"")"),"যখন একজন অ্যাথলিটি বাধা দিতে থাকে, তখন সে শিক্ষা পদ্ধতি ব্যবহার করা যেতে পারে হল____")</f>
        <v>যখন একজন অ্যাথলিটি বাধা দিতে থাকে, তখন সে শিক্ষা পদ্ধতি ব্যবহার করা যেতে পারে হল____</v>
      </c>
    </row>
    <row r="51">
      <c r="A51" s="1">
        <v>49.0</v>
      </c>
      <c r="B51" s="2" t="s">
        <v>248</v>
      </c>
      <c r="C51" s="2" t="s">
        <v>249</v>
      </c>
      <c r="D51" s="2" t="s">
        <v>250</v>
      </c>
      <c r="E51" s="2" t="s">
        <v>251</v>
      </c>
      <c r="F51" s="2" t="s">
        <v>252</v>
      </c>
      <c r="G51" s="2" t="str">
        <f>IFERROR(__xludf.DUMMYFUNCTION("GOOGLETRANSLATE(B51,""zh_cn"",""bn"")"),"ভাল প্রাক-গেম অবস্থা এবং আচরণমূলক একই শারীরবৃত্তীয় তাত্পর্য হল ____")</f>
        <v>ভাল প্রাক-গেম অবস্থা এবং আচরণমূলক একই শারীরবৃত্তীয় তাত্পর্য হল ____</v>
      </c>
    </row>
    <row r="52">
      <c r="A52" s="1">
        <v>50.0</v>
      </c>
      <c r="B52" s="2" t="s">
        <v>253</v>
      </c>
      <c r="C52" s="2" t="s">
        <v>254</v>
      </c>
      <c r="D52" s="2" t="s">
        <v>255</v>
      </c>
      <c r="E52" s="2" t="s">
        <v>256</v>
      </c>
      <c r="F52" s="2" t="s">
        <v>257</v>
      </c>
      <c r="G52" s="2" t="str">
        <f>IFERROR(__xludf.DUMMYFUNCTION("GOOGLETRANSLATE(B52,""zh_cn"",""bn"")"),"শারীরিক শিক্ষা শিক্ষকদের আরও শিক্ষা প্রধান বৈশিষ্ট্য হল ____")</f>
        <v>শারীরিক শিক্ষা শিক্ষকদের আরও শিক্ষা প্রধান বৈশিষ্ট্য হল ____</v>
      </c>
    </row>
    <row r="53">
      <c r="A53" s="1">
        <v>51.0</v>
      </c>
      <c r="B53" s="2" t="s">
        <v>258</v>
      </c>
      <c r="C53" s="2" t="s">
        <v>259</v>
      </c>
      <c r="D53" s="2" t="s">
        <v>260</v>
      </c>
      <c r="E53" s="2" t="s">
        <v>261</v>
      </c>
      <c r="F53" s="2" t="s">
        <v>262</v>
      </c>
      <c r="G53" s="2" t="str">
        <f>IFERROR(__xludf.DUMMYFUNCTION("GOOGLETRANSLATE(B53,""zh_cn"",""bn"")"),"বিশ্রামরত যন্ত্র প্রাপ্তবয়স্কদের হৃদস্পন্দনের কর্মী পরিসীমা হল ____")</f>
        <v>বিশ্রামরত যন্ত্র প্রাপ্তবয়স্কদের হৃদস্পন্দনের কর্মী পরিসীমা হল ____</v>
      </c>
    </row>
    <row r="54">
      <c r="A54" s="1">
        <v>52.0</v>
      </c>
      <c r="B54" s="2" t="s">
        <v>263</v>
      </c>
      <c r="C54" s="2" t="s">
        <v>264</v>
      </c>
      <c r="D54" s="2" t="s">
        <v>265</v>
      </c>
      <c r="E54" s="2" t="s">
        <v>266</v>
      </c>
      <c r="F54" s="2" t="s">
        <v>267</v>
      </c>
      <c r="G54" s="2" t="str">
        <f>IFERROR(__xludf.DUMMYFUNCTION("GOOGLETRANSLATE(B54,""zh_cn"",""bn"")"),"ক্রীড়াবিদদের উদ্দেশ্যমূলক শক্তি প্রধান ____তে প্রতিফলিত হয়")</f>
        <v>ক্রীড়াবিদদের উদ্দেশ্যমূলক শক্তি প্রধান ____তে প্রতিফলিত হয়</v>
      </c>
    </row>
    <row r="55">
      <c r="A55" s="1">
        <v>53.0</v>
      </c>
      <c r="B55" s="2" t="s">
        <v>268</v>
      </c>
      <c r="C55" s="2" t="s">
        <v>269</v>
      </c>
      <c r="D55" s="2" t="s">
        <v>270</v>
      </c>
      <c r="E55" s="2" t="s">
        <v>271</v>
      </c>
      <c r="F55" s="2" t="s">
        <v>272</v>
      </c>
      <c r="G55" s="2" t="str">
        <f>IFERROR(__xludf.DUMMYFUNCTION("GOOGLETRANSLATE(B55,""zh_cn"",""bn"")"),"প্রবেশদ্বার মধ্যে, এটি আমার দেশ প্রাথমিক এবং মাধ্যমিক বিদ্যালয়ে স্কুল-পরবর্তী ক্রীড়া কার্যক্রম সবচেয়ে বেশি সাধারণ এবং সবচেয়ে নিশ্চিত রূপ__")</f>
        <v>প্রবেশদ্বার মধ্যে, এটি আমার দেশ প্রাথমিক এবং মাধ্যমিক বিদ্যালয়ে স্কুল-পরবর্তী ক্রীড়া কার্যক্রম সবচেয়ে বেশি সাধারণ এবং সবচেয়ে নিশ্চিত রূপ__</v>
      </c>
    </row>
    <row r="56">
      <c r="A56" s="1">
        <v>54.0</v>
      </c>
      <c r="B56" s="2" t="s">
        <v>273</v>
      </c>
      <c r="C56" s="2" t="s">
        <v>274</v>
      </c>
      <c r="D56" s="2" t="s">
        <v>275</v>
      </c>
      <c r="E56" s="2" t="s">
        <v>276</v>
      </c>
      <c r="F56" s="2" t="s">
        <v>277</v>
      </c>
      <c r="G56" s="2" t="str">
        <f>IFERROR(__xludf.DUMMYFUNCTION("GOOGLETRANSLATE(B56,""zh_cn"",""bn"")"),"শান্ত, উচ্চ-স্তরের ক্রীড়াবিদরা প্রতি ইউনিট আয়তন গড় চেয়ে বেশি লোহিত রক্তকণিকা থাকে ____")</f>
        <v>শান্ত, উচ্চ-স্তরের ক্রীড়াবিদরা প্রতি ইউনিট আয়তন গড় চেয়ে বেশি লোহিত রক্তকণিকা থাকে ____</v>
      </c>
    </row>
    <row r="57">
      <c r="A57" s="1">
        <v>55.0</v>
      </c>
      <c r="B57" s="2" t="s">
        <v>278</v>
      </c>
      <c r="C57" s="2" t="s">
        <v>279</v>
      </c>
      <c r="D57" s="2" t="s">
        <v>280</v>
      </c>
      <c r="E57" s="2" t="s">
        <v>281</v>
      </c>
      <c r="F57" s="2" t="s">
        <v>282</v>
      </c>
      <c r="G57" s="2" t="str">
        <f>IFERROR(__xludf.DUMMYFUNCTION("GOOGLETRANSLATE(B57,""zh_cn"",""bn"")"),"শারীরিক বিকাশের মধ্যে প্রধান ____ এবং অন্যান্য উন্নয়ন উন্নয়ন।")</f>
        <v>শারীরিক বিকাশের মধ্যে প্রধান ____ এবং অন্যান্য উন্নয়ন উন্নয়ন।</v>
      </c>
    </row>
    <row r="58">
      <c r="A58" s="1">
        <v>56.0</v>
      </c>
      <c r="B58" s="2" t="s">
        <v>283</v>
      </c>
      <c r="C58" s="2" t="s">
        <v>284</v>
      </c>
      <c r="D58" s="2" t="s">
        <v>285</v>
      </c>
      <c r="E58" s="2" t="s">
        <v>286</v>
      </c>
      <c r="F58" s="2" t="s">
        <v>287</v>
      </c>
      <c r="G58" s="2" t="str">
        <f>IFERROR(__xludf.DUMMYFUNCTION("GOOGLETRANSLATE(B58,""zh_cn"",""bn"")"),"স্কুলের শারীরিক শিক্ষা সূত্র মূল ____কেয়")</f>
        <v>স্কুলের শারীরিক শিক্ষা সূত্র মূল ____কেয়</v>
      </c>
    </row>
    <row r="59">
      <c r="A59" s="1">
        <v>57.0</v>
      </c>
      <c r="B59" s="2" t="s">
        <v>288</v>
      </c>
      <c r="C59" s="2" t="s">
        <v>289</v>
      </c>
      <c r="D59" s="2" t="s">
        <v>290</v>
      </c>
      <c r="E59" s="2" t="s">
        <v>291</v>
      </c>
      <c r="F59" s="2" t="s">
        <v>292</v>
      </c>
      <c r="G59" s="2" t="str">
        <f>IFERROR(__xludf.DUMMYFUNCTION("GOOGLETRANSLATE(B59,""zh_cn"",""bn"")"),"কর্মমূলক রাষ্ট্র গঠন ও উন্নয়ন নিয়ম ____ পণ্ডিতদের দ্বারা প্রস্তাবিত হয়েছিল।")</f>
        <v>কর্মমূলক রাষ্ট্র গঠন ও উন্নয়ন নিয়ম ____ পণ্ডিতদের দ্বারা প্রস্তাবিত হয়েছিল।</v>
      </c>
    </row>
    <row r="60">
      <c r="A60" s="1">
        <v>58.0</v>
      </c>
      <c r="B60" s="2" t="s">
        <v>293</v>
      </c>
      <c r="C60" s="2" t="s">
        <v>294</v>
      </c>
      <c r="D60" s="2" t="s">
        <v>295</v>
      </c>
      <c r="E60" s="2" t="s">
        <v>296</v>
      </c>
      <c r="F60" s="2" t="s">
        <v>297</v>
      </c>
      <c r="G60" s="2" t="str">
        <f>IFERROR(__xludf.DUMMYFUNCTION("GOOGLETRANSLATE(B60,""zh_cn"",""bn"")"),"শুধু পুনরুদ্ধার আইন হল ____ধারা ভিত্তি।")</f>
        <v>শুধু পুনরুদ্ধার আইন হল ____ধারা ভিত্তি।</v>
      </c>
    </row>
    <row r="61">
      <c r="A61" s="1">
        <v>59.0</v>
      </c>
      <c r="B61" s="2" t="s">
        <v>298</v>
      </c>
      <c r="C61" s="2" t="s">
        <v>299</v>
      </c>
      <c r="D61" s="2" t="s">
        <v>300</v>
      </c>
      <c r="E61" s="2" t="s">
        <v>301</v>
      </c>
      <c r="F61" s="2" t="s">
        <v>302</v>
      </c>
      <c r="G61" s="2" t="str">
        <f>IFERROR(__xludf.DUMMYFUNCTION("GOOGLETRANSLATE(B61,""zh_cn"",""bn"")"),"রক্তের সবচেয়ে গুরুত্বপূর্ণ শারীরিক ও রাসায়নিক উপাদান যা নিশ্চিত যন্ত্রের নিয়ম নিয়ন্ত্রণ করে ____")</f>
        <v>রক্তের সবচেয়ে গুরুত্বপূর্ণ শারীরিক ও রাসায়নিক উপাদান যা নিশ্চিত যন্ত্রের নিয়ম নিয়ন্ত্রণ করে ____</v>
      </c>
    </row>
    <row r="62">
      <c r="A62" s="1">
        <v>60.0</v>
      </c>
      <c r="B62" s="2" t="s">
        <v>303</v>
      </c>
      <c r="C62" s="2" t="s">
        <v>304</v>
      </c>
      <c r="D62" s="2" t="s">
        <v>305</v>
      </c>
      <c r="E62" s="2" t="s">
        <v>306</v>
      </c>
      <c r="F62" s="2" t="s">
        <v>307</v>
      </c>
      <c r="G62" s="2" t="str">
        <f>IFERROR(__xludf.DUMMYFUNCTION("GOOGLETRANSLATE(B62,""zh_cn"",""bn"")"),"ক্রীড়া প্রশিক্ষণের সময় লক্ষ্য স্থাপনের ভূমিকা হল ____")</f>
        <v>ক্রীড়া প্রশিক্ষণের সময় লক্ষ্য স্থাপনের ভূমিকা হল ____</v>
      </c>
    </row>
    <row r="63">
      <c r="A63" s="1">
        <v>61.0</v>
      </c>
      <c r="B63" s="2" t="s">
        <v>308</v>
      </c>
      <c r="C63" s="2" t="s">
        <v>309</v>
      </c>
      <c r="D63" s="2" t="s">
        <v>310</v>
      </c>
      <c r="E63" s="2" t="s">
        <v>311</v>
      </c>
      <c r="F63" s="2" t="s">
        <v>312</v>
      </c>
      <c r="G63" s="2" t="str">
        <f>IFERROR(__xludf.DUMMYFUNCTION("GOOGLETRANSLATE(B63,""zh_cn"",""bn"")"),"বিশেষ ক্রীড়া গুণাবলী বিকাশ, প্রতিযোগীতামূলক অবস্থার বিকাশ, এবং ওয়ার্ম-আপনি অংশগ্রহণ ____ এর প্রধান কাজ।")</f>
        <v>বিশেষ ক্রীড়া গুণাবলী বিকাশ, প্রতিযোগীতামূলক অবস্থার বিকাশ, এবং ওয়ার্ম-আপনি অংশগ্রহণ ____ এর প্রধান কাজ।</v>
      </c>
    </row>
    <row r="64">
      <c r="A64" s="1">
        <v>62.0</v>
      </c>
      <c r="B64" s="2" t="s">
        <v>313</v>
      </c>
      <c r="C64" s="2" t="s">
        <v>314</v>
      </c>
      <c r="D64" s="2" t="s">
        <v>315</v>
      </c>
      <c r="E64" s="2" t="s">
        <v>316</v>
      </c>
      <c r="F64" s="2" t="s">
        <v>317</v>
      </c>
      <c r="G64" s="2" t="str">
        <f>IFERROR(__xludf.DUMMYFUNCTION("GOOGLETRANSLATE(B64,""zh_cn"",""bn"")"),"কারিগরি কষ্টে কম পদ্ধতি সম্পর্কে, N বিবৃতি মধ্যে কোনটি ভুল ____")</f>
        <v>কারিগরি কষ্টে কম পদ্ধতি সম্পর্কে, N বিবৃতি মধ্যে কোনটি ভুল ____</v>
      </c>
    </row>
    <row r="65">
      <c r="A65" s="1">
        <v>63.0</v>
      </c>
      <c r="B65" s="2" t="s">
        <v>318</v>
      </c>
      <c r="C65" s="2" t="s">
        <v>319</v>
      </c>
      <c r="D65" s="2" t="s">
        <v>320</v>
      </c>
      <c r="E65" s="2" t="s">
        <v>321</v>
      </c>
      <c r="F65" s="2" t="s">
        <v>322</v>
      </c>
      <c r="G65" s="2" t="str">
        <f>IFERROR(__xludf.DUMMYFUNCTION("GOOGLETRANSLATE(B65,""zh_cn"",""bn"")"),"পর্যায়ক্রমিক বিন্যাসের বাইরের তাত্ত্বিক ভিত্তি ____কে অন্তর্ভুক্ত না করা")</f>
        <v>পর্যায়ক্রমিক বিন্যাসের বাইরের তাত্ত্বিক ভিত্তি ____কে অন্তর্ভুক্ত না করা</v>
      </c>
    </row>
    <row r="66">
      <c r="A66" s="1">
        <v>64.0</v>
      </c>
      <c r="B66" s="2" t="s">
        <v>323</v>
      </c>
      <c r="C66" s="2" t="s">
        <v>324</v>
      </c>
      <c r="D66" s="2" t="s">
        <v>325</v>
      </c>
      <c r="E66" s="2" t="s">
        <v>326</v>
      </c>
      <c r="F66" s="2" t="s">
        <v>327</v>
      </c>
      <c r="G66" s="2" t="str">
        <f>IFERROR(__xludf.DUMMYFUNCTION("GOOGLETRANSLATE(B66,""zh_cn"",""bn"")"),"ব্যক্তিগত ক্রীড়াবিদদের প্রযুক্তিগত আমাদের বিকাশের জন্য, ____ আরও বেশি ব্যবহার করা উচিত")</f>
        <v>ব্যক্তিগত ক্রীড়াবিদদের প্রযুক্তিগত আমাদের বিকাশের জন্য, ____ আরও বেশি ব্যবহার করা উচিত</v>
      </c>
    </row>
    <row r="67">
      <c r="A67" s="1">
        <v>65.0</v>
      </c>
      <c r="B67" s="2" t="s">
        <v>328</v>
      </c>
      <c r="C67" s="2" t="s">
        <v>329</v>
      </c>
      <c r="D67" s="2" t="s">
        <v>330</v>
      </c>
      <c r="E67" s="2" t="s">
        <v>176</v>
      </c>
      <c r="F67" s="2" t="s">
        <v>331</v>
      </c>
      <c r="G67" s="2" t="str">
        <f>IFERROR(__xludf.DUMMYFUNCTION("GOOGLETRANSLATE(B67,""zh_cn"",""bn"")"),"এন চারটি পদ্ধতির তুলনা, সেটা পদ্ধতিটি বায়বীয় বিপাকের শক্তি সরবরাহ ক্ষমতার উন্নতির জন্য অধিকতর উপযোগী হল ____")</f>
        <v>এন চারটি পদ্ধতির তুলনা, সেটা পদ্ধতিটি বায়বীয় বিপাকের শক্তি সরবরাহ ক্ষমতার উন্নতির জন্য অধিকতর উপযোগী হল ____</v>
      </c>
    </row>
    <row r="68">
      <c r="A68" s="1">
        <v>66.0</v>
      </c>
      <c r="B68" s="2" t="s">
        <v>332</v>
      </c>
      <c r="C68" s="2" t="s">
        <v>159</v>
      </c>
      <c r="D68" s="2" t="s">
        <v>161</v>
      </c>
      <c r="E68" s="2" t="s">
        <v>162</v>
      </c>
      <c r="F68" s="2" t="s">
        <v>333</v>
      </c>
      <c r="G68" s="2" t="str">
        <f>IFERROR(__xludf.DUMMYFUNCTION("GOOGLETRANSLATE(B68,""zh_cn"",""bn"")"),"____ অংশে সাজানো উচিত")</f>
        <v>____ অংশে সাজানো উচিত</v>
      </c>
    </row>
    <row r="69">
      <c r="A69" s="1">
        <v>67.0</v>
      </c>
      <c r="B69" s="2" t="s">
        <v>334</v>
      </c>
      <c r="C69" s="2" t="s">
        <v>335</v>
      </c>
      <c r="D69" s="2" t="s">
        <v>336</v>
      </c>
      <c r="E69" s="2" t="s">
        <v>337</v>
      </c>
      <c r="F69" s="2" t="s">
        <v>338</v>
      </c>
      <c r="G69" s="2" t="str">
        <f>IFERROR(__xludf.DUMMYFUNCTION("GOOGLETRANSLATE(B69,""zh_cn"",""bn"")"),"রক্ত শূন্যতা বলতে সত্যি রক্তে _____কেয়")</f>
        <v>রক্ত শূন্যতা বলতে সত্যি রক্তে _____কেয়</v>
      </c>
    </row>
    <row r="70">
      <c r="A70" s="1">
        <v>68.0</v>
      </c>
      <c r="B70" s="2" t="s">
        <v>339</v>
      </c>
      <c r="C70" s="2" t="s">
        <v>340</v>
      </c>
      <c r="D70" s="2" t="s">
        <v>341</v>
      </c>
      <c r="E70" s="2" t="s">
        <v>342</v>
      </c>
      <c r="F70" s="2" t="s">
        <v>343</v>
      </c>
      <c r="G70" s="2" t="str">
        <f>IFERROR(__xludf.DUMMYFUNCTION("GOOGLETRANSLATE(B70,""zh_cn"",""bn"")"),"ব্যাপক ব্যায়ামের সময় কঠোর এবং পুনরুদ্ধারের বৈশিষ্ট্যগুলি হল ____")</f>
        <v>ব্যাপক ব্যায়ামের সময় কঠোর এবং পুনরুদ্ধারের বৈশিষ্ট্যগুলি হল ____</v>
      </c>
    </row>
    <row r="71">
      <c r="A71" s="1">
        <v>69.0</v>
      </c>
      <c r="B71" s="2" t="s">
        <v>344</v>
      </c>
      <c r="C71" s="2" t="s">
        <v>345</v>
      </c>
      <c r="D71" s="2" t="s">
        <v>346</v>
      </c>
      <c r="E71" s="2" t="s">
        <v>347</v>
      </c>
      <c r="F71" s="2" t="s">
        <v>348</v>
      </c>
      <c r="G71" s="2" t="str">
        <f>IFERROR(__xludf.DUMMYFUNCTION("GOOGLETRANSLATE(B71,""zh_cn"",""bn"")"),"দীর্ঘমেয়াদী অনুষ্ঠান পদ্ধতিটি স্বাতন্ত্র্য প্রযুক্তি প্রযুক্তি, প্রযুক্তি এবং মান শিক্ষার জন্য উপযুক্ত এন শক্তি সরবরাহ ব্যবস্থার অবস্থা মন____")</f>
        <v>দীর্ঘমেয়াদী অনুষ্ঠান পদ্ধতিটি স্বাতন্ত্র্য প্রযুক্তি প্রযুক্তি, প্রযুক্তি এবং মান শিক্ষার জন্য উপযুক্ত এন শক্তি সরবরাহ ব্যবস্থার অবস্থা মন____</v>
      </c>
    </row>
    <row r="72">
      <c r="A72" s="1">
        <v>70.0</v>
      </c>
      <c r="B72" s="2" t="s">
        <v>349</v>
      </c>
      <c r="C72" s="2" t="s">
        <v>350</v>
      </c>
      <c r="D72" s="2" t="s">
        <v>351</v>
      </c>
      <c r="E72" s="2" t="s">
        <v>352</v>
      </c>
      <c r="F72" s="2" t="s">
        <v>327</v>
      </c>
      <c r="G72" s="2" t="str">
        <f>IFERROR(__xludf.DUMMYFUNCTION("GOOGLETRANSLATE(B72,""zh_cn"",""bn"")"),"প্রতিপক্ষের প্রধান বৈশিষ্ট্যগুলিকে আরও ভালভাবে জন্য এবং অনুরোধ অংশগ্রহণের আগে প্রতিপক্ষের কৌশলগত শৈলীর সাথে খাপ খাইয়ে নিতে, সেরা অনুশীলন পদ্ধতি হল____")</f>
        <v>প্রতিপক্ষের প্রধান বৈশিষ্ট্যগুলিকে আরও ভালভাবে জন্য এবং অনুরোধ অংশগ্রহণের আগে প্রতিপক্ষের কৌশলগত শৈলীর সাথে খাপ খাইয়ে নিতে, সেরা অনুশীলন পদ্ধতি হল____</v>
      </c>
    </row>
    <row r="73">
      <c r="A73" s="1">
        <v>71.0</v>
      </c>
      <c r="B73" s="2" t="s">
        <v>353</v>
      </c>
      <c r="C73" s="2" t="s">
        <v>354</v>
      </c>
      <c r="D73" s="2" t="s">
        <v>355</v>
      </c>
      <c r="E73" s="2" t="s">
        <v>356</v>
      </c>
      <c r="F73" s="2" t="s">
        <v>357</v>
      </c>
      <c r="G73" s="2" t="str">
        <f>IFERROR(__xludf.DUMMYFUNCTION("GOOGLETRANSLATE(B73,""zh_cn"",""bn"")"),"বিশ্বাস-প্রশ্বাসের উপর কার্বন ডাই অক্সাইড নিয়ন্ত্রক প্রভাব নীতি উদ্দীপকের মাধ্যমে হয় ____")</f>
        <v>বিশ্বাস-প্রশ্বাসের উপর কার্বন ডাই অক্সাইড নিয়ন্ত্রক প্রভাব নীতি উদ্দীপকের মাধ্যমে হয় ____</v>
      </c>
    </row>
    <row r="74">
      <c r="A74" s="1">
        <v>72.0</v>
      </c>
      <c r="B74" s="2" t="s">
        <v>358</v>
      </c>
      <c r="C74" s="2" t="s">
        <v>359</v>
      </c>
      <c r="D74" s="2" t="s">
        <v>360</v>
      </c>
      <c r="E74" s="2" t="s">
        <v>361</v>
      </c>
      <c r="F74" s="2" t="s">
        <v>362</v>
      </c>
      <c r="G74" s="2" t="str">
        <f>IFERROR(__xludf.DUMMYFUNCTION("GOOGLETRANSLATE(B74,""zh_cn"",""bn"")"),"পেইফাল ব্যায়াম ব্যতিক্রমী এমনটি সাইটটিতে ____ অন্তর্ভুক্ত নয়")</f>
        <v>পেইফাল ব্যায়াম ব্যতিক্রমী এমনটি সাইটটিতে ____ অন্তর্ভুক্ত নয়</v>
      </c>
    </row>
    <row r="75">
      <c r="A75" s="1">
        <v>73.0</v>
      </c>
      <c r="B75" s="2" t="s">
        <v>363</v>
      </c>
      <c r="C75" s="2" t="s">
        <v>364</v>
      </c>
      <c r="D75" s="2" t="s">
        <v>365</v>
      </c>
      <c r="E75" s="2" t="s">
        <v>366</v>
      </c>
      <c r="F75" s="2" t="s">
        <v>367</v>
      </c>
      <c r="G75" s="2" t="str">
        <f>IFERROR(__xludf.DUMMYFUNCTION("GOOGLETRANSLATE(B75,""zh_cn"",""bn"")"),"জিমন্যাস্টিকস, শৈল্পিক জিমন্যাস্টিকস, ডাইভিং এবং অন্যান্য ইভেন্টের নিজস্ব, রেফারিরা নির্দিষ্ট মান প্রয়োগের উপর ভিত্তি করে কর্মবিদদের দ্বারা সম্পন্ন ক্রিয়াগুলি স্কোর করে এর উদ্দেশ্য হল একজন অ্যাথলিটি ____ মূল্যায়ন করা")</f>
        <v>জিমন্যাস্টিকস, শৈল্পিক জিমন্যাস্টিকস, ডাইভিং এবং অন্যান্য ইভেন্টের নিজস্ব, রেফারিরা নির্দিষ্ট মান প্রয়োগের উপর ভিত্তি করে কর্মবিদদের দ্বারা সম্পন্ন ক্রিয়াগুলি স্কোর করে এর উদ্দেশ্য হল একজন অ্যাথলিটি ____ মূল্যায়ন করা</v>
      </c>
    </row>
    <row r="76">
      <c r="A76" s="1">
        <v>74.0</v>
      </c>
      <c r="B76" s="2" t="s">
        <v>368</v>
      </c>
      <c r="C76" s="2" t="s">
        <v>369</v>
      </c>
      <c r="D76" s="2" t="s">
        <v>370</v>
      </c>
      <c r="E76" s="2" t="s">
        <v>371</v>
      </c>
      <c r="F76" s="2" t="s">
        <v>372</v>
      </c>
      <c r="G76" s="2" t="str">
        <f>IFERROR(__xludf.DUMMYFUNCTION("GOOGLETRANSLATE(B76,""zh_cn"",""bn"")"),"প্রাক-ম্যাচ অবস্থা বলতে চাওয়া বা অনুশীলনের আগে মানবদেহে নির্দিষ্ট অঙ্গ-প্রত্যঙ্গ দ্বারা উত্পাদিত ____ সরীকে ।")</f>
        <v>প্রাক-ম্যাচ অবস্থা বলতে চাওয়া বা অনুশীলনের আগে মানবদেহে নির্দিষ্ট অঙ্গ-প্রত্যঙ্গ দ্বারা উত্পাদিত ____ সরীকে ।</v>
      </c>
    </row>
    <row r="77">
      <c r="A77" s="1">
        <v>75.0</v>
      </c>
      <c r="B77" s="2" t="s">
        <v>373</v>
      </c>
      <c r="C77" s="2" t="s">
        <v>374</v>
      </c>
      <c r="D77" s="2" t="s">
        <v>375</v>
      </c>
      <c r="E77" s="2" t="s">
        <v>376</v>
      </c>
      <c r="F77" s="2" t="s">
        <v>377</v>
      </c>
      <c r="G77" s="2" t="str">
        <f>IFERROR(__xludf.DUMMYFUNCTION("GOOGLETRANSLATE(B77,""zh_cn"",""bn"")"),"শিক্ষা পদ্ধতির মধ্যে কোনটি দ্রুত শক্তি বিকাশ সবচেয়ে সাধারণ উপায়____।")</f>
        <v>শিক্ষা পদ্ধতির মধ্যে কোনটি দ্রুত শক্তি বিকাশ সবচেয়ে সাধারণ উপায়____।</v>
      </c>
    </row>
    <row r="78">
      <c r="A78" s="1">
        <v>76.0</v>
      </c>
      <c r="B78" s="2" t="s">
        <v>378</v>
      </c>
      <c r="C78" s="2" t="s">
        <v>379</v>
      </c>
      <c r="D78" s="2" t="s">
        <v>380</v>
      </c>
      <c r="E78" s="2" t="s">
        <v>381</v>
      </c>
      <c r="F78" s="2" t="s">
        <v>382</v>
      </c>
      <c r="G78" s="2" t="str">
        <f>IFERROR(__xludf.DUMMYFUNCTION("GOOGLETRANSLATE(B78,""zh_cn"",""bn"")"),"সামাজিক প্রযুক্তি হল: প্রথম, ক্ষমতাস্য রাজ্য একটি উচ্চ ডিগ্রী।")</f>
        <v>সামাজিক প্রযুক্তি হল: প্রথম, ক্ষমতাস্য রাজ্য একটি উচ্চ ডিগ্রী।</v>
      </c>
    </row>
    <row r="79">
      <c r="A79" s="1">
        <v>77.0</v>
      </c>
      <c r="B79" s="2" t="s">
        <v>383</v>
      </c>
      <c r="C79" s="2" t="s">
        <v>384</v>
      </c>
      <c r="D79" s="2" t="s">
        <v>19</v>
      </c>
      <c r="E79" s="2" t="s">
        <v>17</v>
      </c>
      <c r="F79" s="2" t="s">
        <v>385</v>
      </c>
      <c r="G79" s="2" t="str">
        <f>IFERROR(__xludf.DUMMYFUNCTION("GOOGLETRANSLATE(B79,""zh_cn"",""bn"")"),"গতিশীল ব্যায়ামের সময়, সিস্টোলিক রক্তচাপ ব্যাপকভাবে বৃদ্ধি পায় এবং প্রক্রিয়াটি প্রধানত ____ দ্বারা সৃষ্ট হয়।")</f>
        <v>গতিশীল ব্যায়ামের সময়, সিস্টোলিক রক্তচাপ ব্যাপকভাবে বৃদ্ধি পায় এবং প্রক্রিয়াটি প্রধানত ____ দ্বারা সৃষ্ট হয়।</v>
      </c>
    </row>
    <row r="80">
      <c r="A80" s="1">
        <v>78.0</v>
      </c>
      <c r="B80" s="2" t="s">
        <v>386</v>
      </c>
      <c r="C80" s="2" t="s">
        <v>387</v>
      </c>
      <c r="D80" s="2" t="s">
        <v>388</v>
      </c>
      <c r="E80" s="2" t="s">
        <v>389</v>
      </c>
      <c r="F80" s="2" t="s">
        <v>390</v>
      </c>
      <c r="G80" s="2" t="str">
        <f>IFERROR(__xludf.DUMMYFUNCTION("GOOGLETRANSLATE(B80,""zh_cn"",""bn"")"),"আত্মমূলক ক্রীড়া গঠনের ঐতিহাসিক অনুপ্রেরণা ____ অন্তর্ভুক্ত নয়")</f>
        <v>আত্মমূলক ক্রীড়া গঠনের ঐতিহাসিক অনুপ্রেরণা ____ অন্তর্ভুক্ত নয়</v>
      </c>
    </row>
    <row r="81">
      <c r="A81" s="1">
        <v>79.0</v>
      </c>
      <c r="B81" s="2" t="s">
        <v>391</v>
      </c>
      <c r="C81" s="2" t="s">
        <v>29</v>
      </c>
      <c r="D81" s="2" t="s">
        <v>392</v>
      </c>
      <c r="E81" s="2" t="s">
        <v>30</v>
      </c>
      <c r="F81" s="2" t="s">
        <v>393</v>
      </c>
      <c r="G81" s="2" t="str">
        <f>IFERROR(__xludf.DUMMYFUNCTION("GOOGLETRANSLATE(B81,""zh_cn"",""bn"")"),"ক্রীড়াবিদদের নীতিমূলক যেভাবে অর্জিত হয় তার দৃষ্টিকোণ থেকে, কর্মমূলক খেলাধুলার বিভিন্ন নির্মাণের মধ্যে, সফল অস্ত্র জন্য একটি গুরুত্বপূর্ণ পূর্বশর্ত হল ____")</f>
        <v>ক্রীড়াবিদদের নীতিমূলক যেভাবে অর্জিত হয় তার দৃষ্টিকোণ থেকে, কর্মমূলক খেলাধুলার বিভিন্ন নির্মাণের মধ্যে, সফল অস্ত্র জন্য একটি গুরুত্বপূর্ণ পূর্বশর্ত হল ____</v>
      </c>
    </row>
    <row r="82">
      <c r="A82" s="1">
        <v>80.0</v>
      </c>
      <c r="B82" s="2" t="s">
        <v>394</v>
      </c>
      <c r="C82" s="2" t="s">
        <v>395</v>
      </c>
      <c r="D82" s="2" t="s">
        <v>396</v>
      </c>
      <c r="E82" s="2" t="s">
        <v>397</v>
      </c>
      <c r="F82" s="2" t="s">
        <v>398</v>
      </c>
      <c r="G82" s="2" t="str">
        <f>IFERROR(__xludf.DUMMYFUNCTION("GOOGLETRANSLATE(B82,""zh_cn"",""bn"")"),"____")</f>
        <v>____</v>
      </c>
    </row>
    <row r="83">
      <c r="A83" s="1">
        <v>81.0</v>
      </c>
      <c r="B83" s="2" t="s">
        <v>399</v>
      </c>
      <c r="C83" s="2" t="s">
        <v>400</v>
      </c>
      <c r="D83" s="2" t="s">
        <v>401</v>
      </c>
      <c r="E83" s="2" t="s">
        <v>402</v>
      </c>
      <c r="F83" s="2" t="s">
        <v>403</v>
      </c>
      <c r="G83" s="2" t="str">
        <f>IFERROR(__xludf.DUMMYFUNCTION("GOOGLETRANSLATE(B83,""zh_cn"",""bn"")"),"পারিবারিক কার্যক্রম কার্যক্রম লক্ষ্য হল ____")</f>
        <v>পারিবারিক কার্যক্রম কার্যক্রম লক্ষ্য হল ____</v>
      </c>
    </row>
    <row r="84">
      <c r="A84" s="1">
        <v>82.0</v>
      </c>
      <c r="B84" s="2" t="s">
        <v>404</v>
      </c>
      <c r="C84" s="2" t="s">
        <v>185</v>
      </c>
      <c r="D84" s="2" t="s">
        <v>405</v>
      </c>
      <c r="E84" s="2" t="s">
        <v>406</v>
      </c>
      <c r="F84" s="2" t="s">
        <v>407</v>
      </c>
      <c r="G84" s="2" t="str">
        <f>IFERROR(__xludf.DUMMYFUNCTION("GOOGLETRANSLATE(B84,""zh_cn"",""bn"")"),"শিক্ষাদান কার্যক্রমের কার্যক্রম এক হল ____")</f>
        <v>শিক্ষাদান কার্যক্রমের কার্যক্রম এক হল ____</v>
      </c>
    </row>
    <row r="85">
      <c r="A85" s="1">
        <v>83.0</v>
      </c>
      <c r="B85" s="2" t="s">
        <v>408</v>
      </c>
      <c r="C85" s="2" t="s">
        <v>409</v>
      </c>
      <c r="D85" s="2" t="s">
        <v>410</v>
      </c>
      <c r="E85" s="2" t="s">
        <v>411</v>
      </c>
      <c r="F85" s="2" t="s">
        <v>412</v>
      </c>
      <c r="G85" s="2" t="str">
        <f>IFERROR(__xludf.DUMMYFUNCTION("GOOGLETRANSLATE(B85,""zh_cn"",""bn"")"),"মধ্যম এবং দীর্ঘ-দূরত্বের চলমান অনুশীলনের - একটি সাধারণভাবে ""ফার্টলেক পদ্ধতি"" পদ্ধতি হল একটি ____")</f>
        <v>মধ্যম এবং দীর্ঘ-দূরত্বের চলমান অনুশীলনের - একটি সাধারণভাবে "ফার্টলেক পদ্ধতি" পদ্ধতি হল একটি ____</v>
      </c>
    </row>
    <row r="86">
      <c r="A86" s="1">
        <v>84.0</v>
      </c>
      <c r="B86" s="2" t="s">
        <v>413</v>
      </c>
      <c r="C86" s="2" t="s">
        <v>414</v>
      </c>
      <c r="D86" s="2" t="s">
        <v>415</v>
      </c>
      <c r="E86" s="2" t="s">
        <v>416</v>
      </c>
      <c r="F86" s="2" t="s">
        <v>417</v>
      </c>
      <c r="G86" s="2" t="str">
        <f>IFERROR(__xludf.DUMMYFUNCTION("GOOGLETRANSLATE(B86,""zh_cn"",""bn"")"),"আরো-দীর্ঘ দূরত্বের ইভেন্টের জন্য শিক্ষা ____ এ")</f>
        <v>আরো-দীর্ঘ দূরত্বের ইভেন্টের জন্য শিক্ষা ____ এ</v>
      </c>
    </row>
    <row r="87">
      <c r="A87" s="1">
        <v>85.0</v>
      </c>
      <c r="B87" s="2" t="s">
        <v>418</v>
      </c>
      <c r="C87" s="2" t="s">
        <v>419</v>
      </c>
      <c r="D87" s="2" t="s">
        <v>420</v>
      </c>
      <c r="E87" s="2" t="s">
        <v>421</v>
      </c>
      <c r="F87" s="2" t="s">
        <v>422</v>
      </c>
      <c r="G87" s="2" t="str">
        <f>IFERROR(__xludf.DUMMYFUNCTION("GOOGLETRANSLATE(B87,""zh_cn"",""bn"")"),"এগুলি পাঠের : ____")</f>
        <v>এগুলি পাঠের : ____</v>
      </c>
    </row>
    <row r="88">
      <c r="A88" s="1">
        <v>86.0</v>
      </c>
      <c r="B88" s="2" t="s">
        <v>423</v>
      </c>
      <c r="C88" s="2" t="s">
        <v>424</v>
      </c>
      <c r="D88" s="2" t="s">
        <v>425</v>
      </c>
      <c r="E88" s="2" t="s">
        <v>426</v>
      </c>
      <c r="F88" s="2" t="s">
        <v>427</v>
      </c>
      <c r="G88" s="2" t="str">
        <f>IFERROR(__xludf.DUMMYFUNCTION("GOOGLETRANSLATE(B88,""zh_cn"",""bn"")"),"একাডেমিক পারফরম্যান্স পরীক্ষা করার জন্য যে ক্লাসটি প্রধানত তাকে ____ বলা হয়।")</f>
        <v>একাডেমিক পারফরম্যান্স পরীক্ষা করার জন্য যে ক্লাসটি প্রধানত তাকে ____ বলা হয়।</v>
      </c>
    </row>
    <row r="89">
      <c r="A89" s="1">
        <v>87.0</v>
      </c>
      <c r="B89" s="2" t="s">
        <v>428</v>
      </c>
      <c r="C89" s="2" t="s">
        <v>429</v>
      </c>
      <c r="D89" s="2" t="s">
        <v>430</v>
      </c>
      <c r="E89" s="2" t="s">
        <v>431</v>
      </c>
      <c r="F89" s="2" t="s">
        <v>432</v>
      </c>
      <c r="G89" s="2" t="str">
        <f>IFERROR(__xludf.DUMMYFUNCTION("GOOGLETRANSLATE(B89,""zh_cn"",""bn"")"),"সাধারণ প্রাপ্তবয়স্ক জোয়ারের ভোট প্রায় ____")</f>
        <v>সাধারণ প্রাপ্তবয়স্ক জোয়ারের ভোট প্রায় ____</v>
      </c>
    </row>
    <row r="90">
      <c r="A90" s="1">
        <v>88.0</v>
      </c>
      <c r="B90" s="2" t="s">
        <v>433</v>
      </c>
      <c r="C90" s="2" t="s">
        <v>434</v>
      </c>
      <c r="D90" s="2" t="s">
        <v>435</v>
      </c>
      <c r="E90" s="2" t="s">
        <v>436</v>
      </c>
      <c r="F90" s="2" t="s">
        <v>437</v>
      </c>
      <c r="G90" s="2" t="str">
        <f>IFERROR(__xludf.DUMMYFUNCTION("GOOGLETRANSLATE(B90,""zh_cn"",""bn"")"),"""স্কুল চার্টার"", শর্ত দেয় যে সমস্ত স্তর এবং সব ধরনের স্কুলে অবশ্যই ""জিমন্যাস্টিক বিষয়"" শুরু করতে হবে, ____ তারিখে প্রবর্তিত হয়েছিল")</f>
        <v>"স্কুল চার্টার", শর্ত দেয় যে সমস্ত স্তর এবং সব ধরনের স্কুলে অবশ্যই "জিমন্যাস্টিক বিষয়" শুরু করতে হবে, ____ তারিখে প্রবর্তিত হয়েছিল</v>
      </c>
    </row>
    <row r="91">
      <c r="A91" s="1">
        <v>89.0</v>
      </c>
      <c r="B91" s="2" t="s">
        <v>438</v>
      </c>
      <c r="C91" s="2" t="s">
        <v>439</v>
      </c>
      <c r="D91" s="2" t="s">
        <v>440</v>
      </c>
      <c r="E91" s="2" t="s">
        <v>441</v>
      </c>
      <c r="F91" s="2" t="s">
        <v>442</v>
      </c>
      <c r="G91" s="2" t="str">
        <f>IFERROR(__xludf.DUMMYFUNCTION("GOOGLETRANSLATE(B91,""zh_cn"",""bn"")"),"একজন ভলিবলের পক্ষের পরিবেশন হল____")</f>
        <v>একজন ভলিবলের পক্ষের পরিবেশন হল____</v>
      </c>
    </row>
    <row r="92">
      <c r="A92" s="1">
        <v>90.0</v>
      </c>
      <c r="B92" s="2" t="s">
        <v>443</v>
      </c>
      <c r="C92" s="2" t="s">
        <v>444</v>
      </c>
      <c r="D92" s="2" t="s">
        <v>445</v>
      </c>
      <c r="E92" s="2" t="s">
        <v>446</v>
      </c>
      <c r="F92" s="2" t="s">
        <v>447</v>
      </c>
      <c r="G92" s="2" t="str">
        <f>IFERROR(__xludf.DUMMYFUNCTION("GOOGLETRANSLATE(B92,""zh_cn"",""bn"")"),"মোট গঠন গঠন গঠন, মোট গতিবিদ্যা অতিক্রম করা হয়")</f>
        <v>মোট গঠন গঠন গঠন, মোট গতিবিদ্যা অতিক্রম করা হয়</v>
      </c>
    </row>
    <row r="93">
      <c r="A93" s="1">
        <v>91.0</v>
      </c>
      <c r="B93" s="2" t="s">
        <v>448</v>
      </c>
      <c r="C93" s="2" t="s">
        <v>449</v>
      </c>
      <c r="D93" s="2" t="s">
        <v>450</v>
      </c>
      <c r="E93" s="2" t="s">
        <v>92</v>
      </c>
      <c r="F93" s="2" t="s">
        <v>94</v>
      </c>
      <c r="G93" s="2" t="str">
        <f>IFERROR(__xludf.DUMMYFUNCTION("GOOGLETRANSLATE(B93,""zh_cn"",""bn"")"),"কন্টেন্ট সহ অংশ হল ____")</f>
        <v>কন্টেন্ট সহ অংশ হল ____</v>
      </c>
    </row>
    <row r="94">
      <c r="A94" s="1">
        <v>92.0</v>
      </c>
      <c r="B94" s="2" t="s">
        <v>451</v>
      </c>
      <c r="C94" s="2" t="s">
        <v>452</v>
      </c>
      <c r="D94" s="2" t="s">
        <v>453</v>
      </c>
      <c r="E94" s="2" t="s">
        <v>454</v>
      </c>
      <c r="F94" s="2" t="s">
        <v>455</v>
      </c>
      <c r="G94" s="2" t="str">
        <f>IFERROR(__xludf.DUMMYFUNCTION("GOOGLETRANSLATE(B94,""zh_cn"",""bn"")"),"পুরো অনেক- বছরের প্রক্রিয়া সীমানা, ক্রীড়াবিদরা তাদের বিশেষ আত্মচর্চামূলক নীতির উন্নতি সাধন করে ____তে")</f>
        <v>পুরো অনেক- বছরের প্রক্রিয়া সীমানা, ক্রীড়াবিদরা তাদের বিশেষ আত্মচর্চামূলক নীতির উন্নতি সাধন করে ____তে</v>
      </c>
    </row>
    <row r="95">
      <c r="A95" s="1">
        <v>93.0</v>
      </c>
      <c r="B95" s="2" t="s">
        <v>456</v>
      </c>
      <c r="C95" s="2" t="s">
        <v>457</v>
      </c>
      <c r="D95" s="2" t="s">
        <v>458</v>
      </c>
      <c r="E95" s="2" t="s">
        <v>459</v>
      </c>
      <c r="F95" s="2" t="s">
        <v>47</v>
      </c>
      <c r="G95" s="2" t="str">
        <f>IFERROR(__xludf.DUMMYFUNCTION("GOOGLETRANSLATE(B95,""zh_cn"",""bn"")"),"ফুসফুস এবং ইউর পরিবেশের মধ্যে তার আদান-প্রদানকে _____ বলে।")</f>
        <v>ফুসফুস এবং ইউর পরিবেশের মধ্যে তার আদান-প্রদানকে _____ বলে।</v>
      </c>
    </row>
    <row r="96">
      <c r="A96" s="1">
        <v>94.0</v>
      </c>
      <c r="B96" s="2" t="s">
        <v>460</v>
      </c>
      <c r="C96" s="2" t="s">
        <v>461</v>
      </c>
      <c r="D96" s="2" t="s">
        <v>462</v>
      </c>
      <c r="E96" s="2" t="s">
        <v>463</v>
      </c>
      <c r="F96" s="2" t="s">
        <v>464</v>
      </c>
      <c r="G96" s="2" t="str">
        <f>IFERROR(__xludf.DUMMYFUNCTION("GOOGLETRANSLATE(B96,""zh_cn"",""bn"")"),"কার্ডিওভাসকুলার ক্রিয়াকলাপ নিয়ন্ত্রণের সবচেয়ে বেশি আমার কেন্দ্র হল ____অর্টিক আর্চ ব্যারোসেপ্টর")</f>
        <v>কার্ডিওভাসকুলার ক্রিয়াকলাপ নিয়ন্ত্রণের সবচেয়ে বেশি আমার কেন্দ্র হল ____অর্টিক আর্চ ব্যারোসেপ্টর</v>
      </c>
    </row>
    <row r="97">
      <c r="A97" s="1">
        <v>95.0</v>
      </c>
      <c r="B97" s="2" t="s">
        <v>465</v>
      </c>
      <c r="C97" s="2" t="s">
        <v>466</v>
      </c>
      <c r="D97" s="2" t="s">
        <v>467</v>
      </c>
      <c r="E97" s="2" t="s">
        <v>468</v>
      </c>
      <c r="F97" s="2" t="s">
        <v>469</v>
      </c>
      <c r="G97" s="2" t="str">
        <f>IFERROR(__xludf.DUMMYFUNCTION("GOOGLETRANSLATE(B97,""zh_cn"",""bn"")"),"উন্নত উন্নীত বাজার মার্শাল আর্ট রুটিন ক্রীড়াবিদদের দ্বারা শিক্ষার পদ্ধতিগুলি বহুমাত্রিক____ এর অন্তর্গত")</f>
        <v>উন্নত উন্নীত বাজার মার্শাল আর্ট রুটিন ক্রীড়াবিদদের দ্বারা শিক্ষার পদ্ধতিগুলি বহুমাত্রিক____ এর অন্তর্গত</v>
      </c>
    </row>
    <row r="98">
      <c r="A98" s="1">
        <v>96.0</v>
      </c>
      <c r="B98" s="2" t="s">
        <v>66</v>
      </c>
      <c r="C98" s="2" t="s">
        <v>67</v>
      </c>
      <c r="D98" s="2" t="s">
        <v>68</v>
      </c>
      <c r="E98" s="2" t="s">
        <v>70</v>
      </c>
      <c r="F98" s="2" t="s">
        <v>470</v>
      </c>
      <c r="G98" s="2" t="str">
        <f>IFERROR(__xludf.DUMMYFUNCTION("GOOGLETRANSLATE(B98,""zh_cn"",""bn"")"),"নিকৃষ্ট কোনটি একজন ক্রীড়াবিদের ____")</f>
        <v>নিকৃষ্ট কোনটি একজন ক্রীড়াবিদের ____</v>
      </c>
    </row>
    <row r="99">
      <c r="A99" s="1">
        <v>97.0</v>
      </c>
      <c r="B99" s="2" t="s">
        <v>471</v>
      </c>
      <c r="C99" s="2" t="s">
        <v>472</v>
      </c>
      <c r="D99" s="2" t="s">
        <v>473</v>
      </c>
      <c r="E99" s="2" t="s">
        <v>474</v>
      </c>
      <c r="F99" s="2" t="s">
        <v>475</v>
      </c>
      <c r="G99" s="2" t="str">
        <f>IFERROR(__xludf.DUMMYFUNCTION("GOOGLETRANSLATE(B99,""zh_cn"",""bn"")"),"180 বীট/মিনিটের বেশি হয়, তখন কার্ডিয়াক আউটপুট ভালো হয় ____")</f>
        <v>180 বীট/মিনিটের বেশি হয়, তখন কার্ডিয়াক আউটপুট ভালো হয় ____</v>
      </c>
    </row>
    <row r="100">
      <c r="A100" s="1">
        <v>98.0</v>
      </c>
      <c r="B100" s="2" t="s">
        <v>476</v>
      </c>
      <c r="C100" s="2" t="s">
        <v>477</v>
      </c>
      <c r="D100" s="2" t="s">
        <v>478</v>
      </c>
      <c r="E100" s="2" t="s">
        <v>479</v>
      </c>
      <c r="F100" s="2" t="s">
        <v>480</v>
      </c>
      <c r="G100" s="2" t="str">
        <f>IFERROR(__xludf.DUMMYFUNCTION("GOOGLETRANSLATE(B100,""zh_cn"",""bn"")"),"স্কুল-পরবর্তী শারীরিক অবস্থার প্রধান বোঝাপড়ার মধ্যে রয়েছে চেতনার অংশ, পর্যবেক্ষণের জন্য এবং ____")</f>
        <v>স্কুল-পরবর্তী শারীরিক অবস্থার প্রধান বোঝাপড়ার মধ্যে রয়েছে চেতনার অংশ, পর্যবেক্ষণের জন্য এবং ____</v>
      </c>
    </row>
    <row r="101">
      <c r="A101" s="1">
        <v>99.0</v>
      </c>
      <c r="B101" s="2" t="s">
        <v>481</v>
      </c>
      <c r="C101" s="2" t="s">
        <v>164</v>
      </c>
      <c r="D101" s="2" t="s">
        <v>439</v>
      </c>
      <c r="E101" s="2" t="s">
        <v>15</v>
      </c>
      <c r="F101" s="2" t="s">
        <v>482</v>
      </c>
      <c r="G101" s="2" t="str">
        <f>IFERROR(__xludf.DUMMYFUNCTION("GOOGLETRANSLATE(B101,""zh_cn"",""bn"")"),"ট্র্যাক অ্যাথলিটরা উচ্চ পায়ে দৌড়ানো এবং ট্র্যাটিং ব্যায়াম করে সত্য ____ উন্নতির জন্য")</f>
        <v>ট্র্যাক অ্যাথলিটরা উচ্চ পায়ে দৌড়ানো এবং ট্র্যাটিং ব্যায়াম করে সত্য ____ উন্নতির জন্য</v>
      </c>
    </row>
    <row r="102">
      <c r="A102" s="1">
        <v>100.0</v>
      </c>
      <c r="B102" s="2" t="s">
        <v>483</v>
      </c>
      <c r="C102" s="2" t="s">
        <v>484</v>
      </c>
      <c r="D102" s="2" t="s">
        <v>485</v>
      </c>
      <c r="E102" s="2" t="s">
        <v>327</v>
      </c>
      <c r="F102" s="2" t="s">
        <v>352</v>
      </c>
      <c r="G102" s="2" t="str">
        <f>IFERROR(__xludf.DUMMYFUNCTION("GOOGLETRANSLATE(B102,""zh_cn"",""bn"")"),"যে পদ্ধতিতে ক্রীড়াবিদরা এবং সক্রিয়ভাবে তাদের মনে করা নগরী চিত্রগুলি ব্যবহার করে বা অনুশীলনের জন্য ____")</f>
        <v>যে পদ্ধতিতে ক্রীড়াবিদরা এবং সক্রিয়ভাবে তাদের মনে করা নগরী চিত্রগুলি ব্যবহার করে বা অনুশীলনের জন্য ____</v>
      </c>
    </row>
    <row r="103">
      <c r="A103" s="1">
        <v>101.0</v>
      </c>
      <c r="B103" s="2" t="s">
        <v>486</v>
      </c>
      <c r="C103" s="2" t="s">
        <v>487</v>
      </c>
      <c r="D103" s="2" t="s">
        <v>488</v>
      </c>
      <c r="E103" s="2" t="s">
        <v>489</v>
      </c>
      <c r="F103" s="2" t="s">
        <v>490</v>
      </c>
      <c r="G103" s="2" t="str">
        <f>IFERROR(__xludf.DUMMYFUNCTION("GOOGLETRANSLATE(B103,""zh_cn"",""bn"")"),"প্রাক-ম্যাচ সপ্তাহে মানসম্পন্ন প্রশিক্ষণের বৈশিষ্ট্যগুলি হল____")</f>
        <v>প্রাক-ম্যাচ সপ্তাহে মানসম্পন্ন প্রশিক্ষণের বৈশিষ্ট্যগুলি হল____</v>
      </c>
    </row>
    <row r="104">
      <c r="A104" s="1">
        <v>102.0</v>
      </c>
      <c r="B104" s="2" t="s">
        <v>491</v>
      </c>
      <c r="C104" s="2" t="s">
        <v>492</v>
      </c>
      <c r="D104" s="2" t="s">
        <v>493</v>
      </c>
      <c r="E104" s="2" t="s">
        <v>494</v>
      </c>
      <c r="F104" s="2" t="s">
        <v>495</v>
      </c>
      <c r="G104" s="2" t="str">
        <f>IFERROR(__xludf.DUMMYFUNCTION("GOOGLETRANSLATE(B104,""zh_cn"",""bn"")"),"""চরম পয়েন্ট"" প্রবন হয় সেগুলি হল ____")</f>
        <v>"চরম পয়েন্ট" প্রবন হয় সেগুলি হল ____</v>
      </c>
    </row>
    <row r="105">
      <c r="A105" s="1">
        <v>103.0</v>
      </c>
      <c r="B105" s="2" t="s">
        <v>496</v>
      </c>
      <c r="C105" s="2" t="s">
        <v>497</v>
      </c>
      <c r="D105" s="2" t="s">
        <v>498</v>
      </c>
      <c r="E105" s="2" t="s">
        <v>499</v>
      </c>
      <c r="F105" s="2" t="s">
        <v>500</v>
      </c>
      <c r="G105" s="2" t="str">
        <f>IFERROR(__xludf.DUMMYFUNCTION("GOOGLETRANSLATE(B105,""zh_cn"",""bn"")"),"যখন কার্ডিয়াক সিমপ্যাথিটিক স্নায়ু উত্তেজিত হয়, তখন কার্ডিয়াক কার্যকলাপের উপর এর প্রভাব ____")</f>
        <v>যখন কার্ডিয়াক সিমপ্যাথিটিক স্নায়ু উত্তেজিত হয়, তখন কার্ডিয়াক কার্যকলাপের উপর এর প্রভাব ____</v>
      </c>
    </row>
    <row r="106">
      <c r="A106" s="1">
        <v>104.0</v>
      </c>
      <c r="B106" s="2" t="s">
        <v>501</v>
      </c>
      <c r="C106" s="2" t="s">
        <v>502</v>
      </c>
      <c r="D106" s="2" t="s">
        <v>503</v>
      </c>
      <c r="E106" s="2" t="s">
        <v>504</v>
      </c>
      <c r="F106" s="2" t="s">
        <v>505</v>
      </c>
      <c r="G106" s="2" t="str">
        <f>IFERROR(__xludf.DUMMYFUNCTION("GOOGLETRANSLATE(B106,""zh_cn"",""bn"")"),"স্কুল শারীরিক শিক্ষা আমাদের দেশের শারীরিক শিক্ষার, তাই ____")</f>
        <v>স্কুল শারীরিক শিক্ষা আমাদের দেশের শারীরিক শিক্ষার, তাই ____</v>
      </c>
    </row>
    <row r="107">
      <c r="A107" s="1">
        <v>105.0</v>
      </c>
      <c r="B107" s="2" t="s">
        <v>506</v>
      </c>
      <c r="C107" s="2" t="s">
        <v>439</v>
      </c>
      <c r="D107" s="2" t="s">
        <v>507</v>
      </c>
      <c r="E107" s="2" t="s">
        <v>508</v>
      </c>
      <c r="F107" s="2" t="s">
        <v>509</v>
      </c>
      <c r="G107" s="2" t="str">
        <f>IFERROR(__xludf.DUMMYFUNCTION("GOOGLETRANSLATE(B107,""zh_cn"",""bn"")"),"পিরামিড পদ্ধতি হল ____ উন্নত করা")</f>
        <v>পিরামিড পদ্ধতি হল ____ উন্নত করা</v>
      </c>
    </row>
    <row r="108">
      <c r="A108" s="1">
        <v>106.0</v>
      </c>
      <c r="B108" s="2" t="s">
        <v>510</v>
      </c>
      <c r="C108" s="2" t="s">
        <v>511</v>
      </c>
      <c r="D108" s="2" t="s">
        <v>512</v>
      </c>
      <c r="E108" s="2" t="s">
        <v>513</v>
      </c>
      <c r="F108" s="2" t="s">
        <v>514</v>
      </c>
      <c r="G108" s="2" t="str">
        <f>IFERROR(__xludf.DUMMYFUNCTION("GOOGLETRANSLATE(B108,""zh_cn"",""bn"")"),"ব্যাবধান কার্যকরভাবে বায়বীয় সহনশীলতা বিকাশ করতে পারে, যার অর্থ____")</f>
        <v>ব্যাবধান কার্যকরভাবে বায়বীয় সহনশীলতা বিকাশ করতে পারে, যার অর্থ____</v>
      </c>
    </row>
    <row r="109">
      <c r="A109" s="1">
        <v>107.0</v>
      </c>
      <c r="B109" s="2" t="s">
        <v>515</v>
      </c>
      <c r="C109" s="2" t="s">
        <v>516</v>
      </c>
      <c r="D109" s="2" t="s">
        <v>517</v>
      </c>
      <c r="E109" s="2" t="s">
        <v>518</v>
      </c>
      <c r="F109" s="2" t="s">
        <v>519</v>
      </c>
      <c r="G109" s="2" t="str">
        <f>IFERROR(__xludf.DUMMYFUNCTION("GOOGLETRANSLATE(B109,""zh_cn"",""bn"")"),"ক্রীড়া প্রশিক্ষণের নীতিটি ____ এ প্রতিফলিত হয়")</f>
        <v>ক্রীড়া প্রশিক্ষণের নীতিটি ____ এ প্রতিফলিত হয়</v>
      </c>
    </row>
    <row r="110">
      <c r="A110" s="1">
        <v>108.0</v>
      </c>
      <c r="B110" s="2" t="s">
        <v>520</v>
      </c>
      <c r="C110" s="2" t="s">
        <v>201</v>
      </c>
      <c r="D110" s="2" t="s">
        <v>521</v>
      </c>
      <c r="E110" s="2" t="s">
        <v>285</v>
      </c>
      <c r="F110" s="2" t="s">
        <v>30</v>
      </c>
      <c r="G110" s="2" t="str">
        <f>IFERROR(__xludf.DUMMYFUNCTION("GOOGLETRANSLATE(B110,""zh_cn"",""bn"")"),"শারীরিক শিক্ষা এবং স্বাস্থ্য হল ____ এর মাতৃসংগঠনিক রূপ এটি শিক্ষা মন্ত্রনালয়ের দ্বারা প্রণীত শিক্ষণ পরিকল্পনার উপর ভিত্তি করে একটি নির্দিষ্টকরণ রাষ্ট্র এবং এটি জন্য একটি পদ্ধতিগত শারীরিক শিক্ষা পদ্ধতি।")</f>
        <v>শারীরিক শিক্ষা এবং স্বাস্থ্য হল ____ এর মাতৃসংগঠনিক রূপ এটি শিক্ষা মন্ত্রনালয়ের দ্বারা প্রণীত শিক্ষণ পরিকল্পনার উপর ভিত্তি করে একটি নির্দিষ্টকরণ রাষ্ট্র এবং এটি জন্য একটি পদ্ধতিগত শারীরিক শিক্ষা পদ্ধতি।</v>
      </c>
    </row>
    <row r="111">
      <c r="A111" s="1">
        <v>109.0</v>
      </c>
      <c r="B111" s="2" t="s">
        <v>522</v>
      </c>
      <c r="C111" s="2" t="s">
        <v>523</v>
      </c>
      <c r="D111" s="2" t="s">
        <v>524</v>
      </c>
      <c r="E111" s="2" t="s">
        <v>525</v>
      </c>
      <c r="F111" s="2" t="s">
        <v>526</v>
      </c>
      <c r="G111" s="2" t="str">
        <f>IFERROR(__xludf.DUMMYFUNCTION("GOOGLETRANSLATE(B111,""zh_cn"",""bn"")"),"পালমোনারি বায়ুচলাচলের শক্তি ____ থেকে আসে")</f>
        <v>পালমোনারি বায়ুচলাচলের শক্তি ____ থেকে আসে</v>
      </c>
    </row>
    <row r="112">
      <c r="A112" s="1">
        <v>110.0</v>
      </c>
      <c r="B112" s="2" t="s">
        <v>527</v>
      </c>
      <c r="C112" s="2" t="s">
        <v>528</v>
      </c>
      <c r="D112" s="2" t="s">
        <v>529</v>
      </c>
      <c r="E112" s="2" t="s">
        <v>530</v>
      </c>
      <c r="F112" s="2" t="s">
        <v>531</v>
      </c>
      <c r="G112" s="2" t="str">
        <f>IFERROR(__xludf.DUMMYFUNCTION("GOOGLETRANSLATE(B112,""zh_cn"",""bn"")"),"বিশ্রামে একজন প্ল্যান্ট প্রাপ্ত বয়স্কের জন্য প্রতি মিনিটে অক্সিজেনের প্রয়োজন _____")</f>
        <v>বিশ্রামে একজন প্ল্যান্ট প্রাপ্ত বয়স্কের জন্য প্রতি মিনিটে অক্সিজেনের প্রয়োজন _____</v>
      </c>
    </row>
    <row r="113">
      <c r="A113" s="1">
        <v>111.0</v>
      </c>
      <c r="B113" s="2" t="s">
        <v>532</v>
      </c>
      <c r="C113" s="2" t="s">
        <v>533</v>
      </c>
      <c r="D113" s="2" t="s">
        <v>534</v>
      </c>
      <c r="E113" s="2" t="s">
        <v>535</v>
      </c>
      <c r="F113" s="2" t="s">
        <v>536</v>
      </c>
      <c r="G113" s="2" t="str">
        <f>IFERROR(__xludf.DUMMYFUNCTION("GOOGLETRANSLATE(B113,""zh_cn"",""bn"")"),"ক্রীড়াবিদদের পরিবেশের সাথে খাপ খাইয়ে ক্ষমতা উন্নত করার জন্য, টেবিল টেনিস প্রশিক্ষক এই পদ্ধতিটি ____ এর অন্তর্গত।")</f>
        <v>ক্রীড়াবিদদের পরিবেশের সাথে খাপ খাইয়ে ক্ষমতা উন্নত করার জন্য, টেবিল টেনিস প্রশিক্ষক এই পদ্ধতিটি ____ এর অন্তর্গত।</v>
      </c>
    </row>
    <row r="114">
      <c r="A114" s="1">
        <v>112.0</v>
      </c>
      <c r="B114" s="2" t="s">
        <v>537</v>
      </c>
      <c r="C114" s="2" t="s">
        <v>538</v>
      </c>
      <c r="D114" s="2" t="s">
        <v>539</v>
      </c>
      <c r="E114" s="2" t="s">
        <v>540</v>
      </c>
      <c r="F114" s="2" t="s">
        <v>541</v>
      </c>
      <c r="G114" s="2" t="str">
        <f>IFERROR(__xludf.DUMMYFUNCTION("GOOGLETRANSLATE(B114,""zh_cn"",""bn"")"),"আয়নিক পদ্ধতি, কর্মক্ষেত্র তৈরি ____ এর কারণে হয়")</f>
        <v>আয়নিক পদ্ধতি, কর্মক্ষেত্র তৈরি ____ এর কারণে হয়</v>
      </c>
    </row>
    <row r="115">
      <c r="A115" s="1">
        <v>113.0</v>
      </c>
      <c r="B115" s="2" t="s">
        <v>542</v>
      </c>
      <c r="C115" s="2" t="s">
        <v>543</v>
      </c>
      <c r="D115" s="2" t="s">
        <v>544</v>
      </c>
      <c r="E115" s="2" t="s">
        <v>545</v>
      </c>
      <c r="F115" s="2" t="s">
        <v>546</v>
      </c>
      <c r="G115" s="2" t="str">
        <f>IFERROR(__xludf.DUMMYFUNCTION("GOOGLETRANSLATE(B115,""zh_cn"",""bn"")"),"1980- এর সময়, এর মাঝামাঝি সময়ে মার্কিন যুক্তরাষ্ট্র মোট আউটপুট মূল্য 63 বিলিয়ন মার্কিন বিনিময়েরও বেশি ছিল, যা মার্কিন অর্থনীতিতে 22 সর্বোচ্চ স্তম্ভে পরিণত হয়েছে, যার মধ্যে কর্মমূলক ক্রীড়া শিল্প বিশাল সংখ্যাগরিষ্ঠতা রয়েছে ____")</f>
        <v>1980- এর সময়, এর মাঝামাঝি সময়ে মার্কিন যুক্তরাষ্ট্র মোট আউটপুট মূল্য 63 বিলিয়ন মার্কিন বিনিময়েরও বেশি ছিল, যা মার্কিন অর্থনীতিতে 22 সর্বোচ্চ স্তম্ভে পরিণত হয়েছে, যার মধ্যে কর্মমূলক ক্রীড়া শিল্প বিশাল সংখ্যাগরিষ্ঠতা রয়েছে ____</v>
      </c>
    </row>
    <row r="116">
      <c r="A116" s="1">
        <v>114.0</v>
      </c>
      <c r="B116" s="2" t="s">
        <v>547</v>
      </c>
      <c r="C116" s="2" t="s">
        <v>548</v>
      </c>
      <c r="D116" s="2" t="s">
        <v>70</v>
      </c>
      <c r="E116" s="2" t="s">
        <v>69</v>
      </c>
      <c r="F116" s="2" t="s">
        <v>549</v>
      </c>
      <c r="G116" s="2" t="str">
        <f>IFERROR(__xludf.DUMMYFUNCTION("GOOGLETRANSLATE(B116,""zh_cn"",""bn"")"),"ক্রীড়াবিদদের (দল) দল অর্জন এবং কৌশল ব্যবহার করার ক্ষমতাকে ____ বলা হয়")</f>
        <v>ক্রীড়াবিদদের (দল) দল অর্জন এবং কৌশল ব্যবহার করার ক্ষমতাকে ____ বলা হয়</v>
      </c>
    </row>
    <row r="117">
      <c r="A117" s="1">
        <v>115.0</v>
      </c>
      <c r="B117" s="2" t="s">
        <v>550</v>
      </c>
      <c r="C117" s="2" t="s">
        <v>551</v>
      </c>
      <c r="D117" s="2" t="s">
        <v>552</v>
      </c>
      <c r="E117" s="2" t="s">
        <v>553</v>
      </c>
      <c r="F117" s="2" t="s">
        <v>554</v>
      </c>
      <c r="G117" s="2" t="str">
        <f>IFERROR(__xludf.DUMMYFUNCTION("GOOGLETRANSLATE(B117,""zh_cn"",""bn"")"),"শিশু এবং কিশোর-কিশোরদের পেশী শক্তি প্রতি বছর অসমভাবে বৃদ্ধি পায়____")</f>
        <v>শিশু এবং কিশোর-কিশোরদের পেশী শক্তি প্রতি বছর অসমভাবে বৃদ্ধি পায়____</v>
      </c>
    </row>
    <row r="118">
      <c r="A118" s="1">
        <v>116.0</v>
      </c>
      <c r="B118" s="2" t="s">
        <v>555</v>
      </c>
      <c r="C118" s="2" t="s">
        <v>8</v>
      </c>
      <c r="D118" s="2" t="s">
        <v>9</v>
      </c>
      <c r="E118" s="2" t="s">
        <v>556</v>
      </c>
      <c r="F118" s="2" t="s">
        <v>557</v>
      </c>
      <c r="G118" s="2" t="str">
        <f>IFERROR(__xludf.DUMMYFUNCTION("GOOGLETRANSLATE(B118,""zh_cn"",""bn"")"),"মেরিয়া সময়, প্রতি অ্যাক্টের সময় ব্যায়াম শরীর বা একটি নির্দিষ্ট অংশ দ্বারা সরানো দূরত্ব হল ____")</f>
        <v>মেরিয়া সময়, প্রতি অ্যাক্টের সময় ব্যায়াম শরীর বা একটি নির্দিষ্ট অংশ দ্বারা সরানো দূরত্ব হল ____</v>
      </c>
    </row>
    <row r="119">
      <c r="A119" s="1">
        <v>117.0</v>
      </c>
      <c r="B119" s="2" t="s">
        <v>558</v>
      </c>
      <c r="C119" s="2" t="s">
        <v>559</v>
      </c>
      <c r="D119" s="2" t="s">
        <v>560</v>
      </c>
      <c r="E119" s="2" t="s">
        <v>561</v>
      </c>
      <c r="F119" s="2" t="s">
        <v>562</v>
      </c>
      <c r="G119" s="2" t="str">
        <f>IFERROR(__xludf.DUMMYFUNCTION("GOOGLETRANSLATE(B119,""zh_cn"",""bn"")"),"অভ্যন্তরীণ বিশ্বাস-প্রশ্বাসয়____")</f>
        <v>অভ্যন্তরীণ বিশ্বাস-প্রশ্বাসয়____</v>
      </c>
    </row>
    <row r="120">
      <c r="A120" s="1">
        <v>118.0</v>
      </c>
      <c r="B120" s="2" t="s">
        <v>563</v>
      </c>
      <c r="C120" s="2" t="s">
        <v>564</v>
      </c>
      <c r="D120" s="2" t="s">
        <v>565</v>
      </c>
      <c r="E120" s="2" t="s">
        <v>566</v>
      </c>
      <c r="F120" s="2" t="s">
        <v>567</v>
      </c>
      <c r="G120" s="2" t="str">
        <f>IFERROR(__xludf.DUMMYFUNCTION("GOOGLETRANSLATE(B120,""zh_cn"",""bn"")"),"হাই জাম্প প্রশিক্ষণের সময় ক্রসবার হিসাবে ব্যবহার করা হল ____")</f>
        <v>হাই জাম্প প্রশিক্ষণের সময় ক্রসবার হিসাবে ব্যবহার করা হল ____</v>
      </c>
    </row>
    <row r="121">
      <c r="A121" s="1">
        <v>119.0</v>
      </c>
      <c r="B121" s="2" t="s">
        <v>568</v>
      </c>
      <c r="C121" s="2" t="s">
        <v>569</v>
      </c>
      <c r="D121" s="2" t="s">
        <v>326</v>
      </c>
      <c r="E121" s="2" t="s">
        <v>570</v>
      </c>
      <c r="F121" s="2" t="s">
        <v>571</v>
      </c>
      <c r="G121" s="2" t="str">
        <f>IFERROR(__xludf.DUMMYFUNCTION("GOOGLETRANSLATE(B121,""zh_cn"",""bn"")"),"ক্রীড়াবিদ সম্পূর্ণ প্রযুক্তিগত প্রক্রিয়া সম্পন্ন সাধারণত হয়")</f>
        <v>ক্রীড়াবিদ সম্পূর্ণ প্রযুক্তিগত প্রক্রিয়া সম্পন্ন সাধারণত হয়</v>
      </c>
    </row>
    <row r="122">
      <c r="A122" s="1">
        <v>120.0</v>
      </c>
      <c r="B122" s="2" t="s">
        <v>572</v>
      </c>
      <c r="C122" s="2" t="s">
        <v>573</v>
      </c>
      <c r="D122" s="2" t="s">
        <v>574</v>
      </c>
      <c r="E122" s="2" t="s">
        <v>575</v>
      </c>
      <c r="F122" s="2" t="s">
        <v>576</v>
      </c>
      <c r="G122" s="2" t="str">
        <f>IFERROR(__xludf.DUMMYFUNCTION("GOOGLETRANSLATE(B122,""zh_cn"",""bn"")"),"বায়বীয় ধৈর্য প্রধানত মানুষের পেশীতে _____ এর সাথে সম্পর্কিত")</f>
        <v>বায়বীয় ধৈর্য প্রধানত মানুষের পেশীতে _____ এর সাথে সম্পর্কিত</v>
      </c>
    </row>
    <row r="123">
      <c r="A123" s="1">
        <v>121.0</v>
      </c>
      <c r="B123" s="2" t="s">
        <v>577</v>
      </c>
      <c r="C123" s="2" t="s">
        <v>578</v>
      </c>
      <c r="D123" s="2" t="s">
        <v>579</v>
      </c>
      <c r="E123" s="2" t="s">
        <v>580</v>
      </c>
      <c r="F123" s="2" t="s">
        <v>581</v>
      </c>
      <c r="G123" s="2" t="str">
        <f>IFERROR(__xludf.DUMMYFUNCTION("GOOGLETRANSLATE(B123,""zh_cn"",""bn"")"),"গভীর কোনটি বুদ্ধিবৃত্তি শিক্ষার অন্তর্গত নয় ____")</f>
        <v>গভীর কোনটি বুদ্ধিবৃত্তি শিক্ষার অন্তর্গত নয় ____</v>
      </c>
    </row>
    <row r="124">
      <c r="A124" s="1">
        <v>122.0</v>
      </c>
      <c r="B124" s="2" t="s">
        <v>582</v>
      </c>
      <c r="C124" s="2" t="s">
        <v>327</v>
      </c>
      <c r="D124" s="2" t="s">
        <v>352</v>
      </c>
      <c r="E124" s="2" t="s">
        <v>484</v>
      </c>
      <c r="F124" s="2" t="s">
        <v>485</v>
      </c>
      <c r="G124" s="2" t="str">
        <f>IFERROR(__xludf.DUMMYFUNCTION("GOOGLETRANSLATE(B124,""zh_cn"",""bn"")"),"যে শিক্ষা পদ্ধতিটি মনের সময় ক্রীড়াবিদদের অবস্থাকে একটি নির্দিষ্ট জিনিস বা নির্দেশ নির্দেশ করার জন্য ____")</f>
        <v>যে শিক্ষা পদ্ধতিটি মনের সময় ক্রীড়াবিদদের অবস্থাকে একটি নির্দিষ্ট জিনিস বা নির্দেশ নির্দেশ করার জন্য ____</v>
      </c>
    </row>
    <row r="125">
      <c r="A125" s="1">
        <v>123.0</v>
      </c>
      <c r="B125" s="2" t="s">
        <v>583</v>
      </c>
      <c r="C125" s="2" t="s">
        <v>584</v>
      </c>
      <c r="D125" s="2" t="s">
        <v>585</v>
      </c>
      <c r="E125" s="2" t="s">
        <v>586</v>
      </c>
      <c r="F125" s="2" t="s">
        <v>587</v>
      </c>
      <c r="G125" s="2" t="str">
        <f>IFERROR(__xludf.DUMMYFUNCTION("GOOGLETRANSLATE(B125,""zh_cn"",""bn"")"),"বহির্কোষী তরল হল সেই পরিবেশ যেখানে সম্পর্কগুলি তাকে সাধারণ দেহের ____ বলা হয়।")</f>
        <v>বহির্কোষী তরল হল সেই পরিবেশ যেখানে সম্পর্কগুলি তাকে সাধারণ দেহের ____ বলা হয়।</v>
      </c>
    </row>
    <row r="126">
      <c r="A126" s="1">
        <v>124.0</v>
      </c>
      <c r="B126" s="2" t="s">
        <v>588</v>
      </c>
      <c r="C126" s="2" t="s">
        <v>589</v>
      </c>
      <c r="D126" s="2" t="s">
        <v>590</v>
      </c>
      <c r="E126" s="2" t="s">
        <v>591</v>
      </c>
      <c r="F126" s="2" t="s">
        <v>592</v>
      </c>
      <c r="G126" s="2" t="str">
        <f>IFERROR(__xludf.DUMMYFUNCTION("GOOGLETRANSLATE(B126,""zh_cn"",""bn"")"),"রক্তচাপ গঠনের পূর্বশর্ত হল ____")</f>
        <v>রক্তচাপ গঠনের পূর্বশর্ত হল ____</v>
      </c>
    </row>
    <row r="127">
      <c r="A127" s="1">
        <v>125.0</v>
      </c>
      <c r="B127" s="2" t="s">
        <v>593</v>
      </c>
      <c r="C127" s="2" t="s">
        <v>594</v>
      </c>
      <c r="D127" s="2" t="s">
        <v>595</v>
      </c>
      <c r="E127" s="2" t="s">
        <v>596</v>
      </c>
      <c r="F127" s="2" t="s">
        <v>597</v>
      </c>
      <c r="G127" s="2" t="str">
        <f>IFERROR(__xludf.DUMMYFUNCTION("GOOGLETRANSLATE(B127,""zh_cn"",""bn"")"),"ব্যামের সময় কার্ডিওভাসকুলার ফাংশন প্রতিক্রিয়ার বৈশিষ্ট্যগুলি হল ____")</f>
        <v>ব্যামের সময় কার্ডিওভাসকুলার ফাংশন প্রতিক্রিয়ার বৈশিষ্ট্যগুলি হল ____</v>
      </c>
    </row>
    <row r="128">
      <c r="A128" s="1">
        <v>126.0</v>
      </c>
      <c r="B128" s="2" t="s">
        <v>598</v>
      </c>
      <c r="C128" s="2" t="s">
        <v>599</v>
      </c>
      <c r="D128" s="2" t="s">
        <v>600</v>
      </c>
      <c r="E128" s="2" t="s">
        <v>601</v>
      </c>
      <c r="F128" s="2" t="s">
        <v>602</v>
      </c>
      <c r="G128" s="2" t="str">
        <f>IFERROR(__xludf.DUMMYFUNCTION("GOOGLETRANSLATE(B128,""zh_cn"",""bn"")"),"সিউডোস্টডি পেশী বিপাক সম্পর্কে সঠিক বিবৃতি হল ____")</f>
        <v>সিউডোস্টডি পেশী বিপাক সম্পর্কে সঠিক বিবৃতি হল ____</v>
      </c>
    </row>
    <row r="129">
      <c r="A129" s="1">
        <v>127.0</v>
      </c>
      <c r="B129" s="2" t="s">
        <v>603</v>
      </c>
      <c r="C129" s="2" t="s">
        <v>604</v>
      </c>
      <c r="D129" s="2" t="s">
        <v>605</v>
      </c>
      <c r="E129" s="2" t="s">
        <v>606</v>
      </c>
      <c r="F129" s="2" t="s">
        <v>607</v>
      </c>
      <c r="G129" s="2" t="str">
        <f>IFERROR(__xludf.DUMMYFUNCTION("GOOGLETRANSLATE(B129,""zh_cn"",""bn"")"),"প্রযুক্তিগত প্রয়োগের জন্য প্রাথমিক গণনা করা হল: প্রথম, ব্যক্তি উদ্দেশ্য এবং প্রাসঙ্গিকতা দ্বিতীয়ত, কার্যকারিতা একটি উচ্চ ডিগ্রী তৃতীয়, _____।")</f>
        <v>প্রযুক্তিগত প্রয়োগের জন্য প্রাথমিক গণনা করা হল: প্রথম, ব্যক্তি উদ্দেশ্য এবং প্রাসঙ্গিকতা দ্বিতীয়ত, কার্যকারিতা একটি উচ্চ ডিগ্রী তৃতীয়, _____।</v>
      </c>
    </row>
    <row r="130">
      <c r="A130" s="1">
        <v>128.0</v>
      </c>
      <c r="B130" s="2" t="s">
        <v>608</v>
      </c>
      <c r="C130" s="2" t="s">
        <v>609</v>
      </c>
      <c r="D130" s="2" t="s">
        <v>610</v>
      </c>
      <c r="E130" s="2" t="s">
        <v>611</v>
      </c>
      <c r="F130" s="2" t="s">
        <v>612</v>
      </c>
      <c r="G130" s="2" t="str">
        <f>IFERROR(__xludf.DUMMYFUNCTION("GOOGLETRANSLATE(B130,""zh_cn"",""bn"")"),"একটি সম্পূর্ণ শিক্ষা লক্ষ্যের মধ্যে #____")</f>
        <v>একটি সম্পূর্ণ শিক্ষা লক্ষ্যের মধ্যে #____</v>
      </c>
    </row>
    <row r="131">
      <c r="A131" s="1">
        <v>129.0</v>
      </c>
      <c r="B131" s="2" t="s">
        <v>613</v>
      </c>
      <c r="C131" s="2" t="s">
        <v>614</v>
      </c>
      <c r="D131" s="2" t="s">
        <v>615</v>
      </c>
      <c r="E131" s="2" t="s">
        <v>616</v>
      </c>
      <c r="F131" s="2" t="s">
        <v>617</v>
      </c>
      <c r="G131" s="2" t="str">
        <f>IFERROR(__xludf.DUMMYFUNCTION("GOOGLETRANSLATE(B131,""zh_cn"",""bn"")"),"শিক্ষা পদ্ধতি ব্যবহার করার সময়, ব্যায়ামের সেটের মধ্যে ব্যাবধানের ভিত্তি হল যে পরবর্তী ব্যায়াম শুরু করা সময় প্রতি মিনিটে হার্টের হার ____-এ বার নেওয়া উচিত।")</f>
        <v>শিক্ষা পদ্ধতি ব্যবহার করার সময়, ব্যায়ামের সেটের মধ্যে ব্যাবধানের ভিত্তি হল যে পরবর্তী ব্যায়াম শুরু করা সময় প্রতি মিনিটে হার্টের হার ____-এ বার নেওয়া উচিত।</v>
      </c>
    </row>
    <row r="132">
      <c r="A132" s="1">
        <v>130.0</v>
      </c>
      <c r="B132" s="2" t="s">
        <v>618</v>
      </c>
      <c r="C132" s="2" t="s">
        <v>619</v>
      </c>
      <c r="D132" s="2" t="s">
        <v>620</v>
      </c>
      <c r="E132" s="2" t="s">
        <v>621</v>
      </c>
      <c r="F132" s="2" t="s">
        <v>622</v>
      </c>
      <c r="G132" s="2" t="str">
        <f>IFERROR(__xludf.DUMMYFUNCTION("GOOGLETRANSLATE(B132,""zh_cn"",""bn"")"),"সাধারণ ক্রীড়ার সাথে তুলনা করে, পাঠ্যক্রম বহির্ভূত কর্মের মধ্যে প্রধান হল ____")</f>
        <v>সাধারণ ক্রীড়ার সাথে তুলনা করে, পাঠ্যক্রম বহির্ভূত কর্মের মধ্যে প্রধান হল ____</v>
      </c>
    </row>
    <row r="133">
      <c r="A133" s="1">
        <v>131.0</v>
      </c>
      <c r="B133" s="2" t="s">
        <v>623</v>
      </c>
      <c r="C133" s="2" t="s">
        <v>624</v>
      </c>
      <c r="D133" s="2" t="s">
        <v>625</v>
      </c>
      <c r="E133" s="2" t="s">
        <v>626</v>
      </c>
      <c r="F133" s="2" t="s">
        <v>627</v>
      </c>
      <c r="G133" s="2" t="str">
        <f>IFERROR(__xludf.DUMMYFUNCTION("GOOGLETRANSLATE(B133,""zh_cn"",""bn"")"),"এন বিব্রতি সঠিক ____")</f>
        <v>এন বিব্রতি সঠিক ____</v>
      </c>
    </row>
    <row r="134">
      <c r="A134" s="1">
        <v>132.0</v>
      </c>
      <c r="B134" s="2" t="s">
        <v>628</v>
      </c>
      <c r="C134" s="2" t="s">
        <v>629</v>
      </c>
      <c r="D134" s="2" t="s">
        <v>630</v>
      </c>
      <c r="E134" s="2" t="s">
        <v>631</v>
      </c>
      <c r="F134" s="2" t="s">
        <v>632</v>
      </c>
      <c r="G134" s="2" t="str">
        <f>IFERROR(__xludf.DUMMYFUNCTION("GOOGLETRANSLATE(B134,""zh_cn"",""bn"")"),"বাস্কেটবলের জটিল কৌশল শেখার প্রাথমিক প্রায়, প্রায় ____ ব্যবহার করেন")</f>
        <v>বাস্কেটবলের জটিল কৌশল শেখার প্রাথমিক প্রায়, প্রায় ____ ব্যবহার করেন</v>
      </c>
    </row>
    <row r="135">
      <c r="A135" s="1">
        <v>133.0</v>
      </c>
      <c r="B135" s="2" t="s">
        <v>633</v>
      </c>
      <c r="C135" s="2" t="s">
        <v>634</v>
      </c>
      <c r="D135" s="2" t="s">
        <v>635</v>
      </c>
      <c r="E135" s="2" t="s">
        <v>636</v>
      </c>
      <c r="F135" s="2" t="s">
        <v>637</v>
      </c>
      <c r="G135" s="2" t="str">
        <f>IFERROR(__xludf.DUMMYFUNCTION("GOOGLETRANSLATE(B135,""zh_cn"",""bn"")"),"আগে, কর্তৃত্ব অস্থিরতা, অঙ্গ-প্রত্যঙ্গে সদস্যতা, শরীর শরীরে খাঁটি কাঁপুনি, এবং গলা বন্ধের মত ধারণাগুলি দেখায়।")</f>
        <v>আগে, কর্তৃত্ব অস্থিরতা, অঙ্গ-প্রত্যঙ্গে সদস্যতা, শরীর শরীরে খাঁটি কাঁপুনি, এবং গলা বন্ধের মত ধারণাগুলি দেখায়।</v>
      </c>
    </row>
    <row r="136">
      <c r="A136" s="1">
        <v>134.0</v>
      </c>
      <c r="B136" s="2" t="s">
        <v>638</v>
      </c>
      <c r="C136" s="2" t="s">
        <v>639</v>
      </c>
      <c r="D136" s="2" t="s">
        <v>640</v>
      </c>
      <c r="E136" s="2" t="s">
        <v>641</v>
      </c>
      <c r="F136" s="2" t="s">
        <v>642</v>
      </c>
      <c r="G136" s="2" t="str">
        <f>IFERROR(__xludf.DUMMYFUNCTION("GOOGLETRANSLATE(B136,""zh_cn"",""bn"")"),"নারী-কিশোরদের অক্সিজেন নাগরিক ব্যবস্থার বৈশিষ্ট্য অনুযায়ী, শারীরিক শিক্ষা ও শিক্ষা ____")</f>
        <v>নারী-কিশোরদের অক্সিজেন নাগরিক ব্যবস্থার বৈশিষ্ট্য অনুযায়ী, শারীরিক শিক্ষা ও শিক্ষা ____</v>
      </c>
    </row>
    <row r="137">
      <c r="A137" s="1">
        <v>135.0</v>
      </c>
      <c r="B137" s="2" t="s">
        <v>643</v>
      </c>
      <c r="C137" s="2" t="s">
        <v>644</v>
      </c>
      <c r="D137" s="2" t="s">
        <v>645</v>
      </c>
      <c r="E137" s="2" t="s">
        <v>646</v>
      </c>
      <c r="F137" s="2" t="s">
        <v>647</v>
      </c>
      <c r="G137" s="2" t="str">
        <f>IFERROR(__xludf.DUMMYFUNCTION("GOOGLETRANSLATE(B137,""zh_cn"",""bn"")"),"অনুমান করুন যে মানুষের শারীরস্থানের মৃত স্থানের হল 150 মিলি হার প্রতি মিনিটে 12 গুণাবলী থেকে 24 বার বৃদ্ধি পায় এবং জোয়ারের, 500 মিলি তাহলে ____")</f>
        <v>অনুমান করুন যে মানুষের শারীরস্থানের মৃত স্থানের হল 150 মিলি হার প্রতি মিনিটে 12 গুণাবলী থেকে 24 বার বৃদ্ধি পায় এবং জোয়ারের, 500 মিলি তাহলে ____</v>
      </c>
    </row>
    <row r="138">
      <c r="A138" s="1">
        <v>136.0</v>
      </c>
      <c r="B138" s="2" t="s">
        <v>648</v>
      </c>
      <c r="C138" s="2" t="s">
        <v>564</v>
      </c>
      <c r="D138" s="2" t="s">
        <v>565</v>
      </c>
      <c r="E138" s="2" t="s">
        <v>566</v>
      </c>
      <c r="F138" s="2" t="s">
        <v>567</v>
      </c>
      <c r="G138" s="2" t="str">
        <f>IFERROR(__xludf.DUMMYFUNCTION("GOOGLETRANSLATE(B138,""zh_cn"",""bn"")"),"পাখনা দিয়ে বোঝার জন্য সাঁতারুরা পদ্ধতি ব্যবহার করে তা হল ____")</f>
        <v>পাখনা দিয়ে বোঝার জন্য সাঁতারুরা পদ্ধতি ব্যবহার করে তা হল ____</v>
      </c>
    </row>
    <row r="139">
      <c r="A139" s="1">
        <v>137.0</v>
      </c>
      <c r="B139" s="2" t="s">
        <v>649</v>
      </c>
      <c r="C139" s="2" t="s">
        <v>650</v>
      </c>
      <c r="D139" s="2" t="s">
        <v>651</v>
      </c>
      <c r="E139" s="2" t="s">
        <v>652</v>
      </c>
      <c r="F139" s="2" t="s">
        <v>653</v>
      </c>
      <c r="G139" s="2" t="str">
        <f>IFERROR(__xludf.DUMMYFUNCTION("GOOGLETRANSLATE(B139,""zh_cn"",""bn"")"),"সাংস্কৃতিক কার্যক্রমের তীব্রতা এবং সময় ____ এর উপর ভিত্তি করে নেওয়া উচিত")</f>
        <v>সাংস্কৃতিক কার্যক্রমের তীব্রতা এবং সময় ____ এর উপর ভিত্তি করে নেওয়া উচিত</v>
      </c>
    </row>
    <row r="140">
      <c r="A140" s="1">
        <v>138.0</v>
      </c>
      <c r="B140" s="2" t="s">
        <v>654</v>
      </c>
      <c r="C140" s="2" t="s">
        <v>655</v>
      </c>
      <c r="D140" s="2" t="s">
        <v>656</v>
      </c>
      <c r="E140" s="2" t="s">
        <v>657</v>
      </c>
      <c r="F140" s="2" t="s">
        <v>658</v>
      </c>
      <c r="G140" s="2" t="str">
        <f>IFERROR(__xludf.DUMMYFUNCTION("GOOGLETRANSLATE(B140,""zh_cn"",""bn"")"),"যখন চর্বি অপূর্ণভাবে অক্সিডাইজ করা হয়, তখন গ্রাহকের মধ্যবর্তী পণ্য জমা হবে যা ক্ষেত্রে বিষক্রিয়ার কারণ হতে পারে হতে পারে ____।")</f>
        <v>যখন চর্বি অপূর্ণভাবে অক্সিডাইজ করা হয়, তখন গ্রাহকের মধ্যবর্তী পণ্য জমা হবে যা ক্ষেত্রে বিষক্রিয়ার কারণ হতে পারে হতে পারে ____।</v>
      </c>
    </row>
    <row r="141">
      <c r="A141" s="1">
        <v>139.0</v>
      </c>
      <c r="B141" s="2" t="s">
        <v>659</v>
      </c>
      <c r="C141" s="2" t="s">
        <v>660</v>
      </c>
      <c r="D141" s="2" t="s">
        <v>661</v>
      </c>
      <c r="E141" s="2" t="s">
        <v>662</v>
      </c>
      <c r="F141" s="2" t="s">
        <v>663</v>
      </c>
      <c r="G141" s="2" t="str">
        <f>IFERROR(__xludf.DUMMYFUNCTION("GOOGLETRANSLATE(B141,""zh_cn"",""bn"")"),"____ উল্লেখ করে")</f>
        <v>____ উল্লেখ করে</v>
      </c>
    </row>
    <row r="142">
      <c r="A142" s="1">
        <v>140.0</v>
      </c>
      <c r="B142" s="2" t="s">
        <v>664</v>
      </c>
      <c r="C142" s="2" t="s">
        <v>665</v>
      </c>
      <c r="D142" s="2" t="s">
        <v>666</v>
      </c>
      <c r="E142" s="2" t="s">
        <v>667</v>
      </c>
      <c r="F142" s="2" t="s">
        <v>668</v>
      </c>
      <c r="G142" s="2" t="str">
        <f>IFERROR(__xludf.DUMMYFUNCTION("GOOGLETRANSLATE(B142,""zh_cn"",""bn"")"),"খেলার শর্তাবলী প্রযুক্তিগত সিমুলেশন বিশ্ববিদ্যালয় প্রশাসন করা পদ্ধতি শিক্ষার একটি ____।")</f>
        <v>খেলার শর্তাবলী প্রযুক্তিগত সিমুলেশন বিশ্ববিদ্যালয় প্রশাসন করা পদ্ধতি শিক্ষার একটি ____।</v>
      </c>
    </row>
    <row r="143">
      <c r="A143" s="1">
        <v>141.0</v>
      </c>
      <c r="B143" s="2" t="s">
        <v>669</v>
      </c>
      <c r="C143" s="2" t="s">
        <v>670</v>
      </c>
      <c r="D143" s="2" t="s">
        <v>671</v>
      </c>
      <c r="E143" s="2" t="s">
        <v>672</v>
      </c>
      <c r="F143" s="2" t="s">
        <v>673</v>
      </c>
      <c r="G143" s="2" t="str">
        <f>IFERROR(__xludf.DUMMYFUNCTION("GOOGLETRANSLATE(B143,""zh_cn"",""bn"")"),"ল্যাকটেট থ্রেশহোল্ড পায় বিপাকে একটি গুরুত্বপূর্ণ পয়েন্ট বা টার্নিং পয়েন্ট ____")</f>
        <v>ল্যাকটেট থ্রেশহোল্ড পায় বিপাকে একটি গুরুত্বপূর্ণ পয়েন্ট বা টার্নিং পয়েন্ট ____</v>
      </c>
    </row>
    <row r="144">
      <c r="A144" s="1">
        <v>142.0</v>
      </c>
      <c r="B144" s="2" t="s">
        <v>674</v>
      </c>
      <c r="C144" s="2" t="s">
        <v>165</v>
      </c>
      <c r="D144" s="2" t="s">
        <v>675</v>
      </c>
      <c r="E144" s="2" t="s">
        <v>167</v>
      </c>
      <c r="F144" s="2" t="s">
        <v>676</v>
      </c>
      <c r="G144" s="2" t="str">
        <f>IFERROR(__xludf.DUMMYFUNCTION("GOOGLETRANSLATE(B144,""zh_cn"",""bn"")"),"এন কারণগুলি লোড গঠন না করে ____")</f>
        <v>এন কারণগুলি লোড গঠন না করে ____</v>
      </c>
    </row>
    <row r="145">
      <c r="A145" s="1">
        <v>143.0</v>
      </c>
      <c r="B145" s="2" t="s">
        <v>677</v>
      </c>
      <c r="C145" s="2" t="s">
        <v>678</v>
      </c>
      <c r="D145" s="2" t="s">
        <v>679</v>
      </c>
      <c r="E145" s="2" t="s">
        <v>69</v>
      </c>
      <c r="F145" s="2" t="s">
        <v>680</v>
      </c>
      <c r="G145" s="2" t="str">
        <f>IFERROR(__xludf.DUMMYFUNCTION("GOOGLETRANSLATE(B145,""zh_cn"",""bn"")"),"একটি খেলা সময় নির্দিষ্ট কৌশলগত লক্ষ্য অর্জনের জন্য ক্রীড়াবিদরা কৌশলগত আচরণের বিষয়ে এমন কথা বলা চিন্তাকে ____ বলা হয়")</f>
        <v>একটি খেলা সময় নির্দিষ্ট কৌশলগত লক্ষ্য অর্জনের জন্য ক্রীড়াবিদরা কৌশলগত আচরণের বিষয়ে এমন কথা বলা চিন্তাকে ____ বলা হয়</v>
      </c>
    </row>
    <row r="146">
      <c r="A146" s="1">
        <v>144.0</v>
      </c>
      <c r="B146" s="2" t="s">
        <v>681</v>
      </c>
      <c r="C146" s="2" t="s">
        <v>682</v>
      </c>
      <c r="D146" s="2" t="s">
        <v>683</v>
      </c>
      <c r="E146" s="2" t="s">
        <v>684</v>
      </c>
      <c r="F146" s="2" t="s">
        <v>685</v>
      </c>
      <c r="G146" s="2" t="str">
        <f>IFERROR(__xludf.DUMMYFUNCTION("GOOGLETRANSLATE(B146,""zh_cn"",""bn"")"),"পোস্ট-এডেমিক পিরিডে (12 থেকে 16 বছর) ____ অন্তর্ভুক্ত করা না")</f>
        <v>পোস্ট-এডেমিক পিরিডে (12 থেকে 16 বছর) ____ অন্তর্ভুক্ত করা না</v>
      </c>
    </row>
    <row r="147">
      <c r="A147" s="1">
        <v>145.0</v>
      </c>
      <c r="B147" s="2" t="s">
        <v>686</v>
      </c>
      <c r="C147" s="2" t="s">
        <v>687</v>
      </c>
      <c r="D147" s="2" t="s">
        <v>688</v>
      </c>
      <c r="E147" s="2" t="s">
        <v>689</v>
      </c>
      <c r="F147" s="2" t="s">
        <v>690</v>
      </c>
      <c r="G147" s="2" t="str">
        <f>IFERROR(__xludf.DUMMYFUNCTION("GOOGLETRANSLATE(B147,""zh_cn"",""bn"")"),"এন প্রযুক্তিগত আন্দোলনের জন্য ____")</f>
        <v>এন প্রযুক্তিগত আন্দোলনের জন্য ____</v>
      </c>
    </row>
    <row r="148">
      <c r="A148" s="1">
        <v>146.0</v>
      </c>
      <c r="B148" s="2" t="s">
        <v>691</v>
      </c>
      <c r="C148" s="2" t="s">
        <v>692</v>
      </c>
      <c r="D148" s="2" t="s">
        <v>693</v>
      </c>
      <c r="E148" s="2" t="s">
        <v>694</v>
      </c>
      <c r="F148" s="2" t="s">
        <v>84</v>
      </c>
      <c r="G148" s="2" t="str">
        <f>IFERROR(__xludf.DUMMYFUNCTION("GOOGLETRANSLATE(B148,""zh_cn"",""bn"")"),"সহনশীলতা ইভেন্টে ক্রীড়াবিদদের জন্য (দীর্ঘ-দূরত্বের পথ, দীর্ঘ-দূরত্বের সাঁতার ইত্যাদি), হৃৎপিণ্ডের প্রধান পরিবর্তন হল ____")</f>
        <v>সহনশীলতা ইভেন্টে ক্রীড়াবিদদের জন্য (দীর্ঘ-দূরত্বের পথ, দীর্ঘ-দূরত্বের সাঁতার ইত্যাদি), হৃৎপিণ্ডের প্রধান পরিবর্তন হল ____</v>
      </c>
    </row>
    <row r="149">
      <c r="A149" s="1">
        <v>147.0</v>
      </c>
      <c r="B149" s="2" t="s">
        <v>695</v>
      </c>
      <c r="C149" s="2" t="s">
        <v>392</v>
      </c>
      <c r="D149" s="2" t="s">
        <v>30</v>
      </c>
      <c r="E149" s="2" t="s">
        <v>29</v>
      </c>
      <c r="F149" s="2" t="s">
        <v>201</v>
      </c>
      <c r="G149" s="2" t="str">
        <f>IFERROR(__xludf.DUMMYFUNCTION("GOOGLETRANSLATE(B149,""zh_cn"",""bn"")"),"তীব্র কোনটি লক্ষ্যমূলক খেলাধুলার ধর্মীয় উপাদান নয় ____")</f>
        <v>তীব্র কোনটি লক্ষ্যমূলক খেলাধুলার ধর্মীয় উপাদান নয় ____</v>
      </c>
    </row>
    <row r="150">
      <c r="A150" s="1">
        <v>148.0</v>
      </c>
      <c r="B150" s="2" t="s">
        <v>696</v>
      </c>
      <c r="C150" s="2" t="s">
        <v>458</v>
      </c>
      <c r="D150" s="2" t="s">
        <v>459</v>
      </c>
      <c r="E150" s="2" t="s">
        <v>47</v>
      </c>
      <c r="F150" s="2" t="s">
        <v>697</v>
      </c>
      <c r="G150" s="2" t="str">
        <f>IFERROR(__xludf.DUMMYFUNCTION("GOOGLETRANSLATE(B150,""zh_cn"",""bn"")"),"রক্ত এবং টিসজুসের মধ্যের মধ্যে ব্যবহারকে ____ বলে")</f>
        <v>রক্ত এবং টিসজুসের মধ্যের মধ্যে ব্যবহারকে ____ বলে</v>
      </c>
    </row>
    <row r="151">
      <c r="A151" s="1">
        <v>149.0</v>
      </c>
      <c r="B151" s="2" t="s">
        <v>698</v>
      </c>
      <c r="C151" s="2" t="s">
        <v>699</v>
      </c>
      <c r="D151" s="2" t="s">
        <v>55</v>
      </c>
      <c r="E151" s="2" t="s">
        <v>118</v>
      </c>
      <c r="F151" s="2" t="s">
        <v>119</v>
      </c>
      <c r="G151" s="2" t="str">
        <f>IFERROR(__xludf.DUMMYFUNCTION("GOOGLETRANSLATE(B151,""zh_cn"",""bn"")"),"রক্ত সঞ্চালন ব্যবস্থার কার্যকারিতা পরিমাপ একটি গুরুত্বপূর্ণ চিহ্ন হল____")</f>
        <v>রক্ত সঞ্চালন ব্যবস্থার কার্যকারিতা পরিমাপ একটি গুরুত্বপূর্ণ চিহ্ন হল____</v>
      </c>
    </row>
    <row r="152">
      <c r="A152" s="1">
        <v>150.0</v>
      </c>
      <c r="B152" s="2" t="s">
        <v>700</v>
      </c>
      <c r="C152" s="2" t="s">
        <v>701</v>
      </c>
      <c r="D152" s="2" t="s">
        <v>702</v>
      </c>
      <c r="E152" s="2" t="s">
        <v>703</v>
      </c>
      <c r="F152" s="2" t="s">
        <v>704</v>
      </c>
      <c r="G152" s="2" t="str">
        <f>IFERROR(__xludf.DUMMYFUNCTION("GOOGLETRANSLATE(B152,""zh_cn"",""bn"")"),"গতির গুণাবলী বিকাশের সর্বোত্তম হল ____")</f>
        <v>গতির গুণাবলী বিকাশের সর্বোত্তম হল ____</v>
      </c>
    </row>
    <row r="153">
      <c r="A153" s="1">
        <v>151.0</v>
      </c>
      <c r="B153" s="2" t="s">
        <v>705</v>
      </c>
      <c r="C153" s="2" t="s">
        <v>706</v>
      </c>
      <c r="D153" s="2" t="s">
        <v>707</v>
      </c>
      <c r="E153" s="2" t="s">
        <v>708</v>
      </c>
      <c r="F153" s="2" t="s">
        <v>709</v>
      </c>
      <c r="G153" s="2" t="str">
        <f>IFERROR(__xludf.DUMMYFUNCTION("GOOGLETRANSLATE(B153,""zh_cn"",""bn"")"),"সহনশীলতা শিক্ষক_____ দ্বারা বিশ্রামের হৃদস্পন্দনকে ধীর করতে পারে")</f>
        <v>সহনশীলতা শিক্ষক_____ দ্বারা বিশ্রামের হৃদস্পন্দনকে ধীর করতে পারে</v>
      </c>
    </row>
    <row r="154">
      <c r="A154" s="1">
        <v>152.0</v>
      </c>
      <c r="B154" s="2" t="s">
        <v>710</v>
      </c>
      <c r="C154" s="2" t="s">
        <v>711</v>
      </c>
      <c r="D154" s="2" t="s">
        <v>712</v>
      </c>
      <c r="E154" s="2" t="s">
        <v>713</v>
      </c>
      <c r="F154" s="2" t="s">
        <v>714</v>
      </c>
      <c r="G154" s="2" t="str">
        <f>IFERROR(__xludf.DUMMYFUNCTION("GOOGLETRANSLATE(B154,""zh_cn"",""bn"")"),"যখন একজন ব্যক্তি শুয়ে ব্যায়াম করেন, তখন কার্ডিয়াক আউটপুট ____ এর কারণে হয়")</f>
        <v>যখন একজন ব্যক্তি শুয়ে ব্যায়াম করেন, তখন কার্ডিয়াক আউটপুট ____ এর কারণে হয়</v>
      </c>
    </row>
    <row r="155">
      <c r="A155" s="1">
        <v>153.0</v>
      </c>
      <c r="B155" s="2" t="s">
        <v>715</v>
      </c>
      <c r="C155" s="2" t="s">
        <v>47</v>
      </c>
      <c r="D155" s="2" t="s">
        <v>716</v>
      </c>
      <c r="E155" s="2" t="s">
        <v>717</v>
      </c>
      <c r="F155" s="2" t="s">
        <v>718</v>
      </c>
      <c r="G155" s="2" t="str">
        <f>IFERROR(__xludf.DUMMYFUNCTION("GOOGLETRANSLATE(B155,""zh_cn"",""bn"")"),"ফুসফুসে কার্যকর বায়ুচলাচল শক্তি হল ____")</f>
        <v>ফুসফুসে কার্যকর বায়ুচলাচল শক্তি হল ____</v>
      </c>
    </row>
    <row r="156">
      <c r="A156" s="1">
        <v>154.0</v>
      </c>
      <c r="B156" s="2" t="s">
        <v>719</v>
      </c>
      <c r="C156" s="2" t="s">
        <v>720</v>
      </c>
      <c r="D156" s="2" t="s">
        <v>721</v>
      </c>
      <c r="E156" s="2" t="s">
        <v>722</v>
      </c>
      <c r="F156" s="2" t="s">
        <v>723</v>
      </c>
      <c r="G156" s="2" t="str">
        <f>IFERROR(__xludf.DUMMYFUNCTION("GOOGLETRANSLATE(B156,""zh_cn"",""bn"")"),"আমার দেশ প্রাপ্তবয়স্ক পুরুষদের লোহিত রক্ত কণিকার সংখ্যা হল ____")</f>
        <v>আমার দেশ প্রাপ্তবয়স্ক পুরুষদের লোহিত রক্ত কণিকার সংখ্যা হল ____</v>
      </c>
    </row>
    <row r="157">
      <c r="A157" s="1">
        <v>155.0</v>
      </c>
      <c r="B157" s="2" t="s">
        <v>724</v>
      </c>
      <c r="C157" s="2" t="s">
        <v>548</v>
      </c>
      <c r="D157" s="2" t="s">
        <v>69</v>
      </c>
      <c r="E157" s="2" t="s">
        <v>70</v>
      </c>
      <c r="F157" s="2" t="s">
        <v>549</v>
      </c>
      <c r="G157" s="2" t="str">
        <f>IFERROR(__xludf.DUMMYFUNCTION("GOOGLETRANSLATE(B157,""zh_cn"",""bn"")"),"কৌশলগত অনুশীলনের আমার লিঙ্ক হল ক্রীড়াবিদদের ____ বিকাশ করা")</f>
        <v>কৌশলগত অনুশীলনের আমার লিঙ্ক হল ক্রীড়াবিদদের ____ বিকাশ করা</v>
      </c>
    </row>
    <row r="158">
      <c r="A158" s="1">
        <v>156.0</v>
      </c>
      <c r="B158" s="2" t="s">
        <v>725</v>
      </c>
      <c r="C158" s="2" t="s">
        <v>609</v>
      </c>
      <c r="D158" s="2" t="s">
        <v>610</v>
      </c>
      <c r="E158" s="2" t="s">
        <v>611</v>
      </c>
      <c r="F158" s="2" t="s">
        <v>367</v>
      </c>
      <c r="G158" s="2" t="str">
        <f>IFERROR(__xludf.DUMMYFUNCTION("GOOGLETRANSLATE(B158,""zh_cn"",""bn"")"),"ক্রীড়া প্রশিক্ষণ প্রক্রিয়া, ক্রীড়াবিদদের নীতিমূলক স্তরের নির্ধারকদের একটি মডেলের উদ্দেশ্য হল ক্ষমতাবিদদের ____ বলা")</f>
        <v>ক্রীড়া প্রশিক্ষণ প্রক্রিয়া, ক্রীড়াবিদদের নীতিমূলক স্তরের নির্ধারকদের একটি মডেলের উদ্দেশ্য হল ক্ষমতাবিদদের ____ বলা</v>
      </c>
    </row>
    <row r="159">
      <c r="A159" s="1">
        <v>157.0</v>
      </c>
      <c r="B159" s="2" t="s">
        <v>726</v>
      </c>
      <c r="C159" s="2" t="s">
        <v>727</v>
      </c>
      <c r="D159" s="2" t="s">
        <v>728</v>
      </c>
      <c r="E159" s="2" t="s">
        <v>729</v>
      </c>
      <c r="F159" s="2" t="s">
        <v>730</v>
      </c>
      <c r="G159" s="2" t="str">
        <f>IFERROR(__xludf.DUMMYFUNCTION("GOOGLETRANSLATE(B159,""zh_cn"",""bn"")"),"ক্রীড়া পারফরম্যান্স সম্পর্কে এন বিবৃতি তালিকার মধ্যে কোনটি ভুল ____")</f>
        <v>ক্রীড়া পারফরম্যান্স সম্পর্কে এন বিবৃতি তালিকার মধ্যে কোনটি ভুল ____</v>
      </c>
    </row>
    <row r="160">
      <c r="A160" s="1">
        <v>158.0</v>
      </c>
      <c r="B160" s="2" t="s">
        <v>731</v>
      </c>
      <c r="C160" s="2" t="s">
        <v>732</v>
      </c>
      <c r="D160" s="2" t="s">
        <v>733</v>
      </c>
      <c r="E160" s="2" t="s">
        <v>597</v>
      </c>
      <c r="F160" s="2" t="s">
        <v>734</v>
      </c>
      <c r="G160" s="2" t="str">
        <f>IFERROR(__xludf.DUMMYFUNCTION("GOOGLETRANSLATE(B160,""zh_cn"",""bn"")"),"পেশী নড়াচড়া বা উত্তরেনা ____ হিসাবে প্রকাশ পায়")</f>
        <v>পেশী নড়াচড়া বা উত্তরেনা ____ হিসাবে প্রকাশ পায়</v>
      </c>
    </row>
    <row r="161">
      <c r="A161" s="1">
        <v>159.0</v>
      </c>
      <c r="B161" s="2" t="s">
        <v>735</v>
      </c>
      <c r="C161" s="2" t="s">
        <v>736</v>
      </c>
      <c r="D161" s="2" t="s">
        <v>737</v>
      </c>
      <c r="E161" s="2" t="s">
        <v>199</v>
      </c>
      <c r="F161" s="2" t="s">
        <v>738</v>
      </c>
      <c r="G161" s="2" t="str">
        <f>IFERROR(__xludf.DUMMYFUNCTION("GOOGLETRANSLATE(B161,""zh_cn"",""bn"")"),"নিম্নোক্তগুলি স্কুলের শারীরিক শিক্ষার গুরুত্বপূর্ণ উপাদান, এবং শারীরিক শিক্ষার ক্লাসের একত্রে পুরো স্কুলের শারীরিক শিক্ষা গঠন করে: ____")</f>
        <v>নিম্নোক্তগুলি স্কুলের শারীরিক শিক্ষার গুরুত্বপূর্ণ উপাদান, এবং শারীরিক শিক্ষার ক্লাসের একত্রে পুরো স্কুলের শারীরিক শিক্ষা গঠন করে: ____</v>
      </c>
    </row>
    <row r="162">
      <c r="A162" s="1">
        <v>160.0</v>
      </c>
      <c r="B162" s="2" t="s">
        <v>739</v>
      </c>
      <c r="C162" s="2" t="s">
        <v>740</v>
      </c>
      <c r="D162" s="2" t="s">
        <v>741</v>
      </c>
      <c r="E162" s="2" t="s">
        <v>742</v>
      </c>
      <c r="F162" s="2" t="s">
        <v>743</v>
      </c>
      <c r="G162" s="2" t="str">
        <f>IFERROR(__xludf.DUMMYFUNCTION("GOOGLETRANSLATE(B162,""zh_cn"",""bn"")"),"সিমুলেশন ট্রেনিং পদ্ধতি ব্যবহার করার সময়, সিমুলেশন ফরিং ভেন্যুর অনুরোধ প্রতিযোগীতা ভেন্যুর মতো দেখতে চেষ্টা করুন এটি ____ এর সাধনা।")</f>
        <v>সিমুলেশন ট্রেনিং পদ্ধতি ব্যবহার করার সময়, সিমুলেশন ফরিং ভেন্যুর অনুরোধ প্রতিযোগীতা ভেন্যুর মতো দেখতে চেষ্টা করুন এটি ____ এর সাধনা।</v>
      </c>
    </row>
    <row r="163">
      <c r="A163" s="1">
        <v>161.0</v>
      </c>
      <c r="B163" s="2" t="s">
        <v>744</v>
      </c>
      <c r="C163" s="2" t="s">
        <v>745</v>
      </c>
      <c r="D163" s="2" t="s">
        <v>746</v>
      </c>
      <c r="E163" s="2" t="s">
        <v>747</v>
      </c>
      <c r="F163" s="2" t="s">
        <v>748</v>
      </c>
      <c r="G163" s="2" t="str">
        <f>IFERROR(__xludf.DUMMYFUNCTION("GOOGLETRANSLATE(B163,""zh_cn"",""bn"")"),"ব্যায়ামের সময় যখন আপনি বিশ্বাস করতে পারেন অর্থনৈতিক ভাবে বা হাইপোক্সিয়া আপনি, তখন ____ প্রত্যয় পদ্ধতি ব্যবহার করা ব্যবহার অ্যালভিওলার বায়ুচলাচল বাড়াতে সাহায্য করবে।")</f>
        <v>ব্যায়ামের সময় যখন আপনি বিশ্বাস করতে পারেন অর্থনৈতিক ভাবে বা হাইপোক্সিয়া আপনি, তখন ____ প্রত্যয় পদ্ধতি ব্যবহার করা ব্যবহার অ্যালভিওলার বায়ুচলাচল বাড়াতে সাহায্য করবে।</v>
      </c>
    </row>
    <row r="164">
      <c r="A164" s="1">
        <v>162.0</v>
      </c>
      <c r="B164" s="2" t="s">
        <v>749</v>
      </c>
      <c r="C164" s="2" t="s">
        <v>750</v>
      </c>
      <c r="D164" s="2" t="s">
        <v>751</v>
      </c>
      <c r="E164" s="2" t="s">
        <v>752</v>
      </c>
      <c r="F164" s="2" t="s">
        <v>753</v>
      </c>
      <c r="G164" s="2" t="str">
        <f>IFERROR(__xludf.DUMMYFUNCTION("GOOGLETRANSLATE(B164,""zh_cn"",""bn"")"),"মোটর কন্ডিশনিং-এ, ____ এর আগত আবেগ একটি অত্যন্ত গুরুত্বপূর্ণ ভূমিকা পালন করে।")</f>
        <v>মোটর কন্ডিশনিং-এ, ____ এর আগত আবেগ একটি অত্যন্ত গুরুত্বপূর্ণ ভূমিকা পালন করে।</v>
      </c>
    </row>
    <row r="165">
      <c r="A165" s="1">
        <v>163.0</v>
      </c>
      <c r="B165" s="2" t="s">
        <v>754</v>
      </c>
      <c r="C165" s="2" t="s">
        <v>442</v>
      </c>
      <c r="D165" s="2" t="s">
        <v>439</v>
      </c>
      <c r="E165" s="2" t="s">
        <v>755</v>
      </c>
      <c r="F165" s="2" t="s">
        <v>15</v>
      </c>
      <c r="G165" s="2" t="str">
        <f>IFERROR(__xludf.DUMMYFUNCTION("GOOGLETRANSLATE(B165,""zh_cn"",""bn"")"),"বিশ্বাস-প্রশ্বাসের ব্যায়াম কারিগর সঞ্চালন করতে সাহায্য করে ____")</f>
        <v>বিশ্বাস-প্রশ্বাসের ব্যায়াম কারিগর সঞ্চালন করতে সাহায্য করে ____</v>
      </c>
    </row>
    <row r="166">
      <c r="A166" s="1">
        <v>164.0</v>
      </c>
      <c r="B166" s="2" t="s">
        <v>756</v>
      </c>
      <c r="C166" s="2" t="s">
        <v>757</v>
      </c>
      <c r="D166" s="2" t="s">
        <v>758</v>
      </c>
      <c r="E166" s="2" t="s">
        <v>759</v>
      </c>
      <c r="F166" s="2" t="s">
        <v>760</v>
      </c>
      <c r="G166" s="2" t="str">
        <f>IFERROR(__xludf.DUMMYFUNCTION("GOOGLETRANSLATE(B166,""zh_cn"",""bn"")"),"ক্ষমতা ব্যায়ামের ফলসম্পন্ন ব্যাপক ল্যাকটিক অ্যাসিড গ্লাইজেন বাগ্লুকোজে রূপান্তরিত হতে পারে এই প্রক্রিয়া গুরুত্বপূর্ণ ভূমিকা পালন করে ____।")</f>
        <v>ক্ষমতা ব্যায়ামের ফলসম্পন্ন ব্যাপক ল্যাকটিক অ্যাসিড গ্লাইজেন বাগ্লুকোজে রূপান্তরিত হতে পারে এই প্রক্রিয়া গুরুত্বপূর্ণ ভূমিকা পালন করে ____।</v>
      </c>
    </row>
    <row r="167">
      <c r="A167" s="1">
        <v>165.0</v>
      </c>
      <c r="B167" s="2" t="s">
        <v>761</v>
      </c>
      <c r="C167" s="2" t="s">
        <v>762</v>
      </c>
      <c r="D167" s="2" t="s">
        <v>763</v>
      </c>
      <c r="E167" s="2" t="s">
        <v>315</v>
      </c>
      <c r="F167" s="2" t="s">
        <v>764</v>
      </c>
      <c r="G167" s="2" t="str">
        <f>IFERROR(__xludf.DUMMYFUNCTION("GOOGLETRANSLATE(B167,""zh_cn"",""bn"")"),"কারিগরি শিক্ষা পদ্ধতি সম্পর্কে, তীব্র কোন বিবৃতি ভুল ____")</f>
        <v>কারিগরি শিক্ষা পদ্ধতি সম্পর্কে, তীব্র কোন বিবৃতি ভুল ____</v>
      </c>
    </row>
    <row r="168">
      <c r="A168" s="1">
        <v>166.0</v>
      </c>
      <c r="B168" s="2" t="s">
        <v>765</v>
      </c>
      <c r="C168" s="2" t="s">
        <v>766</v>
      </c>
      <c r="D168" s="2" t="s">
        <v>767</v>
      </c>
      <c r="E168" s="2" t="s">
        <v>768</v>
      </c>
      <c r="F168" s="2" t="s">
        <v>769</v>
      </c>
      <c r="G168" s="2" t="str">
        <f>IFERROR(__xludf.DUMMYFUNCTION("GOOGLETRANSLATE(B168,""zh_cn"",""bn"")"),"তীব্র কোনটি শিশু ও শিশু কিশোর-কিশোরদের বৈশিষ্ট্য নয় ____")</f>
        <v>তীব্র কোনটি শিশু ও শিশু কিশোর-কিশোরদের বৈশিষ্ট্য নয় ____</v>
      </c>
    </row>
    <row r="169">
      <c r="A169" s="1">
        <v>167.0</v>
      </c>
      <c r="B169" s="2" t="s">
        <v>770</v>
      </c>
      <c r="C169" s="2" t="s">
        <v>771</v>
      </c>
      <c r="D169" s="2" t="s">
        <v>772</v>
      </c>
      <c r="E169" s="2" t="s">
        <v>773</v>
      </c>
      <c r="F169" s="2" t="s">
        <v>774</v>
      </c>
      <c r="G169" s="2" t="str">
        <f>IFERROR(__xludf.DUMMYFUNCTION("GOOGLETRANSLATE(B169,""zh_cn"",""bn"")"),"এন শিক্ষার পদ্ধতি যা ____")</f>
        <v>এন শিক্ষার পদ্ধতি যা ____</v>
      </c>
    </row>
    <row r="170">
      <c r="A170" s="1">
        <v>168.0</v>
      </c>
      <c r="B170" s="2" t="s">
        <v>775</v>
      </c>
      <c r="C170" s="2" t="s">
        <v>776</v>
      </c>
      <c r="D170" s="2" t="s">
        <v>777</v>
      </c>
      <c r="E170" s="2" t="s">
        <v>778</v>
      </c>
      <c r="F170" s="2" t="s">
        <v>779</v>
      </c>
      <c r="G170" s="2" t="str">
        <f>IFERROR(__xludf.DUMMYFUNCTION("GOOGLETRANSLATE(B170,""zh_cn"",""bn"")"),"শিশু এবং কিশোর-কিশোরদের মধ্যে, ____ ব্যবহার আপনাকে পরামর্শ দেওয়া হয়")</f>
        <v>শিশু এবং কিশোর-কিশোরদের মধ্যে, ____ ব্যবহার আপনাকে পরামর্শ দেওয়া হয়</v>
      </c>
    </row>
    <row r="171">
      <c r="A171" s="1">
        <v>169.0</v>
      </c>
      <c r="B171" s="2" t="s">
        <v>780</v>
      </c>
      <c r="C171" s="2" t="s">
        <v>781</v>
      </c>
      <c r="D171" s="2" t="s">
        <v>782</v>
      </c>
      <c r="E171" s="2" t="s">
        <v>783</v>
      </c>
      <c r="F171" s="2" t="s">
        <v>784</v>
      </c>
      <c r="G171" s="2" t="str">
        <f>IFERROR(__xludf.DUMMYFUNCTION("GOOGLETRANSLATE(B171,""zh_cn"",""bn"")"),"একজন অ্যাথলি টার প্রশিক্ষণের অবস্থা নির্ণয়কে ____ হিসাবে বর্ণনা করা যেতে পারে")</f>
        <v>একজন অ্যাথলি টার প্রশিক্ষণের অবস্থা নির্ণয়কে ____ হিসাবে বর্ণনা করা যেতে পারে</v>
      </c>
    </row>
    <row r="172">
      <c r="A172" s="1">
        <v>170.0</v>
      </c>
      <c r="B172" s="2" t="s">
        <v>785</v>
      </c>
      <c r="C172" s="2" t="s">
        <v>786</v>
      </c>
      <c r="D172" s="2" t="s">
        <v>787</v>
      </c>
      <c r="E172" s="2" t="s">
        <v>788</v>
      </c>
      <c r="F172" s="2" t="s">
        <v>789</v>
      </c>
      <c r="G172" s="2" t="str">
        <f>IFERROR(__xludf.DUMMYFUNCTION("GOOGLETRANSLATE(B172,""zh_cn"",""bn"")"),"প্রাথমিক ও মাধ্যমিক বিদ্যালয়ের জন্য আমার ____ তারিখে প্রবর্তিত হয়েছিল")</f>
        <v>প্রাথমিক ও মাধ্যমিক বিদ্যালয়ের জন্য আমার ____ তারিখে প্রবর্তিত হয়েছিল</v>
      </c>
    </row>
    <row r="173">
      <c r="A173" s="1">
        <v>171.0</v>
      </c>
      <c r="B173" s="2" t="s">
        <v>790</v>
      </c>
      <c r="C173" s="2" t="s">
        <v>791</v>
      </c>
      <c r="D173" s="2" t="s">
        <v>792</v>
      </c>
      <c r="E173" s="2" t="s">
        <v>793</v>
      </c>
      <c r="F173" s="2" t="s">
        <v>794</v>
      </c>
      <c r="G173" s="2" t="str">
        <f>IFERROR(__xludf.DUMMYFUNCTION("GOOGLETRANSLATE(B173,""zh_cn"",""bn"")"),"ডাইভিং জন্য, অনেক প্রশিক্ষণের সেরা খেলামূলক, শিক্ষার প্রাথমিক বিষয়বস্তু হল ____")</f>
        <v>ডাইভিং জন্য, অনেক প্রশিক্ষণের সেরা খেলামূলক, শিক্ষার প্রাথমিক বিষয়বস্তু হল ____</v>
      </c>
    </row>
    <row r="174">
      <c r="A174" s="1">
        <v>172.0</v>
      </c>
      <c r="B174" s="2" t="s">
        <v>795</v>
      </c>
      <c r="C174" s="2" t="s">
        <v>796</v>
      </c>
      <c r="D174" s="2" t="s">
        <v>797</v>
      </c>
      <c r="E174" s="2" t="s">
        <v>798</v>
      </c>
      <c r="F174" s="2" t="s">
        <v>799</v>
      </c>
      <c r="G174" s="2" t="str">
        <f>IFERROR(__xludf.DUMMYFUNCTION("GOOGLETRANSLATE(B174,""zh_cn"",""bn"")"),"ফেজেন সিস্টেমের শক্তি সরবরাহ বিকাশের জন্য প্রশিক্ষণের জন্য উচ্চতর ব্যায়াম প্রয়োজন, এবং সর্বোত্তম সময়কাল হল ____")</f>
        <v>ফেজেন সিস্টেমের শক্তি সরবরাহ বিকাশের জন্য প্রশিক্ষণের জন্য উচ্চতর ব্যায়াম প্রয়োজন, এবং সর্বোত্তম সময়কাল হল ____</v>
      </c>
    </row>
    <row r="175">
      <c r="A175" s="1">
        <v>173.0</v>
      </c>
      <c r="B175" s="2" t="s">
        <v>800</v>
      </c>
      <c r="C175" s="2" t="s">
        <v>801</v>
      </c>
      <c r="D175" s="2" t="s">
        <v>802</v>
      </c>
      <c r="E175" s="2" t="s">
        <v>284</v>
      </c>
      <c r="F175" s="2" t="s">
        <v>803</v>
      </c>
      <c r="G175" s="2" t="str">
        <f>IFERROR(__xludf.DUMMYFUNCTION("GOOGLETRANSLATE(B175,""zh_cn"",""bn"")"),"স্কুলের শারীরিক শিক্ষার প্রধান উপায় হল ____ খেলাধুলার গান এবং খেলাধুলায় অংশগ্রহণের আচরণ শেখা।")</f>
        <v>স্কুলের শারীরিক শিক্ষার প্রধান উপায় হল ____ খেলাধুলার গান এবং খেলাধুলায় অংশগ্রহণের আচরণ শেখা।</v>
      </c>
    </row>
    <row r="176">
      <c r="A176" s="1">
        <v>174.0</v>
      </c>
      <c r="B176" s="2" t="s">
        <v>804</v>
      </c>
      <c r="C176" s="2" t="s">
        <v>631</v>
      </c>
      <c r="D176" s="2" t="s">
        <v>805</v>
      </c>
      <c r="E176" s="2" t="s">
        <v>806</v>
      </c>
      <c r="F176" s="2" t="s">
        <v>629</v>
      </c>
      <c r="G176" s="2" t="str">
        <f>IFERROR(__xludf.DUMMYFUNCTION("GOOGLETRANSLATE(B176,""zh_cn"",""bn"")"),"তুলনামূলকভাবে বলতে অনেক, স্বাস্থ্য বর্ডারদের কৌশলগত মানসিকতা উন্নত করার শিক্ষা পদ্ধতি হল ____")</f>
        <v>তুলনামূলকভাবে বলতে অনেক, স্বাস্থ্য বর্ডারদের কৌশলগত মানসিকতা উন্নত করার শিক্ষা পদ্ধতি হল ____</v>
      </c>
    </row>
    <row r="177">
      <c r="A177" s="1">
        <v>175.0</v>
      </c>
      <c r="B177" s="2" t="s">
        <v>807</v>
      </c>
      <c r="C177" s="2" t="s">
        <v>808</v>
      </c>
      <c r="D177" s="2" t="s">
        <v>809</v>
      </c>
      <c r="E177" s="2" t="s">
        <v>810</v>
      </c>
      <c r="F177" s="2" t="s">
        <v>811</v>
      </c>
      <c r="G177" s="2" t="str">
        <f>IFERROR(__xludf.DUMMYFUNCTION("GOOGLETRANSLATE(B177,""zh_cn"",""bn"")"),"ক্রীড়া প্রশিক্ষণের জন্য ক্রীড়া শিক্ষার নির্দেশক তাত্পর্য হল ____")</f>
        <v>ক্রীড়া প্রশিক্ষণের জন্য ক্রীড়া শিক্ষার নির্দেশক তাত্পর্য হল ____</v>
      </c>
    </row>
    <row r="178">
      <c r="A178" s="1">
        <v>176.0</v>
      </c>
      <c r="B178" s="2" t="s">
        <v>812</v>
      </c>
      <c r="C178" s="2" t="s">
        <v>813</v>
      </c>
      <c r="D178" s="2" t="s">
        <v>814</v>
      </c>
      <c r="E178" s="2" t="s">
        <v>815</v>
      </c>
      <c r="F178" s="2" t="s">
        <v>816</v>
      </c>
      <c r="G178" s="2" t="str">
        <f>IFERROR(__xludf.DUMMYFUNCTION("GOOGLETRANSLATE(B178,""zh_cn"",""bn"")"),"""স্ট্যান্ডিং ট্রিপল জাম্প"" ____ এর অন্তর্গত")</f>
        <v>"স্ট্যান্ডিং ট্রিপল জাম্প" ____ এর অন্তর্গত</v>
      </c>
    </row>
    <row r="179">
      <c r="A179" s="1">
        <v>177.0</v>
      </c>
      <c r="B179" s="2" t="s">
        <v>817</v>
      </c>
      <c r="C179" s="2" t="s">
        <v>392</v>
      </c>
      <c r="D179" s="2" t="s">
        <v>818</v>
      </c>
      <c r="E179" s="2" t="s">
        <v>30</v>
      </c>
      <c r="F179" s="2" t="s">
        <v>819</v>
      </c>
      <c r="G179" s="2" t="str">
        <f>IFERROR(__xludf.DUMMYFUNCTION("GOOGLETRANSLATE(B179,""zh_cn"",""bn"")"),"স্কুল খেলাধুলার সাংস্কৃতিক সাংগঠনিক রূপ হল____")</f>
        <v>স্কুল খেলাধুলার সাংস্কৃতিক সাংগঠনিক রূপ হল____</v>
      </c>
    </row>
    <row r="180">
      <c r="A180" s="1">
        <v>178.0</v>
      </c>
      <c r="B180" s="2" t="s">
        <v>820</v>
      </c>
      <c r="C180" s="2" t="s">
        <v>755</v>
      </c>
      <c r="D180" s="2" t="s">
        <v>439</v>
      </c>
      <c r="E180" s="2" t="s">
        <v>507</v>
      </c>
      <c r="F180" s="2" t="s">
        <v>15</v>
      </c>
      <c r="G180" s="2" t="str">
        <f>IFERROR(__xludf.DUMMYFUNCTION("GOOGLETRANSLATE(B180,""zh_cn"",""bn"")"),"স্থানীয়ভাবে নিরাপদ হওয়া পড়লে শরীর ক্রীড়াবিদদের ____ বিকাশের জন্য আরও উপযুক্ত")</f>
        <v>স্থানীয়ভাবে নিরাপদ হওয়া পড়লে শরীর ক্রীড়াবিদদের ____ বিকাশের জন্য আরও উপযুক্ত</v>
      </c>
    </row>
    <row r="181">
      <c r="A181" s="1">
        <v>179.0</v>
      </c>
      <c r="B181" s="2" t="s">
        <v>821</v>
      </c>
      <c r="C181" s="2" t="s">
        <v>822</v>
      </c>
      <c r="D181" s="2" t="s">
        <v>823</v>
      </c>
      <c r="E181" s="2" t="s">
        <v>824</v>
      </c>
      <c r="F181" s="2" t="s">
        <v>85</v>
      </c>
      <c r="G181" s="2" t="str">
        <f>IFERROR(__xludf.DUMMYFUNCTION("GOOGLETRANSLATE(B181,""zh_cn"",""bn"")"),"প্রাক্তন আগে কর্মবিদদের স্নায়ুতন্ত্রের উত্তরেনার পরিবর্তন অভ্যন্তরীণ অঙ্গের কার্যকারিতা জড়তা কাতার উঠতে সাহায্য করে____")</f>
        <v>প্রাক্তন আগে কর্মবিদদের স্নায়ুতন্ত্রের উত্তরেনার পরিবর্তন অভ্যন্তরীণ অঙ্গের কার্যকারিতা জড়তা কাতার উঠতে সাহায্য করে____</v>
      </c>
    </row>
  </sheetData>
  <drawing r:id="rId1"/>
</worksheet>
</file>