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PFAS_food_web_model/Data/Original_Brown_etal/"/>
    </mc:Choice>
  </mc:AlternateContent>
  <xr:revisionPtr revIDLastSave="0" documentId="13_ncr:1_{3CDA6714-B185-774F-8629-05DE9EF28E31}" xr6:coauthVersionLast="47" xr6:coauthVersionMax="47" xr10:uidLastSave="{00000000-0000-0000-0000-000000000000}"/>
  <bookViews>
    <workbookView xWindow="0" yWindow="500" windowWidth="28800" windowHeight="17500" activeTab="1" xr2:uid="{FCDC5B72-DEA5-2942-AFB7-614A6345B70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2" l="1"/>
  <c r="N10" i="2"/>
  <c r="N22" i="2"/>
  <c r="H29" i="2"/>
  <c r="H30" i="2"/>
  <c r="H28" i="2"/>
  <c r="N21" i="2"/>
  <c r="N20" i="2"/>
  <c r="N19" i="2"/>
  <c r="N18" i="2"/>
  <c r="N17" i="2"/>
  <c r="N16" i="2"/>
  <c r="N15" i="2"/>
  <c r="N14" i="2"/>
  <c r="N2" i="2"/>
  <c r="N3" i="2"/>
  <c r="N4" i="2"/>
  <c r="N5" i="2"/>
  <c r="N6" i="2"/>
  <c r="N7" i="2"/>
  <c r="N8" i="2"/>
  <c r="N9" i="2"/>
  <c r="G29" i="2"/>
  <c r="G30" i="2"/>
  <c r="G31" i="2"/>
  <c r="G28" i="2"/>
  <c r="M22" i="2"/>
  <c r="M21" i="2"/>
  <c r="M20" i="2"/>
  <c r="M19" i="2"/>
  <c r="M18" i="2"/>
  <c r="M17" i="2"/>
  <c r="M16" i="2"/>
  <c r="M15" i="2"/>
  <c r="M14" i="2"/>
  <c r="M3" i="2"/>
  <c r="M4" i="2"/>
  <c r="M5" i="2"/>
  <c r="M6" i="2"/>
  <c r="M7" i="2"/>
  <c r="M8" i="2"/>
  <c r="M9" i="2"/>
  <c r="M10" i="2"/>
  <c r="M2" i="2"/>
</calcChain>
</file>

<file path=xl/sharedStrings.xml><?xml version="1.0" encoding="utf-8"?>
<sst xmlns="http://schemas.openxmlformats.org/spreadsheetml/2006/main" count="142" uniqueCount="122">
  <si>
    <t>Species</t>
  </si>
  <si>
    <t xml:space="preserve">Common name </t>
  </si>
  <si>
    <t>Family</t>
  </si>
  <si>
    <t>Environment &amp; feeding ecology</t>
  </si>
  <si>
    <t>Centrarchidae - sunfishes</t>
  </si>
  <si>
    <t>Lepomis gibbosus</t>
  </si>
  <si>
    <t>Pumpkinseed</t>
  </si>
  <si>
    <t>JBA summer</t>
  </si>
  <si>
    <t xml:space="preserve">SED </t>
  </si>
  <si>
    <t xml:space="preserve">  #   Phy</t>
  </si>
  <si>
    <t xml:space="preserve">  #   Dac</t>
  </si>
  <si>
    <t xml:space="preserve">  #   Dar</t>
  </si>
  <si>
    <t xml:space="preserve">  #   Min</t>
  </si>
  <si>
    <t xml:space="preserve">  #   Fal</t>
  </si>
  <si>
    <t xml:space="preserve">  #   Bas</t>
  </si>
  <si>
    <t xml:space="preserve">  #   Mad</t>
  </si>
  <si>
    <t xml:space="preserve">  #   Pum</t>
  </si>
  <si>
    <t xml:space="preserve">  #   Swa</t>
  </si>
  <si>
    <t># JBA spring</t>
  </si>
  <si>
    <t xml:space="preserve">  # foodWeb = list(</t>
  </si>
  <si>
    <t xml:space="preserve">  #     Phy</t>
  </si>
  <si>
    <t>foodWeb</t>
  </si>
  <si>
    <t>Phy</t>
  </si>
  <si>
    <t>Pry</t>
  </si>
  <si>
    <t>Bgl</t>
  </si>
  <si>
    <t>Bas</t>
  </si>
  <si>
    <t xml:space="preserve">  #  Mad</t>
  </si>
  <si>
    <t xml:space="preserve">  #  Min</t>
  </si>
  <si>
    <t xml:space="preserve">  #  Dar</t>
  </si>
  <si>
    <t xml:space="preserve">  #  Pum</t>
  </si>
  <si>
    <t xml:space="preserve">  #  Swa</t>
  </si>
  <si>
    <t xml:space="preserve">  #  Chu</t>
  </si>
  <si>
    <t xml:space="preserve">  #  Kil</t>
  </si>
  <si>
    <t>Rosyside Dace</t>
  </si>
  <si>
    <t>Swallowtail Shiner</t>
  </si>
  <si>
    <t>Swamp Darter</t>
  </si>
  <si>
    <t>Blacknose Dace</t>
  </si>
  <si>
    <t>Eastern Mud Minnow</t>
  </si>
  <si>
    <t>Tessellated Darter</t>
  </si>
  <si>
    <t>Margined Madtom</t>
  </si>
  <si>
    <t>Longnose Dace</t>
  </si>
  <si>
    <t>Creek Chubsucker</t>
  </si>
  <si>
    <t>Banded Killifish</t>
  </si>
  <si>
    <t>Large Mouth Bass</t>
  </si>
  <si>
    <t>Fallfish</t>
  </si>
  <si>
    <t>Clinostomus funduloides</t>
  </si>
  <si>
    <t>Rhinichthys cataractae</t>
  </si>
  <si>
    <t>Rhinichthys atratulus</t>
  </si>
  <si>
    <t>Notropis procne</t>
  </si>
  <si>
    <t>Etheostoma fusiforme</t>
  </si>
  <si>
    <t>Umbra pygmaea</t>
  </si>
  <si>
    <t>Etheostoma olmstedi</t>
  </si>
  <si>
    <t>Noturus insignis</t>
  </si>
  <si>
    <t>Erimyzon oblongus</t>
  </si>
  <si>
    <t>Fundulus diaphanus</t>
  </si>
  <si>
    <t>Micropterus salmoides</t>
  </si>
  <si>
    <t>Semotilus corporalis</t>
  </si>
  <si>
    <t>Bluegill</t>
  </si>
  <si>
    <t>https://dnr.maryland.gov/ccs/Documents/education/Biology-of-Bluegill.pdf</t>
  </si>
  <si>
    <t>Source</t>
  </si>
  <si>
    <t>Young of the year feed on vegetation in presence of predators</t>
  </si>
  <si>
    <t>Lepomis macrochirus</t>
  </si>
  <si>
    <t>https://www.fishbase.se/summary/Lepomis-macrochirus</t>
  </si>
  <si>
    <t>benthopelagic invertivore/piscivore/omnivore</t>
  </si>
  <si>
    <t>https://invasions.si.edu/nemesis/species_summary/168144</t>
  </si>
  <si>
    <t>https://www.fishbase.se/summary/Clinostomus-funduloides</t>
  </si>
  <si>
    <t>Cyprinidae</t>
  </si>
  <si>
    <t>https://www.fishbase.se/summary/Rhinichthys-atratulus#:~:text=Feeds%20on%20aquatic%20insects%20(Ref,54725).</t>
  </si>
  <si>
    <t>https://www.fishbase.se/summary/Rhinichthys-cataractae.html#:~:text=Feeds%20on%20mayflies%2C%20blackflies%2C%20and,1998).</t>
  </si>
  <si>
    <t xml:space="preserve">feed on diatoms, algea, insects, worms, crustaceans, detritus, mayflies, blackflies. </t>
  </si>
  <si>
    <t>https://www.fishbase.se/summary/2889</t>
  </si>
  <si>
    <t>https://guides.nynhp.org/bridle-shiner/</t>
  </si>
  <si>
    <t>Benthopelagic invertivore</t>
  </si>
  <si>
    <t>https://www.fishbase.se/summary/etheostoma-fusiforme.html</t>
  </si>
  <si>
    <t>https://www.naturalheritage.state.pa.us/factsheets/11414.pdf</t>
  </si>
  <si>
    <t>Percidae</t>
  </si>
  <si>
    <t>Umbridae</t>
  </si>
  <si>
    <t>bottom-feeding generalist that consumes cladocerans, ostracods, chironomid larvae, coleopteran larvae, and other insects and crustaceans</t>
  </si>
  <si>
    <t>https://pubs.usgs.gov/publication/70043582#:~:text=At%20both%20locations%2C%20we%20found,of%20the%20stomachs%20with%20food.</t>
  </si>
  <si>
    <t>https://www.fishbase.se/summary/Etheostoma-olmstedi</t>
  </si>
  <si>
    <t>Demersal detritivores/invertivores/omnivore</t>
  </si>
  <si>
    <t>Benthopelagic invertivore/omnivore</t>
  </si>
  <si>
    <r>
      <t>benthopelagic invertivore/</t>
    </r>
    <r>
      <rPr>
        <b/>
        <sz val="11"/>
        <color rgb="FF000000"/>
        <rFont val="Times New Roman"/>
        <family val="1"/>
      </rPr>
      <t>piscivore</t>
    </r>
    <r>
      <rPr>
        <sz val="11"/>
        <color rgb="FF000000"/>
        <rFont val="Times New Roman"/>
        <family val="1"/>
      </rPr>
      <t>/omnivore</t>
    </r>
  </si>
  <si>
    <t>Demersal  invertivore</t>
  </si>
  <si>
    <t>https://www.chesapeakebay.net/discover/field-guide/entry/tessellated-darter</t>
  </si>
  <si>
    <t>https://dep.nj.gov/njfw/wp-content/uploads/njfw/Margined-Madtom.pdf</t>
  </si>
  <si>
    <t>https://mnfi.anr.msu.edu/abstracts/zoology/Erimyzon_oblongus.pdf</t>
  </si>
  <si>
    <t>Catostomidae</t>
  </si>
  <si>
    <t>diet is comprised of small invertebrates living on the substrate; A generalized carnivore, eating mostly insects, but also small fishes, crayfish, worms, and mollusks in lesser quantities.</t>
  </si>
  <si>
    <t>Benthopelagic invertivore/carnivore</t>
  </si>
  <si>
    <t>https://mdc.mo.gov/discover-nature/field-guide/creek-chub</t>
  </si>
  <si>
    <t>Ictaluridae</t>
  </si>
  <si>
    <t>Fundulidae</t>
  </si>
  <si>
    <t>Centrarchidae</t>
  </si>
  <si>
    <t>small crustaceans, mollusks and worms; also consume mayflies and caddisfly larvae, as well as other macro invertebrate.</t>
  </si>
  <si>
    <t>https://www.chesapeakebay.net/discover/field-guide/entry/largemouth-bass</t>
  </si>
  <si>
    <t>Feed on insects, fish and crayfish</t>
  </si>
  <si>
    <t>benthopelagic invertivore/piscivore</t>
  </si>
  <si>
    <t>https://wvdnr.gov/plants-animals/sportfish/fall-fish/</t>
  </si>
  <si>
    <t>https://fishbase.se/summary/Micropterus-salmoides.html#:~:text=Short%20description%20Morphology%20%7C%20Morphometrics&amp;text=Mouth%20large%3B%20maxillary%20extending%20beyond,Caudal%20fin%20rounded.</t>
  </si>
  <si>
    <t xml:space="preserve">Diet mainly based on aquatic insects. Also feeds on small fish, small mollusks, zooplankton, amphibians (larval stage), and polychaetes.; mussels, clams, snails, insects, crustaceans
</t>
  </si>
  <si>
    <r>
      <t xml:space="preserve">diet includes </t>
    </r>
    <r>
      <rPr>
        <b/>
        <sz val="11"/>
        <color theme="9" tint="-0.249977111117893"/>
        <rFont val="Times New Roman"/>
        <family val="1"/>
      </rPr>
      <t>algae, plant seeds, and aquatic vegetatio</t>
    </r>
    <r>
      <rPr>
        <sz val="11"/>
        <color theme="9" tint="-0.249977111117893"/>
        <rFont val="Times New Roman"/>
        <family val="1"/>
      </rPr>
      <t>n,</t>
    </r>
    <r>
      <rPr>
        <sz val="11"/>
        <color theme="1"/>
        <rFont val="Times New Roman"/>
        <family val="1"/>
      </rPr>
      <t xml:space="preserve"> zooplankton, insects and insect larvae, small crustaceans, fish eggs (including those of other bluegills), larval fish, amphibian eggs, and smaller fish. Different age classes eat the same things; the only difference is in the proportion and size of the prey</t>
    </r>
  </si>
  <si>
    <r>
      <t xml:space="preserve"> main diet consists of insects. Crustaceans, amphipods, water mites, mollusks, and plant material were also found in significant quantities in stomachs. </t>
    </r>
    <r>
      <rPr>
        <b/>
        <sz val="11"/>
        <color theme="9" tint="-0.249977111117893"/>
        <rFont val="Times New Roman"/>
        <family val="1"/>
      </rPr>
      <t>Plankton is also consumed on or near vegetation </t>
    </r>
  </si>
  <si>
    <r>
      <rPr>
        <b/>
        <sz val="11"/>
        <color theme="9" tint="-0.249977111117893"/>
        <rFont val="Times New Roman"/>
        <family val="1"/>
      </rPr>
      <t>Fry Zooplankton;</t>
    </r>
    <r>
      <rPr>
        <sz val="11"/>
        <color theme="1"/>
        <rFont val="Times New Roman"/>
        <family val="1"/>
      </rPr>
      <t xml:space="preserve"> Juveniles Aquatic insect larvae; Adults Aquatic insect larvae, fish, terrestrial insects </t>
    </r>
  </si>
  <si>
    <r>
      <t xml:space="preserve">Diets consist of aquatic and terrestrial insects and </t>
    </r>
    <r>
      <rPr>
        <b/>
        <sz val="11"/>
        <color theme="9" tint="-0.249977111117893"/>
        <rFont val="Times New Roman"/>
        <family val="1"/>
      </rPr>
      <t>algae when young</t>
    </r>
    <r>
      <rPr>
        <sz val="11"/>
        <color rgb="FF333333"/>
        <rFont val="Times New Roman"/>
        <family val="1"/>
      </rPr>
      <t xml:space="preserve"> but diversifies to include fish and crayfish as they become larger</t>
    </r>
  </si>
  <si>
    <t>Dac</t>
  </si>
  <si>
    <t>Dar</t>
  </si>
  <si>
    <t>Min</t>
  </si>
  <si>
    <t>Fal</t>
  </si>
  <si>
    <t>Mad</t>
  </si>
  <si>
    <t>Pum</t>
  </si>
  <si>
    <t>Swa</t>
  </si>
  <si>
    <t>Kil</t>
  </si>
  <si>
    <t>Chu</t>
  </si>
  <si>
    <r>
      <t xml:space="preserve">Swamp darters eat microscopic crustaceans (such as copepods and cladocerans), midge and mosquito larvae, and amphipods.Feeds on small crustaceans, insects and insect larvae, snails and </t>
    </r>
    <r>
      <rPr>
        <b/>
        <sz val="11"/>
        <color theme="9" tint="-0.249977111117893"/>
        <rFont val="Times New Roman"/>
        <family val="1"/>
      </rPr>
      <t>algae</t>
    </r>
  </si>
  <si>
    <t>Benthopelagic invertivore/herbivore</t>
  </si>
  <si>
    <t>notes</t>
  </si>
  <si>
    <t>demersal</t>
  </si>
  <si>
    <t>small fish, insectivore</t>
  </si>
  <si>
    <t>med size</t>
  </si>
  <si>
    <t>lots of insects, etc</t>
  </si>
  <si>
    <r>
      <t>Benthopelagic invertivore/</t>
    </r>
    <r>
      <rPr>
        <b/>
        <sz val="11"/>
        <color rgb="FF000000"/>
        <rFont val="Times New Roman"/>
        <family val="1"/>
      </rPr>
      <t>piscivore</t>
    </r>
    <r>
      <rPr>
        <sz val="11"/>
        <color rgb="FF000000"/>
        <rFont val="Times New Roman"/>
        <family val="1"/>
      </rPr>
      <t>/</t>
    </r>
    <r>
      <rPr>
        <b/>
        <sz val="11"/>
        <color theme="5"/>
        <rFont val="Times New Roman"/>
        <family val="1"/>
      </rPr>
      <t>benthic diet items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</si>
</sst>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8"/>
      <color theme="1"/>
      <name val="Calibri"/>
      <family val="2"/>
      <scheme val="minor"/>
    </font>
    <font>
      <b/>
      <i/>
      <sz val="11"/>
      <color rgb="FF000000"/>
      <name val="Times New Roman"/>
      <family val="1"/>
    </font>
    <font>
      <sz val="11"/>
      <color theme="9" tint="-0.249977111117893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212529"/>
      <name val="Times New Roman"/>
      <family val="1"/>
    </font>
    <font>
      <sz val="11"/>
      <color rgb="FF292929"/>
      <name val="Times New Roman"/>
      <family val="1"/>
    </font>
    <font>
      <sz val="11"/>
      <color rgb="FF333333"/>
      <name val="Times New Roman"/>
      <family val="1"/>
    </font>
    <font>
      <b/>
      <sz val="11"/>
      <color theme="9" tint="-0.249977111117893"/>
      <name val="Times New Roman"/>
      <family val="1"/>
    </font>
    <font>
      <sz val="11"/>
      <color theme="5" tint="-0.499984740745262"/>
      <name val="Times New Roman"/>
      <family val="1"/>
    </font>
    <font>
      <b/>
      <sz val="11"/>
      <color theme="5"/>
      <name val="Times New Roman"/>
      <family val="1"/>
    </font>
    <font>
      <i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2" xfId="0" applyFont="1" applyBorder="1" applyAlignment="1">
      <alignment vertical="center"/>
    </xf>
    <xf numFmtId="0" fontId="0" fillId="2" borderId="0" xfId="0" applyFill="1"/>
    <xf numFmtId="0" fontId="4" fillId="4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7" fillId="0" borderId="0" xfId="0" applyFont="1"/>
    <xf numFmtId="0" fontId="3" fillId="0" borderId="3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2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 wrapText="1"/>
    </xf>
    <xf numFmtId="0" fontId="14" fillId="5" borderId="7" xfId="0" applyFont="1" applyFill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5" fillId="6" borderId="0" xfId="0" applyFont="1" applyFill="1" applyAlignment="1">
      <alignment wrapText="1"/>
    </xf>
    <xf numFmtId="0" fontId="15" fillId="6" borderId="0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522E-F2E9-F14C-9CD6-F6AF3754642D}">
  <dimension ref="A1:H35"/>
  <sheetViews>
    <sheetView zoomScale="142" workbookViewId="0">
      <selection activeCell="D2" sqref="D2"/>
    </sheetView>
  </sheetViews>
  <sheetFormatPr baseColWidth="10" defaultRowHeight="14" x14ac:dyDescent="0.15"/>
  <cols>
    <col min="1" max="1" width="22" style="9" bestFit="1" customWidth="1"/>
    <col min="2" max="2" width="18.83203125" style="9" bestFit="1" customWidth="1"/>
    <col min="3" max="3" width="20.6640625" style="9" bestFit="1" customWidth="1"/>
    <col min="4" max="4" width="54.6640625" style="33" customWidth="1"/>
    <col min="5" max="16384" width="10.83203125" style="9"/>
  </cols>
  <sheetData>
    <row r="1" spans="1:8" ht="16" thickBot="1" x14ac:dyDescent="0.2">
      <c r="A1" s="7" t="s">
        <v>0</v>
      </c>
      <c r="B1" s="1" t="s">
        <v>1</v>
      </c>
      <c r="C1" s="1" t="s">
        <v>2</v>
      </c>
      <c r="D1" s="25" t="s">
        <v>3</v>
      </c>
      <c r="E1" s="8" t="s">
        <v>59</v>
      </c>
    </row>
    <row r="2" spans="1:8" ht="15" x14ac:dyDescent="0.15">
      <c r="A2" s="45" t="s">
        <v>5</v>
      </c>
      <c r="B2" s="42" t="s">
        <v>6</v>
      </c>
      <c r="C2" s="42" t="s">
        <v>4</v>
      </c>
      <c r="D2" s="35" t="s">
        <v>121</v>
      </c>
      <c r="E2" s="9" t="s">
        <v>64</v>
      </c>
    </row>
    <row r="3" spans="1:8" x14ac:dyDescent="0.15">
      <c r="A3" s="46"/>
      <c r="B3" s="43"/>
      <c r="C3" s="43"/>
      <c r="D3" s="27"/>
    </row>
    <row r="4" spans="1:8" ht="61" thickBot="1" x14ac:dyDescent="0.2">
      <c r="A4" s="47"/>
      <c r="B4" s="44"/>
      <c r="C4" s="44"/>
      <c r="D4" s="24" t="s">
        <v>100</v>
      </c>
    </row>
    <row r="5" spans="1:8" ht="15" x14ac:dyDescent="0.15">
      <c r="A5" s="48" t="s">
        <v>61</v>
      </c>
      <c r="B5" s="51" t="s">
        <v>57</v>
      </c>
      <c r="C5" s="42" t="s">
        <v>4</v>
      </c>
      <c r="D5" s="34" t="s">
        <v>82</v>
      </c>
      <c r="E5" s="9" t="s">
        <v>58</v>
      </c>
    </row>
    <row r="6" spans="1:8" ht="15" x14ac:dyDescent="0.15">
      <c r="A6" s="49"/>
      <c r="B6" s="52"/>
      <c r="C6" s="43"/>
      <c r="D6" s="28" t="s">
        <v>60</v>
      </c>
      <c r="E6" s="9" t="s">
        <v>62</v>
      </c>
    </row>
    <row r="7" spans="1:8" ht="76" thickBot="1" x14ac:dyDescent="0.2">
      <c r="A7" s="50"/>
      <c r="B7" s="53"/>
      <c r="C7" s="44"/>
      <c r="D7" s="17" t="s">
        <v>101</v>
      </c>
    </row>
    <row r="8" spans="1:8" ht="15" x14ac:dyDescent="0.15">
      <c r="A8" s="11" t="s">
        <v>45</v>
      </c>
      <c r="B8" s="14" t="s">
        <v>33</v>
      </c>
      <c r="C8" s="42" t="s">
        <v>66</v>
      </c>
      <c r="D8" s="55" t="s">
        <v>80</v>
      </c>
      <c r="E8" s="9" t="s">
        <v>68</v>
      </c>
    </row>
    <row r="9" spans="1:8" x14ac:dyDescent="0.15">
      <c r="A9" s="12" t="s">
        <v>46</v>
      </c>
      <c r="B9" s="15" t="s">
        <v>40</v>
      </c>
      <c r="C9" s="43"/>
      <c r="D9" s="54"/>
      <c r="E9" s="9" t="s">
        <v>65</v>
      </c>
    </row>
    <row r="10" spans="1:8" ht="31" thickBot="1" x14ac:dyDescent="0.2">
      <c r="A10" s="13" t="s">
        <v>47</v>
      </c>
      <c r="B10" s="16" t="s">
        <v>36</v>
      </c>
      <c r="C10" s="44"/>
      <c r="D10" s="24" t="s">
        <v>69</v>
      </c>
      <c r="E10" s="9" t="s">
        <v>67</v>
      </c>
    </row>
    <row r="11" spans="1:8" ht="15" x14ac:dyDescent="0.15">
      <c r="A11" s="36" t="s">
        <v>48</v>
      </c>
      <c r="B11" s="39" t="s">
        <v>34</v>
      </c>
      <c r="C11" s="42" t="s">
        <v>66</v>
      </c>
      <c r="D11" s="35" t="s">
        <v>81</v>
      </c>
      <c r="E11" s="9" t="s">
        <v>70</v>
      </c>
    </row>
    <row r="12" spans="1:8" x14ac:dyDescent="0.15">
      <c r="A12" s="37"/>
      <c r="B12" s="40"/>
      <c r="C12" s="43"/>
      <c r="D12" s="27"/>
      <c r="E12" s="9" t="s">
        <v>71</v>
      </c>
    </row>
    <row r="13" spans="1:8" ht="61" thickBot="1" x14ac:dyDescent="0.2">
      <c r="A13" s="38"/>
      <c r="B13" s="41"/>
      <c r="C13" s="44"/>
      <c r="D13" s="10" t="s">
        <v>102</v>
      </c>
    </row>
    <row r="14" spans="1:8" ht="15" x14ac:dyDescent="0.15">
      <c r="A14" s="18" t="s">
        <v>49</v>
      </c>
      <c r="B14" s="21" t="s">
        <v>35</v>
      </c>
      <c r="C14" s="42" t="s">
        <v>75</v>
      </c>
      <c r="D14" s="35" t="s">
        <v>115</v>
      </c>
      <c r="E14" s="9" t="s">
        <v>73</v>
      </c>
      <c r="H14" s="9" t="s">
        <v>79</v>
      </c>
    </row>
    <row r="15" spans="1:8" x14ac:dyDescent="0.15">
      <c r="A15" s="19" t="s">
        <v>51</v>
      </c>
      <c r="B15" s="22" t="s">
        <v>38</v>
      </c>
      <c r="C15" s="43"/>
      <c r="D15" s="27"/>
      <c r="E15" s="9" t="s">
        <v>74</v>
      </c>
      <c r="H15" s="9" t="s">
        <v>84</v>
      </c>
    </row>
    <row r="16" spans="1:8" ht="46" thickBot="1" x14ac:dyDescent="0.2">
      <c r="A16" s="20"/>
      <c r="B16" s="23"/>
      <c r="C16" s="44"/>
      <c r="D16" s="29" t="s">
        <v>114</v>
      </c>
    </row>
    <row r="17" spans="1:5" ht="15" x14ac:dyDescent="0.15">
      <c r="A17" s="36" t="s">
        <v>50</v>
      </c>
      <c r="B17" s="39" t="s">
        <v>37</v>
      </c>
      <c r="C17" s="42" t="s">
        <v>76</v>
      </c>
      <c r="D17" s="56" t="s">
        <v>83</v>
      </c>
      <c r="E17" s="9" t="s">
        <v>78</v>
      </c>
    </row>
    <row r="18" spans="1:5" x14ac:dyDescent="0.15">
      <c r="A18" s="37"/>
      <c r="B18" s="40"/>
      <c r="C18" s="43"/>
      <c r="D18" s="27"/>
    </row>
    <row r="19" spans="1:5" ht="46" thickBot="1" x14ac:dyDescent="0.2">
      <c r="A19" s="38"/>
      <c r="B19" s="41"/>
      <c r="C19" s="44"/>
      <c r="D19" s="10" t="s">
        <v>77</v>
      </c>
    </row>
    <row r="20" spans="1:5" ht="15" x14ac:dyDescent="0.15">
      <c r="A20" s="36" t="s">
        <v>52</v>
      </c>
      <c r="B20" s="39" t="s">
        <v>39</v>
      </c>
      <c r="C20" s="42" t="s">
        <v>91</v>
      </c>
      <c r="D20" s="35" t="s">
        <v>63</v>
      </c>
    </row>
    <row r="21" spans="1:5" x14ac:dyDescent="0.15">
      <c r="A21" s="37"/>
      <c r="B21" s="40"/>
      <c r="C21" s="43"/>
      <c r="D21" s="27"/>
    </row>
    <row r="22" spans="1:5" ht="31" thickBot="1" x14ac:dyDescent="0.2">
      <c r="A22" s="38"/>
      <c r="B22" s="41"/>
      <c r="C22" s="44"/>
      <c r="D22" s="17" t="s">
        <v>103</v>
      </c>
      <c r="E22" s="9" t="s">
        <v>85</v>
      </c>
    </row>
    <row r="23" spans="1:5" ht="15" x14ac:dyDescent="0.15">
      <c r="A23" s="36" t="s">
        <v>53</v>
      </c>
      <c r="B23" s="39" t="s">
        <v>41</v>
      </c>
      <c r="C23" s="42" t="s">
        <v>87</v>
      </c>
      <c r="D23" s="26" t="s">
        <v>89</v>
      </c>
      <c r="E23" s="9" t="s">
        <v>86</v>
      </c>
    </row>
    <row r="24" spans="1:5" x14ac:dyDescent="0.15">
      <c r="A24" s="37"/>
      <c r="B24" s="40"/>
      <c r="C24" s="43"/>
      <c r="D24" s="27"/>
      <c r="E24" s="9" t="s">
        <v>90</v>
      </c>
    </row>
    <row r="25" spans="1:5" ht="46" thickBot="1" x14ac:dyDescent="0.2">
      <c r="A25" s="38"/>
      <c r="B25" s="41"/>
      <c r="C25" s="44"/>
      <c r="D25" s="59" t="s">
        <v>88</v>
      </c>
    </row>
    <row r="26" spans="1:5" ht="15" x14ac:dyDescent="0.15">
      <c r="A26" s="36" t="s">
        <v>54</v>
      </c>
      <c r="B26" s="39" t="s">
        <v>42</v>
      </c>
      <c r="C26" s="42" t="s">
        <v>92</v>
      </c>
      <c r="D26" s="26" t="s">
        <v>72</v>
      </c>
    </row>
    <row r="27" spans="1:5" x14ac:dyDescent="0.15">
      <c r="A27" s="37"/>
      <c r="B27" s="40"/>
      <c r="C27" s="43"/>
      <c r="D27" s="17"/>
    </row>
    <row r="28" spans="1:5" ht="31" thickBot="1" x14ac:dyDescent="0.2">
      <c r="A28" s="38"/>
      <c r="B28" s="41"/>
      <c r="C28" s="44"/>
      <c r="D28" s="17" t="s">
        <v>94</v>
      </c>
    </row>
    <row r="29" spans="1:5" ht="15" x14ac:dyDescent="0.15">
      <c r="A29" s="36" t="s">
        <v>55</v>
      </c>
      <c r="B29" s="39" t="s">
        <v>43</v>
      </c>
      <c r="C29" s="42" t="s">
        <v>93</v>
      </c>
      <c r="D29" s="26" t="s">
        <v>97</v>
      </c>
      <c r="E29" s="9" t="s">
        <v>95</v>
      </c>
    </row>
    <row r="30" spans="1:5" x14ac:dyDescent="0.15">
      <c r="A30" s="37"/>
      <c r="B30" s="40"/>
      <c r="C30" s="43"/>
      <c r="D30" s="17"/>
      <c r="E30" s="9" t="s">
        <v>99</v>
      </c>
    </row>
    <row r="31" spans="1:5" ht="16" thickBot="1" x14ac:dyDescent="0.2">
      <c r="A31" s="38"/>
      <c r="B31" s="41"/>
      <c r="C31" s="44"/>
      <c r="D31" s="30" t="s">
        <v>96</v>
      </c>
    </row>
    <row r="32" spans="1:5" ht="15" x14ac:dyDescent="0.15">
      <c r="A32" s="36" t="s">
        <v>56</v>
      </c>
      <c r="B32" s="39" t="s">
        <v>44</v>
      </c>
      <c r="C32" s="42" t="s">
        <v>66</v>
      </c>
      <c r="D32" s="35" t="s">
        <v>63</v>
      </c>
      <c r="E32" s="9" t="s">
        <v>98</v>
      </c>
    </row>
    <row r="33" spans="1:4" x14ac:dyDescent="0.15">
      <c r="A33" s="37"/>
      <c r="B33" s="40"/>
      <c r="C33" s="43"/>
      <c r="D33" s="17"/>
    </row>
    <row r="34" spans="1:4" ht="46" thickBot="1" x14ac:dyDescent="0.2">
      <c r="A34" s="38"/>
      <c r="B34" s="41"/>
      <c r="C34" s="44"/>
      <c r="D34" s="31" t="s">
        <v>104</v>
      </c>
    </row>
    <row r="35" spans="1:4" x14ac:dyDescent="0.15">
      <c r="A35" s="15"/>
      <c r="B35" s="15"/>
      <c r="C35" s="15"/>
      <c r="D35" s="32"/>
    </row>
  </sheetData>
  <mergeCells count="29">
    <mergeCell ref="A32:A34"/>
    <mergeCell ref="B32:B34"/>
    <mergeCell ref="C26:C28"/>
    <mergeCell ref="C29:C31"/>
    <mergeCell ref="C32:C34"/>
    <mergeCell ref="A29:A31"/>
    <mergeCell ref="B29:B31"/>
    <mergeCell ref="A2:A4"/>
    <mergeCell ref="B2:B4"/>
    <mergeCell ref="C2:C4"/>
    <mergeCell ref="A5:A7"/>
    <mergeCell ref="A26:A28"/>
    <mergeCell ref="B26:B28"/>
    <mergeCell ref="C8:C10"/>
    <mergeCell ref="C20:C22"/>
    <mergeCell ref="B17:B19"/>
    <mergeCell ref="C11:C13"/>
    <mergeCell ref="B5:B7"/>
    <mergeCell ref="C5:C7"/>
    <mergeCell ref="C23:C25"/>
    <mergeCell ref="A11:A13"/>
    <mergeCell ref="B11:B13"/>
    <mergeCell ref="A17:A19"/>
    <mergeCell ref="A23:A25"/>
    <mergeCell ref="B23:B25"/>
    <mergeCell ref="C14:C16"/>
    <mergeCell ref="A20:A22"/>
    <mergeCell ref="B20:B22"/>
    <mergeCell ref="C17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09F9-C344-894A-8402-85C09B51EBB2}">
  <dimension ref="A1:N31"/>
  <sheetViews>
    <sheetView tabSelected="1" workbookViewId="0">
      <selection activeCell="M27" sqref="M27"/>
    </sheetView>
  </sheetViews>
  <sheetFormatPr baseColWidth="10" defaultRowHeight="16" x14ac:dyDescent="0.2"/>
  <cols>
    <col min="2" max="2" width="8.1640625" customWidth="1"/>
    <col min="3" max="3" width="9" bestFit="1" customWidth="1"/>
    <col min="4" max="11" width="8.1640625" customWidth="1"/>
    <col min="12" max="12" width="8.1640625" style="57" customWidth="1"/>
    <col min="14" max="14" width="42.6640625" bestFit="1" customWidth="1"/>
  </cols>
  <sheetData>
    <row r="1" spans="1:14" x14ac:dyDescent="0.2">
      <c r="A1" t="s">
        <v>7</v>
      </c>
      <c r="B1" s="2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s="57" t="s">
        <v>116</v>
      </c>
    </row>
    <row r="2" spans="1:14" ht="33" customHeight="1" x14ac:dyDescent="0.2">
      <c r="A2" t="s">
        <v>22</v>
      </c>
      <c r="B2" s="3">
        <v>1</v>
      </c>
      <c r="C2" s="4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8"/>
      <c r="M2">
        <f>SUM(B2:K2)</f>
        <v>1</v>
      </c>
      <c r="N2" t="str">
        <f>CONCATENATE(A2," = c(",B2, ",", C2,",", D2, ",",E2, ",",F2, ",",G2, ",",H2, ",",I2, ",",J2, ",",K2, "),")</f>
        <v>Phy = c(1,0,0,0,0,0,0,0,0,0),</v>
      </c>
    </row>
    <row r="3" spans="1:14" ht="33" customHeight="1" x14ac:dyDescent="0.2">
      <c r="A3" t="s">
        <v>105</v>
      </c>
      <c r="B3" s="3">
        <v>0.5</v>
      </c>
      <c r="C3" s="6">
        <v>0.4</v>
      </c>
      <c r="D3" s="4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8"/>
      <c r="M3">
        <f t="shared" ref="M3:M10" si="0">SUM(B3:K3)</f>
        <v>0.9</v>
      </c>
      <c r="N3" t="str">
        <f t="shared" ref="N3:N8" si="1">CONCATENATE(A3," = c(",B3, ",", C3,",", D3, ",",E3, ",",F3, ",",G3, ",",H3, ",",I3, ",",J3, ",",K3, "),")</f>
        <v>Dac = c(0.5,0.4,0,0,0,0,0,0,0,0),</v>
      </c>
    </row>
    <row r="4" spans="1:14" ht="33" customHeight="1" x14ac:dyDescent="0.2">
      <c r="A4" t="s">
        <v>106</v>
      </c>
      <c r="B4" s="3">
        <v>0.5</v>
      </c>
      <c r="C4" s="6">
        <v>0.6</v>
      </c>
      <c r="D4" s="5">
        <v>0</v>
      </c>
      <c r="E4" s="4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8"/>
      <c r="M4">
        <f t="shared" si="0"/>
        <v>1.1000000000000001</v>
      </c>
      <c r="N4" t="str">
        <f t="shared" si="1"/>
        <v>Dar = c(0.5,0.6,0,0,0,0,0,0,0,0),</v>
      </c>
    </row>
    <row r="5" spans="1:14" ht="33" customHeight="1" x14ac:dyDescent="0.2">
      <c r="A5" t="s">
        <v>107</v>
      </c>
      <c r="B5" s="3">
        <v>0.4</v>
      </c>
      <c r="C5" s="6">
        <v>0.6</v>
      </c>
      <c r="D5" s="5">
        <v>0</v>
      </c>
      <c r="E5" s="5">
        <v>0</v>
      </c>
      <c r="F5" s="4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8" t="s">
        <v>117</v>
      </c>
      <c r="M5">
        <f t="shared" si="0"/>
        <v>1</v>
      </c>
      <c r="N5" t="str">
        <f t="shared" si="1"/>
        <v>Min = c(0.4,0.6,0,0,0,0,0,0,0,0),</v>
      </c>
    </row>
    <row r="6" spans="1:14" ht="33" customHeight="1" x14ac:dyDescent="0.2">
      <c r="A6" t="s">
        <v>108</v>
      </c>
      <c r="B6" s="3">
        <v>0.5</v>
      </c>
      <c r="C6" s="6">
        <v>0.5</v>
      </c>
      <c r="D6" s="5">
        <v>0</v>
      </c>
      <c r="E6" s="5">
        <v>0</v>
      </c>
      <c r="F6" s="5">
        <v>0</v>
      </c>
      <c r="G6" s="4">
        <v>0</v>
      </c>
      <c r="H6" s="5">
        <v>0</v>
      </c>
      <c r="I6" s="5">
        <v>0</v>
      </c>
      <c r="J6" s="5">
        <v>0</v>
      </c>
      <c r="K6" s="5">
        <v>0</v>
      </c>
      <c r="L6" s="58" t="s">
        <v>118</v>
      </c>
      <c r="M6">
        <f t="shared" si="0"/>
        <v>1</v>
      </c>
      <c r="N6" t="str">
        <f t="shared" si="1"/>
        <v>Fal = c(0.5,0.5,0,0,0,0,0,0,0,0),</v>
      </c>
    </row>
    <row r="7" spans="1:14" ht="33" customHeight="1" x14ac:dyDescent="0.2">
      <c r="A7" t="s">
        <v>25</v>
      </c>
      <c r="B7" s="3">
        <v>0.2</v>
      </c>
      <c r="C7" s="6">
        <v>0.4</v>
      </c>
      <c r="D7" s="5">
        <v>0</v>
      </c>
      <c r="E7" s="5">
        <v>0.1</v>
      </c>
      <c r="F7" s="5">
        <v>0.1</v>
      </c>
      <c r="G7" s="5">
        <v>0</v>
      </c>
      <c r="H7" s="4">
        <v>0</v>
      </c>
      <c r="I7" s="5">
        <v>0</v>
      </c>
      <c r="J7" s="5">
        <v>0</v>
      </c>
      <c r="K7" s="5">
        <v>0.2</v>
      </c>
      <c r="L7" s="58"/>
      <c r="M7">
        <f t="shared" si="0"/>
        <v>1</v>
      </c>
      <c r="N7" t="str">
        <f t="shared" si="1"/>
        <v>Bas = c(0.2,0.4,0,0.1,0.1,0,0,0,0,0.2),</v>
      </c>
    </row>
    <row r="8" spans="1:14" ht="33" customHeight="1" x14ac:dyDescent="0.2">
      <c r="A8" t="s">
        <v>109</v>
      </c>
      <c r="B8" s="3">
        <v>0.5</v>
      </c>
      <c r="C8" s="6">
        <v>0.5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4">
        <v>0</v>
      </c>
      <c r="J8" s="5">
        <v>0</v>
      </c>
      <c r="K8" s="5">
        <v>0</v>
      </c>
      <c r="L8" s="58"/>
      <c r="M8">
        <f t="shared" si="0"/>
        <v>1</v>
      </c>
      <c r="N8" t="str">
        <f t="shared" si="1"/>
        <v>Mad = c(0.5,0.5,0,0,0,0,0,0,0,0),</v>
      </c>
    </row>
    <row r="9" spans="1:14" ht="33" customHeight="1" x14ac:dyDescent="0.2">
      <c r="A9" t="s">
        <v>110</v>
      </c>
      <c r="B9" s="3">
        <v>0.3</v>
      </c>
      <c r="C9" s="6">
        <v>0.5</v>
      </c>
      <c r="D9" s="5">
        <v>0.1</v>
      </c>
      <c r="E9" s="5">
        <v>0</v>
      </c>
      <c r="F9" s="5">
        <v>0.05</v>
      </c>
      <c r="G9" s="5">
        <v>0</v>
      </c>
      <c r="H9" s="5">
        <v>0</v>
      </c>
      <c r="I9" s="5">
        <v>0</v>
      </c>
      <c r="J9" s="4">
        <v>0</v>
      </c>
      <c r="K9" s="5">
        <v>0.05</v>
      </c>
      <c r="L9" s="58" t="s">
        <v>119</v>
      </c>
      <c r="M9">
        <f t="shared" si="0"/>
        <v>1</v>
      </c>
      <c r="N9" t="str">
        <f>CONCATENATE(A9," = c(",B9, ",", C9,",", D9, ",",E9, ",",F9, ",",G9, ",",H9, ",",I9, ",",J9, ",",K9, "),")</f>
        <v>Pum = c(0.3,0.5,0.1,0,0.05,0,0,0,0,0.05),</v>
      </c>
    </row>
    <row r="10" spans="1:14" ht="33" customHeight="1" x14ac:dyDescent="0.2">
      <c r="A10" t="s">
        <v>111</v>
      </c>
      <c r="B10" s="3">
        <v>0.3</v>
      </c>
      <c r="C10" s="6">
        <v>0.7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4">
        <v>0</v>
      </c>
      <c r="L10" s="58"/>
      <c r="M10">
        <f t="shared" si="0"/>
        <v>1</v>
      </c>
      <c r="N10" t="str">
        <f>CONCATENATE(A10," = c(",B10, ",", C10,",", D10, ",",E10, ",",F10, ",",G10, ",",H10, ",",I10, ",",J10, ",",K10, ")")</f>
        <v>Swa = c(0.3,0.7,0,0,0,0,0,0,0,0)</v>
      </c>
    </row>
    <row r="12" spans="1:14" x14ac:dyDescent="0.2">
      <c r="A12" t="s">
        <v>18</v>
      </c>
    </row>
    <row r="13" spans="1:14" x14ac:dyDescent="0.2">
      <c r="A13" t="s">
        <v>19</v>
      </c>
      <c r="B13" s="2" t="s">
        <v>8</v>
      </c>
      <c r="C13" t="s">
        <v>20</v>
      </c>
      <c r="D13" t="s">
        <v>32</v>
      </c>
      <c r="E13" t="s">
        <v>31</v>
      </c>
      <c r="F13" t="s">
        <v>10</v>
      </c>
      <c r="G13" t="s">
        <v>28</v>
      </c>
      <c r="H13" t="s">
        <v>27</v>
      </c>
      <c r="I13" t="s">
        <v>26</v>
      </c>
      <c r="J13" t="s">
        <v>29</v>
      </c>
      <c r="K13" t="s">
        <v>30</v>
      </c>
    </row>
    <row r="14" spans="1:14" ht="38" customHeight="1" x14ac:dyDescent="0.2">
      <c r="A14" t="s">
        <v>22</v>
      </c>
      <c r="B14" s="3">
        <v>1</v>
      </c>
      <c r="C14" s="4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8"/>
      <c r="M14">
        <f>SUM(B14:K14)</f>
        <v>1</v>
      </c>
      <c r="N14" t="str">
        <f t="shared" ref="N14:N21" si="2">CONCATENATE(A14," = c(",B14, ",", C14,",", D14, ",",E14, ",",F14, ",",G14, ",",H14, ",",I14, ",",J14, ",",K14, "),")</f>
        <v>Phy = c(1,0,0,0,0,0,0,0,0,0),</v>
      </c>
    </row>
    <row r="15" spans="1:14" ht="38" customHeight="1" x14ac:dyDescent="0.2">
      <c r="A15" t="s">
        <v>112</v>
      </c>
      <c r="B15" s="3">
        <v>0.4</v>
      </c>
      <c r="C15" s="6">
        <v>0.6</v>
      </c>
      <c r="D15" s="4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8"/>
      <c r="M15">
        <f t="shared" ref="M15:M22" si="3">SUM(B15:K15)</f>
        <v>1</v>
      </c>
      <c r="N15" t="str">
        <f t="shared" si="2"/>
        <v>Kil = c(0.4,0.6,0,0,0,0,0,0,0,0),</v>
      </c>
    </row>
    <row r="16" spans="1:14" ht="38" customHeight="1" x14ac:dyDescent="0.2">
      <c r="A16" t="s">
        <v>113</v>
      </c>
      <c r="B16" s="3">
        <v>0.7</v>
      </c>
      <c r="C16" s="6">
        <v>0.3</v>
      </c>
      <c r="D16" s="5">
        <v>0</v>
      </c>
      <c r="E16" s="4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8" t="s">
        <v>120</v>
      </c>
      <c r="M16">
        <f t="shared" si="3"/>
        <v>1</v>
      </c>
      <c r="N16" t="str">
        <f t="shared" si="2"/>
        <v>Chu = c(0.7,0.3,0,0,0,0,0,0,0,0),</v>
      </c>
    </row>
    <row r="17" spans="1:14" ht="38" customHeight="1" x14ac:dyDescent="0.2">
      <c r="A17" t="s">
        <v>105</v>
      </c>
      <c r="B17" s="3">
        <v>0.5</v>
      </c>
      <c r="C17" s="6">
        <v>0.4</v>
      </c>
      <c r="D17" s="5">
        <v>0</v>
      </c>
      <c r="E17" s="5">
        <v>0</v>
      </c>
      <c r="F17" s="4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8"/>
      <c r="M17">
        <f t="shared" si="3"/>
        <v>0.9</v>
      </c>
      <c r="N17" t="str">
        <f t="shared" si="2"/>
        <v>Dac = c(0.5,0.4,0,0,0,0,0,0,0,0),</v>
      </c>
    </row>
    <row r="18" spans="1:14" ht="38" customHeight="1" x14ac:dyDescent="0.2">
      <c r="A18" t="s">
        <v>106</v>
      </c>
      <c r="B18" s="3">
        <v>0.5</v>
      </c>
      <c r="C18" s="6">
        <v>0.6</v>
      </c>
      <c r="D18" s="5">
        <v>0</v>
      </c>
      <c r="E18" s="5">
        <v>0</v>
      </c>
      <c r="F18" s="5">
        <v>0</v>
      </c>
      <c r="G18" s="4">
        <v>0</v>
      </c>
      <c r="H18" s="5">
        <v>0</v>
      </c>
      <c r="I18" s="5">
        <v>0</v>
      </c>
      <c r="J18" s="5">
        <v>0</v>
      </c>
      <c r="K18" s="5">
        <v>0</v>
      </c>
      <c r="L18" s="58"/>
      <c r="M18">
        <f t="shared" si="3"/>
        <v>1.1000000000000001</v>
      </c>
      <c r="N18" t="str">
        <f t="shared" si="2"/>
        <v>Dar = c(0.5,0.6,0,0,0,0,0,0,0,0),</v>
      </c>
    </row>
    <row r="19" spans="1:14" ht="38" customHeight="1" x14ac:dyDescent="0.2">
      <c r="A19" t="s">
        <v>107</v>
      </c>
      <c r="B19" s="3">
        <v>0.4</v>
      </c>
      <c r="C19" s="6">
        <v>0.6</v>
      </c>
      <c r="D19" s="5">
        <v>0</v>
      </c>
      <c r="E19" s="5">
        <v>0</v>
      </c>
      <c r="F19" s="5">
        <v>0</v>
      </c>
      <c r="G19" s="5">
        <v>0</v>
      </c>
      <c r="H19" s="4">
        <v>0</v>
      </c>
      <c r="I19" s="5">
        <v>0</v>
      </c>
      <c r="J19" s="5">
        <v>0</v>
      </c>
      <c r="K19" s="5">
        <v>0</v>
      </c>
      <c r="L19" s="58"/>
      <c r="M19">
        <f t="shared" si="3"/>
        <v>1</v>
      </c>
      <c r="N19" t="str">
        <f t="shared" si="2"/>
        <v>Min = c(0.4,0.6,0,0,0,0,0,0,0,0),</v>
      </c>
    </row>
    <row r="20" spans="1:14" ht="38" customHeight="1" x14ac:dyDescent="0.2">
      <c r="A20" t="s">
        <v>109</v>
      </c>
      <c r="B20" s="3">
        <v>0.5</v>
      </c>
      <c r="C20" s="6">
        <v>0.5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4">
        <v>0</v>
      </c>
      <c r="J20" s="5">
        <v>0</v>
      </c>
      <c r="K20" s="5">
        <v>0</v>
      </c>
      <c r="L20" s="58"/>
      <c r="M20">
        <f t="shared" si="3"/>
        <v>1</v>
      </c>
      <c r="N20" t="str">
        <f t="shared" si="2"/>
        <v>Mad = c(0.5,0.5,0,0,0,0,0,0,0,0),</v>
      </c>
    </row>
    <row r="21" spans="1:14" ht="38" customHeight="1" x14ac:dyDescent="0.2">
      <c r="A21" t="s">
        <v>110</v>
      </c>
      <c r="B21" s="3">
        <v>0.3</v>
      </c>
      <c r="C21" s="6">
        <v>0.5</v>
      </c>
      <c r="D21" s="5">
        <v>0</v>
      </c>
      <c r="E21" s="5">
        <v>0</v>
      </c>
      <c r="F21" s="5">
        <v>0.1</v>
      </c>
      <c r="G21" s="5">
        <v>0</v>
      </c>
      <c r="H21" s="5">
        <v>0</v>
      </c>
      <c r="I21" s="5">
        <v>0</v>
      </c>
      <c r="J21" s="4">
        <v>0</v>
      </c>
      <c r="K21" s="5">
        <v>0.1</v>
      </c>
      <c r="L21" s="58"/>
      <c r="M21">
        <f t="shared" si="3"/>
        <v>1</v>
      </c>
      <c r="N21" t="str">
        <f t="shared" si="2"/>
        <v>Pum = c(0.3,0.5,0,0,0.1,0,0,0,0,0.1),</v>
      </c>
    </row>
    <row r="22" spans="1:14" ht="38" customHeight="1" x14ac:dyDescent="0.2">
      <c r="A22" t="s">
        <v>111</v>
      </c>
      <c r="B22" s="3">
        <v>0.2</v>
      </c>
      <c r="C22" s="6">
        <v>0.8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4">
        <v>0</v>
      </c>
      <c r="L22" s="58"/>
      <c r="M22">
        <f t="shared" si="3"/>
        <v>1</v>
      </c>
      <c r="N22" t="str">
        <f>CONCATENATE(A22," = c(",B22, ",", C22,",", D22, ",",E22, ",",F22, ",",G22, ",",H22, ",",I22, ",",J22, ",",K22, ")")</f>
        <v>Swa = c(0.2,0.8,0,0,0,0,0,0,0,0)</v>
      </c>
    </row>
    <row r="27" spans="1:14" x14ac:dyDescent="0.2">
      <c r="A27" t="s">
        <v>21</v>
      </c>
      <c r="B27" s="2" t="s">
        <v>8</v>
      </c>
      <c r="C27" t="s">
        <v>22</v>
      </c>
      <c r="D27" t="s">
        <v>23</v>
      </c>
      <c r="E27" t="s">
        <v>24</v>
      </c>
      <c r="F27" t="s">
        <v>25</v>
      </c>
    </row>
    <row r="28" spans="1:14" ht="33" customHeight="1" x14ac:dyDescent="0.2">
      <c r="A28" t="s">
        <v>22</v>
      </c>
      <c r="B28" s="3">
        <v>1</v>
      </c>
      <c r="C28" s="4">
        <v>0</v>
      </c>
      <c r="D28" s="5">
        <v>0</v>
      </c>
      <c r="E28" s="5">
        <v>0</v>
      </c>
      <c r="F28" s="5">
        <v>0</v>
      </c>
      <c r="G28">
        <f>SUM(B28:F28)</f>
        <v>1</v>
      </c>
      <c r="H28" t="str">
        <f>CONCATENATE(A28, " = c(",B28, ",",C28, ",",D28, ",",E28, ",",F28, "),")</f>
        <v>Phy = c(1,0,0,0,0),</v>
      </c>
    </row>
    <row r="29" spans="1:14" ht="33" customHeight="1" x14ac:dyDescent="0.2">
      <c r="A29" t="s">
        <v>23</v>
      </c>
      <c r="B29" s="3">
        <v>0.4</v>
      </c>
      <c r="C29" s="6">
        <v>0.6</v>
      </c>
      <c r="D29" s="4">
        <v>0</v>
      </c>
      <c r="E29" s="5">
        <v>0</v>
      </c>
      <c r="F29" s="5">
        <v>0</v>
      </c>
      <c r="G29">
        <f t="shared" ref="G29:G31" si="4">SUM(B29:F29)</f>
        <v>1</v>
      </c>
      <c r="H29" t="str">
        <f t="shared" ref="H29:H30" si="5">CONCATENATE(A29, " = c(",B29, ",",C29, ",",D29, ",",E29, ",",F29, "),")</f>
        <v>Pry = c(0.4,0.6,0,0,0),</v>
      </c>
    </row>
    <row r="30" spans="1:14" ht="33" customHeight="1" x14ac:dyDescent="0.2">
      <c r="A30" t="s">
        <v>24</v>
      </c>
      <c r="B30" s="3">
        <v>0.1</v>
      </c>
      <c r="C30" s="6">
        <v>0.3</v>
      </c>
      <c r="D30" s="5">
        <v>0.6</v>
      </c>
      <c r="E30" s="4">
        <v>0</v>
      </c>
      <c r="F30" s="5">
        <v>0</v>
      </c>
      <c r="G30">
        <f t="shared" si="4"/>
        <v>1</v>
      </c>
      <c r="H30" t="str">
        <f t="shared" si="5"/>
        <v>Bgl = c(0.1,0.3,0.6,0,0),</v>
      </c>
    </row>
    <row r="31" spans="1:14" ht="33" customHeight="1" x14ac:dyDescent="0.2">
      <c r="A31" t="s">
        <v>25</v>
      </c>
      <c r="B31" s="3">
        <v>0.3</v>
      </c>
      <c r="C31" s="6">
        <v>0.3</v>
      </c>
      <c r="D31" s="5">
        <v>0.3</v>
      </c>
      <c r="E31" s="5">
        <v>0.1</v>
      </c>
      <c r="F31" s="4">
        <v>0</v>
      </c>
      <c r="G31">
        <f t="shared" si="4"/>
        <v>0.99999999999999989</v>
      </c>
      <c r="H31" t="str">
        <f>CONCATENATE(A31, " = c(",B31, ",",C31, ",",D31, ",",E31, ",",F31, ")")</f>
        <v>Bas = c(0.3,0.3,0.3,0.1,0)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F916-F46F-454C-8653-4B28D45634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Kraskura</dc:creator>
  <cp:lastModifiedBy>Krista Kraskura</cp:lastModifiedBy>
  <dcterms:created xsi:type="dcterms:W3CDTF">2024-01-18T19:00:35Z</dcterms:created>
  <dcterms:modified xsi:type="dcterms:W3CDTF">2024-02-02T22:52:03Z</dcterms:modified>
</cp:coreProperties>
</file>