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chart3.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hidePivotFieldList="1" defaultThemeVersion="124226"/>
  <bookViews>
    <workbookView xWindow="0" yWindow="108" windowWidth="22980" windowHeight="9288" firstSheet="1" activeTab="3"/>
  </bookViews>
  <sheets>
    <sheet name="Sheet4" sheetId="4" r:id="rId1"/>
    <sheet name="Sheet5" sheetId="5" r:id="rId2"/>
    <sheet name="Sheet6" sheetId="6" r:id="rId3"/>
    <sheet name="Sheet1" sheetId="1" r:id="rId4"/>
    <sheet name="Sheet2" sheetId="2" r:id="rId5"/>
  </sheets>
  <definedNames>
    <definedName name="Slicer_Category">#N/A</definedName>
    <definedName name="Slicer_Product">#N/A</definedName>
  </definedNames>
  <calcPr calcId="144525"/>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A13" i="1" l="1"/>
  <c r="N5" i="6" l="1"/>
  <c r="N6" i="6"/>
  <c r="N7" i="6"/>
  <c r="N8" i="6"/>
  <c r="N9" i="6"/>
  <c r="N10" i="6"/>
  <c r="N11" i="6"/>
  <c r="N12" i="6"/>
  <c r="N13" i="6"/>
  <c r="N4" i="6"/>
  <c r="L5" i="6"/>
  <c r="M5" i="6"/>
  <c r="M6" i="6"/>
  <c r="M8" i="6"/>
  <c r="M9" i="6"/>
  <c r="M10" i="6"/>
  <c r="M11" i="6"/>
  <c r="M12" i="6"/>
  <c r="M13" i="6"/>
  <c r="L6" i="6"/>
  <c r="L7" i="6"/>
  <c r="M7" i="6" s="1"/>
  <c r="L8" i="6"/>
  <c r="L9" i="6"/>
  <c r="L10" i="6"/>
  <c r="L11" i="6"/>
  <c r="L12" i="6"/>
  <c r="L13" i="6"/>
  <c r="L4" i="6"/>
  <c r="K5" i="6"/>
  <c r="K6" i="6"/>
  <c r="K7" i="6"/>
  <c r="K8" i="6"/>
  <c r="K9" i="6"/>
  <c r="K10" i="6"/>
  <c r="K11" i="6"/>
  <c r="K12" i="6"/>
  <c r="K13" i="6"/>
  <c r="K4" i="6"/>
  <c r="J32" i="1"/>
  <c r="V18" i="1"/>
  <c r="U18" i="1"/>
  <c r="M4" i="6" l="1"/>
  <c r="N4" i="1" l="1"/>
  <c r="N5" i="1"/>
  <c r="N6" i="1"/>
  <c r="N7" i="1"/>
  <c r="N8" i="1"/>
  <c r="N9" i="1"/>
  <c r="N10" i="1"/>
  <c r="N11" i="1"/>
  <c r="N12" i="1"/>
  <c r="N3" i="1"/>
  <c r="M4" i="1"/>
  <c r="M5" i="1"/>
  <c r="M6" i="1"/>
  <c r="M7" i="1"/>
  <c r="M8" i="1"/>
  <c r="M9" i="1"/>
  <c r="M10" i="1"/>
  <c r="M11" i="1"/>
  <c r="M12" i="1"/>
  <c r="M3" i="1"/>
  <c r="L4" i="1"/>
  <c r="L5" i="1"/>
  <c r="L6" i="1"/>
  <c r="L7" i="1"/>
  <c r="L8" i="1"/>
  <c r="L9" i="1"/>
  <c r="L10" i="1"/>
  <c r="L11" i="1"/>
  <c r="L12" i="1"/>
  <c r="L3" i="1"/>
  <c r="K4" i="1"/>
  <c r="K5" i="1"/>
  <c r="K6" i="1"/>
  <c r="K7" i="1"/>
  <c r="K8" i="1"/>
  <c r="K9" i="1"/>
  <c r="K10" i="1"/>
  <c r="K11" i="1"/>
  <c r="K12" i="1"/>
  <c r="K3" i="1"/>
  <c r="I6" i="1"/>
  <c r="J6" i="1" s="1"/>
  <c r="I7" i="1"/>
  <c r="J7" i="1" s="1"/>
  <c r="I8" i="1"/>
  <c r="J8" i="1" s="1"/>
  <c r="I9" i="1"/>
  <c r="J9" i="1" s="1"/>
  <c r="I10" i="1"/>
  <c r="J10" i="1" s="1"/>
  <c r="I11" i="1"/>
  <c r="J11" i="1" s="1"/>
  <c r="H4" i="1"/>
  <c r="I4" i="1" s="1"/>
  <c r="J4" i="1" s="1"/>
  <c r="H5" i="1"/>
  <c r="I5" i="1" s="1"/>
  <c r="J5" i="1" s="1"/>
  <c r="H6" i="1"/>
  <c r="H7" i="1"/>
  <c r="H8" i="1"/>
  <c r="H9" i="1"/>
  <c r="H10" i="1"/>
  <c r="H11" i="1"/>
  <c r="H12" i="1"/>
  <c r="I12" i="1" s="1"/>
  <c r="J12" i="1" s="1"/>
  <c r="H3" i="1"/>
  <c r="H16" i="1" s="1"/>
  <c r="H13" i="1" l="1"/>
  <c r="H14" i="1"/>
  <c r="H15" i="1"/>
  <c r="I3" i="1"/>
  <c r="J3" i="1" s="1"/>
</calcChain>
</file>

<file path=xl/sharedStrings.xml><?xml version="1.0" encoding="utf-8"?>
<sst xmlns="http://schemas.openxmlformats.org/spreadsheetml/2006/main" count="194" uniqueCount="73">
  <si>
    <t>Transaction ID</t>
  </si>
  <si>
    <t>Product</t>
  </si>
  <si>
    <t>Category</t>
  </si>
  <si>
    <t>Region</t>
  </si>
  <si>
    <t>Sales ($)</t>
  </si>
  <si>
    <t>Date</t>
  </si>
  <si>
    <t>Units Sold</t>
  </si>
  <si>
    <t>T001</t>
  </si>
  <si>
    <t>Laptop</t>
  </si>
  <si>
    <t>Electronics</t>
  </si>
  <si>
    <t>North</t>
  </si>
  <si>
    <t>T002</t>
  </si>
  <si>
    <t>Smartphone</t>
  </si>
  <si>
    <t>East</t>
  </si>
  <si>
    <t>T003</t>
  </si>
  <si>
    <t>Refrigerator</t>
  </si>
  <si>
    <t>Appliances</t>
  </si>
  <si>
    <t>West</t>
  </si>
  <si>
    <t>T004</t>
  </si>
  <si>
    <t>TV</t>
  </si>
  <si>
    <t>South</t>
  </si>
  <si>
    <t>T005</t>
  </si>
  <si>
    <t>Washing Machine</t>
  </si>
  <si>
    <t>T006</t>
  </si>
  <si>
    <t>Microwave</t>
  </si>
  <si>
    <t>T007</t>
  </si>
  <si>
    <t>Camera</t>
  </si>
  <si>
    <t>T008</t>
  </si>
  <si>
    <t>Tablet</t>
  </si>
  <si>
    <t>T009</t>
  </si>
  <si>
    <t>Blender</t>
  </si>
  <si>
    <t>T010</t>
  </si>
  <si>
    <t>Air Conditioner</t>
  </si>
  <si>
    <t>Sales Dataset</t>
  </si>
  <si>
    <t>Tax Rate (%)</t>
  </si>
  <si>
    <t>Tax Rates</t>
  </si>
  <si>
    <t>Supplier</t>
  </si>
  <si>
    <t>Warranty (Years)</t>
  </si>
  <si>
    <t>TechCo</t>
  </si>
  <si>
    <t>MobilePlus</t>
  </si>
  <si>
    <t>HomeEssence</t>
  </si>
  <si>
    <t>VisionMax</t>
  </si>
  <si>
    <t>Product details</t>
  </si>
  <si>
    <t>KitchenKing</t>
  </si>
  <si>
    <t>Total Sales</t>
  </si>
  <si>
    <t>sum</t>
  </si>
  <si>
    <t>average</t>
  </si>
  <si>
    <t>Max</t>
  </si>
  <si>
    <t>Min</t>
  </si>
  <si>
    <t>Sales Tax</t>
  </si>
  <si>
    <t>Total revenue</t>
  </si>
  <si>
    <t>If sales exceed 2000</t>
  </si>
  <si>
    <t>Categorized Sales</t>
  </si>
  <si>
    <t>Transactions</t>
  </si>
  <si>
    <t>Flag Sales</t>
  </si>
  <si>
    <t>Vlookup</t>
  </si>
  <si>
    <t>Hlookup</t>
  </si>
  <si>
    <t>Row Labels</t>
  </si>
  <si>
    <t>Grand Total</t>
  </si>
  <si>
    <t>Sum of Sales ($)</t>
  </si>
  <si>
    <t>Sum of Total revenue</t>
  </si>
  <si>
    <t>Sum of Total Sales</t>
  </si>
  <si>
    <t xml:space="preserve"> Pivot Table summarizing total sales by product</t>
  </si>
  <si>
    <t>(All)</t>
  </si>
  <si>
    <t>Sum of Sales Tax</t>
  </si>
  <si>
    <t>Count of Category</t>
  </si>
  <si>
    <t>Average of Sales ($)</t>
  </si>
  <si>
    <t>Extract text</t>
  </si>
  <si>
    <t>Concate text</t>
  </si>
  <si>
    <t>LENGTH</t>
  </si>
  <si>
    <t>TRIM</t>
  </si>
  <si>
    <t xml:space="preserve">       Laptop </t>
  </si>
  <si>
    <t xml:space="preserve">      TV</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</si>
</sst>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6" x14ac:knownFonts="1">
    <font>
      <sz val="11"/>
      <color theme="1"/>
      <name val="Calibri"/>
      <family val="2"/>
      <scheme val="minor"/>
    </font>
    <font>
      <b/>
      <sz val="11"/>
      <color theme="1"/>
      <name val="Calibri"/>
      <family val="2"/>
      <scheme val="minor"/>
    </font>
    <font>
      <sz val="20"/>
      <color rgb="FFFF0000"/>
      <name val="Calibri"/>
      <family val="2"/>
      <scheme val="minor"/>
    </font>
    <font>
      <sz val="18"/>
      <color rgb="FFFF0000"/>
      <name val="Calibri"/>
      <family val="2"/>
      <scheme val="minor"/>
    </font>
    <font>
      <b/>
      <sz val="14"/>
      <color theme="1"/>
      <name val="Calibri"/>
      <family val="2"/>
      <scheme val="minor"/>
    </font>
    <font>
      <b/>
      <sz val="16"/>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0" tint="-4.9989318521683403E-2"/>
        <bgColor indexed="64"/>
      </patternFill>
    </fill>
    <fill>
      <patternFill patternType="solid">
        <fgColor theme="2" tint="-9.9978637043366805E-2"/>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1">
    <xf numFmtId="0" fontId="0" fillId="0" borderId="0"/>
  </cellStyleXfs>
  <cellXfs count="38">
    <xf numFmtId="0" fontId="0" fillId="0" borderId="0" xfId="0"/>
    <xf numFmtId="0" fontId="0" fillId="0" borderId="1" xfId="0" applyBorder="1" applyAlignment="1">
      <alignment vertical="center" wrapText="1"/>
    </xf>
    <xf numFmtId="14" fontId="0" fillId="0" borderId="1" xfId="0" applyNumberFormat="1" applyBorder="1" applyAlignment="1">
      <alignment vertical="center" wrapText="1"/>
    </xf>
    <xf numFmtId="0" fontId="1" fillId="3" borderId="1" xfId="0" applyFont="1" applyFill="1" applyBorder="1" applyAlignment="1">
      <alignment vertical="center" wrapText="1"/>
    </xf>
    <xf numFmtId="0" fontId="1" fillId="4" borderId="1" xfId="0" applyFont="1" applyFill="1" applyBorder="1" applyAlignment="1">
      <alignment vertical="center" wrapText="1"/>
    </xf>
    <xf numFmtId="0" fontId="2" fillId="2" borderId="0" xfId="0" applyFont="1" applyFill="1" applyBorder="1" applyAlignment="1">
      <alignment horizontal="center" vertical="top"/>
    </xf>
    <xf numFmtId="14" fontId="0" fillId="0" borderId="4" xfId="0" applyNumberFormat="1" applyBorder="1" applyAlignment="1">
      <alignment vertical="center" wrapText="1"/>
    </xf>
    <xf numFmtId="0" fontId="0" fillId="5" borderId="3" xfId="0" applyFill="1" applyBorder="1" applyAlignment="1">
      <alignment vertical="center" wrapText="1"/>
    </xf>
    <xf numFmtId="0" fontId="0" fillId="5" borderId="3" xfId="0" applyFill="1" applyBorder="1"/>
    <xf numFmtId="0" fontId="1" fillId="3" borderId="5" xfId="0" applyFont="1" applyFill="1"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1" fillId="3" borderId="3" xfId="0" applyFont="1" applyFill="1" applyBorder="1" applyAlignment="1">
      <alignment vertical="center" wrapText="1"/>
    </xf>
    <xf numFmtId="0" fontId="0" fillId="0" borderId="3" xfId="0" applyBorder="1" applyAlignment="1">
      <alignment vertical="center" wrapText="1"/>
    </xf>
    <xf numFmtId="0" fontId="1" fillId="0" borderId="0" xfId="0" applyFont="1"/>
    <xf numFmtId="0" fontId="0" fillId="0" borderId="3" xfId="0" applyBorder="1"/>
    <xf numFmtId="0" fontId="3" fillId="2" borderId="7" xfId="0" applyFont="1" applyFill="1" applyBorder="1" applyAlignment="1"/>
    <xf numFmtId="0" fontId="3" fillId="2" borderId="8" xfId="0" applyFont="1" applyFill="1" applyBorder="1" applyAlignment="1"/>
    <xf numFmtId="0" fontId="0" fillId="0" borderId="3" xfId="0" applyBorder="1" applyAlignment="1">
      <alignment horizontal="left" vertical="center"/>
    </xf>
    <xf numFmtId="0" fontId="0" fillId="0" borderId="0" xfId="0" pivotButton="1"/>
    <xf numFmtId="0" fontId="0" fillId="0" borderId="0" xfId="0" applyAlignment="1">
      <alignment horizontal="left"/>
    </xf>
    <xf numFmtId="0" fontId="0" fillId="0" borderId="0" xfId="0" applyNumberFormat="1"/>
    <xf numFmtId="14" fontId="0" fillId="0" borderId="0" xfId="0" applyNumberFormat="1" applyAlignment="1">
      <alignment horizontal="left"/>
    </xf>
    <xf numFmtId="0" fontId="1" fillId="0" borderId="1" xfId="0" applyFont="1" applyBorder="1" applyAlignment="1">
      <alignment vertical="center" wrapText="1"/>
    </xf>
    <xf numFmtId="164" fontId="1" fillId="0" borderId="1" xfId="0" applyNumberFormat="1" applyFont="1" applyBorder="1" applyAlignment="1">
      <alignment vertical="center" wrapText="1"/>
    </xf>
    <xf numFmtId="164" fontId="0" fillId="0" borderId="1" xfId="0" applyNumberFormat="1" applyBorder="1" applyAlignment="1">
      <alignment vertical="center" wrapText="1"/>
    </xf>
    <xf numFmtId="0" fontId="1" fillId="0" borderId="5" xfId="0" applyFont="1" applyBorder="1" applyAlignment="1">
      <alignment vertical="center" wrapText="1"/>
    </xf>
    <xf numFmtId="0" fontId="1" fillId="0" borderId="3" xfId="0" applyFont="1" applyFill="1" applyBorder="1" applyAlignment="1">
      <alignment vertical="center" wrapText="1"/>
    </xf>
    <xf numFmtId="0" fontId="0" fillId="0" borderId="0" xfId="0" applyAlignment="1">
      <alignment horizontal="center" vertical="center"/>
    </xf>
    <xf numFmtId="0" fontId="5" fillId="0" borderId="3" xfId="0" applyFont="1" applyBorder="1" applyAlignment="1">
      <alignment horizontal="left" vertical="center"/>
    </xf>
    <xf numFmtId="0" fontId="0" fillId="0" borderId="3" xfId="0" applyBorder="1" applyAlignment="1">
      <alignment horizontal="left" vertical="center"/>
    </xf>
    <xf numFmtId="0" fontId="4" fillId="5" borderId="3" xfId="0" applyFont="1" applyFill="1" applyBorder="1" applyAlignment="1">
      <alignment horizontal="center"/>
    </xf>
    <xf numFmtId="0" fontId="2" fillId="2" borderId="2" xfId="0" applyFont="1" applyFill="1" applyBorder="1" applyAlignment="1">
      <alignment horizontal="center" vertical="top"/>
    </xf>
    <xf numFmtId="0" fontId="3" fillId="2" borderId="2" xfId="0" applyFont="1" applyFill="1" applyBorder="1" applyAlignment="1">
      <alignment horizontal="center"/>
    </xf>
    <xf numFmtId="0" fontId="0" fillId="2" borderId="2" xfId="0" applyFill="1" applyBorder="1" applyAlignment="1">
      <alignment horizontal="center"/>
    </xf>
    <xf numFmtId="0" fontId="0" fillId="5" borderId="3" xfId="0" applyFill="1" applyBorder="1" applyAlignment="1">
      <alignment horizontal="center"/>
    </xf>
    <xf numFmtId="0" fontId="1" fillId="0" borderId="3" xfId="0" applyFont="1" applyBorder="1" applyAlignment="1">
      <alignment horizontal="center"/>
    </xf>
    <xf numFmtId="0" fontId="0" fillId="0" borderId="3" xfId="0" applyBorder="1" applyAlignment="1">
      <alignment horizontal="center"/>
    </xf>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[InternshipTasksExcel1.xlsx]Sheet4!PivotTable1</c:name>
    <c:fmtId val="0"/>
  </c:pivotSource>
  <c:chart>
    <c:autoTitleDeleted val="0"/>
    <c:pivotFmts>
      <c:pivotFmt>
        <c:idx val="0"/>
        <c:marker>
          <c:symbol val="none"/>
        </c:marker>
      </c:pivotFmt>
      <c:pivotFmt>
        <c:idx val="1"/>
        <c:marker>
          <c:symbol val="none"/>
        </c:marker>
      </c:pivotFmt>
    </c:pivotFmts>
    <c:plotArea>
      <c:layout/>
      <c:barChart>
        <c:barDir val="col"/>
        <c:grouping val="clustered"/>
        <c:varyColors val="0"/>
        <c:ser>
          <c:idx val="0"/>
          <c:order val="0"/>
          <c:tx>
            <c:strRef>
              <c:f>Sheet4!$B$3</c:f>
              <c:strCache>
                <c:ptCount val="1"/>
                <c:pt idx="0">
                  <c:v>Sum of Sales ($)</c:v>
                </c:pt>
              </c:strCache>
            </c:strRef>
          </c:tx>
          <c:invertIfNegative val="0"/>
          <c:cat>
            <c:strRef>
              <c:f>Sheet4!$A$4:$A$14</c:f>
              <c:strCache>
                <c:ptCount val="10"/>
                <c:pt idx="0">
                  <c:v>Air Conditioner</c:v>
                </c:pt>
                <c:pt idx="1">
                  <c:v>Blender</c:v>
                </c:pt>
                <c:pt idx="2">
                  <c:v>Camera</c:v>
                </c:pt>
                <c:pt idx="3">
                  <c:v>Laptop</c:v>
                </c:pt>
                <c:pt idx="4">
                  <c:v>Microwave</c:v>
                </c:pt>
                <c:pt idx="5">
                  <c:v>Refrigerator</c:v>
                </c:pt>
                <c:pt idx="6">
                  <c:v>Smartphone</c:v>
                </c:pt>
                <c:pt idx="7">
                  <c:v>Tablet</c:v>
                </c:pt>
                <c:pt idx="8">
                  <c:v>TV</c:v>
                </c:pt>
                <c:pt idx="9">
                  <c:v>Washing Machine</c:v>
                </c:pt>
              </c:strCache>
            </c:strRef>
          </c:cat>
          <c:val>
            <c:numRef>
              <c:f>Sheet4!$B$4:$B$14</c:f>
              <c:numCache>
                <c:formatCode>General</c:formatCode>
                <c:ptCount val="10"/>
                <c:pt idx="0">
                  <c:v>300</c:v>
                </c:pt>
                <c:pt idx="1">
                  <c:v>400</c:v>
                </c:pt>
                <c:pt idx="2">
                  <c:v>600</c:v>
                </c:pt>
                <c:pt idx="3">
                  <c:v>2000</c:v>
                </c:pt>
                <c:pt idx="4">
                  <c:v>700</c:v>
                </c:pt>
                <c:pt idx="5">
                  <c:v>1200</c:v>
                </c:pt>
                <c:pt idx="6">
                  <c:v>1500</c:v>
                </c:pt>
                <c:pt idx="7">
                  <c:v>500</c:v>
                </c:pt>
                <c:pt idx="8">
                  <c:v>900</c:v>
                </c:pt>
                <c:pt idx="9">
                  <c:v>800</c:v>
                </c:pt>
              </c:numCache>
            </c:numRef>
          </c:val>
        </c:ser>
        <c:ser>
          <c:idx val="1"/>
          <c:order val="1"/>
          <c:tx>
            <c:strRef>
              <c:f>Sheet4!$C$3</c:f>
              <c:strCache>
                <c:ptCount val="1"/>
                <c:pt idx="0">
                  <c:v>Sum of Total revenue</c:v>
                </c:pt>
              </c:strCache>
            </c:strRef>
          </c:tx>
          <c:invertIfNegative val="0"/>
          <c:cat>
            <c:strRef>
              <c:f>Sheet4!$A$4:$A$14</c:f>
              <c:strCache>
                <c:ptCount val="10"/>
                <c:pt idx="0">
                  <c:v>Air Conditioner</c:v>
                </c:pt>
                <c:pt idx="1">
                  <c:v>Blender</c:v>
                </c:pt>
                <c:pt idx="2">
                  <c:v>Camera</c:v>
                </c:pt>
                <c:pt idx="3">
                  <c:v>Laptop</c:v>
                </c:pt>
                <c:pt idx="4">
                  <c:v>Microwave</c:v>
                </c:pt>
                <c:pt idx="5">
                  <c:v>Refrigerator</c:v>
                </c:pt>
                <c:pt idx="6">
                  <c:v>Smartphone</c:v>
                </c:pt>
                <c:pt idx="7">
                  <c:v>Tablet</c:v>
                </c:pt>
                <c:pt idx="8">
                  <c:v>TV</c:v>
                </c:pt>
                <c:pt idx="9">
                  <c:v>Washing Machine</c:v>
                </c:pt>
              </c:strCache>
            </c:strRef>
          </c:cat>
          <c:val>
            <c:numRef>
              <c:f>Sheet4!$C$4:$C$14</c:f>
              <c:numCache>
                <c:formatCode>General</c:formatCode>
                <c:ptCount val="10"/>
                <c:pt idx="0">
                  <c:v>9000</c:v>
                </c:pt>
                <c:pt idx="1">
                  <c:v>32000</c:v>
                </c:pt>
                <c:pt idx="2">
                  <c:v>72000</c:v>
                </c:pt>
                <c:pt idx="3">
                  <c:v>1200000</c:v>
                </c:pt>
                <c:pt idx="4">
                  <c:v>147000</c:v>
                </c:pt>
                <c:pt idx="5">
                  <c:v>288000</c:v>
                </c:pt>
                <c:pt idx="6">
                  <c:v>1125000</c:v>
                </c:pt>
                <c:pt idx="7">
                  <c:v>100000</c:v>
                </c:pt>
                <c:pt idx="8">
                  <c:v>81000</c:v>
                </c:pt>
                <c:pt idx="9">
                  <c:v>64000</c:v>
                </c:pt>
              </c:numCache>
            </c:numRef>
          </c:val>
        </c:ser>
        <c:dLbls>
          <c:showLegendKey val="0"/>
          <c:showVal val="0"/>
          <c:showCatName val="0"/>
          <c:showSerName val="0"/>
          <c:showPercent val="0"/>
          <c:showBubbleSize val="0"/>
        </c:dLbls>
        <c:gapWidth val="150"/>
        <c:axId val="242614272"/>
        <c:axId val="242615808"/>
      </c:barChart>
      <c:catAx>
        <c:axId val="242614272"/>
        <c:scaling>
          <c:orientation val="minMax"/>
        </c:scaling>
        <c:delete val="0"/>
        <c:axPos val="b"/>
        <c:majorTickMark val="out"/>
        <c:minorTickMark val="none"/>
        <c:tickLblPos val="nextTo"/>
        <c:crossAx val="242615808"/>
        <c:crosses val="autoZero"/>
        <c:auto val="1"/>
        <c:lblAlgn val="ctr"/>
        <c:lblOffset val="100"/>
        <c:noMultiLvlLbl val="0"/>
      </c:catAx>
      <c:valAx>
        <c:axId val="242615808"/>
        <c:scaling>
          <c:orientation val="minMax"/>
        </c:scaling>
        <c:delete val="0"/>
        <c:axPos val="l"/>
        <c:majorGridlines/>
        <c:numFmt formatCode="General" sourceLinked="1"/>
        <c:majorTickMark val="out"/>
        <c:minorTickMark val="none"/>
        <c:tickLblPos val="nextTo"/>
        <c:crossAx val="24261427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[InternshipTasksExcel1.xlsx]Sheet5!PivotTable2</c:name>
    <c:fmtId val="0"/>
  </c:pivotSource>
  <c:chart>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s>
    <c:plotArea>
      <c:layout/>
      <c:barChart>
        <c:barDir val="col"/>
        <c:grouping val="clustered"/>
        <c:varyColors val="0"/>
        <c:ser>
          <c:idx val="0"/>
          <c:order val="0"/>
          <c:tx>
            <c:strRef>
              <c:f>Sheet5!$B$3</c:f>
              <c:strCache>
                <c:ptCount val="1"/>
                <c:pt idx="0">
                  <c:v>Sum of Total Sales</c:v>
                </c:pt>
              </c:strCache>
            </c:strRef>
          </c:tx>
          <c:invertIfNegative val="0"/>
          <c:cat>
            <c:strRef>
              <c:f>Sheet5!$A$4:$A$14</c:f>
              <c:strCache>
                <c:ptCount val="10"/>
                <c:pt idx="0">
                  <c:v>Washing Machine</c:v>
                </c:pt>
                <c:pt idx="1">
                  <c:v>TV</c:v>
                </c:pt>
                <c:pt idx="2">
                  <c:v>Tablet</c:v>
                </c:pt>
                <c:pt idx="3">
                  <c:v>Smartphone</c:v>
                </c:pt>
                <c:pt idx="4">
                  <c:v>Refrigerator</c:v>
                </c:pt>
                <c:pt idx="5">
                  <c:v>Microwave</c:v>
                </c:pt>
                <c:pt idx="6">
                  <c:v>Laptop</c:v>
                </c:pt>
                <c:pt idx="7">
                  <c:v>Camera</c:v>
                </c:pt>
                <c:pt idx="8">
                  <c:v>Blender</c:v>
                </c:pt>
                <c:pt idx="9">
                  <c:v>Air Conditioner</c:v>
                </c:pt>
              </c:strCache>
            </c:strRef>
          </c:cat>
          <c:val>
            <c:numRef>
              <c:f>Sheet5!$B$4:$B$14</c:f>
              <c:numCache>
                <c:formatCode>General</c:formatCode>
                <c:ptCount val="10"/>
                <c:pt idx="0">
                  <c:v>800</c:v>
                </c:pt>
                <c:pt idx="1">
                  <c:v>900</c:v>
                </c:pt>
                <c:pt idx="2">
                  <c:v>2000</c:v>
                </c:pt>
                <c:pt idx="3">
                  <c:v>7500</c:v>
                </c:pt>
                <c:pt idx="4">
                  <c:v>2400</c:v>
                </c:pt>
                <c:pt idx="5">
                  <c:v>2100</c:v>
                </c:pt>
                <c:pt idx="6">
                  <c:v>6000</c:v>
                </c:pt>
                <c:pt idx="7">
                  <c:v>1200</c:v>
                </c:pt>
                <c:pt idx="8">
                  <c:v>800</c:v>
                </c:pt>
                <c:pt idx="9">
                  <c:v>300</c:v>
                </c:pt>
              </c:numCache>
            </c:numRef>
          </c:val>
        </c:ser>
        <c:ser>
          <c:idx val="1"/>
          <c:order val="1"/>
          <c:tx>
            <c:strRef>
              <c:f>Sheet5!$C$3</c:f>
              <c:strCache>
                <c:ptCount val="1"/>
                <c:pt idx="0">
                  <c:v>Sum of Total revenue</c:v>
                </c:pt>
              </c:strCache>
            </c:strRef>
          </c:tx>
          <c:invertIfNegative val="0"/>
          <c:cat>
            <c:strRef>
              <c:f>Sheet5!$A$4:$A$14</c:f>
              <c:strCache>
                <c:ptCount val="10"/>
                <c:pt idx="0">
                  <c:v>Washing Machine</c:v>
                </c:pt>
                <c:pt idx="1">
                  <c:v>TV</c:v>
                </c:pt>
                <c:pt idx="2">
                  <c:v>Tablet</c:v>
                </c:pt>
                <c:pt idx="3">
                  <c:v>Smartphone</c:v>
                </c:pt>
                <c:pt idx="4">
                  <c:v>Refrigerator</c:v>
                </c:pt>
                <c:pt idx="5">
                  <c:v>Microwave</c:v>
                </c:pt>
                <c:pt idx="6">
                  <c:v>Laptop</c:v>
                </c:pt>
                <c:pt idx="7">
                  <c:v>Camera</c:v>
                </c:pt>
                <c:pt idx="8">
                  <c:v>Blender</c:v>
                </c:pt>
                <c:pt idx="9">
                  <c:v>Air Conditioner</c:v>
                </c:pt>
              </c:strCache>
            </c:strRef>
          </c:cat>
          <c:val>
            <c:numRef>
              <c:f>Sheet5!$C$4:$C$14</c:f>
              <c:numCache>
                <c:formatCode>General</c:formatCode>
                <c:ptCount val="10"/>
                <c:pt idx="0">
                  <c:v>64000</c:v>
                </c:pt>
                <c:pt idx="1">
                  <c:v>81000</c:v>
                </c:pt>
                <c:pt idx="2">
                  <c:v>100000</c:v>
                </c:pt>
                <c:pt idx="3">
                  <c:v>1125000</c:v>
                </c:pt>
                <c:pt idx="4">
                  <c:v>288000</c:v>
                </c:pt>
                <c:pt idx="5">
                  <c:v>147000</c:v>
                </c:pt>
                <c:pt idx="6">
                  <c:v>1200000</c:v>
                </c:pt>
                <c:pt idx="7">
                  <c:v>72000</c:v>
                </c:pt>
                <c:pt idx="8">
                  <c:v>32000</c:v>
                </c:pt>
                <c:pt idx="9">
                  <c:v>9000</c:v>
                </c:pt>
              </c:numCache>
            </c:numRef>
          </c:val>
        </c:ser>
        <c:ser>
          <c:idx val="2"/>
          <c:order val="2"/>
          <c:tx>
            <c:strRef>
              <c:f>Sheet5!$D$3</c:f>
              <c:strCache>
                <c:ptCount val="1"/>
                <c:pt idx="0">
                  <c:v>Sum of Sales Tax</c:v>
                </c:pt>
              </c:strCache>
            </c:strRef>
          </c:tx>
          <c:invertIfNegative val="0"/>
          <c:cat>
            <c:strRef>
              <c:f>Sheet5!$A$4:$A$14</c:f>
              <c:strCache>
                <c:ptCount val="10"/>
                <c:pt idx="0">
                  <c:v>Washing Machine</c:v>
                </c:pt>
                <c:pt idx="1">
                  <c:v>TV</c:v>
                </c:pt>
                <c:pt idx="2">
                  <c:v>Tablet</c:v>
                </c:pt>
                <c:pt idx="3">
                  <c:v>Smartphone</c:v>
                </c:pt>
                <c:pt idx="4">
                  <c:v>Refrigerator</c:v>
                </c:pt>
                <c:pt idx="5">
                  <c:v>Microwave</c:v>
                </c:pt>
                <c:pt idx="6">
                  <c:v>Laptop</c:v>
                </c:pt>
                <c:pt idx="7">
                  <c:v>Camera</c:v>
                </c:pt>
                <c:pt idx="8">
                  <c:v>Blender</c:v>
                </c:pt>
                <c:pt idx="9">
                  <c:v>Air Conditioner</c:v>
                </c:pt>
              </c:strCache>
            </c:strRef>
          </c:cat>
          <c:val>
            <c:numRef>
              <c:f>Sheet5!$D$4:$D$14</c:f>
              <c:numCache>
                <c:formatCode>General</c:formatCode>
                <c:ptCount val="10"/>
                <c:pt idx="0">
                  <c:v>80</c:v>
                </c:pt>
                <c:pt idx="1">
                  <c:v>90</c:v>
                </c:pt>
                <c:pt idx="2">
                  <c:v>200</c:v>
                </c:pt>
                <c:pt idx="3">
                  <c:v>750</c:v>
                </c:pt>
                <c:pt idx="4">
                  <c:v>240</c:v>
                </c:pt>
                <c:pt idx="5">
                  <c:v>210</c:v>
                </c:pt>
                <c:pt idx="6">
                  <c:v>600</c:v>
                </c:pt>
                <c:pt idx="7">
                  <c:v>120</c:v>
                </c:pt>
                <c:pt idx="8">
                  <c:v>80</c:v>
                </c:pt>
                <c:pt idx="9">
                  <c:v>30</c:v>
                </c:pt>
              </c:numCache>
            </c:numRef>
          </c:val>
        </c:ser>
        <c:ser>
          <c:idx val="3"/>
          <c:order val="3"/>
          <c:tx>
            <c:strRef>
              <c:f>Sheet5!$E$3</c:f>
              <c:strCache>
                <c:ptCount val="1"/>
                <c:pt idx="0">
                  <c:v>Average of Sales ($)</c:v>
                </c:pt>
              </c:strCache>
            </c:strRef>
          </c:tx>
          <c:invertIfNegative val="0"/>
          <c:cat>
            <c:strRef>
              <c:f>Sheet5!$A$4:$A$14</c:f>
              <c:strCache>
                <c:ptCount val="10"/>
                <c:pt idx="0">
                  <c:v>Washing Machine</c:v>
                </c:pt>
                <c:pt idx="1">
                  <c:v>TV</c:v>
                </c:pt>
                <c:pt idx="2">
                  <c:v>Tablet</c:v>
                </c:pt>
                <c:pt idx="3">
                  <c:v>Smartphone</c:v>
                </c:pt>
                <c:pt idx="4">
                  <c:v>Refrigerator</c:v>
                </c:pt>
                <c:pt idx="5">
                  <c:v>Microwave</c:v>
                </c:pt>
                <c:pt idx="6">
                  <c:v>Laptop</c:v>
                </c:pt>
                <c:pt idx="7">
                  <c:v>Camera</c:v>
                </c:pt>
                <c:pt idx="8">
                  <c:v>Blender</c:v>
                </c:pt>
                <c:pt idx="9">
                  <c:v>Air Conditioner</c:v>
                </c:pt>
              </c:strCache>
            </c:strRef>
          </c:cat>
          <c:val>
            <c:numRef>
              <c:f>Sheet5!$E$4:$E$14</c:f>
              <c:numCache>
                <c:formatCode>General</c:formatCode>
                <c:ptCount val="10"/>
                <c:pt idx="0">
                  <c:v>800</c:v>
                </c:pt>
                <c:pt idx="1">
                  <c:v>900</c:v>
                </c:pt>
                <c:pt idx="2">
                  <c:v>500</c:v>
                </c:pt>
                <c:pt idx="3">
                  <c:v>1500</c:v>
                </c:pt>
                <c:pt idx="4">
                  <c:v>1200</c:v>
                </c:pt>
                <c:pt idx="5">
                  <c:v>700</c:v>
                </c:pt>
                <c:pt idx="6">
                  <c:v>2000</c:v>
                </c:pt>
                <c:pt idx="7">
                  <c:v>600</c:v>
                </c:pt>
                <c:pt idx="8">
                  <c:v>400</c:v>
                </c:pt>
                <c:pt idx="9">
                  <c:v>300</c:v>
                </c:pt>
              </c:numCache>
            </c:numRef>
          </c:val>
        </c:ser>
        <c:ser>
          <c:idx val="4"/>
          <c:order val="4"/>
          <c:tx>
            <c:strRef>
              <c:f>Sheet5!$F$3</c:f>
              <c:strCache>
                <c:ptCount val="1"/>
                <c:pt idx="0">
                  <c:v>Count of Category</c:v>
                </c:pt>
              </c:strCache>
            </c:strRef>
          </c:tx>
          <c:invertIfNegative val="0"/>
          <c:cat>
            <c:strRef>
              <c:f>Sheet5!$A$4:$A$14</c:f>
              <c:strCache>
                <c:ptCount val="10"/>
                <c:pt idx="0">
                  <c:v>Washing Machine</c:v>
                </c:pt>
                <c:pt idx="1">
                  <c:v>TV</c:v>
                </c:pt>
                <c:pt idx="2">
                  <c:v>Tablet</c:v>
                </c:pt>
                <c:pt idx="3">
                  <c:v>Smartphone</c:v>
                </c:pt>
                <c:pt idx="4">
                  <c:v>Refrigerator</c:v>
                </c:pt>
                <c:pt idx="5">
                  <c:v>Microwave</c:v>
                </c:pt>
                <c:pt idx="6">
                  <c:v>Laptop</c:v>
                </c:pt>
                <c:pt idx="7">
                  <c:v>Camera</c:v>
                </c:pt>
                <c:pt idx="8">
                  <c:v>Blender</c:v>
                </c:pt>
                <c:pt idx="9">
                  <c:v>Air Conditioner</c:v>
                </c:pt>
              </c:strCache>
            </c:strRef>
          </c:cat>
          <c:val>
            <c:numRef>
              <c:f>Sheet5!$F$4:$F$14</c:f>
              <c:numCache>
                <c:formatCode>General</c:formatCode>
                <c:ptCount val="10"/>
                <c:pt idx="0">
                  <c:v>1</c:v>
                </c:pt>
                <c:pt idx="1">
                  <c:v>1</c:v>
                </c:pt>
                <c:pt idx="2">
                  <c:v>1</c:v>
                </c:pt>
                <c:pt idx="3">
                  <c:v>1</c:v>
                </c:pt>
                <c:pt idx="4">
                  <c:v>1</c:v>
                </c:pt>
                <c:pt idx="5">
                  <c:v>1</c:v>
                </c:pt>
                <c:pt idx="6">
                  <c:v>1</c:v>
                </c:pt>
                <c:pt idx="7">
                  <c:v>1</c:v>
                </c:pt>
                <c:pt idx="8">
                  <c:v>1</c:v>
                </c:pt>
                <c:pt idx="9">
                  <c:v>1</c:v>
                </c:pt>
              </c:numCache>
            </c:numRef>
          </c:val>
        </c:ser>
        <c:dLbls>
          <c:showLegendKey val="0"/>
          <c:showVal val="0"/>
          <c:showCatName val="0"/>
          <c:showSerName val="0"/>
          <c:showPercent val="0"/>
          <c:showBubbleSize val="0"/>
        </c:dLbls>
        <c:gapWidth val="150"/>
        <c:axId val="242504448"/>
        <c:axId val="242505984"/>
      </c:barChart>
      <c:catAx>
        <c:axId val="242504448"/>
        <c:scaling>
          <c:orientation val="minMax"/>
        </c:scaling>
        <c:delete val="0"/>
        <c:axPos val="b"/>
        <c:majorTickMark val="out"/>
        <c:minorTickMark val="none"/>
        <c:tickLblPos val="nextTo"/>
        <c:crossAx val="242505984"/>
        <c:crosses val="autoZero"/>
        <c:auto val="1"/>
        <c:lblAlgn val="ctr"/>
        <c:lblOffset val="100"/>
        <c:noMultiLvlLbl val="0"/>
      </c:catAx>
      <c:valAx>
        <c:axId val="242505984"/>
        <c:scaling>
          <c:orientation val="minMax"/>
        </c:scaling>
        <c:delete val="0"/>
        <c:axPos val="l"/>
        <c:majorGridlines/>
        <c:numFmt formatCode="General" sourceLinked="1"/>
        <c:majorTickMark val="out"/>
        <c:minorTickMark val="none"/>
        <c:tickLblPos val="nextTo"/>
        <c:crossAx val="24250444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[InternshipTasksExcel1.xlsx]Sheet5!PivotTable2</c:name>
    <c:fmtId val="1"/>
  </c:pivotSource>
  <c:chart>
    <c:title>
      <c:tx>
        <c:rich>
          <a:bodyPr/>
          <a:lstStyle/>
          <a:p>
            <a:pPr>
              <a:defRPr/>
            </a:pPr>
            <a:r>
              <a:rPr lang="en-US"/>
              <a:t>Pivot</a:t>
            </a:r>
            <a:r>
              <a:rPr lang="en-US" baseline="0"/>
              <a:t> Chart</a:t>
            </a:r>
          </a:p>
        </c:rich>
      </c:tx>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pivotFmt>
      <c:pivotFmt>
        <c:idx val="6"/>
      </c:pivotFmt>
      <c:pivotFmt>
        <c:idx val="7"/>
      </c:pivotFmt>
      <c:pivotFmt>
        <c:idx val="8"/>
      </c:pivotFmt>
      <c:pivotFmt>
        <c:idx val="9"/>
      </c:pivotFmt>
    </c:pivotFmts>
    <c:plotArea>
      <c:layout/>
      <c:pieChart>
        <c:varyColors val="1"/>
        <c:ser>
          <c:idx val="0"/>
          <c:order val="0"/>
          <c:tx>
            <c:strRef>
              <c:f>Sheet5!$B$3</c:f>
              <c:strCache>
                <c:ptCount val="1"/>
                <c:pt idx="0">
                  <c:v>Sum of Total Sales</c:v>
                </c:pt>
              </c:strCache>
            </c:strRef>
          </c:tx>
          <c:cat>
            <c:strRef>
              <c:f>Sheet5!$A$4:$A$14</c:f>
              <c:strCache>
                <c:ptCount val="10"/>
                <c:pt idx="0">
                  <c:v>Washing Machine</c:v>
                </c:pt>
                <c:pt idx="1">
                  <c:v>TV</c:v>
                </c:pt>
                <c:pt idx="2">
                  <c:v>Tablet</c:v>
                </c:pt>
                <c:pt idx="3">
                  <c:v>Smartphone</c:v>
                </c:pt>
                <c:pt idx="4">
                  <c:v>Refrigerator</c:v>
                </c:pt>
                <c:pt idx="5">
                  <c:v>Microwave</c:v>
                </c:pt>
                <c:pt idx="6">
                  <c:v>Laptop</c:v>
                </c:pt>
                <c:pt idx="7">
                  <c:v>Camera</c:v>
                </c:pt>
                <c:pt idx="8">
                  <c:v>Blender</c:v>
                </c:pt>
                <c:pt idx="9">
                  <c:v>Air Conditioner</c:v>
                </c:pt>
              </c:strCache>
            </c:strRef>
          </c:cat>
          <c:val>
            <c:numRef>
              <c:f>Sheet5!$B$4:$B$14</c:f>
              <c:numCache>
                <c:formatCode>General</c:formatCode>
                <c:ptCount val="10"/>
                <c:pt idx="0">
                  <c:v>800</c:v>
                </c:pt>
                <c:pt idx="1">
                  <c:v>900</c:v>
                </c:pt>
                <c:pt idx="2">
                  <c:v>2000</c:v>
                </c:pt>
                <c:pt idx="3">
                  <c:v>7500</c:v>
                </c:pt>
                <c:pt idx="4">
                  <c:v>2400</c:v>
                </c:pt>
                <c:pt idx="5">
                  <c:v>2100</c:v>
                </c:pt>
                <c:pt idx="6">
                  <c:v>6000</c:v>
                </c:pt>
                <c:pt idx="7">
                  <c:v>1200</c:v>
                </c:pt>
                <c:pt idx="8">
                  <c:v>800</c:v>
                </c:pt>
                <c:pt idx="9">
                  <c:v>300</c:v>
                </c:pt>
              </c:numCache>
            </c:numRef>
          </c:val>
        </c:ser>
        <c:ser>
          <c:idx val="1"/>
          <c:order val="1"/>
          <c:tx>
            <c:strRef>
              <c:f>Sheet5!$C$3</c:f>
              <c:strCache>
                <c:ptCount val="1"/>
                <c:pt idx="0">
                  <c:v>Sum of Total revenue</c:v>
                </c:pt>
              </c:strCache>
            </c:strRef>
          </c:tx>
          <c:cat>
            <c:strRef>
              <c:f>Sheet5!$A$4:$A$14</c:f>
              <c:strCache>
                <c:ptCount val="10"/>
                <c:pt idx="0">
                  <c:v>Washing Machine</c:v>
                </c:pt>
                <c:pt idx="1">
                  <c:v>TV</c:v>
                </c:pt>
                <c:pt idx="2">
                  <c:v>Tablet</c:v>
                </c:pt>
                <c:pt idx="3">
                  <c:v>Smartphone</c:v>
                </c:pt>
                <c:pt idx="4">
                  <c:v>Refrigerator</c:v>
                </c:pt>
                <c:pt idx="5">
                  <c:v>Microwave</c:v>
                </c:pt>
                <c:pt idx="6">
                  <c:v>Laptop</c:v>
                </c:pt>
                <c:pt idx="7">
                  <c:v>Camera</c:v>
                </c:pt>
                <c:pt idx="8">
                  <c:v>Blender</c:v>
                </c:pt>
                <c:pt idx="9">
                  <c:v>Air Conditioner</c:v>
                </c:pt>
              </c:strCache>
            </c:strRef>
          </c:cat>
          <c:val>
            <c:numRef>
              <c:f>Sheet5!$C$4:$C$14</c:f>
              <c:numCache>
                <c:formatCode>General</c:formatCode>
                <c:ptCount val="10"/>
                <c:pt idx="0">
                  <c:v>64000</c:v>
                </c:pt>
                <c:pt idx="1">
                  <c:v>81000</c:v>
                </c:pt>
                <c:pt idx="2">
                  <c:v>100000</c:v>
                </c:pt>
                <c:pt idx="3">
                  <c:v>1125000</c:v>
                </c:pt>
                <c:pt idx="4">
                  <c:v>288000</c:v>
                </c:pt>
                <c:pt idx="5">
                  <c:v>147000</c:v>
                </c:pt>
                <c:pt idx="6">
                  <c:v>1200000</c:v>
                </c:pt>
                <c:pt idx="7">
                  <c:v>72000</c:v>
                </c:pt>
                <c:pt idx="8">
                  <c:v>32000</c:v>
                </c:pt>
                <c:pt idx="9">
                  <c:v>9000</c:v>
                </c:pt>
              </c:numCache>
            </c:numRef>
          </c:val>
        </c:ser>
        <c:ser>
          <c:idx val="2"/>
          <c:order val="2"/>
          <c:tx>
            <c:strRef>
              <c:f>Sheet5!$D$3</c:f>
              <c:strCache>
                <c:ptCount val="1"/>
                <c:pt idx="0">
                  <c:v>Sum of Sales Tax</c:v>
                </c:pt>
              </c:strCache>
            </c:strRef>
          </c:tx>
          <c:cat>
            <c:strRef>
              <c:f>Sheet5!$A$4:$A$14</c:f>
              <c:strCache>
                <c:ptCount val="10"/>
                <c:pt idx="0">
                  <c:v>Washing Machine</c:v>
                </c:pt>
                <c:pt idx="1">
                  <c:v>TV</c:v>
                </c:pt>
                <c:pt idx="2">
                  <c:v>Tablet</c:v>
                </c:pt>
                <c:pt idx="3">
                  <c:v>Smartphone</c:v>
                </c:pt>
                <c:pt idx="4">
                  <c:v>Refrigerator</c:v>
                </c:pt>
                <c:pt idx="5">
                  <c:v>Microwave</c:v>
                </c:pt>
                <c:pt idx="6">
                  <c:v>Laptop</c:v>
                </c:pt>
                <c:pt idx="7">
                  <c:v>Camera</c:v>
                </c:pt>
                <c:pt idx="8">
                  <c:v>Blender</c:v>
                </c:pt>
                <c:pt idx="9">
                  <c:v>Air Conditioner</c:v>
                </c:pt>
              </c:strCache>
            </c:strRef>
          </c:cat>
          <c:val>
            <c:numRef>
              <c:f>Sheet5!$D$4:$D$14</c:f>
              <c:numCache>
                <c:formatCode>General</c:formatCode>
                <c:ptCount val="10"/>
                <c:pt idx="0">
                  <c:v>80</c:v>
                </c:pt>
                <c:pt idx="1">
                  <c:v>90</c:v>
                </c:pt>
                <c:pt idx="2">
                  <c:v>200</c:v>
                </c:pt>
                <c:pt idx="3">
                  <c:v>750</c:v>
                </c:pt>
                <c:pt idx="4">
                  <c:v>240</c:v>
                </c:pt>
                <c:pt idx="5">
                  <c:v>210</c:v>
                </c:pt>
                <c:pt idx="6">
                  <c:v>600</c:v>
                </c:pt>
                <c:pt idx="7">
                  <c:v>120</c:v>
                </c:pt>
                <c:pt idx="8">
                  <c:v>80</c:v>
                </c:pt>
                <c:pt idx="9">
                  <c:v>30</c:v>
                </c:pt>
              </c:numCache>
            </c:numRef>
          </c:val>
        </c:ser>
        <c:ser>
          <c:idx val="3"/>
          <c:order val="3"/>
          <c:tx>
            <c:strRef>
              <c:f>Sheet5!$E$3</c:f>
              <c:strCache>
                <c:ptCount val="1"/>
                <c:pt idx="0">
                  <c:v>Average of Sales ($)</c:v>
                </c:pt>
              </c:strCache>
            </c:strRef>
          </c:tx>
          <c:cat>
            <c:strRef>
              <c:f>Sheet5!$A$4:$A$14</c:f>
              <c:strCache>
                <c:ptCount val="10"/>
                <c:pt idx="0">
                  <c:v>Washing Machine</c:v>
                </c:pt>
                <c:pt idx="1">
                  <c:v>TV</c:v>
                </c:pt>
                <c:pt idx="2">
                  <c:v>Tablet</c:v>
                </c:pt>
                <c:pt idx="3">
                  <c:v>Smartphone</c:v>
                </c:pt>
                <c:pt idx="4">
                  <c:v>Refrigerator</c:v>
                </c:pt>
                <c:pt idx="5">
                  <c:v>Microwave</c:v>
                </c:pt>
                <c:pt idx="6">
                  <c:v>Laptop</c:v>
                </c:pt>
                <c:pt idx="7">
                  <c:v>Camera</c:v>
                </c:pt>
                <c:pt idx="8">
                  <c:v>Blender</c:v>
                </c:pt>
                <c:pt idx="9">
                  <c:v>Air Conditioner</c:v>
                </c:pt>
              </c:strCache>
            </c:strRef>
          </c:cat>
          <c:val>
            <c:numRef>
              <c:f>Sheet5!$E$4:$E$14</c:f>
              <c:numCache>
                <c:formatCode>General</c:formatCode>
                <c:ptCount val="10"/>
                <c:pt idx="0">
                  <c:v>800</c:v>
                </c:pt>
                <c:pt idx="1">
                  <c:v>900</c:v>
                </c:pt>
                <c:pt idx="2">
                  <c:v>500</c:v>
                </c:pt>
                <c:pt idx="3">
                  <c:v>1500</c:v>
                </c:pt>
                <c:pt idx="4">
                  <c:v>1200</c:v>
                </c:pt>
                <c:pt idx="5">
                  <c:v>700</c:v>
                </c:pt>
                <c:pt idx="6">
                  <c:v>2000</c:v>
                </c:pt>
                <c:pt idx="7">
                  <c:v>600</c:v>
                </c:pt>
                <c:pt idx="8">
                  <c:v>400</c:v>
                </c:pt>
                <c:pt idx="9">
                  <c:v>300</c:v>
                </c:pt>
              </c:numCache>
            </c:numRef>
          </c:val>
        </c:ser>
        <c:ser>
          <c:idx val="4"/>
          <c:order val="4"/>
          <c:tx>
            <c:strRef>
              <c:f>Sheet5!$F$3</c:f>
              <c:strCache>
                <c:ptCount val="1"/>
                <c:pt idx="0">
                  <c:v>Count of Category</c:v>
                </c:pt>
              </c:strCache>
            </c:strRef>
          </c:tx>
          <c:cat>
            <c:strRef>
              <c:f>Sheet5!$A$4:$A$14</c:f>
              <c:strCache>
                <c:ptCount val="10"/>
                <c:pt idx="0">
                  <c:v>Washing Machine</c:v>
                </c:pt>
                <c:pt idx="1">
                  <c:v>TV</c:v>
                </c:pt>
                <c:pt idx="2">
                  <c:v>Tablet</c:v>
                </c:pt>
                <c:pt idx="3">
                  <c:v>Smartphone</c:v>
                </c:pt>
                <c:pt idx="4">
                  <c:v>Refrigerator</c:v>
                </c:pt>
                <c:pt idx="5">
                  <c:v>Microwave</c:v>
                </c:pt>
                <c:pt idx="6">
                  <c:v>Laptop</c:v>
                </c:pt>
                <c:pt idx="7">
                  <c:v>Camera</c:v>
                </c:pt>
                <c:pt idx="8">
                  <c:v>Blender</c:v>
                </c:pt>
                <c:pt idx="9">
                  <c:v>Air Conditioner</c:v>
                </c:pt>
              </c:strCache>
            </c:strRef>
          </c:cat>
          <c:val>
            <c:numRef>
              <c:f>Sheet5!$F$4:$F$14</c:f>
              <c:numCache>
                <c:formatCode>General</c:formatCode>
                <c:ptCount val="10"/>
                <c:pt idx="0">
                  <c:v>1</c:v>
                </c:pt>
                <c:pt idx="1">
                  <c:v>1</c:v>
                </c:pt>
                <c:pt idx="2">
                  <c:v>1</c:v>
                </c:pt>
                <c:pt idx="3">
                  <c:v>1</c:v>
                </c:pt>
                <c:pt idx="4">
                  <c:v>1</c:v>
                </c:pt>
                <c:pt idx="5">
                  <c:v>1</c:v>
                </c:pt>
                <c:pt idx="6">
                  <c:v>1</c:v>
                </c:pt>
                <c:pt idx="7">
                  <c:v>1</c:v>
                </c:pt>
                <c:pt idx="8">
                  <c:v>1</c:v>
                </c:pt>
                <c:pt idx="9">
                  <c:v>1</c:v>
                </c:pt>
              </c:numCache>
            </c:numRef>
          </c:val>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bar"/>
        <c:grouping val="clustered"/>
        <c:varyColors val="0"/>
        <c:ser>
          <c:idx val="0"/>
          <c:order val="0"/>
          <c:tx>
            <c:strRef>
              <c:f>Sheet1!$H$2</c:f>
              <c:strCache>
                <c:ptCount val="1"/>
                <c:pt idx="0">
                  <c:v>Total Sales</c:v>
                </c:pt>
              </c:strCache>
            </c:strRef>
          </c:tx>
          <c:invertIfNegative val="0"/>
          <c:cat>
            <c:strRef>
              <c:f>Sheet1!$B$3:$B$12</c:f>
              <c:strCache>
                <c:ptCount val="10"/>
                <c:pt idx="0">
                  <c:v>Laptop</c:v>
                </c:pt>
                <c:pt idx="1">
                  <c:v>Smartphone</c:v>
                </c:pt>
                <c:pt idx="2">
                  <c:v>Refrigerator</c:v>
                </c:pt>
                <c:pt idx="3">
                  <c:v>TV</c:v>
                </c:pt>
                <c:pt idx="4">
                  <c:v>Washing Machine</c:v>
                </c:pt>
                <c:pt idx="5">
                  <c:v>Microwave</c:v>
                </c:pt>
                <c:pt idx="6">
                  <c:v>Camera</c:v>
                </c:pt>
                <c:pt idx="7">
                  <c:v>Tablet</c:v>
                </c:pt>
                <c:pt idx="8">
                  <c:v>Blender</c:v>
                </c:pt>
                <c:pt idx="9">
                  <c:v>Air Conditioner</c:v>
                </c:pt>
              </c:strCache>
            </c:strRef>
          </c:cat>
          <c:val>
            <c:numRef>
              <c:f>Sheet1!$H$3:$H$12</c:f>
              <c:numCache>
                <c:formatCode>General</c:formatCode>
                <c:ptCount val="10"/>
                <c:pt idx="0">
                  <c:v>6000</c:v>
                </c:pt>
                <c:pt idx="1">
                  <c:v>7500</c:v>
                </c:pt>
                <c:pt idx="2">
                  <c:v>2400</c:v>
                </c:pt>
                <c:pt idx="3">
                  <c:v>900</c:v>
                </c:pt>
                <c:pt idx="4">
                  <c:v>800</c:v>
                </c:pt>
                <c:pt idx="5">
                  <c:v>2100</c:v>
                </c:pt>
                <c:pt idx="6">
                  <c:v>1200</c:v>
                </c:pt>
                <c:pt idx="7">
                  <c:v>2000</c:v>
                </c:pt>
                <c:pt idx="8">
                  <c:v>800</c:v>
                </c:pt>
                <c:pt idx="9">
                  <c:v>300</c:v>
                </c:pt>
              </c:numCache>
            </c:numRef>
          </c:val>
        </c:ser>
        <c:dLbls>
          <c:showLegendKey val="0"/>
          <c:showVal val="0"/>
          <c:showCatName val="0"/>
          <c:showSerName val="0"/>
          <c:showPercent val="0"/>
          <c:showBubbleSize val="0"/>
        </c:dLbls>
        <c:gapWidth val="150"/>
        <c:axId val="241982848"/>
        <c:axId val="241988736"/>
      </c:barChart>
      <c:catAx>
        <c:axId val="241982848"/>
        <c:scaling>
          <c:orientation val="minMax"/>
        </c:scaling>
        <c:delete val="0"/>
        <c:axPos val="l"/>
        <c:majorTickMark val="out"/>
        <c:minorTickMark val="none"/>
        <c:tickLblPos val="nextTo"/>
        <c:crossAx val="241988736"/>
        <c:crosses val="autoZero"/>
        <c:auto val="1"/>
        <c:lblAlgn val="ctr"/>
        <c:lblOffset val="100"/>
        <c:noMultiLvlLbl val="0"/>
      </c:catAx>
      <c:valAx>
        <c:axId val="241988736"/>
        <c:scaling>
          <c:orientation val="minMax"/>
        </c:scaling>
        <c:delete val="0"/>
        <c:axPos val="b"/>
        <c:majorGridlines/>
        <c:numFmt formatCode="General" sourceLinked="1"/>
        <c:majorTickMark val="out"/>
        <c:minorTickMark val="none"/>
        <c:tickLblPos val="nextTo"/>
        <c:crossAx val="24198284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Sheet1!$E$2</c:f>
              <c:strCache>
                <c:ptCount val="1"/>
                <c:pt idx="0">
                  <c:v>Sales ($)</c:v>
                </c:pt>
              </c:strCache>
            </c:strRef>
          </c:tx>
          <c:cat>
            <c:strRef>
              <c:f>Sheet1!$C$3:$C$12</c:f>
              <c:strCache>
                <c:ptCount val="10"/>
                <c:pt idx="0">
                  <c:v>Electronics</c:v>
                </c:pt>
                <c:pt idx="1">
                  <c:v>Electronics</c:v>
                </c:pt>
                <c:pt idx="2">
                  <c:v>Appliances</c:v>
                </c:pt>
                <c:pt idx="3">
                  <c:v>Electronics</c:v>
                </c:pt>
                <c:pt idx="4">
                  <c:v>Appliances</c:v>
                </c:pt>
                <c:pt idx="5">
                  <c:v>Appliances</c:v>
                </c:pt>
                <c:pt idx="6">
                  <c:v>Electronics</c:v>
                </c:pt>
                <c:pt idx="7">
                  <c:v>Electronics</c:v>
                </c:pt>
                <c:pt idx="8">
                  <c:v>Appliances</c:v>
                </c:pt>
                <c:pt idx="9">
                  <c:v>Appliances</c:v>
                </c:pt>
              </c:strCache>
            </c:strRef>
          </c:cat>
          <c:val>
            <c:numRef>
              <c:f>Sheet1!$E$3:$E$12</c:f>
              <c:numCache>
                <c:formatCode>General</c:formatCode>
                <c:ptCount val="10"/>
                <c:pt idx="0">
                  <c:v>2000</c:v>
                </c:pt>
                <c:pt idx="1">
                  <c:v>1500</c:v>
                </c:pt>
                <c:pt idx="2">
                  <c:v>1200</c:v>
                </c:pt>
                <c:pt idx="3">
                  <c:v>900</c:v>
                </c:pt>
                <c:pt idx="4">
                  <c:v>800</c:v>
                </c:pt>
                <c:pt idx="5">
                  <c:v>700</c:v>
                </c:pt>
                <c:pt idx="6">
                  <c:v>600</c:v>
                </c:pt>
                <c:pt idx="7">
                  <c:v>500</c:v>
                </c:pt>
                <c:pt idx="8">
                  <c:v>400</c:v>
                </c:pt>
                <c:pt idx="9">
                  <c:v>300</c:v>
                </c:pt>
              </c:numCache>
            </c:numRef>
          </c:val>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8815966754155729"/>
          <c:y val="0"/>
        </c:manualLayout>
      </c:layout>
      <c:overlay val="0"/>
    </c:title>
    <c:autoTitleDeleted val="0"/>
    <c:plotArea>
      <c:layout/>
      <c:lineChart>
        <c:grouping val="standard"/>
        <c:varyColors val="0"/>
        <c:ser>
          <c:idx val="0"/>
          <c:order val="0"/>
          <c:tx>
            <c:strRef>
              <c:f>Sheet1!$H$2</c:f>
              <c:strCache>
                <c:ptCount val="1"/>
                <c:pt idx="0">
                  <c:v>Total Sales</c:v>
                </c:pt>
              </c:strCache>
            </c:strRef>
          </c:tx>
          <c:marker>
            <c:symbol val="none"/>
          </c:marker>
          <c:cat>
            <c:numRef>
              <c:f>Sheet1!$F$3:$F$12</c:f>
              <c:numCache>
                <c:formatCode>m/d/yyyy</c:formatCode>
                <c:ptCount val="10"/>
                <c:pt idx="0">
                  <c:v>45658</c:v>
                </c:pt>
                <c:pt idx="1">
                  <c:v>45660</c:v>
                </c:pt>
                <c:pt idx="2">
                  <c:v>45662</c:v>
                </c:pt>
                <c:pt idx="3">
                  <c:v>45665</c:v>
                </c:pt>
                <c:pt idx="4">
                  <c:v>45669</c:v>
                </c:pt>
                <c:pt idx="5">
                  <c:v>45672</c:v>
                </c:pt>
                <c:pt idx="6">
                  <c:v>45675</c:v>
                </c:pt>
                <c:pt idx="7">
                  <c:v>45677</c:v>
                </c:pt>
                <c:pt idx="8">
                  <c:v>45679</c:v>
                </c:pt>
                <c:pt idx="9">
                  <c:v>45682</c:v>
                </c:pt>
              </c:numCache>
            </c:numRef>
          </c:cat>
          <c:val>
            <c:numRef>
              <c:f>Sheet1!$H$3:$H$12</c:f>
              <c:numCache>
                <c:formatCode>General</c:formatCode>
                <c:ptCount val="10"/>
                <c:pt idx="0">
                  <c:v>6000</c:v>
                </c:pt>
                <c:pt idx="1">
                  <c:v>7500</c:v>
                </c:pt>
                <c:pt idx="2">
                  <c:v>2400</c:v>
                </c:pt>
                <c:pt idx="3">
                  <c:v>900</c:v>
                </c:pt>
                <c:pt idx="4">
                  <c:v>800</c:v>
                </c:pt>
                <c:pt idx="5">
                  <c:v>2100</c:v>
                </c:pt>
                <c:pt idx="6">
                  <c:v>1200</c:v>
                </c:pt>
                <c:pt idx="7">
                  <c:v>2000</c:v>
                </c:pt>
                <c:pt idx="8">
                  <c:v>800</c:v>
                </c:pt>
                <c:pt idx="9">
                  <c:v>300</c:v>
                </c:pt>
              </c:numCache>
            </c:numRef>
          </c:val>
          <c:smooth val="0"/>
        </c:ser>
        <c:dLbls>
          <c:showLegendKey val="0"/>
          <c:showVal val="0"/>
          <c:showCatName val="0"/>
          <c:showSerName val="0"/>
          <c:showPercent val="0"/>
          <c:showBubbleSize val="0"/>
        </c:dLbls>
        <c:marker val="1"/>
        <c:smooth val="0"/>
        <c:axId val="242027904"/>
        <c:axId val="242046080"/>
      </c:lineChart>
      <c:dateAx>
        <c:axId val="242027904"/>
        <c:scaling>
          <c:orientation val="minMax"/>
        </c:scaling>
        <c:delete val="0"/>
        <c:axPos val="b"/>
        <c:numFmt formatCode="m/d/yyyy" sourceLinked="1"/>
        <c:majorTickMark val="out"/>
        <c:minorTickMark val="none"/>
        <c:tickLblPos val="nextTo"/>
        <c:crossAx val="242046080"/>
        <c:crosses val="autoZero"/>
        <c:auto val="1"/>
        <c:lblOffset val="100"/>
        <c:baseTimeUnit val="days"/>
      </c:dateAx>
      <c:valAx>
        <c:axId val="242046080"/>
        <c:scaling>
          <c:orientation val="minMax"/>
        </c:scaling>
        <c:delete val="0"/>
        <c:axPos val="l"/>
        <c:majorGridlines/>
        <c:numFmt formatCode="General" sourceLinked="1"/>
        <c:majorTickMark val="out"/>
        <c:minorTickMark val="none"/>
        <c:tickLblPos val="nextTo"/>
        <c:crossAx val="24202790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lineMarker"/>
        <c:varyColors val="0"/>
        <c:ser>
          <c:idx val="0"/>
          <c:order val="0"/>
          <c:tx>
            <c:strRef>
              <c:f>Sheet1!$I$2</c:f>
              <c:strCache>
                <c:ptCount val="1"/>
                <c:pt idx="0">
                  <c:v>Sales Tax</c:v>
                </c:pt>
              </c:strCache>
            </c:strRef>
          </c:tx>
          <c:spPr>
            <a:ln w="28575">
              <a:noFill/>
            </a:ln>
          </c:spPr>
          <c:xVal>
            <c:numRef>
              <c:f>Sheet1!$E$3:$E$12</c:f>
              <c:numCache>
                <c:formatCode>General</c:formatCode>
                <c:ptCount val="10"/>
                <c:pt idx="0">
                  <c:v>2000</c:v>
                </c:pt>
                <c:pt idx="1">
                  <c:v>1500</c:v>
                </c:pt>
                <c:pt idx="2">
                  <c:v>1200</c:v>
                </c:pt>
                <c:pt idx="3">
                  <c:v>900</c:v>
                </c:pt>
                <c:pt idx="4">
                  <c:v>800</c:v>
                </c:pt>
                <c:pt idx="5">
                  <c:v>700</c:v>
                </c:pt>
                <c:pt idx="6">
                  <c:v>600</c:v>
                </c:pt>
                <c:pt idx="7">
                  <c:v>500</c:v>
                </c:pt>
                <c:pt idx="8">
                  <c:v>400</c:v>
                </c:pt>
                <c:pt idx="9">
                  <c:v>300</c:v>
                </c:pt>
              </c:numCache>
            </c:numRef>
          </c:xVal>
          <c:yVal>
            <c:numRef>
              <c:f>Sheet1!$I$3:$I$12</c:f>
              <c:numCache>
                <c:formatCode>General</c:formatCode>
                <c:ptCount val="10"/>
                <c:pt idx="0">
                  <c:v>600</c:v>
                </c:pt>
                <c:pt idx="1">
                  <c:v>750</c:v>
                </c:pt>
                <c:pt idx="2">
                  <c:v>240</c:v>
                </c:pt>
                <c:pt idx="3">
                  <c:v>90</c:v>
                </c:pt>
                <c:pt idx="4">
                  <c:v>80</c:v>
                </c:pt>
                <c:pt idx="5">
                  <c:v>210</c:v>
                </c:pt>
                <c:pt idx="6">
                  <c:v>120</c:v>
                </c:pt>
                <c:pt idx="7">
                  <c:v>200</c:v>
                </c:pt>
                <c:pt idx="8">
                  <c:v>80</c:v>
                </c:pt>
                <c:pt idx="9">
                  <c:v>30</c:v>
                </c:pt>
              </c:numCache>
            </c:numRef>
          </c:yVal>
          <c:smooth val="0"/>
        </c:ser>
        <c:dLbls>
          <c:showLegendKey val="0"/>
          <c:showVal val="0"/>
          <c:showCatName val="0"/>
          <c:showSerName val="0"/>
          <c:showPercent val="0"/>
          <c:showBubbleSize val="0"/>
        </c:dLbls>
        <c:axId val="242062080"/>
        <c:axId val="242063616"/>
      </c:scatterChart>
      <c:valAx>
        <c:axId val="242062080"/>
        <c:scaling>
          <c:orientation val="minMax"/>
        </c:scaling>
        <c:delete val="0"/>
        <c:axPos val="b"/>
        <c:numFmt formatCode="General" sourceLinked="1"/>
        <c:majorTickMark val="out"/>
        <c:minorTickMark val="none"/>
        <c:tickLblPos val="nextTo"/>
        <c:crossAx val="242063616"/>
        <c:crosses val="autoZero"/>
        <c:crossBetween val="midCat"/>
      </c:valAx>
      <c:valAx>
        <c:axId val="242063616"/>
        <c:scaling>
          <c:orientation val="minMax"/>
        </c:scaling>
        <c:delete val="0"/>
        <c:axPos val="l"/>
        <c:majorGridlines/>
        <c:numFmt formatCode="General" sourceLinked="1"/>
        <c:majorTickMark val="out"/>
        <c:minorTickMark val="none"/>
        <c:tickLblPos val="nextTo"/>
        <c:crossAx val="242062080"/>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7296062992125985"/>
          <c:y val="7.4548702245552628E-2"/>
          <c:w val="0.60685914260717411"/>
          <c:h val="0.8326195683872849"/>
        </c:manualLayout>
      </c:layout>
      <c:barChart>
        <c:barDir val="col"/>
        <c:grouping val="clustered"/>
        <c:varyColors val="0"/>
        <c:ser>
          <c:idx val="0"/>
          <c:order val="0"/>
          <c:tx>
            <c:strRef>
              <c:f>Sheet1!$H$2</c:f>
              <c:strCache>
                <c:ptCount val="1"/>
                <c:pt idx="0">
                  <c:v>Total Sales</c:v>
                </c:pt>
              </c:strCache>
            </c:strRef>
          </c:tx>
          <c:invertIfNegative val="0"/>
          <c:val>
            <c:numRef>
              <c:f>Sheet1!$H$3:$H$12</c:f>
              <c:numCache>
                <c:formatCode>General</c:formatCode>
                <c:ptCount val="10"/>
                <c:pt idx="0">
                  <c:v>6000</c:v>
                </c:pt>
                <c:pt idx="1">
                  <c:v>7500</c:v>
                </c:pt>
                <c:pt idx="2">
                  <c:v>2400</c:v>
                </c:pt>
                <c:pt idx="3">
                  <c:v>900</c:v>
                </c:pt>
                <c:pt idx="4">
                  <c:v>800</c:v>
                </c:pt>
                <c:pt idx="5">
                  <c:v>2100</c:v>
                </c:pt>
                <c:pt idx="6">
                  <c:v>1200</c:v>
                </c:pt>
                <c:pt idx="7">
                  <c:v>2000</c:v>
                </c:pt>
                <c:pt idx="8">
                  <c:v>800</c:v>
                </c:pt>
                <c:pt idx="9">
                  <c:v>300</c:v>
                </c:pt>
              </c:numCache>
            </c:numRef>
          </c:val>
        </c:ser>
        <c:ser>
          <c:idx val="1"/>
          <c:order val="1"/>
          <c:tx>
            <c:strRef>
              <c:f>Sheet1!$J$2</c:f>
              <c:strCache>
                <c:ptCount val="1"/>
                <c:pt idx="0">
                  <c:v>Total revenue</c:v>
                </c:pt>
              </c:strCache>
            </c:strRef>
          </c:tx>
          <c:invertIfNegative val="0"/>
          <c:val>
            <c:numRef>
              <c:f>Sheet1!$J$3:$J$12</c:f>
              <c:numCache>
                <c:formatCode>General</c:formatCode>
                <c:ptCount val="10"/>
                <c:pt idx="0">
                  <c:v>1200000</c:v>
                </c:pt>
                <c:pt idx="1">
                  <c:v>1125000</c:v>
                </c:pt>
                <c:pt idx="2">
                  <c:v>288000</c:v>
                </c:pt>
                <c:pt idx="3">
                  <c:v>81000</c:v>
                </c:pt>
                <c:pt idx="4">
                  <c:v>64000</c:v>
                </c:pt>
                <c:pt idx="5">
                  <c:v>147000</c:v>
                </c:pt>
                <c:pt idx="6">
                  <c:v>72000</c:v>
                </c:pt>
                <c:pt idx="7">
                  <c:v>100000</c:v>
                </c:pt>
                <c:pt idx="8">
                  <c:v>32000</c:v>
                </c:pt>
                <c:pt idx="9">
                  <c:v>9000</c:v>
                </c:pt>
              </c:numCache>
            </c:numRef>
          </c:val>
        </c:ser>
        <c:dLbls>
          <c:showLegendKey val="0"/>
          <c:showVal val="0"/>
          <c:showCatName val="0"/>
          <c:showSerName val="0"/>
          <c:showPercent val="0"/>
          <c:showBubbleSize val="0"/>
        </c:dLbls>
        <c:gapWidth val="150"/>
        <c:axId val="242093056"/>
        <c:axId val="242094848"/>
      </c:barChart>
      <c:catAx>
        <c:axId val="242093056"/>
        <c:scaling>
          <c:orientation val="minMax"/>
        </c:scaling>
        <c:delete val="0"/>
        <c:axPos val="b"/>
        <c:majorTickMark val="out"/>
        <c:minorTickMark val="none"/>
        <c:tickLblPos val="nextTo"/>
        <c:crossAx val="242094848"/>
        <c:crosses val="autoZero"/>
        <c:auto val="1"/>
        <c:lblAlgn val="ctr"/>
        <c:lblOffset val="100"/>
        <c:noMultiLvlLbl val="0"/>
      </c:catAx>
      <c:valAx>
        <c:axId val="242094848"/>
        <c:scaling>
          <c:orientation val="minMax"/>
        </c:scaling>
        <c:delete val="0"/>
        <c:axPos val="l"/>
        <c:majorGridlines/>
        <c:numFmt formatCode="General" sourceLinked="1"/>
        <c:majorTickMark val="out"/>
        <c:minorTickMark val="none"/>
        <c:tickLblPos val="nextTo"/>
        <c:crossAx val="24209305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3</xdr:col>
      <xdr:colOff>601986</xdr:colOff>
      <xdr:row>1</xdr:row>
      <xdr:rowOff>80010</xdr:rowOff>
    </xdr:from>
    <xdr:to>
      <xdr:col>11</xdr:col>
      <xdr:colOff>99066</xdr:colOff>
      <xdr:row>16</xdr:row>
      <xdr:rowOff>80010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342900</xdr:colOff>
      <xdr:row>17</xdr:row>
      <xdr:rowOff>76200</xdr:rowOff>
    </xdr:from>
    <xdr:to>
      <xdr:col>8</xdr:col>
      <xdr:colOff>342900</xdr:colOff>
      <xdr:row>30</xdr:row>
      <xdr:rowOff>165735</xdr:rowOff>
    </xdr:to>
    <mc:AlternateContent xmlns:mc="http://schemas.openxmlformats.org/markup-compatibility/2006" xmlns:a14="http://schemas.microsoft.com/office/drawing/2010/main">
      <mc:Choice Requires="a14">
        <xdr:graphicFrame macro="">
          <xdr:nvGraphicFramePr>
            <xdr:cNvPr id="3"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4937760" y="31851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259080</xdr:colOff>
      <xdr:row>15</xdr:row>
      <xdr:rowOff>114300</xdr:rowOff>
    </xdr:from>
    <xdr:to>
      <xdr:col>5</xdr:col>
      <xdr:colOff>868680</xdr:colOff>
      <xdr:row>29</xdr:row>
      <xdr:rowOff>20955</xdr:rowOff>
    </xdr:to>
    <mc:AlternateContent xmlns:mc="http://schemas.openxmlformats.org/markup-compatibility/2006" xmlns:a14="http://schemas.microsoft.com/office/drawing/2010/main">
      <mc:Choice Requires="a14">
        <xdr:graphicFrame macro="">
          <xdr:nvGraphicFramePr>
            <xdr:cNvPr id="2" name="Category"/>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4800600" y="28575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0</xdr:col>
      <xdr:colOff>45720</xdr:colOff>
      <xdr:row>15</xdr:row>
      <xdr:rowOff>87630</xdr:rowOff>
    </xdr:from>
    <xdr:to>
      <xdr:col>4</xdr:col>
      <xdr:colOff>76200</xdr:colOff>
      <xdr:row>30</xdr:row>
      <xdr:rowOff>87630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365760</xdr:colOff>
      <xdr:row>0</xdr:row>
      <xdr:rowOff>156210</xdr:rowOff>
    </xdr:from>
    <xdr:to>
      <xdr:col>10</xdr:col>
      <xdr:colOff>922020</xdr:colOff>
      <xdr:row>15</xdr:row>
      <xdr:rowOff>156210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2</xdr:row>
      <xdr:rowOff>0</xdr:rowOff>
    </xdr:from>
    <xdr:to>
      <xdr:col>8</xdr:col>
      <xdr:colOff>304800</xdr:colOff>
      <xdr:row>17</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2</xdr:row>
      <xdr:rowOff>0</xdr:rowOff>
    </xdr:from>
    <xdr:to>
      <xdr:col>16</xdr:col>
      <xdr:colOff>304800</xdr:colOff>
      <xdr:row>17</xdr:row>
      <xdr:rowOff>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312420</xdr:colOff>
      <xdr:row>18</xdr:row>
      <xdr:rowOff>53340</xdr:rowOff>
    </xdr:from>
    <xdr:to>
      <xdr:col>8</xdr:col>
      <xdr:colOff>7620</xdr:colOff>
      <xdr:row>33</xdr:row>
      <xdr:rowOff>53340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449580</xdr:colOff>
      <xdr:row>18</xdr:row>
      <xdr:rowOff>45720</xdr:rowOff>
    </xdr:from>
    <xdr:to>
      <xdr:col>16</xdr:col>
      <xdr:colOff>144780</xdr:colOff>
      <xdr:row>33</xdr:row>
      <xdr:rowOff>45720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251460</xdr:colOff>
      <xdr:row>34</xdr:row>
      <xdr:rowOff>76200</xdr:rowOff>
    </xdr:from>
    <xdr:to>
      <xdr:col>7</xdr:col>
      <xdr:colOff>556260</xdr:colOff>
      <xdr:row>49</xdr:row>
      <xdr:rowOff>76200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PC" refreshedDate="45699.729560648149" createdVersion="4" refreshedVersion="4" minRefreshableVersion="3" recordCount="10">
  <cacheSource type="worksheet">
    <worksheetSource ref="A2:J12" sheet="Sheet1"/>
  </cacheSource>
  <cacheFields count="10">
    <cacheField name="Transaction ID" numFmtId="0">
      <sharedItems/>
    </cacheField>
    <cacheField name="Product" numFmtId="0">
      <sharedItems count="10">
        <s v="Laptop"/>
        <s v="Smartphone"/>
        <s v="Refrigerator"/>
        <s v="TV"/>
        <s v="Washing Machine"/>
        <s v="Microwave"/>
        <s v="Camera"/>
        <s v="Tablet"/>
        <s v="Blender"/>
        <s v="Air Conditioner"/>
      </sharedItems>
    </cacheField>
    <cacheField name="Category" numFmtId="0">
      <sharedItems count="2">
        <s v="Electronics"/>
        <s v="Appliances"/>
      </sharedItems>
    </cacheField>
    <cacheField name="Region" numFmtId="0">
      <sharedItems count="4">
        <s v="North"/>
        <s v="East"/>
        <s v="West"/>
        <s v="South"/>
      </sharedItems>
    </cacheField>
    <cacheField name="Sales ($)" numFmtId="0">
      <sharedItems containsSemiMixedTypes="0" containsString="0" containsNumber="1" containsInteger="1" minValue="300" maxValue="2000"/>
    </cacheField>
    <cacheField name="Date" numFmtId="14">
      <sharedItems containsSemiMixedTypes="0" containsNonDate="0" containsDate="1" containsString="0" minDate="2025-01-01T00:00:00" maxDate="2025-01-26T00:00:00" count="10">
        <d v="2025-01-01T00:00:00"/>
        <d v="2025-01-03T00:00:00"/>
        <d v="2025-01-05T00:00:00"/>
        <d v="2025-01-08T00:00:00"/>
        <d v="2025-01-12T00:00:00"/>
        <d v="2025-01-15T00:00:00"/>
        <d v="2025-01-18T00:00:00"/>
        <d v="2025-01-20T00:00:00"/>
        <d v="2025-01-22T00:00:00"/>
        <d v="2025-01-25T00:00:00"/>
      </sharedItems>
    </cacheField>
    <cacheField name="Units Sold" numFmtId="0">
      <sharedItems containsSemiMixedTypes="0" containsString="0" containsNumber="1" containsInteger="1" minValue="1" maxValue="5"/>
    </cacheField>
    <cacheField name="Total Sales" numFmtId="0">
      <sharedItems containsSemiMixedTypes="0" containsString="0" containsNumber="1" containsInteger="1" minValue="300" maxValue="7500"/>
    </cacheField>
    <cacheField name="Sales Tax" numFmtId="0">
      <sharedItems containsSemiMixedTypes="0" containsString="0" containsNumber="1" containsInteger="1" minValue="30" maxValue="750"/>
    </cacheField>
    <cacheField name="Total revenue" numFmtId="0">
      <sharedItems containsSemiMixedTypes="0" containsString="0" containsNumber="1" containsInteger="1" minValue="9000" maxValue="1200000" count="10">
        <n v="1200000"/>
        <n v="1125000"/>
        <n v="288000"/>
        <n v="81000"/>
        <n v="64000"/>
        <n v="147000"/>
        <n v="72000"/>
        <n v="100000"/>
        <n v="32000"/>
        <n v="9000"/>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
  <r>
    <s v="T001"/>
    <x v="0"/>
    <x v="0"/>
    <x v="0"/>
    <n v="2000"/>
    <x v="0"/>
    <n v="3"/>
    <n v="6000"/>
    <n v="600"/>
    <x v="0"/>
  </r>
  <r>
    <s v="T002"/>
    <x v="1"/>
    <x v="0"/>
    <x v="1"/>
    <n v="1500"/>
    <x v="1"/>
    <n v="5"/>
    <n v="7500"/>
    <n v="750"/>
    <x v="1"/>
  </r>
  <r>
    <s v="T003"/>
    <x v="2"/>
    <x v="1"/>
    <x v="2"/>
    <n v="1200"/>
    <x v="2"/>
    <n v="2"/>
    <n v="2400"/>
    <n v="240"/>
    <x v="2"/>
  </r>
  <r>
    <s v="T004"/>
    <x v="3"/>
    <x v="0"/>
    <x v="3"/>
    <n v="900"/>
    <x v="3"/>
    <n v="1"/>
    <n v="900"/>
    <n v="90"/>
    <x v="3"/>
  </r>
  <r>
    <s v="T005"/>
    <x v="4"/>
    <x v="1"/>
    <x v="0"/>
    <n v="800"/>
    <x v="4"/>
    <n v="1"/>
    <n v="800"/>
    <n v="80"/>
    <x v="4"/>
  </r>
  <r>
    <s v="T006"/>
    <x v="5"/>
    <x v="1"/>
    <x v="1"/>
    <n v="700"/>
    <x v="5"/>
    <n v="3"/>
    <n v="2100"/>
    <n v="210"/>
    <x v="5"/>
  </r>
  <r>
    <s v="T007"/>
    <x v="6"/>
    <x v="0"/>
    <x v="2"/>
    <n v="600"/>
    <x v="6"/>
    <n v="2"/>
    <n v="1200"/>
    <n v="120"/>
    <x v="6"/>
  </r>
  <r>
    <s v="T008"/>
    <x v="7"/>
    <x v="0"/>
    <x v="3"/>
    <n v="500"/>
    <x v="7"/>
    <n v="4"/>
    <n v="2000"/>
    <n v="200"/>
    <x v="7"/>
  </r>
  <r>
    <s v="T009"/>
    <x v="8"/>
    <x v="1"/>
    <x v="0"/>
    <n v="400"/>
    <x v="8"/>
    <n v="2"/>
    <n v="800"/>
    <n v="80"/>
    <x v="8"/>
  </r>
  <r>
    <s v="T010"/>
    <x v="9"/>
    <x v="1"/>
    <x v="1"/>
    <n v="300"/>
    <x v="9"/>
    <n v="1"/>
    <n v="300"/>
    <n v="30"/>
    <x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3:C14" firstHeaderRow="0" firstDataRow="1" firstDataCol="1"/>
  <pivotFields count="10">
    <pivotField showAll="0"/>
    <pivotField axis="axisRow" showAll="0">
      <items count="11">
        <item x="9"/>
        <item x="8"/>
        <item x="6"/>
        <item x="0"/>
        <item x="5"/>
        <item x="2"/>
        <item x="1"/>
        <item x="7"/>
        <item x="3"/>
        <item x="4"/>
        <item t="default"/>
      </items>
    </pivotField>
    <pivotField showAll="0"/>
    <pivotField showAll="0"/>
    <pivotField dataField="1" showAll="0"/>
    <pivotField numFmtId="14" showAll="0"/>
    <pivotField showAll="0"/>
    <pivotField showAll="0"/>
    <pivotField showAll="0"/>
    <pivotField dataField="1" showAll="0"/>
  </pivotFields>
  <rowFields count="1">
    <field x="1"/>
  </rowFields>
  <rowItems count="11">
    <i>
      <x/>
    </i>
    <i>
      <x v="1"/>
    </i>
    <i>
      <x v="2"/>
    </i>
    <i>
      <x v="3"/>
    </i>
    <i>
      <x v="4"/>
    </i>
    <i>
      <x v="5"/>
    </i>
    <i>
      <x v="6"/>
    </i>
    <i>
      <x v="7"/>
    </i>
    <i>
      <x v="8"/>
    </i>
    <i>
      <x v="9"/>
    </i>
    <i t="grand">
      <x/>
    </i>
  </rowItems>
  <colFields count="1">
    <field x="-2"/>
  </colFields>
  <colItems count="2">
    <i>
      <x/>
    </i>
    <i i="1">
      <x v="1"/>
    </i>
  </colItems>
  <dataFields count="2">
    <dataField name="Sum of Sales ($)" fld="4" baseField="0" baseItem="0"/>
    <dataField name="Sum of Total revenue" fld="9"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2">
  <location ref="A3:F14" firstHeaderRow="0" firstDataRow="1" firstDataCol="1" rowPageCount="1" colPageCount="1"/>
  <pivotFields count="10">
    <pivotField showAll="0"/>
    <pivotField axis="axisRow" showAll="0" sortType="descending">
      <items count="11">
        <item x="4"/>
        <item x="3"/>
        <item x="7"/>
        <item x="1"/>
        <item x="2"/>
        <item x="5"/>
        <item x="0"/>
        <item x="6"/>
        <item x="8"/>
        <item x="9"/>
        <item t="default"/>
      </items>
    </pivotField>
    <pivotField dataField="1" showAll="0">
      <items count="3">
        <item x="1"/>
        <item x="0"/>
        <item t="default"/>
      </items>
    </pivotField>
    <pivotField axis="axisPage" multipleItemSelectionAllowed="1" showAll="0">
      <items count="5">
        <item x="1"/>
        <item x="0"/>
        <item x="3"/>
        <item x="2"/>
        <item t="default"/>
      </items>
    </pivotField>
    <pivotField dataField="1" showAll="0"/>
    <pivotField numFmtId="14" showAll="0"/>
    <pivotField showAll="0"/>
    <pivotField dataField="1" showAll="0"/>
    <pivotField dataField="1" showAll="0"/>
    <pivotField dataField="1" showAll="0" sortType="descending">
      <items count="11">
        <item x="0"/>
        <item x="1"/>
        <item x="2"/>
        <item x="5"/>
        <item x="7"/>
        <item x="3"/>
        <item x="6"/>
        <item x="4"/>
        <item x="8"/>
        <item x="9"/>
        <item t="default"/>
      </items>
    </pivotField>
  </pivotFields>
  <rowFields count="1">
    <field x="1"/>
  </rowFields>
  <rowItems count="11">
    <i>
      <x/>
    </i>
    <i>
      <x v="1"/>
    </i>
    <i>
      <x v="2"/>
    </i>
    <i>
      <x v="3"/>
    </i>
    <i>
      <x v="4"/>
    </i>
    <i>
      <x v="5"/>
    </i>
    <i>
      <x v="6"/>
    </i>
    <i>
      <x v="7"/>
    </i>
    <i>
      <x v="8"/>
    </i>
    <i>
      <x v="9"/>
    </i>
    <i t="grand">
      <x/>
    </i>
  </rowItems>
  <colFields count="1">
    <field x="-2"/>
  </colFields>
  <colItems count="5">
    <i>
      <x/>
    </i>
    <i i="1">
      <x v="1"/>
    </i>
    <i i="2">
      <x v="2"/>
    </i>
    <i i="3">
      <x v="3"/>
    </i>
    <i i="4">
      <x v="4"/>
    </i>
  </colItems>
  <pageFields count="1">
    <pageField fld="3" hier="-1"/>
  </pageFields>
  <dataFields count="5">
    <dataField name="Sum of Total Sales" fld="7" baseField="0" baseItem="0"/>
    <dataField name="Sum of Total revenue" fld="9" baseField="0" baseItem="0"/>
    <dataField name="Sum of Sales Tax" fld="8" baseField="1" baseItem="0"/>
    <dataField name="Average of Sales ($)" fld="4" subtotal="average" baseField="1" baseItem="0"/>
    <dataField name="Count of Category" fld="2" subtotal="count" baseField="0" baseItem="0"/>
  </dataFields>
  <chartFormats count="1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1" format="3" series="1">
      <pivotArea type="data" outline="0" fieldPosition="0">
        <references count="1">
          <reference field="4294967294" count="1" selected="0">
            <x v="3"/>
          </reference>
        </references>
      </pivotArea>
    </chartFormat>
    <chartFormat chart="1" format="4" series="1">
      <pivotArea type="data" outline="0" fieldPosition="0">
        <references count="1">
          <reference field="4294967294" count="1" selected="0">
            <x v="4"/>
          </reference>
        </references>
      </pivotArea>
    </chartFormat>
    <chartFormat chart="1" format="5">
      <pivotArea type="data" outline="0" fieldPosition="0">
        <references count="2">
          <reference field="4294967294" count="1" selected="0">
            <x v="0"/>
          </reference>
          <reference field="1" count="1" selected="0">
            <x v="9"/>
          </reference>
        </references>
      </pivotArea>
    </chartFormat>
    <chartFormat chart="1" format="6">
      <pivotArea type="data" outline="0" fieldPosition="0">
        <references count="2">
          <reference field="4294967294" count="1" selected="0">
            <x v="1"/>
          </reference>
          <reference field="1" count="1" selected="0">
            <x v="9"/>
          </reference>
        </references>
      </pivotArea>
    </chartFormat>
    <chartFormat chart="1" format="7">
      <pivotArea type="data" outline="0" fieldPosition="0">
        <references count="2">
          <reference field="4294967294" count="1" selected="0">
            <x v="2"/>
          </reference>
          <reference field="1" count="1" selected="0">
            <x v="9"/>
          </reference>
        </references>
      </pivotArea>
    </chartFormat>
    <chartFormat chart="1" format="8">
      <pivotArea type="data" outline="0" fieldPosition="0">
        <references count="2">
          <reference field="4294967294" count="1" selected="0">
            <x v="3"/>
          </reference>
          <reference field="1" count="1" selected="0">
            <x v="9"/>
          </reference>
        </references>
      </pivotArea>
    </chartFormat>
    <chartFormat chart="1" format="9">
      <pivotArea type="data" outline="0" fieldPosition="0">
        <references count="2">
          <reference field="4294967294" count="1" selected="0">
            <x v="4"/>
          </reference>
          <reference field="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B14" firstHeaderRow="1" firstDataRow="1" firstDataCol="1"/>
  <pivotFields count="10">
    <pivotField showAll="0"/>
    <pivotField showAll="0"/>
    <pivotField showAll="0"/>
    <pivotField showAll="0"/>
    <pivotField showAll="0"/>
    <pivotField axis="axisRow" numFmtId="14" showAll="0">
      <items count="11">
        <item x="0"/>
        <item x="1"/>
        <item x="2"/>
        <item x="3"/>
        <item x="4"/>
        <item x="5"/>
        <item x="6"/>
        <item x="7"/>
        <item x="8"/>
        <item x="9"/>
        <item t="default"/>
      </items>
    </pivotField>
    <pivotField showAll="0"/>
    <pivotField dataField="1" showAll="0"/>
    <pivotField showAll="0"/>
    <pivotField showAll="0"/>
  </pivotFields>
  <rowFields count="1">
    <field x="5"/>
  </rowFields>
  <rowItems count="11">
    <i>
      <x/>
    </i>
    <i>
      <x v="1"/>
    </i>
    <i>
      <x v="2"/>
    </i>
    <i>
      <x v="3"/>
    </i>
    <i>
      <x v="4"/>
    </i>
    <i>
      <x v="5"/>
    </i>
    <i>
      <x v="6"/>
    </i>
    <i>
      <x v="7"/>
    </i>
    <i>
      <x v="8"/>
    </i>
    <i>
      <x v="9"/>
    </i>
    <i t="grand">
      <x/>
    </i>
  </rowItems>
  <colItems count="1">
    <i/>
  </colItems>
  <dataFields count="1">
    <dataField name="Sum of Total 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4" name="PivotTable1"/>
  </pivotTables>
  <data>
    <tabular pivotCacheId="1">
      <items count="10">
        <i x="9" s="1"/>
        <i x="8" s="1"/>
        <i x="6" s="1"/>
        <i x="0" s="1"/>
        <i x="5" s="1"/>
        <i x="2" s="1"/>
        <i x="1" s="1"/>
        <i x="7"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ategory" sourceName="Category">
  <pivotTables>
    <pivotTable tabId="5" name="PivotTable2"/>
  </pivotTables>
  <data>
    <tabular pivotCacheId="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duct" cache="Slicer_Product" caption="Product"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Category" cache="Slicer_Category" caption="Category"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4"/>
  <sheetViews>
    <sheetView workbookViewId="0">
      <selection activeCell="C3" sqref="C3"/>
    </sheetView>
  </sheetViews>
  <sheetFormatPr defaultRowHeight="14.4" x14ac:dyDescent="0.3"/>
  <cols>
    <col min="1" max="1" width="15.44140625" customWidth="1"/>
    <col min="2" max="2" width="14.5546875" bestFit="1" customWidth="1"/>
    <col min="3" max="3" width="19.21875" bestFit="1" customWidth="1"/>
  </cols>
  <sheetData>
    <row r="3" spans="1:3" x14ac:dyDescent="0.3">
      <c r="A3" s="19" t="s">
        <v>57</v>
      </c>
      <c r="B3" t="s">
        <v>59</v>
      </c>
      <c r="C3" t="s">
        <v>60</v>
      </c>
    </row>
    <row r="4" spans="1:3" x14ac:dyDescent="0.3">
      <c r="A4" s="20" t="s">
        <v>32</v>
      </c>
      <c r="B4" s="21">
        <v>300</v>
      </c>
      <c r="C4" s="21">
        <v>9000</v>
      </c>
    </row>
    <row r="5" spans="1:3" x14ac:dyDescent="0.3">
      <c r="A5" s="20" t="s">
        <v>30</v>
      </c>
      <c r="B5" s="21">
        <v>400</v>
      </c>
      <c r="C5" s="21">
        <v>32000</v>
      </c>
    </row>
    <row r="6" spans="1:3" x14ac:dyDescent="0.3">
      <c r="A6" s="20" t="s">
        <v>26</v>
      </c>
      <c r="B6" s="21">
        <v>600</v>
      </c>
      <c r="C6" s="21">
        <v>72000</v>
      </c>
    </row>
    <row r="7" spans="1:3" x14ac:dyDescent="0.3">
      <c r="A7" s="20" t="s">
        <v>8</v>
      </c>
      <c r="B7" s="21">
        <v>2000</v>
      </c>
      <c r="C7" s="21">
        <v>1200000</v>
      </c>
    </row>
    <row r="8" spans="1:3" x14ac:dyDescent="0.3">
      <c r="A8" s="20" t="s">
        <v>24</v>
      </c>
      <c r="B8" s="21">
        <v>700</v>
      </c>
      <c r="C8" s="21">
        <v>147000</v>
      </c>
    </row>
    <row r="9" spans="1:3" x14ac:dyDescent="0.3">
      <c r="A9" s="20" t="s">
        <v>15</v>
      </c>
      <c r="B9" s="21">
        <v>1200</v>
      </c>
      <c r="C9" s="21">
        <v>288000</v>
      </c>
    </row>
    <row r="10" spans="1:3" x14ac:dyDescent="0.3">
      <c r="A10" s="20" t="s">
        <v>12</v>
      </c>
      <c r="B10" s="21">
        <v>1500</v>
      </c>
      <c r="C10" s="21">
        <v>1125000</v>
      </c>
    </row>
    <row r="11" spans="1:3" x14ac:dyDescent="0.3">
      <c r="A11" s="20" t="s">
        <v>28</v>
      </c>
      <c r="B11" s="21">
        <v>500</v>
      </c>
      <c r="C11" s="21">
        <v>100000</v>
      </c>
    </row>
    <row r="12" spans="1:3" x14ac:dyDescent="0.3">
      <c r="A12" s="20" t="s">
        <v>19</v>
      </c>
      <c r="B12" s="21">
        <v>900</v>
      </c>
      <c r="C12" s="21">
        <v>81000</v>
      </c>
    </row>
    <row r="13" spans="1:3" x14ac:dyDescent="0.3">
      <c r="A13" s="20" t="s">
        <v>22</v>
      </c>
      <c r="B13" s="21">
        <v>800</v>
      </c>
      <c r="C13" s="21">
        <v>64000</v>
      </c>
    </row>
    <row r="14" spans="1:3" x14ac:dyDescent="0.3">
      <c r="A14" s="20" t="s">
        <v>58</v>
      </c>
      <c r="B14" s="21">
        <v>8900</v>
      </c>
      <c r="C14" s="21">
        <v>3118000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Normal="100" workbookViewId="0">
      <selection activeCell="I21" sqref="I21"/>
    </sheetView>
  </sheetViews>
  <sheetFormatPr defaultRowHeight="14.4" x14ac:dyDescent="0.3"/>
  <cols>
    <col min="1" max="1" width="15.44140625" customWidth="1"/>
    <col min="2" max="2" width="16.44140625" customWidth="1"/>
    <col min="3" max="3" width="19.21875" customWidth="1"/>
    <col min="4" max="4" width="15.109375" bestFit="1" customWidth="1"/>
    <col min="5" max="5" width="17.77734375" bestFit="1" customWidth="1"/>
    <col min="6" max="6" width="16.44140625" customWidth="1"/>
    <col min="7" max="7" width="10" bestFit="1" customWidth="1"/>
    <col min="8" max="8" width="19.21875" customWidth="1"/>
    <col min="9" max="9" width="10" customWidth="1"/>
    <col min="10" max="10" width="19.33203125" customWidth="1"/>
    <col min="11" max="11" width="21.33203125" customWidth="1"/>
    <col min="12" max="12" width="19.88671875" customWidth="1"/>
    <col min="13" max="13" width="24" customWidth="1"/>
    <col min="14" max="14" width="16.44140625" customWidth="1"/>
    <col min="15" max="15" width="11" customWidth="1"/>
    <col min="16" max="16" width="10.33203125" customWidth="1"/>
    <col min="17" max="17" width="7.44140625" customWidth="1"/>
    <col min="18" max="18" width="13.77734375" customWidth="1"/>
    <col min="19" max="19" width="14.88671875" customWidth="1"/>
    <col min="20" max="20" width="12" customWidth="1"/>
    <col min="21" max="21" width="6.21875" customWidth="1"/>
    <col min="22" max="22" width="11.44140625" customWidth="1"/>
    <col min="23" max="23" width="6.88671875" customWidth="1"/>
    <col min="24" max="24" width="7.44140625" customWidth="1"/>
    <col min="25" max="25" width="14.77734375" bestFit="1" customWidth="1"/>
    <col min="26" max="26" width="16.109375" bestFit="1" customWidth="1"/>
    <col min="27" max="27" width="11" bestFit="1" customWidth="1"/>
    <col min="28" max="28" width="10.33203125" customWidth="1"/>
    <col min="29" max="29" width="7.44140625" customWidth="1"/>
    <col min="30" max="30" width="13.77734375" customWidth="1"/>
    <col min="31" max="31" width="14.88671875" bestFit="1" customWidth="1"/>
    <col min="32" max="32" width="12" customWidth="1"/>
    <col min="33" max="33" width="6.21875" customWidth="1"/>
    <col min="34" max="34" width="11.44140625" customWidth="1"/>
    <col min="35" max="35" width="6.88671875" customWidth="1"/>
    <col min="36" max="36" width="7.44140625" customWidth="1"/>
    <col min="37" max="37" width="14.77734375" bestFit="1" customWidth="1"/>
    <col min="38" max="38" width="19.33203125" bestFit="1" customWidth="1"/>
    <col min="39" max="39" width="21.33203125" bestFit="1" customWidth="1"/>
    <col min="40" max="40" width="19.88671875" bestFit="1" customWidth="1"/>
  </cols>
  <sheetData>
    <row r="1" spans="1:6" x14ac:dyDescent="0.3">
      <c r="A1" s="19" t="s">
        <v>3</v>
      </c>
      <c r="B1" t="s">
        <v>63</v>
      </c>
    </row>
    <row r="2" spans="1:6" x14ac:dyDescent="0.3">
      <c r="A2" s="28" t="s">
        <v>62</v>
      </c>
      <c r="B2" s="28"/>
      <c r="C2" s="28"/>
    </row>
    <row r="3" spans="1:6" x14ac:dyDescent="0.3">
      <c r="A3" s="19" t="s">
        <v>57</v>
      </c>
      <c r="B3" t="s">
        <v>61</v>
      </c>
      <c r="C3" t="s">
        <v>60</v>
      </c>
      <c r="D3" t="s">
        <v>64</v>
      </c>
      <c r="E3" t="s">
        <v>66</v>
      </c>
      <c r="F3" t="s">
        <v>65</v>
      </c>
    </row>
    <row r="4" spans="1:6" x14ac:dyDescent="0.3">
      <c r="A4" s="20" t="s">
        <v>22</v>
      </c>
      <c r="B4" s="21">
        <v>800</v>
      </c>
      <c r="C4" s="21">
        <v>64000</v>
      </c>
      <c r="D4" s="21">
        <v>80</v>
      </c>
      <c r="E4" s="21">
        <v>800</v>
      </c>
      <c r="F4" s="21">
        <v>1</v>
      </c>
    </row>
    <row r="5" spans="1:6" x14ac:dyDescent="0.3">
      <c r="A5" s="20" t="s">
        <v>19</v>
      </c>
      <c r="B5" s="21">
        <v>900</v>
      </c>
      <c r="C5" s="21">
        <v>81000</v>
      </c>
      <c r="D5" s="21">
        <v>90</v>
      </c>
      <c r="E5" s="21">
        <v>900</v>
      </c>
      <c r="F5" s="21">
        <v>1</v>
      </c>
    </row>
    <row r="6" spans="1:6" x14ac:dyDescent="0.3">
      <c r="A6" s="20" t="s">
        <v>28</v>
      </c>
      <c r="B6" s="21">
        <v>2000</v>
      </c>
      <c r="C6" s="21">
        <v>100000</v>
      </c>
      <c r="D6" s="21">
        <v>200</v>
      </c>
      <c r="E6" s="21">
        <v>500</v>
      </c>
      <c r="F6" s="21">
        <v>1</v>
      </c>
    </row>
    <row r="7" spans="1:6" x14ac:dyDescent="0.3">
      <c r="A7" s="20" t="s">
        <v>12</v>
      </c>
      <c r="B7" s="21">
        <v>7500</v>
      </c>
      <c r="C7" s="21">
        <v>1125000</v>
      </c>
      <c r="D7" s="21">
        <v>750</v>
      </c>
      <c r="E7" s="21">
        <v>1500</v>
      </c>
      <c r="F7" s="21">
        <v>1</v>
      </c>
    </row>
    <row r="8" spans="1:6" x14ac:dyDescent="0.3">
      <c r="A8" s="20" t="s">
        <v>15</v>
      </c>
      <c r="B8" s="21">
        <v>2400</v>
      </c>
      <c r="C8" s="21">
        <v>288000</v>
      </c>
      <c r="D8" s="21">
        <v>240</v>
      </c>
      <c r="E8" s="21">
        <v>1200</v>
      </c>
      <c r="F8" s="21">
        <v>1</v>
      </c>
    </row>
    <row r="9" spans="1:6" x14ac:dyDescent="0.3">
      <c r="A9" s="20" t="s">
        <v>24</v>
      </c>
      <c r="B9" s="21">
        <v>2100</v>
      </c>
      <c r="C9" s="21">
        <v>147000</v>
      </c>
      <c r="D9" s="21">
        <v>210</v>
      </c>
      <c r="E9" s="21">
        <v>700</v>
      </c>
      <c r="F9" s="21">
        <v>1</v>
      </c>
    </row>
    <row r="10" spans="1:6" x14ac:dyDescent="0.3">
      <c r="A10" s="20" t="s">
        <v>8</v>
      </c>
      <c r="B10" s="21">
        <v>6000</v>
      </c>
      <c r="C10" s="21">
        <v>1200000</v>
      </c>
      <c r="D10" s="21">
        <v>600</v>
      </c>
      <c r="E10" s="21">
        <v>2000</v>
      </c>
      <c r="F10" s="21">
        <v>1</v>
      </c>
    </row>
    <row r="11" spans="1:6" x14ac:dyDescent="0.3">
      <c r="A11" s="20" t="s">
        <v>26</v>
      </c>
      <c r="B11" s="21">
        <v>1200</v>
      </c>
      <c r="C11" s="21">
        <v>72000</v>
      </c>
      <c r="D11" s="21">
        <v>120</v>
      </c>
      <c r="E11" s="21">
        <v>600</v>
      </c>
      <c r="F11" s="21">
        <v>1</v>
      </c>
    </row>
    <row r="12" spans="1:6" x14ac:dyDescent="0.3">
      <c r="A12" s="20" t="s">
        <v>30</v>
      </c>
      <c r="B12" s="21">
        <v>800</v>
      </c>
      <c r="C12" s="21">
        <v>32000</v>
      </c>
      <c r="D12" s="21">
        <v>80</v>
      </c>
      <c r="E12" s="21">
        <v>400</v>
      </c>
      <c r="F12" s="21">
        <v>1</v>
      </c>
    </row>
    <row r="13" spans="1:6" x14ac:dyDescent="0.3">
      <c r="A13" s="20" t="s">
        <v>32</v>
      </c>
      <c r="B13" s="21">
        <v>300</v>
      </c>
      <c r="C13" s="21">
        <v>9000</v>
      </c>
      <c r="D13" s="21">
        <v>30</v>
      </c>
      <c r="E13" s="21">
        <v>300</v>
      </c>
      <c r="F13" s="21">
        <v>1</v>
      </c>
    </row>
    <row r="14" spans="1:6" x14ac:dyDescent="0.3">
      <c r="A14" s="20" t="s">
        <v>58</v>
      </c>
      <c r="B14" s="21">
        <v>24000</v>
      </c>
      <c r="C14" s="21">
        <v>3118000</v>
      </c>
      <c r="D14" s="21">
        <v>2400</v>
      </c>
      <c r="E14" s="21">
        <v>890</v>
      </c>
      <c r="F14" s="21">
        <v>10</v>
      </c>
    </row>
  </sheetData>
  <sortState columnSort="1" ref="A3:F14">
    <sortCondition descending="1" ref="C3"/>
  </sortState>
  <mergeCells count="1">
    <mergeCell ref="A2:C2"/>
  </mergeCells>
  <conditionalFormatting sqref="B3">
    <cfRule type="cellIs" dxfId="1" priority="1" operator="greaterThan">
      <formula>3000</formula>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14"/>
  <sheetViews>
    <sheetView topLeftCell="G1" zoomScale="85" zoomScaleNormal="85" workbookViewId="0">
      <selection activeCell="L17" sqref="L17"/>
    </sheetView>
  </sheetViews>
  <sheetFormatPr defaultRowHeight="14.4" x14ac:dyDescent="0.3"/>
  <cols>
    <col min="1" max="1" width="16.77734375" customWidth="1"/>
    <col min="2" max="2" width="16.44140625" bestFit="1" customWidth="1"/>
    <col min="4" max="4" width="17" customWidth="1"/>
    <col min="5" max="5" width="20.109375" customWidth="1"/>
    <col min="6" max="6" width="17.5546875" customWidth="1"/>
    <col min="7" max="7" width="13.44140625" customWidth="1"/>
    <col min="8" max="8" width="13.33203125" customWidth="1"/>
    <col min="9" max="9" width="19.109375" customWidth="1"/>
    <col min="10" max="10" width="16.5546875" customWidth="1"/>
    <col min="11" max="11" width="15.33203125" customWidth="1"/>
    <col min="12" max="12" width="28.33203125" customWidth="1"/>
    <col min="14" max="14" width="21.21875" customWidth="1"/>
  </cols>
  <sheetData>
    <row r="2" spans="1:14" ht="15" thickBot="1" x14ac:dyDescent="0.35"/>
    <row r="3" spans="1:14" ht="15" thickBot="1" x14ac:dyDescent="0.35">
      <c r="A3" s="19" t="s">
        <v>57</v>
      </c>
      <c r="B3" t="s">
        <v>61</v>
      </c>
      <c r="D3" s="23" t="s">
        <v>0</v>
      </c>
      <c r="E3" s="23" t="s">
        <v>1</v>
      </c>
      <c r="F3" s="23" t="s">
        <v>2</v>
      </c>
      <c r="G3" s="23" t="s">
        <v>3</v>
      </c>
      <c r="H3" s="23" t="s">
        <v>4</v>
      </c>
      <c r="I3" s="24" t="s">
        <v>5</v>
      </c>
      <c r="J3" s="26" t="s">
        <v>6</v>
      </c>
      <c r="K3" s="27" t="s">
        <v>67</v>
      </c>
      <c r="L3" s="27" t="s">
        <v>68</v>
      </c>
      <c r="M3" s="27" t="s">
        <v>69</v>
      </c>
      <c r="N3" s="27" t="s">
        <v>70</v>
      </c>
    </row>
    <row r="4" spans="1:14" ht="15" thickBot="1" x14ac:dyDescent="0.35">
      <c r="A4" s="22">
        <v>45658</v>
      </c>
      <c r="B4" s="21">
        <v>6000</v>
      </c>
      <c r="D4" s="1" t="s">
        <v>7</v>
      </c>
      <c r="E4" s="1" t="s">
        <v>71</v>
      </c>
      <c r="F4" s="1" t="s">
        <v>9</v>
      </c>
      <c r="G4" s="1" t="s">
        <v>10</v>
      </c>
      <c r="H4" s="1">
        <v>1500</v>
      </c>
      <c r="I4" s="25">
        <v>45658</v>
      </c>
      <c r="J4" s="10">
        <v>3</v>
      </c>
      <c r="K4" s="15" t="str">
        <f>LEFT(F4, 4)</f>
        <v>Elec</v>
      </c>
      <c r="L4" s="15" t="str">
        <f>CONCATENATE(E4,"  - ",F4)</f>
        <v xml:space="preserve">       Laptop   - Electronics</v>
      </c>
      <c r="M4" s="15">
        <f>LEN(L4)</f>
        <v>29</v>
      </c>
      <c r="N4" s="15" t="str">
        <f>TRIM(E4)</f>
        <v>Laptop</v>
      </c>
    </row>
    <row r="5" spans="1:14" ht="15" thickBot="1" x14ac:dyDescent="0.35">
      <c r="A5" s="22">
        <v>45660</v>
      </c>
      <c r="B5" s="21">
        <v>7500</v>
      </c>
      <c r="D5" s="1" t="s">
        <v>11</v>
      </c>
      <c r="E5" s="1" t="s">
        <v>12</v>
      </c>
      <c r="F5" s="1" t="s">
        <v>9</v>
      </c>
      <c r="G5" s="1" t="s">
        <v>13</v>
      </c>
      <c r="H5" s="1">
        <v>800</v>
      </c>
      <c r="I5" s="25">
        <v>45660</v>
      </c>
      <c r="J5" s="10">
        <v>5</v>
      </c>
      <c r="K5" s="15" t="str">
        <f t="shared" ref="K5:K13" si="0">LEFT(F5, 4)</f>
        <v>Elec</v>
      </c>
      <c r="L5" s="15" t="str">
        <f>CONCATENATE(E5,"  - ",F5)</f>
        <v>Smartphone  - Electronics</v>
      </c>
      <c r="M5" s="15">
        <f t="shared" ref="M5:M13" si="1">LEN(L5)</f>
        <v>25</v>
      </c>
      <c r="N5" s="15" t="str">
        <f t="shared" ref="N5:N13" si="2">TRIM(E5)</f>
        <v>Smartphone</v>
      </c>
    </row>
    <row r="6" spans="1:14" ht="15" thickBot="1" x14ac:dyDescent="0.35">
      <c r="A6" s="22">
        <v>45662</v>
      </c>
      <c r="B6" s="21">
        <v>2400</v>
      </c>
      <c r="D6" s="1" t="s">
        <v>14</v>
      </c>
      <c r="E6" s="1" t="s">
        <v>15</v>
      </c>
      <c r="F6" s="1" t="s">
        <v>16</v>
      </c>
      <c r="G6" s="1" t="s">
        <v>17</v>
      </c>
      <c r="H6" s="1">
        <v>1200</v>
      </c>
      <c r="I6" s="25">
        <v>45662</v>
      </c>
      <c r="J6" s="10">
        <v>2</v>
      </c>
      <c r="K6" s="15" t="str">
        <f t="shared" si="0"/>
        <v>Appl</v>
      </c>
      <c r="L6" s="15" t="str">
        <f t="shared" ref="L6:L13" si="3">CONCATENATE(E6,"  - ",F6)</f>
        <v>Refrigerator  - Appliances</v>
      </c>
      <c r="M6" s="15">
        <f t="shared" si="1"/>
        <v>26</v>
      </c>
      <c r="N6" s="15" t="str">
        <f t="shared" si="2"/>
        <v>Refrigerator</v>
      </c>
    </row>
    <row r="7" spans="1:14" ht="15" thickBot="1" x14ac:dyDescent="0.35">
      <c r="A7" s="22">
        <v>45665</v>
      </c>
      <c r="B7" s="21">
        <v>900</v>
      </c>
      <c r="D7" s="1" t="s">
        <v>18</v>
      </c>
      <c r="E7" s="1" t="s">
        <v>72</v>
      </c>
      <c r="F7" s="1" t="s">
        <v>9</v>
      </c>
      <c r="G7" s="1" t="s">
        <v>20</v>
      </c>
      <c r="H7" s="1">
        <v>900</v>
      </c>
      <c r="I7" s="25">
        <v>45665</v>
      </c>
      <c r="J7" s="10">
        <v>1</v>
      </c>
      <c r="K7" s="15" t="str">
        <f t="shared" si="0"/>
        <v>Elec</v>
      </c>
      <c r="L7" s="15" t="str">
        <f t="shared" si="3"/>
        <v xml:space="preserve">      TV  - Electronics</v>
      </c>
      <c r="M7" s="15">
        <f t="shared" si="1"/>
        <v>23</v>
      </c>
      <c r="N7" s="15" t="str">
        <f t="shared" si="2"/>
        <v>TV</v>
      </c>
    </row>
    <row r="8" spans="1:14" ht="15" thickBot="1" x14ac:dyDescent="0.35">
      <c r="A8" s="22">
        <v>45669</v>
      </c>
      <c r="B8" s="21">
        <v>800</v>
      </c>
      <c r="D8" s="1" t="s">
        <v>21</v>
      </c>
      <c r="E8" s="1" t="s">
        <v>22</v>
      </c>
      <c r="F8" s="1" t="s">
        <v>16</v>
      </c>
      <c r="G8" s="1" t="s">
        <v>10</v>
      </c>
      <c r="H8" s="1">
        <v>700</v>
      </c>
      <c r="I8" s="25">
        <v>45669</v>
      </c>
      <c r="J8" s="10">
        <v>1</v>
      </c>
      <c r="K8" s="15" t="str">
        <f t="shared" si="0"/>
        <v>Appl</v>
      </c>
      <c r="L8" s="15" t="str">
        <f t="shared" si="3"/>
        <v>Washing Machine  - Appliances</v>
      </c>
      <c r="M8" s="15">
        <f t="shared" si="1"/>
        <v>29</v>
      </c>
      <c r="N8" s="15" t="str">
        <f t="shared" si="2"/>
        <v>Washing Machine</v>
      </c>
    </row>
    <row r="9" spans="1:14" ht="15" thickBot="1" x14ac:dyDescent="0.35">
      <c r="A9" s="22">
        <v>45672</v>
      </c>
      <c r="B9" s="21">
        <v>2100</v>
      </c>
      <c r="D9" s="1" t="s">
        <v>23</v>
      </c>
      <c r="E9" s="1" t="s">
        <v>24</v>
      </c>
      <c r="F9" s="1" t="s">
        <v>16</v>
      </c>
      <c r="G9" s="1" t="s">
        <v>13</v>
      </c>
      <c r="H9" s="1">
        <v>500</v>
      </c>
      <c r="I9" s="25">
        <v>45672</v>
      </c>
      <c r="J9" s="10">
        <v>3</v>
      </c>
      <c r="K9" s="15" t="str">
        <f t="shared" si="0"/>
        <v>Appl</v>
      </c>
      <c r="L9" s="15" t="str">
        <f t="shared" si="3"/>
        <v>Microwave  - Appliances</v>
      </c>
      <c r="M9" s="15">
        <f t="shared" si="1"/>
        <v>23</v>
      </c>
      <c r="N9" s="15" t="str">
        <f t="shared" si="2"/>
        <v>Microwave</v>
      </c>
    </row>
    <row r="10" spans="1:14" ht="15" thickBot="1" x14ac:dyDescent="0.35">
      <c r="A10" s="22">
        <v>45675</v>
      </c>
      <c r="B10" s="21">
        <v>1200</v>
      </c>
      <c r="D10" s="1" t="s">
        <v>25</v>
      </c>
      <c r="E10" s="1" t="s">
        <v>26</v>
      </c>
      <c r="F10" s="1" t="s">
        <v>9</v>
      </c>
      <c r="G10" s="1" t="s">
        <v>17</v>
      </c>
      <c r="H10" s="1">
        <v>400</v>
      </c>
      <c r="I10" s="25">
        <v>45675</v>
      </c>
      <c r="J10" s="10">
        <v>2</v>
      </c>
      <c r="K10" s="15" t="str">
        <f t="shared" si="0"/>
        <v>Elec</v>
      </c>
      <c r="L10" s="15" t="str">
        <f t="shared" si="3"/>
        <v>Camera  - Electronics</v>
      </c>
      <c r="M10" s="15">
        <f t="shared" si="1"/>
        <v>21</v>
      </c>
      <c r="N10" s="15" t="str">
        <f t="shared" si="2"/>
        <v>Camera</v>
      </c>
    </row>
    <row r="11" spans="1:14" ht="15" thickBot="1" x14ac:dyDescent="0.35">
      <c r="A11" s="22">
        <v>45677</v>
      </c>
      <c r="B11" s="21">
        <v>2000</v>
      </c>
      <c r="D11" s="1" t="s">
        <v>27</v>
      </c>
      <c r="E11" s="1" t="s">
        <v>28</v>
      </c>
      <c r="F11" s="1" t="s">
        <v>9</v>
      </c>
      <c r="G11" s="1" t="s">
        <v>20</v>
      </c>
      <c r="H11" s="1">
        <v>600</v>
      </c>
      <c r="I11" s="25">
        <v>45677</v>
      </c>
      <c r="J11" s="10">
        <v>4</v>
      </c>
      <c r="K11" s="15" t="str">
        <f t="shared" si="0"/>
        <v>Elec</v>
      </c>
      <c r="L11" s="15" t="str">
        <f t="shared" si="3"/>
        <v>Tablet  - Electronics</v>
      </c>
      <c r="M11" s="15">
        <f t="shared" si="1"/>
        <v>21</v>
      </c>
      <c r="N11" s="15" t="str">
        <f t="shared" si="2"/>
        <v>Tablet</v>
      </c>
    </row>
    <row r="12" spans="1:14" ht="21" customHeight="1" thickBot="1" x14ac:dyDescent="0.35">
      <c r="A12" s="22">
        <v>45679</v>
      </c>
      <c r="B12" s="21">
        <v>800</v>
      </c>
      <c r="D12" s="1" t="s">
        <v>29</v>
      </c>
      <c r="E12" s="1" t="s">
        <v>30</v>
      </c>
      <c r="F12" s="1" t="s">
        <v>16</v>
      </c>
      <c r="G12" s="1" t="s">
        <v>10</v>
      </c>
      <c r="H12" s="1">
        <v>300</v>
      </c>
      <c r="I12" s="25">
        <v>45679</v>
      </c>
      <c r="J12" s="10">
        <v>2</v>
      </c>
      <c r="K12" s="15" t="str">
        <f t="shared" si="0"/>
        <v>Appl</v>
      </c>
      <c r="L12" s="15" t="str">
        <f t="shared" si="3"/>
        <v>Blender  - Appliances</v>
      </c>
      <c r="M12" s="15">
        <f t="shared" si="1"/>
        <v>21</v>
      </c>
      <c r="N12" s="15" t="str">
        <f t="shared" si="2"/>
        <v>Blender</v>
      </c>
    </row>
    <row r="13" spans="1:14" ht="22.8" customHeight="1" thickBot="1" x14ac:dyDescent="0.35">
      <c r="A13" s="22">
        <v>45682</v>
      </c>
      <c r="B13" s="21">
        <v>300</v>
      </c>
      <c r="D13" s="1" t="s">
        <v>31</v>
      </c>
      <c r="E13" s="1" t="s">
        <v>32</v>
      </c>
      <c r="F13" s="1" t="s">
        <v>16</v>
      </c>
      <c r="G13" s="1" t="s">
        <v>13</v>
      </c>
      <c r="H13" s="1">
        <v>2000</v>
      </c>
      <c r="I13" s="25">
        <v>45682</v>
      </c>
      <c r="J13" s="10">
        <v>1</v>
      </c>
      <c r="K13" s="15" t="str">
        <f t="shared" si="0"/>
        <v>Appl</v>
      </c>
      <c r="L13" s="15" t="str">
        <f t="shared" si="3"/>
        <v>Air Conditioner  - Appliances</v>
      </c>
      <c r="M13" s="15">
        <f t="shared" si="1"/>
        <v>29</v>
      </c>
      <c r="N13" s="15" t="str">
        <f t="shared" si="2"/>
        <v>Air Conditioner</v>
      </c>
    </row>
    <row r="14" spans="1:14" x14ac:dyDescent="0.3">
      <c r="A14" s="22" t="s">
        <v>58</v>
      </c>
      <c r="B14" s="21">
        <v>24000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4"/>
  <sheetViews>
    <sheetView tabSelected="1" zoomScale="85" zoomScaleNormal="85" workbookViewId="0">
      <selection activeCell="M3" sqref="M3"/>
    </sheetView>
  </sheetViews>
  <sheetFormatPr defaultRowHeight="14.4" x14ac:dyDescent="0.3"/>
  <cols>
    <col min="1" max="1" width="15.6640625" customWidth="1"/>
    <col min="2" max="2" width="16.44140625" customWidth="1"/>
    <col min="3" max="3" width="18" customWidth="1"/>
    <col min="4" max="4" width="16.21875" customWidth="1"/>
    <col min="5" max="5" width="14.5546875" customWidth="1"/>
    <col min="6" max="6" width="14.77734375" customWidth="1"/>
    <col min="7" max="10" width="10.5546875" customWidth="1"/>
    <col min="11" max="14" width="17.6640625" customWidth="1"/>
    <col min="17" max="17" width="14" customWidth="1"/>
    <col min="18" max="18" width="11.6640625" customWidth="1"/>
    <col min="20" max="20" width="24" customWidth="1"/>
    <col min="21" max="21" width="17.6640625" customWidth="1"/>
    <col min="22" max="22" width="17.44140625" customWidth="1"/>
  </cols>
  <sheetData>
    <row r="1" spans="1:22" ht="26.4" thickBot="1" x14ac:dyDescent="0.5">
      <c r="A1" s="32" t="s">
        <v>33</v>
      </c>
      <c r="B1" s="32"/>
      <c r="C1" s="32"/>
      <c r="D1" s="32"/>
      <c r="E1" s="32"/>
      <c r="F1" s="32"/>
      <c r="G1" s="32"/>
      <c r="H1" s="5"/>
      <c r="I1" s="5"/>
      <c r="J1" s="5"/>
      <c r="K1" s="5"/>
      <c r="L1" s="5"/>
      <c r="M1" s="5"/>
      <c r="N1" s="5"/>
      <c r="Q1" s="33" t="s">
        <v>35</v>
      </c>
      <c r="R1" s="34"/>
      <c r="T1" s="33" t="s">
        <v>42</v>
      </c>
      <c r="U1" s="34"/>
      <c r="V1" s="34"/>
    </row>
    <row r="2" spans="1:22" ht="29.4" thickBot="1" x14ac:dyDescent="0.35">
      <c r="A2" s="3" t="s">
        <v>0</v>
      </c>
      <c r="B2" s="3" t="s">
        <v>1</v>
      </c>
      <c r="C2" s="3" t="s">
        <v>2</v>
      </c>
      <c r="D2" s="3" t="s">
        <v>3</v>
      </c>
      <c r="E2" s="3" t="s">
        <v>4</v>
      </c>
      <c r="F2" s="3" t="s">
        <v>5</v>
      </c>
      <c r="G2" s="9" t="s">
        <v>6</v>
      </c>
      <c r="H2" s="12" t="s">
        <v>44</v>
      </c>
      <c r="I2" s="12" t="s">
        <v>49</v>
      </c>
      <c r="J2" s="12" t="s">
        <v>50</v>
      </c>
      <c r="K2" s="12" t="s">
        <v>51</v>
      </c>
      <c r="L2" s="12" t="s">
        <v>52</v>
      </c>
      <c r="M2" s="12" t="s">
        <v>53</v>
      </c>
      <c r="N2" s="12" t="s">
        <v>54</v>
      </c>
      <c r="Q2" s="4" t="s">
        <v>3</v>
      </c>
      <c r="R2" s="4" t="s">
        <v>34</v>
      </c>
      <c r="T2" s="4" t="s">
        <v>1</v>
      </c>
      <c r="U2" s="4" t="s">
        <v>36</v>
      </c>
      <c r="V2" s="4" t="s">
        <v>37</v>
      </c>
    </row>
    <row r="3" spans="1:22" ht="15" thickBot="1" x14ac:dyDescent="0.35">
      <c r="A3" s="1" t="s">
        <v>7</v>
      </c>
      <c r="B3" s="1" t="s">
        <v>8</v>
      </c>
      <c r="C3" s="1" t="s">
        <v>9</v>
      </c>
      <c r="D3" s="1" t="s">
        <v>10</v>
      </c>
      <c r="E3" s="1">
        <v>2000</v>
      </c>
      <c r="F3" s="2">
        <v>45658</v>
      </c>
      <c r="G3" s="10">
        <v>3</v>
      </c>
      <c r="H3" s="13">
        <f>E3*G3</f>
        <v>6000</v>
      </c>
      <c r="I3" s="13">
        <f>H3*10%</f>
        <v>600</v>
      </c>
      <c r="J3" s="13">
        <f>E3*I3</f>
        <v>1200000</v>
      </c>
      <c r="K3" s="13" t="str">
        <f>IF(H3&gt;2000,"yes","no")</f>
        <v>yes</v>
      </c>
      <c r="L3" s="13" t="str">
        <f>IF(E3&gt;1500,"high",IF(E3&gt;1000,"medium","low"))</f>
        <v>high</v>
      </c>
      <c r="M3" s="13" t="b">
        <f>AND(H3&gt;2000,I3&gt;200)</f>
        <v>1</v>
      </c>
      <c r="N3" s="13" t="b">
        <f>OR(H3&lt;1000,H3&gt;3500)</f>
        <v>1</v>
      </c>
      <c r="Q3" s="1" t="s">
        <v>10</v>
      </c>
      <c r="R3" s="1">
        <v>10</v>
      </c>
      <c r="T3" s="1" t="s">
        <v>8</v>
      </c>
      <c r="U3" s="1" t="s">
        <v>38</v>
      </c>
      <c r="V3" s="1">
        <v>3</v>
      </c>
    </row>
    <row r="4" spans="1:22" ht="15" thickBot="1" x14ac:dyDescent="0.35">
      <c r="A4" s="1" t="s">
        <v>11</v>
      </c>
      <c r="B4" s="1" t="s">
        <v>12</v>
      </c>
      <c r="C4" s="1" t="s">
        <v>9</v>
      </c>
      <c r="D4" s="1" t="s">
        <v>13</v>
      </c>
      <c r="E4" s="1">
        <v>1500</v>
      </c>
      <c r="F4" s="2">
        <v>45660</v>
      </c>
      <c r="G4" s="10">
        <v>5</v>
      </c>
      <c r="H4" s="13">
        <f t="shared" ref="H4:H12" si="0">E4*G4</f>
        <v>7500</v>
      </c>
      <c r="I4" s="13">
        <f t="shared" ref="I4:I12" si="1">H4*10%</f>
        <v>750</v>
      </c>
      <c r="J4" s="13">
        <f t="shared" ref="J4:J12" si="2">E4*I4</f>
        <v>1125000</v>
      </c>
      <c r="K4" s="13" t="str">
        <f t="shared" ref="K4:K12" si="3">IF(H4&gt;2000,"yes","no")</f>
        <v>yes</v>
      </c>
      <c r="L4" s="13" t="str">
        <f t="shared" ref="L4:L12" si="4">IF(E4&gt;1500,"high",IF(E4&gt;1000,"medium","low"))</f>
        <v>medium</v>
      </c>
      <c r="M4" s="13" t="b">
        <f t="shared" ref="M4:M12" si="5">AND(H4&gt;2000,I4&gt;200)</f>
        <v>1</v>
      </c>
      <c r="N4" s="13" t="b">
        <f t="shared" ref="N4:N12" si="6">OR(H4&lt;1000,H4&gt;3500)</f>
        <v>1</v>
      </c>
      <c r="Q4" s="1" t="s">
        <v>13</v>
      </c>
      <c r="R4" s="1">
        <v>8</v>
      </c>
      <c r="T4" s="1" t="s">
        <v>12</v>
      </c>
      <c r="U4" s="1" t="s">
        <v>39</v>
      </c>
      <c r="V4" s="1">
        <v>2</v>
      </c>
    </row>
    <row r="5" spans="1:22" ht="15" thickBot="1" x14ac:dyDescent="0.35">
      <c r="A5" s="1" t="s">
        <v>14</v>
      </c>
      <c r="B5" s="1" t="s">
        <v>15</v>
      </c>
      <c r="C5" s="1" t="s">
        <v>16</v>
      </c>
      <c r="D5" s="1" t="s">
        <v>17</v>
      </c>
      <c r="E5" s="1">
        <v>1200</v>
      </c>
      <c r="F5" s="2">
        <v>45662</v>
      </c>
      <c r="G5" s="10">
        <v>2</v>
      </c>
      <c r="H5" s="13">
        <f t="shared" si="0"/>
        <v>2400</v>
      </c>
      <c r="I5" s="13">
        <f t="shared" si="1"/>
        <v>240</v>
      </c>
      <c r="J5" s="13">
        <f t="shared" si="2"/>
        <v>288000</v>
      </c>
      <c r="K5" s="13" t="str">
        <f t="shared" si="3"/>
        <v>yes</v>
      </c>
      <c r="L5" s="13" t="str">
        <f t="shared" si="4"/>
        <v>medium</v>
      </c>
      <c r="M5" s="13" t="b">
        <f t="shared" si="5"/>
        <v>1</v>
      </c>
      <c r="N5" s="13" t="b">
        <f t="shared" si="6"/>
        <v>0</v>
      </c>
      <c r="Q5" s="1" t="s">
        <v>17</v>
      </c>
      <c r="R5" s="1">
        <v>9</v>
      </c>
      <c r="T5" s="1" t="s">
        <v>15</v>
      </c>
      <c r="U5" s="1" t="s">
        <v>40</v>
      </c>
      <c r="V5" s="1">
        <v>5</v>
      </c>
    </row>
    <row r="6" spans="1:22" ht="15" thickBot="1" x14ac:dyDescent="0.35">
      <c r="A6" s="1" t="s">
        <v>18</v>
      </c>
      <c r="B6" s="1" t="s">
        <v>19</v>
      </c>
      <c r="C6" s="1" t="s">
        <v>9</v>
      </c>
      <c r="D6" s="1" t="s">
        <v>20</v>
      </c>
      <c r="E6" s="1">
        <v>900</v>
      </c>
      <c r="F6" s="2">
        <v>45665</v>
      </c>
      <c r="G6" s="10">
        <v>1</v>
      </c>
      <c r="H6" s="13">
        <f t="shared" si="0"/>
        <v>900</v>
      </c>
      <c r="I6" s="13">
        <f t="shared" si="1"/>
        <v>90</v>
      </c>
      <c r="J6" s="13">
        <f t="shared" si="2"/>
        <v>81000</v>
      </c>
      <c r="K6" s="13" t="str">
        <f t="shared" si="3"/>
        <v>no</v>
      </c>
      <c r="L6" s="13" t="str">
        <f t="shared" si="4"/>
        <v>low</v>
      </c>
      <c r="M6" s="13" t="b">
        <f t="shared" si="5"/>
        <v>0</v>
      </c>
      <c r="N6" s="13" t="b">
        <f t="shared" si="6"/>
        <v>1</v>
      </c>
      <c r="Q6" s="1" t="s">
        <v>20</v>
      </c>
      <c r="R6" s="1">
        <v>7</v>
      </c>
      <c r="T6" s="1" t="s">
        <v>19</v>
      </c>
      <c r="U6" s="1" t="s">
        <v>41</v>
      </c>
      <c r="V6" s="1">
        <v>2</v>
      </c>
    </row>
    <row r="7" spans="1:22" ht="15" thickBot="1" x14ac:dyDescent="0.35">
      <c r="A7" s="1" t="s">
        <v>21</v>
      </c>
      <c r="B7" s="1" t="s">
        <v>22</v>
      </c>
      <c r="C7" s="1" t="s">
        <v>16</v>
      </c>
      <c r="D7" s="1" t="s">
        <v>10</v>
      </c>
      <c r="E7" s="1">
        <v>800</v>
      </c>
      <c r="F7" s="2">
        <v>45669</v>
      </c>
      <c r="G7" s="10">
        <v>1</v>
      </c>
      <c r="H7" s="13">
        <f t="shared" si="0"/>
        <v>800</v>
      </c>
      <c r="I7" s="13">
        <f t="shared" si="1"/>
        <v>80</v>
      </c>
      <c r="J7" s="13">
        <f t="shared" si="2"/>
        <v>64000</v>
      </c>
      <c r="K7" s="13" t="str">
        <f t="shared" si="3"/>
        <v>no</v>
      </c>
      <c r="L7" s="13" t="str">
        <f t="shared" si="4"/>
        <v>low</v>
      </c>
      <c r="M7" s="13" t="b">
        <f t="shared" si="5"/>
        <v>0</v>
      </c>
      <c r="N7" s="13" t="b">
        <f t="shared" si="6"/>
        <v>1</v>
      </c>
      <c r="T7" s="1" t="s">
        <v>22</v>
      </c>
      <c r="U7" s="1" t="s">
        <v>40</v>
      </c>
      <c r="V7" s="1">
        <v>5</v>
      </c>
    </row>
    <row r="8" spans="1:22" ht="15" thickBot="1" x14ac:dyDescent="0.35">
      <c r="A8" s="1" t="s">
        <v>23</v>
      </c>
      <c r="B8" s="1" t="s">
        <v>24</v>
      </c>
      <c r="C8" s="1" t="s">
        <v>16</v>
      </c>
      <c r="D8" s="1" t="s">
        <v>13</v>
      </c>
      <c r="E8" s="1">
        <v>700</v>
      </c>
      <c r="F8" s="2">
        <v>45672</v>
      </c>
      <c r="G8" s="10">
        <v>3</v>
      </c>
      <c r="H8" s="13">
        <f t="shared" si="0"/>
        <v>2100</v>
      </c>
      <c r="I8" s="13">
        <f t="shared" si="1"/>
        <v>210</v>
      </c>
      <c r="J8" s="13">
        <f t="shared" si="2"/>
        <v>147000</v>
      </c>
      <c r="K8" s="13" t="str">
        <f t="shared" si="3"/>
        <v>yes</v>
      </c>
      <c r="L8" s="13" t="str">
        <f t="shared" si="4"/>
        <v>low</v>
      </c>
      <c r="M8" s="13" t="b">
        <f t="shared" si="5"/>
        <v>1</v>
      </c>
      <c r="N8" s="13" t="b">
        <f t="shared" si="6"/>
        <v>0</v>
      </c>
      <c r="T8" s="1" t="s">
        <v>24</v>
      </c>
      <c r="U8" s="1" t="s">
        <v>43</v>
      </c>
      <c r="V8" s="1">
        <v>2</v>
      </c>
    </row>
    <row r="9" spans="1:22" ht="15" thickBot="1" x14ac:dyDescent="0.35">
      <c r="A9" s="1" t="s">
        <v>25</v>
      </c>
      <c r="B9" s="1" t="s">
        <v>26</v>
      </c>
      <c r="C9" s="1" t="s">
        <v>9</v>
      </c>
      <c r="D9" s="1" t="s">
        <v>17</v>
      </c>
      <c r="E9" s="1">
        <v>600</v>
      </c>
      <c r="F9" s="2">
        <v>45675</v>
      </c>
      <c r="G9" s="10">
        <v>2</v>
      </c>
      <c r="H9" s="13">
        <f t="shared" si="0"/>
        <v>1200</v>
      </c>
      <c r="I9" s="13">
        <f t="shared" si="1"/>
        <v>120</v>
      </c>
      <c r="J9" s="13">
        <f t="shared" si="2"/>
        <v>72000</v>
      </c>
      <c r="K9" s="13" t="str">
        <f t="shared" si="3"/>
        <v>no</v>
      </c>
      <c r="L9" s="13" t="str">
        <f t="shared" si="4"/>
        <v>low</v>
      </c>
      <c r="M9" s="13" t="b">
        <f t="shared" si="5"/>
        <v>0</v>
      </c>
      <c r="N9" s="13" t="b">
        <f t="shared" si="6"/>
        <v>0</v>
      </c>
      <c r="T9" s="1" t="s">
        <v>26</v>
      </c>
      <c r="U9" s="1" t="s">
        <v>38</v>
      </c>
      <c r="V9" s="1">
        <v>3</v>
      </c>
    </row>
    <row r="10" spans="1:22" ht="15" thickBot="1" x14ac:dyDescent="0.35">
      <c r="A10" s="1" t="s">
        <v>27</v>
      </c>
      <c r="B10" s="1" t="s">
        <v>28</v>
      </c>
      <c r="C10" s="1" t="s">
        <v>9</v>
      </c>
      <c r="D10" s="1" t="s">
        <v>20</v>
      </c>
      <c r="E10" s="1">
        <v>500</v>
      </c>
      <c r="F10" s="2">
        <v>45677</v>
      </c>
      <c r="G10" s="10">
        <v>4</v>
      </c>
      <c r="H10" s="13">
        <f t="shared" si="0"/>
        <v>2000</v>
      </c>
      <c r="I10" s="13">
        <f t="shared" si="1"/>
        <v>200</v>
      </c>
      <c r="J10" s="13">
        <f t="shared" si="2"/>
        <v>100000</v>
      </c>
      <c r="K10" s="13" t="str">
        <f t="shared" si="3"/>
        <v>no</v>
      </c>
      <c r="L10" s="13" t="str">
        <f t="shared" si="4"/>
        <v>low</v>
      </c>
      <c r="M10" s="13" t="b">
        <f t="shared" si="5"/>
        <v>0</v>
      </c>
      <c r="N10" s="13" t="b">
        <f t="shared" si="6"/>
        <v>0</v>
      </c>
      <c r="T10" s="1" t="s">
        <v>28</v>
      </c>
      <c r="U10" s="1" t="s">
        <v>39</v>
      </c>
      <c r="V10" s="1">
        <v>1</v>
      </c>
    </row>
    <row r="11" spans="1:22" ht="15" thickBot="1" x14ac:dyDescent="0.35">
      <c r="A11" s="1" t="s">
        <v>29</v>
      </c>
      <c r="B11" s="1" t="s">
        <v>30</v>
      </c>
      <c r="C11" s="1" t="s">
        <v>16</v>
      </c>
      <c r="D11" s="1" t="s">
        <v>10</v>
      </c>
      <c r="E11" s="1">
        <v>400</v>
      </c>
      <c r="F11" s="2">
        <v>45679</v>
      </c>
      <c r="G11" s="10">
        <v>2</v>
      </c>
      <c r="H11" s="13">
        <f t="shared" si="0"/>
        <v>800</v>
      </c>
      <c r="I11" s="13">
        <f t="shared" si="1"/>
        <v>80</v>
      </c>
      <c r="J11" s="13">
        <f t="shared" si="2"/>
        <v>32000</v>
      </c>
      <c r="K11" s="13" t="str">
        <f t="shared" si="3"/>
        <v>no</v>
      </c>
      <c r="L11" s="13" t="str">
        <f t="shared" si="4"/>
        <v>low</v>
      </c>
      <c r="M11" s="13" t="b">
        <f t="shared" si="5"/>
        <v>0</v>
      </c>
      <c r="N11" s="13" t="b">
        <f t="shared" si="6"/>
        <v>1</v>
      </c>
      <c r="T11" s="1" t="s">
        <v>30</v>
      </c>
      <c r="U11" s="1" t="s">
        <v>43</v>
      </c>
      <c r="V11" s="1">
        <v>2</v>
      </c>
    </row>
    <row r="12" spans="1:22" ht="15" thickBot="1" x14ac:dyDescent="0.35">
      <c r="A12" s="1" t="s">
        <v>31</v>
      </c>
      <c r="B12" s="1" t="s">
        <v>32</v>
      </c>
      <c r="C12" s="1" t="s">
        <v>16</v>
      </c>
      <c r="D12" s="1" t="s">
        <v>13</v>
      </c>
      <c r="E12" s="1">
        <v>300</v>
      </c>
      <c r="F12" s="6">
        <v>45682</v>
      </c>
      <c r="G12" s="11">
        <v>1</v>
      </c>
      <c r="H12" s="13">
        <f t="shared" si="0"/>
        <v>300</v>
      </c>
      <c r="I12" s="13">
        <f t="shared" si="1"/>
        <v>30</v>
      </c>
      <c r="J12" s="13">
        <f t="shared" si="2"/>
        <v>9000</v>
      </c>
      <c r="K12" s="13" t="str">
        <f t="shared" si="3"/>
        <v>no</v>
      </c>
      <c r="L12" s="13" t="str">
        <f t="shared" si="4"/>
        <v>low</v>
      </c>
      <c r="M12" s="13" t="b">
        <f t="shared" si="5"/>
        <v>0</v>
      </c>
      <c r="N12" s="13" t="b">
        <f t="shared" si="6"/>
        <v>1</v>
      </c>
      <c r="T12" s="1" t="s">
        <v>32</v>
      </c>
      <c r="U12" s="1" t="s">
        <v>40</v>
      </c>
      <c r="V12" s="1">
        <v>5</v>
      </c>
    </row>
    <row r="13" spans="1:22" ht="18" x14ac:dyDescent="0.35">
      <c r="A13" s="14">
        <f>COUNTA(A3:A12)</f>
        <v>10</v>
      </c>
      <c r="F13" s="31" t="s">
        <v>45</v>
      </c>
      <c r="G13" s="35"/>
      <c r="H13" s="7">
        <f>SUM(H3:H12)</f>
        <v>24000</v>
      </c>
    </row>
    <row r="14" spans="1:22" ht="18" x14ac:dyDescent="0.35">
      <c r="F14" s="31" t="s">
        <v>46</v>
      </c>
      <c r="G14" s="35"/>
      <c r="H14" s="7">
        <f>AVERAGE(H3:H12)</f>
        <v>2400</v>
      </c>
    </row>
    <row r="15" spans="1:22" ht="18" x14ac:dyDescent="0.35">
      <c r="F15" s="31" t="s">
        <v>47</v>
      </c>
      <c r="G15" s="31"/>
      <c r="H15" s="8">
        <f>MAX(H3:H12)</f>
        <v>7500</v>
      </c>
      <c r="T15" s="36" t="s">
        <v>55</v>
      </c>
      <c r="U15" s="37"/>
      <c r="V15" s="37"/>
    </row>
    <row r="16" spans="1:22" ht="18" x14ac:dyDescent="0.35">
      <c r="F16" s="31" t="s">
        <v>48</v>
      </c>
      <c r="G16" s="31"/>
      <c r="H16" s="8">
        <f>MIN(H3:H12)</f>
        <v>300</v>
      </c>
      <c r="T16" s="15" t="s">
        <v>1</v>
      </c>
      <c r="U16" s="15" t="s">
        <v>36</v>
      </c>
      <c r="V16" s="15" t="s">
        <v>37</v>
      </c>
    </row>
    <row r="17" spans="8:22" x14ac:dyDescent="0.3">
      <c r="T17" s="15"/>
      <c r="U17" s="15"/>
      <c r="V17" s="15"/>
    </row>
    <row r="18" spans="8:22" x14ac:dyDescent="0.3">
      <c r="T18" s="15" t="s">
        <v>8</v>
      </c>
      <c r="U18" s="15" t="str">
        <f>VLOOKUP(T18,T2:V13,2,0)</f>
        <v>TechCo</v>
      </c>
      <c r="V18" s="15">
        <f>VLOOKUP(T18,T2:V12,3,0)</f>
        <v>3</v>
      </c>
    </row>
    <row r="19" spans="8:22" x14ac:dyDescent="0.3">
      <c r="T19" s="15"/>
      <c r="U19" s="15"/>
      <c r="V19" s="15"/>
    </row>
    <row r="24" spans="8:22" ht="15" thickBot="1" x14ac:dyDescent="0.35"/>
    <row r="25" spans="8:22" ht="15" customHeight="1" thickBot="1" x14ac:dyDescent="0.5">
      <c r="H25" s="16"/>
      <c r="I25" s="4" t="s">
        <v>3</v>
      </c>
      <c r="J25" s="1" t="s">
        <v>10</v>
      </c>
      <c r="K25" s="1" t="s">
        <v>13</v>
      </c>
      <c r="L25" s="1" t="s">
        <v>17</v>
      </c>
      <c r="M25" s="1" t="s">
        <v>20</v>
      </c>
    </row>
    <row r="26" spans="8:22" ht="29.4" thickBot="1" x14ac:dyDescent="0.5">
      <c r="H26" s="17" t="s">
        <v>35</v>
      </c>
      <c r="I26" s="4" t="s">
        <v>34</v>
      </c>
      <c r="J26" s="1">
        <v>10</v>
      </c>
      <c r="K26" s="1">
        <v>8</v>
      </c>
      <c r="L26" s="1">
        <v>9</v>
      </c>
      <c r="M26" s="1">
        <v>7</v>
      </c>
    </row>
    <row r="29" spans="8:22" x14ac:dyDescent="0.3">
      <c r="H29" s="29" t="s">
        <v>56</v>
      </c>
      <c r="I29" s="18"/>
      <c r="J29" s="18"/>
    </row>
    <row r="30" spans="8:22" x14ac:dyDescent="0.3">
      <c r="H30" s="30"/>
      <c r="I30" s="18"/>
      <c r="J30" s="18"/>
    </row>
    <row r="31" spans="8:22" x14ac:dyDescent="0.3">
      <c r="H31" s="30"/>
      <c r="I31" s="18" t="s">
        <v>3</v>
      </c>
      <c r="J31" s="18" t="s">
        <v>10</v>
      </c>
    </row>
    <row r="32" spans="8:22" x14ac:dyDescent="0.3">
      <c r="H32" s="30"/>
      <c r="I32" s="18" t="s">
        <v>34</v>
      </c>
      <c r="J32" s="18">
        <f>HLOOKUP(J31,I25:M26,2,0)</f>
        <v>10</v>
      </c>
    </row>
    <row r="33" spans="8:10" x14ac:dyDescent="0.3">
      <c r="H33" s="30"/>
      <c r="I33" s="18"/>
      <c r="J33" s="18"/>
    </row>
    <row r="34" spans="8:10" x14ac:dyDescent="0.3">
      <c r="H34" s="18"/>
      <c r="I34" s="18"/>
      <c r="J34" s="18"/>
    </row>
  </sheetData>
  <sortState ref="E3:E12">
    <sortCondition descending="1" ref="E3"/>
  </sortState>
  <mergeCells count="9">
    <mergeCell ref="H29:H33"/>
    <mergeCell ref="F16:G16"/>
    <mergeCell ref="A1:G1"/>
    <mergeCell ref="Q1:R1"/>
    <mergeCell ref="T1:V1"/>
    <mergeCell ref="F13:G13"/>
    <mergeCell ref="F14:G14"/>
    <mergeCell ref="F15:G15"/>
    <mergeCell ref="T15:V15"/>
  </mergeCells>
  <conditionalFormatting sqref="H3:H12">
    <cfRule type="cellIs" dxfId="0" priority="1" operator="greaterThan">
      <formula>2000</formula>
    </cfRule>
  </conditionalFormatting>
  <pageMargins left="1" right="1" top="1" bottom="1" header="0.5"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B1" workbookViewId="0">
      <selection activeCell="I2" sqref="I2"/>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Sheet4</vt:lpstr>
      <vt:lpstr>Sheet5</vt:lpstr>
      <vt:lpstr>Sheet6</vt: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2025-01-27T10:37:18Z</dcterms:created>
  <dcterms:modified xsi:type="dcterms:W3CDTF">2025-02-13T09:48:14Z</dcterms:modified>
</cp:coreProperties>
</file>