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48" windowWidth="8580" windowHeight="7968" activeTab="1"/>
  </bookViews>
  <sheets>
    <sheet name="Sheet4" sheetId="4" r:id="rId1"/>
    <sheet name="Sheet1" sheetId="1" r:id="rId2"/>
    <sheet name="Sheet2" sheetId="2" r:id="rId3"/>
    <sheet name="Sheet3" sheetId="3" r:id="rId4"/>
  </sheets>
  <calcPr calcId="144525"/>
  <pivotCaches>
    <pivotCache cacheId="10" r:id="rId5"/>
  </pivotCaches>
</workbook>
</file>

<file path=xl/calcChain.xml><?xml version="1.0" encoding="utf-8"?>
<calcChain xmlns="http://schemas.openxmlformats.org/spreadsheetml/2006/main">
  <c r="R13" i="1" l="1"/>
  <c r="O4" i="1" l="1"/>
  <c r="O5" i="1"/>
  <c r="O6" i="1"/>
  <c r="O7" i="1"/>
  <c r="O8" i="1"/>
  <c r="O9" i="1"/>
  <c r="O10" i="1"/>
  <c r="O11" i="1"/>
  <c r="O12" i="1"/>
  <c r="O3" i="1"/>
  <c r="N4" i="1"/>
  <c r="N5" i="1"/>
  <c r="N6" i="1"/>
  <c r="N7" i="1"/>
  <c r="N8" i="1"/>
  <c r="N9" i="1"/>
  <c r="N10" i="1"/>
  <c r="N11" i="1"/>
  <c r="N12" i="1"/>
  <c r="N3" i="1"/>
  <c r="M4" i="1"/>
  <c r="M5" i="1"/>
  <c r="M6" i="1"/>
  <c r="M7" i="1"/>
  <c r="M8" i="1"/>
  <c r="M9" i="1"/>
  <c r="M10" i="1"/>
  <c r="M11" i="1"/>
  <c r="M12" i="1"/>
  <c r="M3" i="1"/>
  <c r="L4" i="1"/>
  <c r="L5" i="1"/>
  <c r="L6" i="1"/>
  <c r="L7" i="1"/>
  <c r="L8" i="1"/>
  <c r="L9" i="1"/>
  <c r="L10" i="1"/>
  <c r="L11" i="1"/>
  <c r="L12" i="1"/>
  <c r="L3" i="1"/>
  <c r="K4" i="1"/>
  <c r="K5" i="1"/>
  <c r="K6" i="1"/>
  <c r="K7" i="1"/>
  <c r="K8" i="1"/>
  <c r="K9" i="1"/>
  <c r="K10" i="1"/>
  <c r="K11" i="1"/>
  <c r="K12" i="1"/>
  <c r="K3" i="1"/>
  <c r="J3" i="1" l="1"/>
  <c r="E16" i="1" l="1"/>
  <c r="E15" i="1"/>
  <c r="H14" i="1"/>
  <c r="G14" i="1"/>
  <c r="F14" i="1"/>
  <c r="E14" i="1"/>
  <c r="A13" i="1"/>
</calcChain>
</file>

<file path=xl/sharedStrings.xml><?xml version="1.0" encoding="utf-8"?>
<sst xmlns="http://schemas.openxmlformats.org/spreadsheetml/2006/main" count="69" uniqueCount="58">
  <si>
    <t>Student ID</t>
  </si>
  <si>
    <t>Name</t>
  </si>
  <si>
    <t>Class</t>
  </si>
  <si>
    <t>Gender</t>
  </si>
  <si>
    <t>Mathematics</t>
  </si>
  <si>
    <t>Science</t>
  </si>
  <si>
    <t>English</t>
  </si>
  <si>
    <t>Social Studies</t>
  </si>
  <si>
    <t>Enrollment Date</t>
  </si>
  <si>
    <t>S001</t>
  </si>
  <si>
    <t>Alice Johnson</t>
  </si>
  <si>
    <t>Female</t>
  </si>
  <si>
    <t>S002</t>
  </si>
  <si>
    <t>Bob Smith</t>
  </si>
  <si>
    <t>Male</t>
  </si>
  <si>
    <t>S003</t>
  </si>
  <si>
    <t>Carol Davis</t>
  </si>
  <si>
    <t>S004</t>
  </si>
  <si>
    <t>David Wilson</t>
  </si>
  <si>
    <t>S005</t>
  </si>
  <si>
    <t>Emma Brown</t>
  </si>
  <si>
    <t>S006</t>
  </si>
  <si>
    <t>Frank Taylor</t>
  </si>
  <si>
    <t>S007</t>
  </si>
  <si>
    <t>Grace Lee</t>
  </si>
  <si>
    <t>S008</t>
  </si>
  <si>
    <t>Henry Martin</t>
  </si>
  <si>
    <t>S009</t>
  </si>
  <si>
    <t>Irene Clark</t>
  </si>
  <si>
    <t>S010</t>
  </si>
  <si>
    <t>Jack Young</t>
  </si>
  <si>
    <t>School Management Dataset</t>
  </si>
  <si>
    <t>Class Teacher</t>
  </si>
  <si>
    <t>Teacher</t>
  </si>
  <si>
    <t>Mrs. Parker</t>
  </si>
  <si>
    <t>Mr. Johnson</t>
  </si>
  <si>
    <t>Miss Thompson</t>
  </si>
  <si>
    <t xml:space="preserve">AVERAGE= </t>
  </si>
  <si>
    <t xml:space="preserve">MAX = </t>
  </si>
  <si>
    <t>MIN =</t>
  </si>
  <si>
    <t>student above 75 in science</t>
  </si>
  <si>
    <t>Pass/Fail</t>
  </si>
  <si>
    <t>total marks</t>
  </si>
  <si>
    <t>percentage</t>
  </si>
  <si>
    <t>top performer</t>
  </si>
  <si>
    <t>Grades</t>
  </si>
  <si>
    <t>Vlookup</t>
  </si>
  <si>
    <t>class</t>
  </si>
  <si>
    <t>teacher</t>
  </si>
  <si>
    <t>Row Labels</t>
  </si>
  <si>
    <t>Grand Total</t>
  </si>
  <si>
    <t>Average of Mathematics</t>
  </si>
  <si>
    <t>Average of English</t>
  </si>
  <si>
    <t>Average of Science</t>
  </si>
  <si>
    <t>Average of Social Studies</t>
  </si>
  <si>
    <t>(All)</t>
  </si>
  <si>
    <t>(Multiple Items)</t>
  </si>
  <si>
    <t>Count of Grades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</si>
</sst>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/>
    <xf numFmtId="0" fontId="0" fillId="0" borderId="0" xfId="0" applyBorder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AVERAGE MARKS</a:t>
            </a:r>
            <a:r>
              <a:rPr lang="en-IN" baseline="0"/>
              <a:t>  </a:t>
            </a:r>
            <a:endParaRPr lang="en-IN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Sheet1!$D$14</c:f>
              <c:strCache>
                <c:ptCount val="1"/>
                <c:pt idx="0">
                  <c:v>AVERAGE= 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val>
            <c:numRef>
              <c:f>Sheet1!$E$14:$H$14</c:f>
              <c:numCache>
                <c:formatCode>General</c:formatCode>
                <c:ptCount val="4"/>
                <c:pt idx="0">
                  <c:v>70.8</c:v>
                </c:pt>
                <c:pt idx="1">
                  <c:v>72.599999999999994</c:v>
                </c:pt>
                <c:pt idx="2">
                  <c:v>73.3</c:v>
                </c:pt>
                <c:pt idx="3">
                  <c:v>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754624"/>
        <c:axId val="217756416"/>
      </c:barChart>
      <c:catAx>
        <c:axId val="217754624"/>
        <c:scaling>
          <c:orientation val="minMax"/>
        </c:scaling>
        <c:delete val="0"/>
        <c:axPos val="l"/>
        <c:majorTickMark val="out"/>
        <c:minorTickMark val="none"/>
        <c:tickLblPos val="nextTo"/>
        <c:crossAx val="217756416"/>
        <c:crosses val="autoZero"/>
        <c:auto val="0"/>
        <c:lblAlgn val="ctr"/>
        <c:lblOffset val="100"/>
        <c:noMultiLvlLbl val="0"/>
      </c:catAx>
      <c:valAx>
        <c:axId val="21775641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7754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STUDENT</a:t>
            </a:r>
            <a:r>
              <a:rPr lang="en-IN" baseline="0"/>
              <a:t> PERFORMANCE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Alice Johnson</c:v>
                </c:pt>
              </c:strCache>
            </c:strRef>
          </c:tx>
          <c:cat>
            <c:strRef>
              <c:f>Sheet1!$E$2:$H$2</c:f>
              <c:strCache>
                <c:ptCount val="4"/>
                <c:pt idx="0">
                  <c:v>Mathematics</c:v>
                </c:pt>
                <c:pt idx="1">
                  <c:v>Science</c:v>
                </c:pt>
                <c:pt idx="2">
                  <c:v>English</c:v>
                </c:pt>
                <c:pt idx="3">
                  <c:v>Social Studies</c:v>
                </c:pt>
              </c:strCache>
            </c:strRef>
          </c:cat>
          <c:val>
            <c:numRef>
              <c:f>Sheet1!$E$3:$H$3</c:f>
              <c:numCache>
                <c:formatCode>General</c:formatCode>
                <c:ptCount val="4"/>
                <c:pt idx="0">
                  <c:v>85</c:v>
                </c:pt>
                <c:pt idx="1">
                  <c:v>90</c:v>
                </c:pt>
                <c:pt idx="2">
                  <c:v>78</c:v>
                </c:pt>
                <c:pt idx="3">
                  <c:v>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Bob Smith</c:v>
                </c:pt>
              </c:strCache>
            </c:strRef>
          </c:tx>
          <c:cat>
            <c:strRef>
              <c:f>Sheet1!$E$2:$H$2</c:f>
              <c:strCache>
                <c:ptCount val="4"/>
                <c:pt idx="0">
                  <c:v>Mathematics</c:v>
                </c:pt>
                <c:pt idx="1">
                  <c:v>Science</c:v>
                </c:pt>
                <c:pt idx="2">
                  <c:v>English</c:v>
                </c:pt>
                <c:pt idx="3">
                  <c:v>Social Studies</c:v>
                </c:pt>
              </c:strCache>
            </c:strRef>
          </c:cat>
          <c:val>
            <c:numRef>
              <c:f>Sheet1!$E$4:$H$4</c:f>
              <c:numCache>
                <c:formatCode>General</c:formatCode>
                <c:ptCount val="4"/>
                <c:pt idx="0">
                  <c:v>72</c:v>
                </c:pt>
                <c:pt idx="1">
                  <c:v>65</c:v>
                </c:pt>
                <c:pt idx="2">
                  <c:v>80</c:v>
                </c:pt>
                <c:pt idx="3">
                  <c:v>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Carol Davis</c:v>
                </c:pt>
              </c:strCache>
            </c:strRef>
          </c:tx>
          <c:cat>
            <c:strRef>
              <c:f>Sheet1!$E$2:$H$2</c:f>
              <c:strCache>
                <c:ptCount val="4"/>
                <c:pt idx="0">
                  <c:v>Mathematics</c:v>
                </c:pt>
                <c:pt idx="1">
                  <c:v>Science</c:v>
                </c:pt>
                <c:pt idx="2">
                  <c:v>English</c:v>
                </c:pt>
                <c:pt idx="3">
                  <c:v>Social Studies</c:v>
                </c:pt>
              </c:strCache>
            </c:strRef>
          </c:cat>
          <c:val>
            <c:numRef>
              <c:f>Sheet1!$E$5:$H$5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68</c:v>
                </c:pt>
                <c:pt idx="3">
                  <c:v>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938176"/>
        <c:axId val="217939968"/>
      </c:lineChart>
      <c:catAx>
        <c:axId val="217938176"/>
        <c:scaling>
          <c:orientation val="minMax"/>
        </c:scaling>
        <c:delete val="0"/>
        <c:axPos val="b"/>
        <c:majorTickMark val="none"/>
        <c:minorTickMark val="none"/>
        <c:tickLblPos val="nextTo"/>
        <c:crossAx val="217939968"/>
        <c:crosses val="autoZero"/>
        <c:auto val="1"/>
        <c:lblAlgn val="ctr"/>
        <c:lblOffset val="100"/>
        <c:noMultiLvlLbl val="0"/>
      </c:catAx>
      <c:valAx>
        <c:axId val="217939968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7938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182880</xdr:colOff>
      <xdr:row>18</xdr:row>
      <xdr:rowOff>102870</xdr:rowOff>
    </xdr:from>
    <xdr:to>
      <xdr:col>8</xdr:col>
      <xdr:colOff>541020</xdr:colOff>
      <xdr:row>33</xdr:row>
      <xdr:rowOff>102870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270510</xdr:colOff>
      <xdr:row>18</xdr:row>
      <xdr:rowOff>110490</xdr:rowOff>
    </xdr:from>
    <xdr:to>
      <xdr:col>14</xdr:col>
      <xdr:colOff>849630</xdr:colOff>
      <xdr:row>33</xdr:row>
      <xdr:rowOff>110490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C" refreshedDate="45716.940914004626" createdVersion="4" refreshedVersion="4" minRefreshableVersion="3" recordCount="10">
  <cacheSource type="worksheet">
    <worksheetSource ref="A2:O12" sheet="Sheet1"/>
  </cacheSource>
  <cacheFields count="15">
    <cacheField name="Student ID" numFmtId="0">
      <sharedItems/>
    </cacheField>
    <cacheField name="Name" numFmtId="0">
      <sharedItems/>
    </cacheField>
    <cacheField name="Class" numFmtId="0">
      <sharedItems containsSemiMixedTypes="0" containsString="0" containsNumber="1" containsInteger="1" minValue="8" maxValue="10" count="3">
        <n v="10"/>
        <n v="9"/>
        <n v="8"/>
      </sharedItems>
    </cacheField>
    <cacheField name="Gender" numFmtId="0">
      <sharedItems count="2">
        <s v="Female"/>
        <s v="Male"/>
      </sharedItems>
    </cacheField>
    <cacheField name="Mathematics" numFmtId="0">
      <sharedItems containsSemiMixedTypes="0" containsString="0" containsNumber="1" containsInteger="1" minValue="45" maxValue="95"/>
    </cacheField>
    <cacheField name="Science" numFmtId="0">
      <sharedItems containsSemiMixedTypes="0" containsString="0" containsNumber="1" containsInteger="1" minValue="50" maxValue="92"/>
    </cacheField>
    <cacheField name="English" numFmtId="0">
      <sharedItems containsSemiMixedTypes="0" containsString="0" containsNumber="1" containsInteger="1" minValue="55" maxValue="92"/>
    </cacheField>
    <cacheField name="Social Studies" numFmtId="0">
      <sharedItems containsSemiMixedTypes="0" containsString="0" containsNumber="1" containsInteger="1" minValue="48" maxValue="90"/>
    </cacheField>
    <cacheField name="Enrollment Date" numFmtId="14">
      <sharedItems containsSemiMixedTypes="0" containsNonDate="0" containsDate="1" containsString="0" minDate="2020-03-20T00:00:00" maxDate="2023-03-11T00:00:00"/>
    </cacheField>
    <cacheField name="student above 75 in science" numFmtId="0">
      <sharedItems containsString="0" containsBlank="1" containsNumber="1" containsInteger="1" minValue="4" maxValue="4"/>
    </cacheField>
    <cacheField name="Pass/Fail" numFmtId="0">
      <sharedItems/>
    </cacheField>
    <cacheField name="total marks" numFmtId="0">
      <sharedItems containsSemiMixedTypes="0" containsString="0" containsNumber="1" containsInteger="1" minValue="198" maxValue="365" count="10">
        <n v="341"/>
        <n v="292"/>
        <n v="263"/>
        <n v="365"/>
        <n v="235"/>
        <n v="325"/>
        <n v="198"/>
        <n v="355"/>
        <n v="285"/>
        <n v="238"/>
      </sharedItems>
    </cacheField>
    <cacheField name="percentage" numFmtId="0">
      <sharedItems containsSemiMixedTypes="0" containsString="0" containsNumber="1" minValue="49.5" maxValue="91.25"/>
    </cacheField>
    <cacheField name="top performer" numFmtId="0">
      <sharedItems/>
    </cacheField>
    <cacheField name="Grades" numFmtId="0">
      <sharedItems count="5">
        <s v="A"/>
        <s v="B"/>
        <s v="C"/>
        <s v="A+"/>
        <s v="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s v="S001"/>
    <s v="Alice Johnson"/>
    <x v="0"/>
    <x v="0"/>
    <n v="85"/>
    <n v="90"/>
    <n v="78"/>
    <n v="88"/>
    <d v="2022-06-10T00:00:00"/>
    <n v="4"/>
    <s v="PASS"/>
    <x v="0"/>
    <n v="85.25"/>
    <s v="TOP PERFORMER"/>
    <x v="0"/>
  </r>
  <r>
    <s v="S002"/>
    <s v="Bob Smith"/>
    <x v="1"/>
    <x v="1"/>
    <n v="72"/>
    <n v="65"/>
    <n v="80"/>
    <n v="75"/>
    <d v="2023-01-15T00:00:00"/>
    <m/>
    <s v="PASS"/>
    <x v="1"/>
    <n v="73"/>
    <s v="NEEDS IMPROVEMENT"/>
    <x v="1"/>
  </r>
  <r>
    <s v="S003"/>
    <s v="Carol Davis"/>
    <x v="2"/>
    <x v="0"/>
    <n v="60"/>
    <n v="70"/>
    <n v="68"/>
    <n v="65"/>
    <d v="2021-09-05T00:00:00"/>
    <m/>
    <s v="PASS"/>
    <x v="2"/>
    <n v="65.75"/>
    <s v="NEEDS IMPROVEMENT"/>
    <x v="2"/>
  </r>
  <r>
    <s v="S004"/>
    <s v="David Wilson"/>
    <x v="0"/>
    <x v="1"/>
    <n v="95"/>
    <n v="88"/>
    <n v="92"/>
    <n v="90"/>
    <d v="2020-03-20T00:00:00"/>
    <m/>
    <s v="PASS"/>
    <x v="3"/>
    <n v="91.25"/>
    <s v="TOP PERFORMER"/>
    <x v="3"/>
  </r>
  <r>
    <s v="S005"/>
    <s v="Emma Brown"/>
    <x v="1"/>
    <x v="0"/>
    <n v="50"/>
    <n v="58"/>
    <n v="65"/>
    <n v="62"/>
    <d v="2022-08-25T00:00:00"/>
    <m/>
    <s v="PASS"/>
    <x v="4"/>
    <n v="58.75"/>
    <s v="NEEDS IMPROVEMENT"/>
    <x v="4"/>
  </r>
  <r>
    <s v="S006"/>
    <s v="Frank Taylor"/>
    <x v="2"/>
    <x v="1"/>
    <n v="78"/>
    <n v="80"/>
    <n v="85"/>
    <n v="82"/>
    <d v="2021-11-12T00:00:00"/>
    <m/>
    <s v="PASS"/>
    <x v="5"/>
    <n v="81.25"/>
    <s v="NEEDS IMPROVEMENT"/>
    <x v="0"/>
  </r>
  <r>
    <s v="S007"/>
    <s v="Grace Lee"/>
    <x v="0"/>
    <x v="0"/>
    <n v="45"/>
    <n v="50"/>
    <n v="55"/>
    <n v="48"/>
    <d v="2023-02-01T00:00:00"/>
    <m/>
    <s v="PASS"/>
    <x v="6"/>
    <n v="49.5"/>
    <s v="NEEDS IMPROVEMENT"/>
    <x v="4"/>
  </r>
  <r>
    <s v="S008"/>
    <s v="Henry Martin"/>
    <x v="1"/>
    <x v="1"/>
    <n v="88"/>
    <n v="92"/>
    <n v="85"/>
    <n v="90"/>
    <d v="2022-07-18T00:00:00"/>
    <m/>
    <s v="PASS"/>
    <x v="7"/>
    <n v="88.75"/>
    <s v="TOP PERFORMER"/>
    <x v="0"/>
  </r>
  <r>
    <s v="S009"/>
    <s v="Irene Clark"/>
    <x v="2"/>
    <x v="0"/>
    <n v="75"/>
    <n v="68"/>
    <n v="70"/>
    <n v="72"/>
    <d v="2023-03-10T00:00:00"/>
    <m/>
    <s v="PASS"/>
    <x v="8"/>
    <n v="71.25"/>
    <s v="NEEDS IMPROVEMENT"/>
    <x v="1"/>
  </r>
  <r>
    <s v="S010"/>
    <s v="Jack Young"/>
    <x v="0"/>
    <x v="1"/>
    <n v="60"/>
    <n v="65"/>
    <n v="55"/>
    <n v="58"/>
    <d v="2022-05-06T00:00:00"/>
    <m/>
    <s v="PASS"/>
    <x v="9"/>
    <n v="59.5"/>
    <s v="NEEDS IMPROVEMENT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F8" firstHeaderRow="0" firstDataRow="1" firstDataCol="1" rowPageCount="2" colPageCount="1"/>
  <pivotFields count="15">
    <pivotField showAll="0"/>
    <pivotField showAll="0"/>
    <pivotField axis="axisRow" showAll="0">
      <items count="4">
        <item x="2"/>
        <item x="1"/>
        <item x="0"/>
        <item t="default"/>
      </items>
    </pivotField>
    <pivotField axis="axisPage" multipleItemSelectionAllowed="1" showAll="0">
      <items count="3">
        <item x="0"/>
        <item x="1"/>
        <item t="default"/>
      </items>
    </pivotField>
    <pivotField dataField="1" showAll="0"/>
    <pivotField dataField="1" showAll="0"/>
    <pivotField dataField="1" showAll="0"/>
    <pivotField dataField="1" showAll="0"/>
    <pivotField numFmtId="14" showAll="0"/>
    <pivotField showAll="0"/>
    <pivotField showAll="0"/>
    <pivotField showAll="0" avgSubtotal="1">
      <items count="11">
        <item x="6"/>
        <item x="4"/>
        <item x="9"/>
        <item x="2"/>
        <item x="8"/>
        <item x="1"/>
        <item x="5"/>
        <item x="0"/>
        <item x="7"/>
        <item x="3"/>
        <item t="avg"/>
      </items>
    </pivotField>
    <pivotField showAll="0"/>
    <pivotField showAll="0"/>
    <pivotField axis="axisPage" dataField="1" multipleItemSelectionAllowed="1" showAll="0">
      <items count="6">
        <item h="1" x="0"/>
        <item h="1" x="3"/>
        <item x="1"/>
        <item x="2"/>
        <item x="4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3" hier="-1"/>
    <pageField fld="14" hier="-1"/>
  </pageFields>
  <dataFields count="5">
    <dataField name="Average of Mathematics" fld="4" subtotal="average" baseField="2" baseItem="0"/>
    <dataField name="Average of Science" fld="5" subtotal="average" baseField="2" baseItem="0"/>
    <dataField name="Average of Social Studies" fld="7" subtotal="average" baseField="2" baseItem="0"/>
    <dataField name="Average of English" fld="6" subtotal="average" baseField="2" baseItem="0"/>
    <dataField name="Count of Grades" fld="1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A4" sqref="A4"/>
    </sheetView>
  </sheetViews>
  <sheetFormatPr defaultRowHeight="14.4" x14ac:dyDescent="0.3"/>
  <cols>
    <col min="1" max="1" width="12.5546875" customWidth="1"/>
    <col min="2" max="2" width="21.88671875" customWidth="1"/>
    <col min="3" max="3" width="17" customWidth="1"/>
    <col min="4" max="4" width="22.33203125" customWidth="1"/>
    <col min="5" max="5" width="16.5546875" customWidth="1"/>
    <col min="6" max="6" width="14.6640625" customWidth="1"/>
    <col min="7" max="7" width="16.5546875" customWidth="1"/>
    <col min="8" max="8" width="17" customWidth="1"/>
    <col min="9" max="9" width="22.33203125" customWidth="1"/>
    <col min="10" max="10" width="21.88671875" customWidth="1"/>
    <col min="11" max="11" width="16.5546875" customWidth="1"/>
    <col min="12" max="12" width="17" customWidth="1"/>
    <col min="13" max="13" width="22.33203125" bestFit="1" customWidth="1"/>
    <col min="14" max="14" width="21.88671875" bestFit="1" customWidth="1"/>
    <col min="15" max="15" width="16.5546875" bestFit="1" customWidth="1"/>
    <col min="16" max="16" width="17" customWidth="1"/>
    <col min="17" max="17" width="22.33203125" bestFit="1" customWidth="1"/>
    <col min="18" max="18" width="21.88671875" customWidth="1"/>
    <col min="19" max="19" width="16.5546875" customWidth="1"/>
    <col min="20" max="20" width="17" customWidth="1"/>
    <col min="21" max="21" width="22.33203125" bestFit="1" customWidth="1"/>
    <col min="22" max="22" width="21.88671875" customWidth="1"/>
    <col min="23" max="23" width="16.5546875" customWidth="1"/>
    <col min="24" max="24" width="17" bestFit="1" customWidth="1"/>
    <col min="25" max="25" width="22.33203125" bestFit="1" customWidth="1"/>
    <col min="26" max="26" width="21.88671875" bestFit="1" customWidth="1"/>
    <col min="27" max="27" width="16.5546875" bestFit="1" customWidth="1"/>
    <col min="28" max="28" width="17" bestFit="1" customWidth="1"/>
    <col min="29" max="29" width="22.33203125" bestFit="1" customWidth="1"/>
    <col min="30" max="30" width="21.88671875" bestFit="1" customWidth="1"/>
    <col min="31" max="31" width="16.5546875" customWidth="1"/>
    <col min="32" max="32" width="17" customWidth="1"/>
    <col min="33" max="33" width="22.33203125" bestFit="1" customWidth="1"/>
    <col min="34" max="34" width="21.88671875" bestFit="1" customWidth="1"/>
    <col min="35" max="35" width="16.5546875" bestFit="1" customWidth="1"/>
    <col min="36" max="36" width="17" bestFit="1" customWidth="1"/>
    <col min="37" max="37" width="22.33203125" bestFit="1" customWidth="1"/>
    <col min="38" max="38" width="21.88671875" bestFit="1" customWidth="1"/>
    <col min="39" max="39" width="16.5546875" bestFit="1" customWidth="1"/>
    <col min="40" max="40" width="17" bestFit="1" customWidth="1"/>
    <col min="41" max="41" width="22.33203125" bestFit="1" customWidth="1"/>
    <col min="42" max="42" width="26.6640625" bestFit="1" customWidth="1"/>
    <col min="43" max="43" width="21.44140625" bestFit="1" customWidth="1"/>
    <col min="44" max="44" width="21.88671875" bestFit="1" customWidth="1"/>
    <col min="45" max="45" width="27.109375" bestFit="1" customWidth="1"/>
  </cols>
  <sheetData>
    <row r="1" spans="1:6" x14ac:dyDescent="0.3">
      <c r="A1" s="12" t="s">
        <v>3</v>
      </c>
      <c r="B1" t="s">
        <v>55</v>
      </c>
    </row>
    <row r="2" spans="1:6" x14ac:dyDescent="0.3">
      <c r="A2" s="12" t="s">
        <v>45</v>
      </c>
      <c r="B2" t="s">
        <v>56</v>
      </c>
    </row>
    <row r="4" spans="1:6" x14ac:dyDescent="0.3">
      <c r="A4" s="12" t="s">
        <v>49</v>
      </c>
      <c r="B4" t="s">
        <v>51</v>
      </c>
      <c r="C4" t="s">
        <v>53</v>
      </c>
      <c r="D4" t="s">
        <v>54</v>
      </c>
      <c r="E4" t="s">
        <v>52</v>
      </c>
      <c r="F4" t="s">
        <v>57</v>
      </c>
    </row>
    <row r="5" spans="1:6" x14ac:dyDescent="0.3">
      <c r="A5" s="13">
        <v>8</v>
      </c>
      <c r="B5" s="11">
        <v>67.5</v>
      </c>
      <c r="C5" s="11">
        <v>69</v>
      </c>
      <c r="D5" s="11">
        <v>68.5</v>
      </c>
      <c r="E5" s="11">
        <v>69</v>
      </c>
      <c r="F5" s="11">
        <v>2</v>
      </c>
    </row>
    <row r="6" spans="1:6" x14ac:dyDescent="0.3">
      <c r="A6" s="13">
        <v>9</v>
      </c>
      <c r="B6" s="11">
        <v>61</v>
      </c>
      <c r="C6" s="11">
        <v>61.5</v>
      </c>
      <c r="D6" s="11">
        <v>68.5</v>
      </c>
      <c r="E6" s="11">
        <v>72.5</v>
      </c>
      <c r="F6" s="11">
        <v>2</v>
      </c>
    </row>
    <row r="7" spans="1:6" x14ac:dyDescent="0.3">
      <c r="A7" s="13">
        <v>10</v>
      </c>
      <c r="B7" s="11">
        <v>52.5</v>
      </c>
      <c r="C7" s="11">
        <v>57.5</v>
      </c>
      <c r="D7" s="11">
        <v>53</v>
      </c>
      <c r="E7" s="11">
        <v>55</v>
      </c>
      <c r="F7" s="11">
        <v>2</v>
      </c>
    </row>
    <row r="8" spans="1:6" x14ac:dyDescent="0.3">
      <c r="A8" s="13" t="s">
        <v>50</v>
      </c>
      <c r="B8" s="11">
        <v>60.333333333333336</v>
      </c>
      <c r="C8" s="11">
        <v>62.666666666666664</v>
      </c>
      <c r="D8" s="11">
        <v>63.333333333333336</v>
      </c>
      <c r="E8" s="11">
        <v>65.5</v>
      </c>
      <c r="F8" s="11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abSelected="1" zoomScaleNormal="100" workbookViewId="0">
      <selection activeCell="B18" sqref="B18"/>
    </sheetView>
  </sheetViews>
  <sheetFormatPr defaultRowHeight="14.4" x14ac:dyDescent="0.3"/>
  <cols>
    <col min="1" max="1" width="13.88671875" customWidth="1"/>
    <col min="2" max="2" width="15.6640625" customWidth="1"/>
    <col min="4" max="4" width="11.77734375" customWidth="1"/>
    <col min="5" max="5" width="12.88671875" customWidth="1"/>
    <col min="8" max="8" width="10.109375" customWidth="1"/>
    <col min="9" max="9" width="13.44140625" customWidth="1"/>
    <col min="13" max="13" width="11.21875" customWidth="1"/>
    <col min="14" max="15" width="20.33203125" customWidth="1"/>
    <col min="17" max="17" width="11.109375" customWidth="1"/>
    <col min="18" max="18" width="13.5546875" customWidth="1"/>
  </cols>
  <sheetData>
    <row r="1" spans="1:18" ht="18" x14ac:dyDescent="0.35">
      <c r="A1" s="7" t="s">
        <v>31</v>
      </c>
      <c r="B1" s="8"/>
      <c r="C1" s="8"/>
      <c r="D1" s="8"/>
      <c r="E1" s="8"/>
      <c r="F1" s="8"/>
      <c r="G1" s="8"/>
      <c r="H1" s="8"/>
      <c r="I1" s="9"/>
      <c r="Q1" s="10" t="s">
        <v>32</v>
      </c>
      <c r="R1" s="10"/>
    </row>
    <row r="2" spans="1:18" ht="57.6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6" t="s">
        <v>40</v>
      </c>
      <c r="K2" s="6" t="s">
        <v>41</v>
      </c>
      <c r="L2" s="6" t="s">
        <v>42</v>
      </c>
      <c r="M2" s="6" t="s">
        <v>43</v>
      </c>
      <c r="N2" s="6" t="s">
        <v>44</v>
      </c>
      <c r="O2" s="6" t="s">
        <v>45</v>
      </c>
      <c r="Q2" s="1" t="s">
        <v>2</v>
      </c>
      <c r="R2" s="1" t="s">
        <v>33</v>
      </c>
    </row>
    <row r="3" spans="1:18" ht="28.8" customHeight="1" x14ac:dyDescent="0.3">
      <c r="A3" s="2" t="s">
        <v>9</v>
      </c>
      <c r="B3" s="2" t="s">
        <v>10</v>
      </c>
      <c r="C3" s="2">
        <v>10</v>
      </c>
      <c r="D3" s="2" t="s">
        <v>11</v>
      </c>
      <c r="E3" s="2">
        <v>85</v>
      </c>
      <c r="F3" s="2">
        <v>90</v>
      </c>
      <c r="G3" s="2">
        <v>78</v>
      </c>
      <c r="H3" s="2">
        <v>88</v>
      </c>
      <c r="I3" s="3">
        <v>44722</v>
      </c>
      <c r="J3" s="4">
        <f>COUNTIF(F3:F12,"&gt;75")</f>
        <v>4</v>
      </c>
      <c r="K3" s="4" t="str">
        <f>IF(MIN(E3:I3) &gt;=40,"PASS","FAIL")</f>
        <v>PASS</v>
      </c>
      <c r="L3" s="4">
        <f>SUM(E3:H3)</f>
        <v>341</v>
      </c>
      <c r="M3" s="4">
        <f>L3/4</f>
        <v>85.25</v>
      </c>
      <c r="N3" s="4" t="str">
        <f>IF(M3&gt;=85, "TOP PERFORMER", "NEEDS IMPROVEMENT")</f>
        <v>TOP PERFORMER</v>
      </c>
      <c r="O3" s="4" t="str">
        <f>IF(
  M3 &gt;= 90, "A+",
  IF(M3&gt;= 80, "A",
 IF( M3&gt;= 70, "B",
  IF(M3&gt;= 60, "C","D")
)))</f>
        <v>A</v>
      </c>
      <c r="Q3" s="2">
        <v>8</v>
      </c>
      <c r="R3" s="2" t="s">
        <v>34</v>
      </c>
    </row>
    <row r="4" spans="1:18" ht="28.8" customHeight="1" x14ac:dyDescent="0.3">
      <c r="A4" s="2" t="s">
        <v>12</v>
      </c>
      <c r="B4" s="2" t="s">
        <v>13</v>
      </c>
      <c r="C4" s="2">
        <v>9</v>
      </c>
      <c r="D4" s="2" t="s">
        <v>14</v>
      </c>
      <c r="E4" s="2">
        <v>72</v>
      </c>
      <c r="F4" s="2">
        <v>65</v>
      </c>
      <c r="G4" s="2">
        <v>80</v>
      </c>
      <c r="H4" s="2">
        <v>75</v>
      </c>
      <c r="I4" s="3">
        <v>44941</v>
      </c>
      <c r="J4" s="4"/>
      <c r="K4" s="4" t="str">
        <f t="shared" ref="K4:K12" si="0">IF(MIN(E4:I4) &gt;=40,"PASS","FAIL")</f>
        <v>PASS</v>
      </c>
      <c r="L4" s="4">
        <f t="shared" ref="L4:L12" si="1">SUM(E4:H4)</f>
        <v>292</v>
      </c>
      <c r="M4" s="4">
        <f t="shared" ref="M4:M12" si="2">L4/4</f>
        <v>73</v>
      </c>
      <c r="N4" s="4" t="str">
        <f t="shared" ref="N4:N12" si="3">IF(M4&gt;=85, "TOP PERFORMER", "NEEDS IMPROVEMENT")</f>
        <v>NEEDS IMPROVEMENT</v>
      </c>
      <c r="O4" s="4" t="str">
        <f t="shared" ref="O4:O12" si="4">IF(
  M4 &gt;= 90, "A+",
  IF(M4&gt;= 80, "A",
 IF( M4&gt;= 70, "B",
  IF(M4&gt;= 60, "C","D")
)))</f>
        <v>B</v>
      </c>
      <c r="Q4" s="2">
        <v>9</v>
      </c>
      <c r="R4" s="2" t="s">
        <v>35</v>
      </c>
    </row>
    <row r="5" spans="1:18" ht="28.8" customHeight="1" x14ac:dyDescent="0.3">
      <c r="A5" s="2" t="s">
        <v>15</v>
      </c>
      <c r="B5" s="2" t="s">
        <v>16</v>
      </c>
      <c r="C5" s="2">
        <v>8</v>
      </c>
      <c r="D5" s="2" t="s">
        <v>11</v>
      </c>
      <c r="E5" s="2">
        <v>60</v>
      </c>
      <c r="F5" s="2">
        <v>70</v>
      </c>
      <c r="G5" s="2">
        <v>68</v>
      </c>
      <c r="H5" s="2">
        <v>65</v>
      </c>
      <c r="I5" s="3">
        <v>44444</v>
      </c>
      <c r="J5" s="4"/>
      <c r="K5" s="4" t="str">
        <f t="shared" si="0"/>
        <v>PASS</v>
      </c>
      <c r="L5" s="4">
        <f t="shared" si="1"/>
        <v>263</v>
      </c>
      <c r="M5" s="4">
        <f t="shared" si="2"/>
        <v>65.75</v>
      </c>
      <c r="N5" s="4" t="str">
        <f t="shared" si="3"/>
        <v>NEEDS IMPROVEMENT</v>
      </c>
      <c r="O5" s="4" t="str">
        <f t="shared" si="4"/>
        <v>C</v>
      </c>
      <c r="Q5" s="2">
        <v>10</v>
      </c>
      <c r="R5" s="2" t="s">
        <v>36</v>
      </c>
    </row>
    <row r="6" spans="1:18" x14ac:dyDescent="0.3">
      <c r="A6" s="2" t="s">
        <v>17</v>
      </c>
      <c r="B6" s="2" t="s">
        <v>18</v>
      </c>
      <c r="C6" s="2">
        <v>10</v>
      </c>
      <c r="D6" s="2" t="s">
        <v>14</v>
      </c>
      <c r="E6" s="2">
        <v>95</v>
      </c>
      <c r="F6" s="2">
        <v>88</v>
      </c>
      <c r="G6" s="2">
        <v>92</v>
      </c>
      <c r="H6" s="2">
        <v>90</v>
      </c>
      <c r="I6" s="3">
        <v>43910</v>
      </c>
      <c r="J6" s="4"/>
      <c r="K6" s="4" t="str">
        <f t="shared" si="0"/>
        <v>PASS</v>
      </c>
      <c r="L6" s="4">
        <f t="shared" si="1"/>
        <v>365</v>
      </c>
      <c r="M6" s="4">
        <f t="shared" si="2"/>
        <v>91.25</v>
      </c>
      <c r="N6" s="4" t="str">
        <f t="shared" si="3"/>
        <v>TOP PERFORMER</v>
      </c>
      <c r="O6" s="4" t="str">
        <f t="shared" si="4"/>
        <v>A+</v>
      </c>
    </row>
    <row r="7" spans="1:18" x14ac:dyDescent="0.3">
      <c r="A7" s="2" t="s">
        <v>19</v>
      </c>
      <c r="B7" s="2" t="s">
        <v>20</v>
      </c>
      <c r="C7" s="2">
        <v>9</v>
      </c>
      <c r="D7" s="2" t="s">
        <v>11</v>
      </c>
      <c r="E7" s="2">
        <v>50</v>
      </c>
      <c r="F7" s="2">
        <v>58</v>
      </c>
      <c r="G7" s="2">
        <v>65</v>
      </c>
      <c r="H7" s="2">
        <v>62</v>
      </c>
      <c r="I7" s="3">
        <v>44798</v>
      </c>
      <c r="J7" s="4"/>
      <c r="K7" s="4" t="str">
        <f t="shared" si="0"/>
        <v>PASS</v>
      </c>
      <c r="L7" s="4">
        <f t="shared" si="1"/>
        <v>235</v>
      </c>
      <c r="M7" s="4">
        <f t="shared" si="2"/>
        <v>58.75</v>
      </c>
      <c r="N7" s="4" t="str">
        <f t="shared" si="3"/>
        <v>NEEDS IMPROVEMENT</v>
      </c>
      <c r="O7" s="4" t="str">
        <f t="shared" si="4"/>
        <v>D</v>
      </c>
    </row>
    <row r="8" spans="1:18" x14ac:dyDescent="0.3">
      <c r="A8" s="2" t="s">
        <v>21</v>
      </c>
      <c r="B8" s="2" t="s">
        <v>22</v>
      </c>
      <c r="C8" s="2">
        <v>8</v>
      </c>
      <c r="D8" s="2" t="s">
        <v>14</v>
      </c>
      <c r="E8" s="2">
        <v>78</v>
      </c>
      <c r="F8" s="2">
        <v>80</v>
      </c>
      <c r="G8" s="2">
        <v>85</v>
      </c>
      <c r="H8" s="2">
        <v>82</v>
      </c>
      <c r="I8" s="3">
        <v>44512</v>
      </c>
      <c r="J8" s="4"/>
      <c r="K8" s="4" t="str">
        <f t="shared" si="0"/>
        <v>PASS</v>
      </c>
      <c r="L8" s="4">
        <f t="shared" si="1"/>
        <v>325</v>
      </c>
      <c r="M8" s="4">
        <f t="shared" si="2"/>
        <v>81.25</v>
      </c>
      <c r="N8" s="4" t="str">
        <f t="shared" si="3"/>
        <v>NEEDS IMPROVEMENT</v>
      </c>
      <c r="O8" s="4" t="str">
        <f t="shared" si="4"/>
        <v>A</v>
      </c>
    </row>
    <row r="9" spans="1:18" x14ac:dyDescent="0.3">
      <c r="A9" s="2" t="s">
        <v>23</v>
      </c>
      <c r="B9" s="2" t="s">
        <v>24</v>
      </c>
      <c r="C9" s="2">
        <v>10</v>
      </c>
      <c r="D9" s="2" t="s">
        <v>11</v>
      </c>
      <c r="E9" s="2">
        <v>45</v>
      </c>
      <c r="F9" s="2">
        <v>50</v>
      </c>
      <c r="G9" s="2">
        <v>55</v>
      </c>
      <c r="H9" s="2">
        <v>48</v>
      </c>
      <c r="I9" s="3">
        <v>44958</v>
      </c>
      <c r="J9" s="4"/>
      <c r="K9" s="4" t="str">
        <f t="shared" si="0"/>
        <v>PASS</v>
      </c>
      <c r="L9" s="4">
        <f t="shared" si="1"/>
        <v>198</v>
      </c>
      <c r="M9" s="4">
        <f t="shared" si="2"/>
        <v>49.5</v>
      </c>
      <c r="N9" s="4" t="str">
        <f t="shared" si="3"/>
        <v>NEEDS IMPROVEMENT</v>
      </c>
      <c r="O9" s="4" t="str">
        <f t="shared" si="4"/>
        <v>D</v>
      </c>
    </row>
    <row r="10" spans="1:18" x14ac:dyDescent="0.3">
      <c r="A10" s="2" t="s">
        <v>25</v>
      </c>
      <c r="B10" s="2" t="s">
        <v>26</v>
      </c>
      <c r="C10" s="2">
        <v>9</v>
      </c>
      <c r="D10" s="2" t="s">
        <v>14</v>
      </c>
      <c r="E10" s="2">
        <v>88</v>
      </c>
      <c r="F10" s="2">
        <v>92</v>
      </c>
      <c r="G10" s="2">
        <v>85</v>
      </c>
      <c r="H10" s="2">
        <v>90</v>
      </c>
      <c r="I10" s="3">
        <v>44760</v>
      </c>
      <c r="J10" s="4"/>
      <c r="K10" s="4" t="str">
        <f t="shared" si="0"/>
        <v>PASS</v>
      </c>
      <c r="L10" s="4">
        <f t="shared" si="1"/>
        <v>355</v>
      </c>
      <c r="M10" s="4">
        <f t="shared" si="2"/>
        <v>88.75</v>
      </c>
      <c r="N10" s="4" t="str">
        <f t="shared" si="3"/>
        <v>TOP PERFORMER</v>
      </c>
      <c r="O10" s="4" t="str">
        <f t="shared" si="4"/>
        <v>A</v>
      </c>
      <c r="Q10" s="10" t="s">
        <v>46</v>
      </c>
      <c r="R10" s="10"/>
    </row>
    <row r="11" spans="1:18" x14ac:dyDescent="0.3">
      <c r="A11" s="2" t="s">
        <v>27</v>
      </c>
      <c r="B11" s="2" t="s">
        <v>28</v>
      </c>
      <c r="C11" s="2">
        <v>8</v>
      </c>
      <c r="D11" s="2" t="s">
        <v>11</v>
      </c>
      <c r="E11" s="2">
        <v>75</v>
      </c>
      <c r="F11" s="2">
        <v>68</v>
      </c>
      <c r="G11" s="2">
        <v>70</v>
      </c>
      <c r="H11" s="2">
        <v>72</v>
      </c>
      <c r="I11" s="3">
        <v>44995</v>
      </c>
      <c r="J11" s="4"/>
      <c r="K11" s="4" t="str">
        <f t="shared" si="0"/>
        <v>PASS</v>
      </c>
      <c r="L11" s="4">
        <f t="shared" si="1"/>
        <v>285</v>
      </c>
      <c r="M11" s="4">
        <f t="shared" si="2"/>
        <v>71.25</v>
      </c>
      <c r="N11" s="4" t="str">
        <f t="shared" si="3"/>
        <v>NEEDS IMPROVEMENT</v>
      </c>
      <c r="O11" s="4" t="str">
        <f t="shared" si="4"/>
        <v>B</v>
      </c>
      <c r="Q11" s="4" t="s">
        <v>47</v>
      </c>
      <c r="R11" s="4" t="s">
        <v>48</v>
      </c>
    </row>
    <row r="12" spans="1:18" x14ac:dyDescent="0.3">
      <c r="A12" s="2" t="s">
        <v>29</v>
      </c>
      <c r="B12" s="2" t="s">
        <v>30</v>
      </c>
      <c r="C12" s="2">
        <v>10</v>
      </c>
      <c r="D12" s="2" t="s">
        <v>14</v>
      </c>
      <c r="E12" s="2">
        <v>60</v>
      </c>
      <c r="F12" s="2">
        <v>65</v>
      </c>
      <c r="G12" s="2">
        <v>55</v>
      </c>
      <c r="H12" s="2">
        <v>58</v>
      </c>
      <c r="I12" s="3">
        <v>44687</v>
      </c>
      <c r="J12" s="4"/>
      <c r="K12" s="4" t="str">
        <f t="shared" si="0"/>
        <v>PASS</v>
      </c>
      <c r="L12" s="4">
        <f t="shared" si="1"/>
        <v>238</v>
      </c>
      <c r="M12" s="4">
        <f t="shared" si="2"/>
        <v>59.5</v>
      </c>
      <c r="N12" s="4" t="str">
        <f t="shared" si="3"/>
        <v>NEEDS IMPROVEMENT</v>
      </c>
      <c r="O12" s="4" t="str">
        <f t="shared" si="4"/>
        <v>D</v>
      </c>
      <c r="Q12" s="4"/>
      <c r="R12" s="4"/>
    </row>
    <row r="13" spans="1:18" x14ac:dyDescent="0.3">
      <c r="A13">
        <f>COUNTA(A3:A12)</f>
        <v>10</v>
      </c>
      <c r="D13" s="4"/>
      <c r="E13" s="4"/>
      <c r="F13" s="4"/>
      <c r="G13" s="4"/>
      <c r="H13" s="4"/>
      <c r="Q13" s="4">
        <v>8</v>
      </c>
      <c r="R13" s="4" t="str">
        <f>VLOOKUP(Q13,Q2:R5,2,0)</f>
        <v>Mrs. Parker</v>
      </c>
    </row>
    <row r="14" spans="1:18" x14ac:dyDescent="0.3">
      <c r="D14" s="4" t="s">
        <v>37</v>
      </c>
      <c r="E14" s="4">
        <f>AVERAGE(E3:E12)</f>
        <v>70.8</v>
      </c>
      <c r="F14" s="4">
        <f>AVERAGE(F3:F12)</f>
        <v>72.599999999999994</v>
      </c>
      <c r="G14" s="4">
        <f>AVERAGE(G3:G12)</f>
        <v>73.3</v>
      </c>
      <c r="H14" s="4">
        <f>AVERAGE(H3:H12)</f>
        <v>73</v>
      </c>
      <c r="Q14" s="4"/>
      <c r="R14" s="4"/>
    </row>
    <row r="15" spans="1:18" x14ac:dyDescent="0.3">
      <c r="D15" s="4" t="s">
        <v>38</v>
      </c>
      <c r="E15" s="4">
        <f>MAX(E2:E12)</f>
        <v>95</v>
      </c>
      <c r="Q15" s="4"/>
      <c r="R15" s="4"/>
    </row>
    <row r="16" spans="1:18" x14ac:dyDescent="0.3">
      <c r="D16" s="4" t="s">
        <v>39</v>
      </c>
      <c r="E16" s="4">
        <f>MIN(E3:E12)</f>
        <v>45</v>
      </c>
    </row>
    <row r="18" spans="5:6" x14ac:dyDescent="0.3">
      <c r="E18" s="5"/>
      <c r="F18" s="5"/>
    </row>
    <row r="19" spans="5:6" x14ac:dyDescent="0.3">
      <c r="E19" s="5"/>
      <c r="F19" s="5"/>
    </row>
    <row r="20" spans="5:6" x14ac:dyDescent="0.3">
      <c r="E20" s="5"/>
      <c r="F20" s="5"/>
    </row>
  </sheetData>
  <mergeCells count="3">
    <mergeCell ref="A1:I1"/>
    <mergeCell ref="Q1:R1"/>
    <mergeCell ref="Q10:R10"/>
  </mergeCells>
  <conditionalFormatting sqref="E2:H12 B2:B12">
    <cfRule type="cellIs" dxfId="0" priority="2" stopIfTrue="1" operator="lessThan">
      <formula>50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2025-02-21T16:48:05Z</dcterms:created>
  <dcterms:modified xsi:type="dcterms:W3CDTF">2025-02-28T17:57:05Z</dcterms:modified>
</cp:coreProperties>
</file>