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tabRatio="897" activeTab="4"/>
  </bookViews>
  <sheets>
    <sheet name="Data Type" sheetId="12" r:id="rId1"/>
    <sheet name="Formatting" sheetId="2" r:id="rId2"/>
    <sheet name="Sorting &amp; Filter" sheetId="11" r:id="rId3"/>
    <sheet name="Basic Formulas" sheetId="3" r:id="rId4"/>
    <sheet name="Functions" sheetId="4" r:id="rId5"/>
    <sheet name="Raw data" sheetId="6" r:id="rId6"/>
  </sheets>
  <definedNames>
    <definedName name="_xlnm._FilterDatabase" localSheetId="1" hidden="1">Formatting!$A$1:$G$58</definedName>
    <definedName name="_xlnm._FilterDatabase" localSheetId="4" hidden="1">Functions!$A$2:$H$81</definedName>
    <definedName name="_xlnm._FilterDatabase" localSheetId="5" hidden="1">'Raw data'!$A$1:$G$225</definedName>
    <definedName name="_xlnm._FilterDatabase" localSheetId="2" hidden="1">'Sorting &amp; Filter'!$A$1:$C$133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3" i="4"/>
  <c r="L3" i="4"/>
  <c r="L5" i="4"/>
  <c r="L8" i="3" l="1"/>
  <c r="L7" i="3"/>
  <c r="L6" i="3"/>
  <c r="L5" i="3"/>
  <c r="L16" i="3"/>
  <c r="F16" i="3"/>
  <c r="E13" i="3"/>
  <c r="E4" i="3"/>
  <c r="E5" i="3"/>
  <c r="E6" i="3"/>
  <c r="E7" i="3"/>
  <c r="E8" i="3"/>
  <c r="E9" i="3"/>
  <c r="E10" i="3"/>
  <c r="E11" i="3"/>
  <c r="E12" i="3"/>
  <c r="E3" i="3"/>
  <c r="B13" i="3"/>
  <c r="G13" i="3"/>
  <c r="F13" i="3"/>
  <c r="D13" i="3"/>
  <c r="C13" i="3"/>
  <c r="G4" i="3"/>
  <c r="G5" i="3"/>
  <c r="H5" i="3" s="1"/>
  <c r="G6" i="3"/>
  <c r="G7" i="3"/>
  <c r="H7" i="3" s="1"/>
  <c r="G8" i="3"/>
  <c r="G9" i="3"/>
  <c r="G10" i="3"/>
  <c r="G11" i="3"/>
  <c r="H11" i="3" s="1"/>
  <c r="G12" i="3"/>
  <c r="H4" i="3"/>
  <c r="H13" i="3" s="1"/>
  <c r="H6" i="3"/>
  <c r="H8" i="3"/>
  <c r="H9" i="3"/>
  <c r="H10" i="3"/>
  <c r="H12" i="3"/>
  <c r="H3" i="3"/>
  <c r="G3" i="3"/>
  <c r="F4" i="3"/>
  <c r="F5" i="3"/>
  <c r="F6" i="3"/>
  <c r="F7" i="3"/>
  <c r="F8" i="3"/>
  <c r="F9" i="3"/>
  <c r="F10" i="3"/>
  <c r="F11" i="3"/>
  <c r="F12" i="3"/>
  <c r="F3" i="3"/>
  <c r="I10" i="3" l="1"/>
  <c r="I5" i="3"/>
  <c r="I9" i="3"/>
  <c r="I3" i="3"/>
  <c r="I6" i="3"/>
  <c r="I7" i="3"/>
  <c r="I11" i="3"/>
  <c r="I8" i="3"/>
  <c r="I12" i="3"/>
  <c r="I4" i="3"/>
  <c r="E7" i="12"/>
  <c r="C7" i="12"/>
  <c r="I13" i="3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3" i="4"/>
</calcChain>
</file>

<file path=xl/sharedStrings.xml><?xml version="1.0" encoding="utf-8"?>
<sst xmlns="http://schemas.openxmlformats.org/spreadsheetml/2006/main" count="1687" uniqueCount="231">
  <si>
    <t>x</t>
  </si>
  <si>
    <t>Total</t>
  </si>
  <si>
    <t>Channel</t>
  </si>
  <si>
    <t>Channel Grouping</t>
  </si>
  <si>
    <t>Product Name</t>
  </si>
  <si>
    <t>Combo</t>
  </si>
  <si>
    <t>Category</t>
  </si>
  <si>
    <t>Transaction type</t>
  </si>
  <si>
    <t>Qty</t>
  </si>
  <si>
    <t>Marketplace</t>
  </si>
  <si>
    <t>1 MG</t>
  </si>
  <si>
    <t>Juices</t>
  </si>
  <si>
    <t>Sales</t>
  </si>
  <si>
    <t>Gourmet Nutrition</t>
  </si>
  <si>
    <t>Sales Return</t>
  </si>
  <si>
    <t>Functional nutrition</t>
  </si>
  <si>
    <t>AMAZON</t>
  </si>
  <si>
    <t>ASHWAGANDHA CAPSULES 500 MG</t>
  </si>
  <si>
    <t>Qty Sold</t>
  </si>
  <si>
    <t>Month</t>
  </si>
  <si>
    <t>Big Basket</t>
  </si>
  <si>
    <t>Flipkart</t>
  </si>
  <si>
    <t>GOQII</t>
  </si>
  <si>
    <t>D2C</t>
  </si>
  <si>
    <t>Offline</t>
  </si>
  <si>
    <t>Offline - Central</t>
  </si>
  <si>
    <t>Offline - East</t>
  </si>
  <si>
    <t>Offline - MT</t>
  </si>
  <si>
    <t>Offline -North</t>
  </si>
  <si>
    <t>Offline - South</t>
  </si>
  <si>
    <t>Offline - West</t>
  </si>
  <si>
    <t>1. Total Qty Sold</t>
  </si>
  <si>
    <t>2. Avg qty sold</t>
  </si>
  <si>
    <t>Rate List</t>
  </si>
  <si>
    <t>3. Product wise total qty sold</t>
  </si>
  <si>
    <t>Sub-Channels</t>
  </si>
  <si>
    <t>Cost price</t>
  </si>
  <si>
    <t>Per unit Cost value</t>
  </si>
  <si>
    <t>Total Cost</t>
  </si>
  <si>
    <t>Total Sale</t>
  </si>
  <si>
    <t>Powders</t>
  </si>
  <si>
    <t>Others</t>
  </si>
  <si>
    <t>Tea</t>
  </si>
  <si>
    <t>G+E+C</t>
  </si>
  <si>
    <t>Breakfast Foods</t>
  </si>
  <si>
    <t>Sales Value (INR)</t>
  </si>
  <si>
    <t>- GREEN SUPERFOODS</t>
  </si>
  <si>
    <t>16-IN-1 SMOOTHIE MIX - 400G</t>
  </si>
  <si>
    <t>17-IN-1 SMOOTHIE MIX - 400G</t>
  </si>
  <si>
    <t>A2 DESI GHEE</t>
  </si>
  <si>
    <t>ACNE EASE JUICE 1L</t>
  </si>
  <si>
    <t>AKRTI GREEN TEA - 40GM</t>
  </si>
  <si>
    <t>ALOE + AMLA JUICE 1 L</t>
  </si>
  <si>
    <t>ALOE + GARCINIA JUICE 1 L</t>
  </si>
  <si>
    <t>ALOE + GARCINIA JUICE 1 L_550 + APPLE CIDER VINEGAR500 grams</t>
  </si>
  <si>
    <t>ALOE + GARCINIA JUICE 1 L_550 + GET SLIM JUICE 1 L_420</t>
  </si>
  <si>
    <t>ALOE + MORINGA JUICE 1 L</t>
  </si>
  <si>
    <t>ALOE + SHILAJEET JUICE 1 L</t>
  </si>
  <si>
    <t>ALOE + TURMERIC JUICE 1 L</t>
  </si>
  <si>
    <t>ALOE + WHEAT GRASS JUICE 1 L</t>
  </si>
  <si>
    <t>ALOE VERA JUICE 1 L</t>
  </si>
  <si>
    <t>ALOE VERA JUICE 1 L_265 + ALOE VERA SKIN GEL 500 GM</t>
  </si>
  <si>
    <t>ALOE VERA JUICE 1 L_265 + NEEM JUICE 1 L_320</t>
  </si>
  <si>
    <t>ALOE VERA JUICE 1L + WHEATGRASS JUICE 1L POWER COMBO</t>
  </si>
  <si>
    <t>ALOE VERA SKIN GEL 500 GM</t>
  </si>
  <si>
    <t>AMLA + GILOY JUICE 1 L</t>
  </si>
  <si>
    <t>AMLA JUICE 1 L</t>
  </si>
  <si>
    <t>AMLA JUICE 1 L + ALOE VERA JUICE 1 L_265</t>
  </si>
  <si>
    <t>AMLA JUICE 1 L + TULSI GILOY JUICE 1 L_400</t>
  </si>
  <si>
    <t>ANANDAM GREEN TEA - 40GM</t>
  </si>
  <si>
    <t>APPLE CIDER + GARCINIA 500 ML</t>
  </si>
  <si>
    <t>APPLE CIDER VINEGAR + HONEY500 grams</t>
  </si>
  <si>
    <t>APPLE CIDER VINEGAR GUMMIES 30 PCS</t>
  </si>
  <si>
    <t>APPLE CIDER VINEGAR GUMMIES 60 PCS</t>
  </si>
  <si>
    <t>APPLE CIDER VINEGAR500 grams</t>
  </si>
  <si>
    <t>ARTHO SURE CAPSULES 60 CAPS</t>
  </si>
  <si>
    <t>ARTHO SURE JUICE 1 L</t>
  </si>
  <si>
    <t>ASHWAGANDHA CAPSULES 60 CAPS</t>
  </si>
  <si>
    <t>BIOTIN WITH ALOE VERA GUMMIES 10 PCS</t>
  </si>
  <si>
    <t>BIOTIN WITH ALOE VERA GUMMIES 30 PCS</t>
  </si>
  <si>
    <t>BIOTIN WITH ALOE VERA GUMMIES 60 PCS</t>
  </si>
  <si>
    <t>BOWEL CARE JUICE 1 L</t>
  </si>
  <si>
    <t>BP SURE JUICE 1 L</t>
  </si>
  <si>
    <t>BRAHMI + MEMORY CAPSULES 60 CAPS</t>
  </si>
  <si>
    <t>BRAHMI CAPSULES 60 CAPS</t>
  </si>
  <si>
    <t>CARDIO CARE CAPSULES 60 CAPS</t>
  </si>
  <si>
    <t>CHAYAWANPRASH 500 GM</t>
  </si>
  <si>
    <t>CHOLEST FIT CAPSULES 60 CAPS</t>
  </si>
  <si>
    <t>DIA FREE CAPSULES 60 CAPS</t>
  </si>
  <si>
    <t>DIA FREE JUICE 1 L</t>
  </si>
  <si>
    <t>DIGESTI CARE JUICE 1L</t>
  </si>
  <si>
    <t>EFFERVESCENT POWDER (AMLA + ZINC)</t>
  </si>
  <si>
    <t>EFFERVESCENT POWDER (ASHWAGANDHA)</t>
  </si>
  <si>
    <t>GARCINIA + SLIMMING CAPSULES 60 CAPSULES</t>
  </si>
  <si>
    <t>GET SLIM CAPSULES 60 CAPS</t>
  </si>
  <si>
    <t>GET SLIM GREEN TEA100 grams</t>
  </si>
  <si>
    <t>GET SLIM JUICE 1 L</t>
  </si>
  <si>
    <t>GINGER BURST HONEY 250GM</t>
  </si>
  <si>
    <t>GREEN SUPERFOODS - BERRY 1 KG</t>
  </si>
  <si>
    <t>GREEN SUPERFOODS - CHOCO ORANGE 1 KG</t>
  </si>
  <si>
    <t>HAIR CARE JUICE 1 L</t>
  </si>
  <si>
    <t>HERBAL WEIGHTWISE 150 GM - JALJEERA</t>
  </si>
  <si>
    <t>Homestyle Masala Supergrain Oats - 3 Herbs &amp; 4 Supergrains for Daily Wellness, Pack of 3</t>
  </si>
  <si>
    <t>IMMUNE CARE JUICE 1 L</t>
  </si>
  <si>
    <t>IMMUNE CARE JUICE 1 L + MASALA SUPERGRAIN MIX IMMUNITY 400 GM ( ONLINE)</t>
  </si>
  <si>
    <t>IMMUNE CARE JUICE 500 ML</t>
  </si>
  <si>
    <t>KARELA JAMUN JUICE 1 L</t>
  </si>
  <si>
    <t>KARELA JAMUN JUICE 1 L + AMLA JUICE 1 L COMBO</t>
  </si>
  <si>
    <t>KARELA JAMUN JUICE 1 L_300 + DIA FREE JUICE 1 L_420</t>
  </si>
  <si>
    <t>KASHMIRI KAHWAH TEA 72 GM (36 BAGS)</t>
  </si>
  <si>
    <t>MADHU TULA GREEN TEA - 40GM</t>
  </si>
  <si>
    <t>MASALA SUPERGRAIN MIX 380G | PACK OF 2 | 3 AYURVEDIC HERBS &amp; 4 SUPERGRAINS FOR ENERGY BOOST</t>
  </si>
  <si>
    <t>MASALA SUPERGRAIN MIX 400G | PACK OF 2 | VITAMIN C, A AND ZINC | OATS, RAGI, GREEN GRAM, AMARANTH</t>
  </si>
  <si>
    <t xml:space="preserve">MASALA SUPERGRAIN MIX ENERGY 380 GM </t>
  </si>
  <si>
    <t xml:space="preserve">MASALA SUPERGRAIN MIX IMMUNITY 400 GM </t>
  </si>
  <si>
    <t>MASALA SUPERGRAIN MIX WEIGHT MANAGEMENT</t>
  </si>
  <si>
    <t>MASALA SUPERGRAIN MIX, PACK OF 2, 3 AYURVEDIC HERBS &amp; 4 SUPERGRAINS FOR WEIGHT MANAGEMENT</t>
  </si>
  <si>
    <t xml:space="preserve">Masala Supergrain Oats (Pack of 4) Daily Wellness &amp; Agility Combo </t>
  </si>
  <si>
    <t xml:space="preserve">Masala Supergrain Oats (Pack of 4) Daily Wellness Combo </t>
  </si>
  <si>
    <t>MASALA TEA100 grams</t>
  </si>
  <si>
    <t>MEMORY MAX JUICE 1L</t>
  </si>
  <si>
    <t>MULTIVITAMIN GUMMIES FOR KIDS &amp; ADULTS 30 PCS</t>
  </si>
  <si>
    <t>MULTIVITAMIN GUMMIES FOR KIDS &amp; ADULTS 60 PCS</t>
  </si>
  <si>
    <t>NEEM + SKIN GLOW CAPSULES 60 CAPS</t>
  </si>
  <si>
    <t>NEEM JUICE 1 L</t>
  </si>
  <si>
    <t>NO STRESS CAPSULES 60 CAPS</t>
  </si>
  <si>
    <t>NONI JUICE 1 L</t>
  </si>
  <si>
    <t>NUTRI KIDSURE ( 2- 7 YEARS) 400 GM</t>
  </si>
  <si>
    <t>NUTRI KIDSURE ( 7+ YEARS) 400 GM</t>
  </si>
  <si>
    <t>ORGANIC APPLE CIDER VINEGAR 500 ML</t>
  </si>
  <si>
    <t>ORGANIC CASTOR OIL 250 ML</t>
  </si>
  <si>
    <t>ORGANIC COLD PRESSED MUSTARD OIL 1 L</t>
  </si>
  <si>
    <t>ORGANIC GULKAND 300grams</t>
  </si>
  <si>
    <t>ORGANIC SESAME OIL 500 ML</t>
  </si>
  <si>
    <t>PAACHAKA GREEN TEA - 40GM</t>
  </si>
  <si>
    <t>PAPAYA + ANTI-OXIDANT CAPSULES 60 CAPS</t>
  </si>
  <si>
    <t>PERIOD CARE JUICE 1 L</t>
  </si>
  <si>
    <t>PRABAL GREEN TEA - 40GM</t>
  </si>
  <si>
    <t>PROBIOTICS WITH AMLA GUMMIES 30 PCS</t>
  </si>
  <si>
    <t>PROBIOTICS WITH AMLA GUMMIES 60 PCS</t>
  </si>
  <si>
    <t>PROTEINS WITH HERBS FOR WOMEN 420G- KESAR BADAM</t>
  </si>
  <si>
    <t>PROTEINS WITH HERBS FOR WOMEN ASSORTMENT PACK- 420G</t>
  </si>
  <si>
    <t>RAKSHAN GREEN TEA - 40GM</t>
  </si>
  <si>
    <t>ROSE GREEN TEA 72 GM (36 BAGS)</t>
  </si>
  <si>
    <t>SANDALWOOD OIL 15 ML</t>
  </si>
  <si>
    <t>SHILAJEET + STAMINA CAPSULES 60 CAPS</t>
  </si>
  <si>
    <t>SHILAJEET CAPSULES 60 CAPS</t>
  </si>
  <si>
    <t>SLIM SHAKE - CAFFE LATTE 500 GM</t>
  </si>
  <si>
    <t>SLIM SHAKE - CHOCOLATE 150GM</t>
  </si>
  <si>
    <t>SLIM SHAKE - CHOCOLATE 500 GM</t>
  </si>
  <si>
    <t>SLIM SHAKE - GUAVA 500 GM</t>
  </si>
  <si>
    <t>SLIM SHAKE - MANGO 150GM</t>
  </si>
  <si>
    <t>SLIM SHAKE - MANGO 500 GM</t>
  </si>
  <si>
    <t>SLIM SHAKE ASSORTMENT PACK-300 G</t>
  </si>
  <si>
    <t>SLIM SHAKE COMBO - CHOCOLATE &amp; MANGO FLAVOUR - 500G</t>
  </si>
  <si>
    <t>SLIM SHAKE COMBO - COFFEE &amp; GUAVA FLAVOUR - 500G</t>
  </si>
  <si>
    <t>SOUND SLEEP CAPSULES 60 CAPS</t>
  </si>
  <si>
    <t>SPIRULINA PLUS CAPSULES 60 CAPS</t>
  </si>
  <si>
    <t>STONE GO JUICE 1 L</t>
  </si>
  <si>
    <t>SVASTHA GREEN TEA ASSORTMENT PACK - 40GM</t>
  </si>
  <si>
    <t>TADKA MASALA SUPERGRAIN MIX - PROTEIN ACTIVE 400 GRAM</t>
  </si>
  <si>
    <t>Tangy Masala Supergrain Oats Daily Wellness 380gram</t>
  </si>
  <si>
    <t>TRIPHALA JUICE 1 L</t>
  </si>
  <si>
    <t>TULSI GILOY JUICE 1 L</t>
  </si>
  <si>
    <t>TULSI GILOY JUICE 1 L_400 (PACK OF 2)</t>
  </si>
  <si>
    <t>UNPILE CAPSULES 60 CAPS</t>
  </si>
  <si>
    <t>UNREFINED TULSI ARK 30 ML</t>
  </si>
  <si>
    <t>VEGAN PROTEIN - CHOCOLATE 1 KG</t>
  </si>
  <si>
    <t>VEGAN PROTEIN - COOKIES &amp; CREAM 1 KG</t>
  </si>
  <si>
    <t>VEGAN PROTEIN MALE 850G - BANANA</t>
  </si>
  <si>
    <t>VEGAN PROTEIN MALE 850G - CHOCOLATE</t>
  </si>
  <si>
    <t>VIGOR MAX CAPSULES 60 CAPS</t>
  </si>
  <si>
    <t>VIGOR MAX JUICE 1 L</t>
  </si>
  <si>
    <t>VIRGIN COCONUT OIL 500 ML</t>
  </si>
  <si>
    <t>VITAMIN C GUMMIES FOR KIDS AND ADULTS - 30 GUMMIES</t>
  </si>
  <si>
    <t>VITAMIN C GUMMIES FOR KIDS AND ADULTS - 60 GUMMIES</t>
  </si>
  <si>
    <t>WHEAT GRASS JUICE 1 L</t>
  </si>
  <si>
    <t>WILD GILOY JUICE 1 L</t>
  </si>
  <si>
    <t>WILD HONEY250 GM</t>
  </si>
  <si>
    <t>GINGER BURST HONEY250 GM</t>
  </si>
  <si>
    <t>AMLA + LAUKI JUICE 1 L</t>
  </si>
  <si>
    <t>FESTIVE HAMPER - ANAHATA</t>
  </si>
  <si>
    <t>FESTIVE HAMPER - LAVANYA</t>
  </si>
  <si>
    <t>KARELA JAMUN JUICE 1 L+ DIA FREE JUICE 1 L</t>
  </si>
  <si>
    <t>ALOE VERA SKIN GEL 150 GM</t>
  </si>
  <si>
    <t xml:space="preserve"> AMLA JUICE 1 L + ALOE VERA JUICE 1 L  </t>
  </si>
  <si>
    <t>ALOE + GARCINIA JUICE 1 L_550+APPLE CIDER VINEGAR500 grams</t>
  </si>
  <si>
    <t>ALOE VERA JUICE 1 L (PACK OF 2)</t>
  </si>
  <si>
    <t>ALOE VERA JUICE 1 L_265+ NEEM JUICE 1 L_320</t>
  </si>
  <si>
    <t>ALOE VERA SKIN GEL 500 GM+ALOE VERA JUICE 1 L_265</t>
  </si>
  <si>
    <t>AMLA JUICE 1 L (PACK OF 2)</t>
  </si>
  <si>
    <t>Product Category</t>
  </si>
  <si>
    <t>Selling Price</t>
  </si>
  <si>
    <t>ORGANIC JAGGERY POWDER 500 GRAMS</t>
  </si>
  <si>
    <t>VIRGIN COCONUT OIL 250 ML</t>
  </si>
  <si>
    <t>MASALA SUPERGRAIN MIX ENERGY 380 GM ( OFFLINE)</t>
  </si>
  <si>
    <t>MASALA SUPERGRAIN MIX IMMUNITY 400 GM ( OFFLINE)</t>
  </si>
  <si>
    <t>MASALA SUPERGRAIN MIX IMMUNITY 400 GM</t>
  </si>
  <si>
    <t>RAW HONEY ( MADHU) 500 GRAMS</t>
  </si>
  <si>
    <t>HIMALAYA OIL 20 GRMS</t>
  </si>
  <si>
    <t>Grand Total</t>
  </si>
  <si>
    <t>Profit</t>
  </si>
  <si>
    <t>Toal Qty</t>
  </si>
  <si>
    <t>Per unit Sales Price</t>
  </si>
  <si>
    <t>Total Sales Value</t>
  </si>
  <si>
    <t>Sale Price Per Unit</t>
  </si>
  <si>
    <t>Selling price</t>
  </si>
  <si>
    <t>Sales Value (in INR Lakhs)</t>
  </si>
  <si>
    <t>Amount</t>
  </si>
  <si>
    <t>Sales Amount</t>
  </si>
  <si>
    <t>Qty sold</t>
  </si>
  <si>
    <t>Average QTY</t>
  </si>
  <si>
    <t>Average Sales Amount</t>
  </si>
  <si>
    <t>Count of Products</t>
  </si>
  <si>
    <t>Performance</t>
  </si>
  <si>
    <t>Fill these using functions</t>
  </si>
  <si>
    <t>Analysis Table</t>
  </si>
  <si>
    <t>Sales Contribution in %</t>
  </si>
  <si>
    <t>Top 10 Product by sales</t>
  </si>
  <si>
    <t>Bottom 10 Product by sales</t>
  </si>
  <si>
    <t>Toatl QTY</t>
  </si>
  <si>
    <t>AVERAGE QTY</t>
  </si>
  <si>
    <t>Average sales amount</t>
  </si>
  <si>
    <t>Q1</t>
  </si>
  <si>
    <t>Q2</t>
  </si>
  <si>
    <t>Q3</t>
  </si>
  <si>
    <t>COUNT</t>
  </si>
  <si>
    <t>MIN QTY</t>
  </si>
  <si>
    <t>MAX QTY</t>
  </si>
  <si>
    <t>MIN SALES</t>
  </si>
  <si>
    <t>MAX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</si>
</sst>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   -&quot;?_);_(@_)"/>
    <numFmt numFmtId="165" formatCode="_ * #,##0_ ;_ * \-#,##0_ ;_ * &quot;-&quot;??_ ;_ @_ "/>
    <numFmt numFmtId="166" formatCode="#,##0\ &quot;bps&quot;\_x000a_%%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centerContinuous"/>
    </xf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Continuous"/>
    </xf>
    <xf numFmtId="0" fontId="0" fillId="0" borderId="0" xfId="0" applyFont="1"/>
    <xf numFmtId="0" fontId="2" fillId="0" borderId="1" xfId="0" applyFont="1" applyBorder="1"/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0" fontId="4" fillId="0" borderId="0" xfId="0" quotePrefix="1" applyNumberFormat="1" applyFont="1" applyAlignment="1">
      <alignment horizontal="right"/>
    </xf>
    <xf numFmtId="16" fontId="0" fillId="0" borderId="0" xfId="0" applyNumberFormat="1"/>
    <xf numFmtId="0" fontId="0" fillId="0" borderId="0" xfId="0" quotePrefix="1"/>
    <xf numFmtId="44" fontId="0" fillId="0" borderId="0" xfId="3" applyFont="1"/>
    <xf numFmtId="44" fontId="0" fillId="0" borderId="0" xfId="0" applyNumberFormat="1"/>
    <xf numFmtId="0" fontId="9" fillId="0" borderId="0" xfId="0" applyFont="1" applyAlignment="1">
      <alignment horizontal="right"/>
    </xf>
    <xf numFmtId="16" fontId="2" fillId="0" borderId="0" xfId="0" applyNumberFormat="1" applyFont="1"/>
    <xf numFmtId="15" fontId="0" fillId="0" borderId="0" xfId="0" applyNumberFormat="1"/>
    <xf numFmtId="164" fontId="4" fillId="0" borderId="0" xfId="0" applyNumberFormat="1" applyFont="1"/>
    <xf numFmtId="0" fontId="0" fillId="0" borderId="0" xfId="0" applyFill="1"/>
    <xf numFmtId="0" fontId="4" fillId="0" borderId="0" xfId="0" quotePrefix="1" applyNumberFormat="1" applyFont="1"/>
    <xf numFmtId="166" fontId="0" fillId="0" borderId="0" xfId="0" applyNumberFormat="1" applyAlignment="1">
      <alignment wrapText="1"/>
    </xf>
    <xf numFmtId="0" fontId="2" fillId="0" borderId="0" xfId="0" applyFont="1" applyBorder="1"/>
    <xf numFmtId="165" fontId="2" fillId="0" borderId="0" xfId="1" applyNumberFormat="1" applyFont="1" applyBorder="1"/>
    <xf numFmtId="0" fontId="0" fillId="0" borderId="0" xfId="0" applyFont="1" applyBorder="1"/>
    <xf numFmtId="0" fontId="0" fillId="0" borderId="0" xfId="0" applyFont="1" applyAlignment="1">
      <alignment horizontal="centerContinuous"/>
    </xf>
    <xf numFmtId="0" fontId="0" fillId="0" borderId="0" xfId="0" applyFont="1" applyAlignment="1">
      <alignment horizontal="center"/>
    </xf>
    <xf numFmtId="165" fontId="1" fillId="0" borderId="0" xfId="1" applyNumberFormat="1" applyFont="1" applyBorder="1"/>
    <xf numFmtId="14" fontId="0" fillId="0" borderId="0" xfId="0" applyNumberFormat="1"/>
    <xf numFmtId="1" fontId="0" fillId="0" borderId="0" xfId="0" applyNumberFormat="1"/>
    <xf numFmtId="0" fontId="2" fillId="2" borderId="2" xfId="0" applyFont="1" applyFill="1" applyBorder="1"/>
    <xf numFmtId="167" fontId="0" fillId="0" borderId="0" xfId="0" applyNumberFormat="1"/>
    <xf numFmtId="164" fontId="2" fillId="0" borderId="0" xfId="0" applyNumberFormat="1" applyFont="1"/>
    <xf numFmtId="0" fontId="0" fillId="3" borderId="2" xfId="0" applyFill="1" applyBorder="1"/>
    <xf numFmtId="0" fontId="2" fillId="3" borderId="2" xfId="0" applyFont="1" applyFill="1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17" fontId="5" fillId="3" borderId="2" xfId="0" applyNumberFormat="1" applyFont="1" applyFill="1" applyBorder="1" applyAlignment="1">
      <alignment horizontal="centerContinuous"/>
    </xf>
    <xf numFmtId="1" fontId="0" fillId="0" borderId="2" xfId="0" applyNumberFormat="1" applyBorder="1"/>
    <xf numFmtId="0" fontId="2" fillId="0" borderId="2" xfId="0" applyFont="1" applyBorder="1"/>
    <xf numFmtId="165" fontId="2" fillId="0" borderId="2" xfId="1" applyNumberFormat="1" applyFont="1" applyBorder="1"/>
    <xf numFmtId="9" fontId="0" fillId="0" borderId="2" xfId="4" applyFont="1" applyBorder="1"/>
    <xf numFmtId="0" fontId="5" fillId="3" borderId="3" xfId="0" applyFont="1" applyFill="1" applyBorder="1" applyAlignment="1">
      <alignment horizontal="centerContinuous"/>
    </xf>
    <xf numFmtId="9" fontId="0" fillId="0" borderId="3" xfId="4" applyFont="1" applyBorder="1"/>
    <xf numFmtId="14" fontId="0" fillId="0" borderId="0" xfId="0" applyNumberFormat="1" applyBorder="1"/>
    <xf numFmtId="9" fontId="0" fillId="0" borderId="2" xfId="0" applyNumberFormat="1" applyBorder="1"/>
    <xf numFmtId="9" fontId="2" fillId="0" borderId="0" xfId="0" applyNumberFormat="1" applyFont="1"/>
    <xf numFmtId="1" fontId="2" fillId="0" borderId="2" xfId="0" applyNumberFormat="1" applyFont="1" applyBorder="1"/>
    <xf numFmtId="1" fontId="2" fillId="0" borderId="0" xfId="0" applyNumberFormat="1" applyFont="1"/>
    <xf numFmtId="0" fontId="0" fillId="3" borderId="0" xfId="0" applyFill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Continuous"/>
    </xf>
    <xf numFmtId="164" fontId="4" fillId="0" borderId="2" xfId="0" applyNumberFormat="1" applyFont="1" applyBorder="1"/>
    <xf numFmtId="164" fontId="2" fillId="0" borderId="2" xfId="0" applyNumberFormat="1" applyFont="1" applyBorder="1"/>
  </cellXfs>
  <cellStyles count="5">
    <cellStyle name="Comma" xfId="1" builtinId="3"/>
    <cellStyle name="Currency" xfId="3" builtinId="4"/>
    <cellStyle name="Normal" xfId="0" builtinId="0"/>
    <cellStyle name="Normal 2" xfId="2"/>
    <cellStyle name="Percent" xfId="4" builtinId="5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zoomScaleNormal="100" workbookViewId="0">
      <selection activeCell="K7" sqref="K7"/>
    </sheetView>
  </sheetViews>
  <sheetFormatPr defaultRowHeight="15" x14ac:dyDescent="0.25"/>
  <cols>
    <col min="6" max="6" width="12.85546875" customWidth="1"/>
    <col min="7" max="7" width="10.140625" bestFit="1" customWidth="1"/>
    <col min="10" max="10" width="14.5703125" customWidth="1"/>
  </cols>
  <sheetData>
    <row r="2" spans="1:7" x14ac:dyDescent="0.25">
      <c r="A2" t="s">
        <v>0</v>
      </c>
      <c r="C2" s="13">
        <v>8</v>
      </c>
      <c r="D2" s="13"/>
      <c r="E2" s="24">
        <v>8</v>
      </c>
    </row>
    <row r="3" spans="1:7" x14ac:dyDescent="0.25">
      <c r="C3" s="14">
        <v>1</v>
      </c>
      <c r="D3" s="13"/>
      <c r="E3" s="4">
        <v>1</v>
      </c>
      <c r="F3" s="17"/>
      <c r="G3" s="18"/>
    </row>
    <row r="4" spans="1:7" x14ac:dyDescent="0.25">
      <c r="C4" s="14">
        <v>3</v>
      </c>
      <c r="D4" s="13"/>
      <c r="E4" s="4">
        <v>3</v>
      </c>
      <c r="F4" s="15"/>
    </row>
    <row r="5" spans="1:7" x14ac:dyDescent="0.25">
      <c r="C5" s="14">
        <v>7</v>
      </c>
      <c r="D5" s="13"/>
      <c r="E5" s="4">
        <v>7</v>
      </c>
      <c r="F5" s="16"/>
    </row>
    <row r="6" spans="1:7" x14ac:dyDescent="0.25">
      <c r="C6" s="14">
        <v>9</v>
      </c>
      <c r="D6" s="13"/>
      <c r="E6" s="4">
        <v>9</v>
      </c>
      <c r="F6" s="15"/>
    </row>
    <row r="7" spans="1:7" s="2" customFormat="1" x14ac:dyDescent="0.25">
      <c r="B7" s="11" t="s">
        <v>1</v>
      </c>
      <c r="C7" s="11">
        <f>SUM(C2:C6)</f>
        <v>28</v>
      </c>
      <c r="D7" s="19"/>
      <c r="E7" s="11">
        <f>SUM(E2:E6)</f>
        <v>28</v>
      </c>
      <c r="F7" s="20"/>
    </row>
    <row r="8" spans="1:7" x14ac:dyDescent="0.25">
      <c r="D8" s="13"/>
    </row>
    <row r="9" spans="1:7" x14ac:dyDescent="0.25">
      <c r="D9" s="13"/>
    </row>
    <row r="10" spans="1:7" x14ac:dyDescent="0.25">
      <c r="D10" s="13"/>
    </row>
    <row r="11" spans="1:7" x14ac:dyDescent="0.25">
      <c r="D11" s="1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14" zoomScale="110" zoomScaleNormal="110" workbookViewId="0">
      <selection activeCell="J13" sqref="J13"/>
    </sheetView>
  </sheetViews>
  <sheetFormatPr defaultRowHeight="15" x14ac:dyDescent="0.25"/>
  <cols>
    <col min="1" max="1" width="12" bestFit="1" customWidth="1"/>
    <col min="2" max="2" width="17" bestFit="1" customWidth="1"/>
    <col min="3" max="3" width="58.85546875" bestFit="1" customWidth="1"/>
    <col min="4" max="4" width="18.85546875" bestFit="1" customWidth="1"/>
    <col min="5" max="5" width="15.7109375" bestFit="1" customWidth="1"/>
    <col min="6" max="6" width="5.140625" bestFit="1" customWidth="1"/>
    <col min="7" max="7" width="12.28515625" bestFit="1" customWidth="1"/>
    <col min="9" max="9" width="10" bestFit="1" customWidth="1"/>
  </cols>
  <sheetData>
    <row r="1" spans="1:9" s="2" customFormat="1" x14ac:dyDescent="0.25">
      <c r="A1" s="37" t="s">
        <v>2</v>
      </c>
      <c r="B1" s="37" t="s">
        <v>3</v>
      </c>
      <c r="C1" s="37" t="s">
        <v>4</v>
      </c>
      <c r="D1" s="37" t="s">
        <v>191</v>
      </c>
      <c r="E1" s="37" t="s">
        <v>7</v>
      </c>
      <c r="F1" s="37" t="s">
        <v>8</v>
      </c>
      <c r="G1" s="37" t="s">
        <v>208</v>
      </c>
      <c r="H1" s="10"/>
      <c r="I1" s="36"/>
    </row>
    <row r="2" spans="1:9" x14ac:dyDescent="0.25">
      <c r="A2" s="8" t="s">
        <v>9</v>
      </c>
      <c r="B2" s="8" t="s">
        <v>10</v>
      </c>
      <c r="C2" s="8" t="s">
        <v>60</v>
      </c>
      <c r="D2" s="8" t="s">
        <v>11</v>
      </c>
      <c r="E2" s="8" t="s">
        <v>12</v>
      </c>
      <c r="F2" s="8">
        <v>65</v>
      </c>
      <c r="G2" s="8">
        <v>11196.64</v>
      </c>
      <c r="H2" s="2"/>
      <c r="I2" s="5"/>
    </row>
    <row r="3" spans="1:9" x14ac:dyDescent="0.25">
      <c r="A3" s="8" t="s">
        <v>9</v>
      </c>
      <c r="B3" s="8" t="s">
        <v>10</v>
      </c>
      <c r="C3" s="8" t="s">
        <v>184</v>
      </c>
      <c r="D3" s="8" t="s">
        <v>13</v>
      </c>
      <c r="E3" s="8" t="s">
        <v>12</v>
      </c>
      <c r="F3" s="8">
        <v>45</v>
      </c>
      <c r="G3" s="8">
        <v>3510.45</v>
      </c>
    </row>
    <row r="4" spans="1:9" x14ac:dyDescent="0.25">
      <c r="A4" s="8" t="s">
        <v>9</v>
      </c>
      <c r="B4" s="8" t="s">
        <v>10</v>
      </c>
      <c r="C4" s="8" t="s">
        <v>66</v>
      </c>
      <c r="D4" s="8" t="s">
        <v>11</v>
      </c>
      <c r="E4" s="8" t="s">
        <v>12</v>
      </c>
      <c r="F4" s="8">
        <v>75</v>
      </c>
      <c r="G4" s="8">
        <v>10725.1</v>
      </c>
      <c r="I4" s="5"/>
    </row>
    <row r="5" spans="1:9" x14ac:dyDescent="0.25">
      <c r="A5" s="8" t="s">
        <v>9</v>
      </c>
      <c r="B5" s="8" t="s">
        <v>10</v>
      </c>
      <c r="C5" s="8" t="s">
        <v>88</v>
      </c>
      <c r="D5" s="8" t="s">
        <v>15</v>
      </c>
      <c r="E5" s="8" t="s">
        <v>12</v>
      </c>
      <c r="F5" s="8">
        <v>16</v>
      </c>
      <c r="G5" s="8">
        <v>2912</v>
      </c>
    </row>
    <row r="6" spans="1:9" x14ac:dyDescent="0.25">
      <c r="A6" s="8" t="s">
        <v>9</v>
      </c>
      <c r="B6" s="8" t="s">
        <v>10</v>
      </c>
      <c r="C6" s="8" t="s">
        <v>89</v>
      </c>
      <c r="D6" s="8" t="s">
        <v>11</v>
      </c>
      <c r="E6" s="8" t="s">
        <v>12</v>
      </c>
      <c r="F6" s="8">
        <v>28</v>
      </c>
      <c r="G6" s="8">
        <v>7644</v>
      </c>
    </row>
    <row r="7" spans="1:9" x14ac:dyDescent="0.25">
      <c r="A7" s="8" t="s">
        <v>9</v>
      </c>
      <c r="B7" s="8" t="s">
        <v>10</v>
      </c>
      <c r="C7" s="8" t="s">
        <v>179</v>
      </c>
      <c r="D7" s="8" t="s">
        <v>13</v>
      </c>
      <c r="E7" s="8" t="s">
        <v>12</v>
      </c>
      <c r="F7" s="8">
        <v>28</v>
      </c>
      <c r="G7" s="8">
        <v>5441.9599999999991</v>
      </c>
    </row>
    <row r="8" spans="1:9" x14ac:dyDescent="0.25">
      <c r="A8" s="8" t="s">
        <v>9</v>
      </c>
      <c r="B8" s="8" t="s">
        <v>10</v>
      </c>
      <c r="C8" s="8" t="s">
        <v>106</v>
      </c>
      <c r="D8" s="8" t="s">
        <v>11</v>
      </c>
      <c r="E8" s="8" t="s">
        <v>12</v>
      </c>
      <c r="F8" s="8">
        <v>144</v>
      </c>
      <c r="G8" s="8">
        <v>28080.48</v>
      </c>
    </row>
    <row r="9" spans="1:9" x14ac:dyDescent="0.25">
      <c r="A9" s="8" t="s">
        <v>9</v>
      </c>
      <c r="B9" s="8" t="s">
        <v>10</v>
      </c>
      <c r="C9" s="8" t="s">
        <v>126</v>
      </c>
      <c r="D9" s="8" t="s">
        <v>11</v>
      </c>
      <c r="E9" s="8" t="s">
        <v>12</v>
      </c>
      <c r="F9" s="8">
        <v>18</v>
      </c>
      <c r="G9" s="8">
        <v>7020.1200000000008</v>
      </c>
    </row>
    <row r="10" spans="1:9" x14ac:dyDescent="0.25">
      <c r="A10" s="8" t="s">
        <v>9</v>
      </c>
      <c r="B10" s="8" t="s">
        <v>10</v>
      </c>
      <c r="C10" s="8" t="s">
        <v>129</v>
      </c>
      <c r="D10" s="8" t="s">
        <v>15</v>
      </c>
      <c r="E10" s="8" t="s">
        <v>12</v>
      </c>
      <c r="F10" s="8">
        <v>6</v>
      </c>
      <c r="G10" s="8">
        <v>2336.12</v>
      </c>
    </row>
    <row r="11" spans="1:9" x14ac:dyDescent="0.25">
      <c r="A11" s="8" t="s">
        <v>9</v>
      </c>
      <c r="B11" s="8" t="s">
        <v>10</v>
      </c>
      <c r="C11" s="8" t="s">
        <v>163</v>
      </c>
      <c r="D11" s="8" t="s">
        <v>11</v>
      </c>
      <c r="E11" s="8" t="s">
        <v>12</v>
      </c>
      <c r="F11" s="8">
        <v>122</v>
      </c>
      <c r="G11" s="8">
        <v>31720.999999999996</v>
      </c>
    </row>
    <row r="12" spans="1:9" x14ac:dyDescent="0.25">
      <c r="A12" s="8" t="s">
        <v>9</v>
      </c>
      <c r="B12" s="8" t="s">
        <v>10</v>
      </c>
      <c r="C12" s="8" t="s">
        <v>166</v>
      </c>
      <c r="D12" s="8" t="s">
        <v>15</v>
      </c>
      <c r="E12" s="8" t="s">
        <v>12</v>
      </c>
      <c r="F12" s="8">
        <v>6</v>
      </c>
      <c r="G12" s="8">
        <v>1248.04</v>
      </c>
    </row>
    <row r="13" spans="1:9" x14ac:dyDescent="0.25">
      <c r="A13" s="8" t="s">
        <v>9</v>
      </c>
      <c r="B13" s="8" t="s">
        <v>10</v>
      </c>
      <c r="C13" s="8" t="s">
        <v>172</v>
      </c>
      <c r="D13" s="8" t="s">
        <v>11</v>
      </c>
      <c r="E13" s="8" t="s">
        <v>12</v>
      </c>
      <c r="F13" s="8">
        <v>30</v>
      </c>
      <c r="G13" s="8">
        <v>9750.0400000000009</v>
      </c>
    </row>
    <row r="14" spans="1:9" x14ac:dyDescent="0.25">
      <c r="A14" s="8" t="s">
        <v>9</v>
      </c>
      <c r="B14" s="8" t="s">
        <v>10</v>
      </c>
      <c r="C14" s="8" t="s">
        <v>173</v>
      </c>
      <c r="D14" s="8" t="s">
        <v>13</v>
      </c>
      <c r="E14" s="8" t="s">
        <v>12</v>
      </c>
      <c r="F14" s="8">
        <v>30</v>
      </c>
      <c r="G14" s="8">
        <v>7410.08</v>
      </c>
    </row>
    <row r="15" spans="1:9" x14ac:dyDescent="0.25">
      <c r="A15" s="8" t="s">
        <v>9</v>
      </c>
      <c r="B15" s="8" t="s">
        <v>10</v>
      </c>
      <c r="C15" s="8" t="s">
        <v>176</v>
      </c>
      <c r="D15" s="8" t="s">
        <v>11</v>
      </c>
      <c r="E15" s="8" t="s">
        <v>12</v>
      </c>
      <c r="F15" s="8">
        <v>25</v>
      </c>
      <c r="G15" s="8">
        <v>7962.619999999999</v>
      </c>
    </row>
    <row r="16" spans="1:9" x14ac:dyDescent="0.25">
      <c r="A16" s="8" t="s">
        <v>9</v>
      </c>
      <c r="B16" s="8" t="s">
        <v>10</v>
      </c>
      <c r="C16" s="8" t="s">
        <v>177</v>
      </c>
      <c r="D16" s="8" t="s">
        <v>11</v>
      </c>
      <c r="E16" s="8" t="s">
        <v>12</v>
      </c>
      <c r="F16" s="8">
        <v>2</v>
      </c>
      <c r="G16" s="8">
        <v>650</v>
      </c>
    </row>
    <row r="17" spans="1:7" x14ac:dyDescent="0.25">
      <c r="A17" s="8" t="s">
        <v>9</v>
      </c>
      <c r="B17" s="8" t="s">
        <v>16</v>
      </c>
      <c r="C17" s="8" t="s">
        <v>185</v>
      </c>
      <c r="D17" s="8" t="s">
        <v>11</v>
      </c>
      <c r="E17" s="8" t="s">
        <v>12</v>
      </c>
      <c r="F17" s="8">
        <v>60</v>
      </c>
      <c r="G17" s="8">
        <v>28005.739999999998</v>
      </c>
    </row>
    <row r="18" spans="1:7" x14ac:dyDescent="0.25">
      <c r="A18" s="8" t="s">
        <v>9</v>
      </c>
      <c r="B18" s="8" t="s">
        <v>16</v>
      </c>
      <c r="C18" s="8" t="s">
        <v>185</v>
      </c>
      <c r="D18" s="8" t="s">
        <v>11</v>
      </c>
      <c r="E18" s="8" t="s">
        <v>14</v>
      </c>
      <c r="F18" s="8">
        <v>-5</v>
      </c>
      <c r="G18" s="8">
        <v>0</v>
      </c>
    </row>
    <row r="19" spans="1:7" x14ac:dyDescent="0.25">
      <c r="A19" s="8" t="s">
        <v>9</v>
      </c>
      <c r="B19" s="8" t="s">
        <v>16</v>
      </c>
      <c r="C19" s="8" t="s">
        <v>17</v>
      </c>
      <c r="D19" s="8" t="s">
        <v>15</v>
      </c>
      <c r="E19" s="8" t="s">
        <v>12</v>
      </c>
      <c r="F19" s="8">
        <v>4</v>
      </c>
      <c r="G19" s="8">
        <v>4307.8839209999996</v>
      </c>
    </row>
    <row r="20" spans="1:7" x14ac:dyDescent="0.25">
      <c r="A20" s="8" t="s">
        <v>9</v>
      </c>
      <c r="B20" s="8" t="s">
        <v>10</v>
      </c>
      <c r="C20" s="8" t="s">
        <v>64</v>
      </c>
      <c r="D20" s="8" t="s">
        <v>13</v>
      </c>
      <c r="E20" s="8" t="s">
        <v>12</v>
      </c>
      <c r="F20" s="8">
        <v>24</v>
      </c>
      <c r="G20" s="8">
        <v>7020.24</v>
      </c>
    </row>
    <row r="21" spans="1:7" x14ac:dyDescent="0.25">
      <c r="A21" s="8" t="s">
        <v>9</v>
      </c>
      <c r="B21" s="8" t="s">
        <v>10</v>
      </c>
      <c r="C21" s="8" t="s">
        <v>65</v>
      </c>
      <c r="D21" s="8" t="s">
        <v>11</v>
      </c>
      <c r="E21" s="8" t="s">
        <v>12</v>
      </c>
      <c r="F21" s="8">
        <v>5</v>
      </c>
      <c r="G21" s="8">
        <v>1625</v>
      </c>
    </row>
    <row r="22" spans="1:7" x14ac:dyDescent="0.25">
      <c r="A22" s="8" t="s">
        <v>9</v>
      </c>
      <c r="B22" s="8" t="s">
        <v>10</v>
      </c>
      <c r="C22" s="8" t="s">
        <v>65</v>
      </c>
      <c r="D22" s="8" t="s">
        <v>11</v>
      </c>
      <c r="E22" s="8" t="s">
        <v>14</v>
      </c>
      <c r="F22" s="8">
        <v>-1</v>
      </c>
      <c r="G22" s="8">
        <v>0</v>
      </c>
    </row>
    <row r="23" spans="1:7" x14ac:dyDescent="0.25">
      <c r="A23" s="8" t="s">
        <v>9</v>
      </c>
      <c r="B23" s="8" t="s">
        <v>16</v>
      </c>
      <c r="C23" s="8" t="s">
        <v>46</v>
      </c>
      <c r="D23" s="8" t="s">
        <v>15</v>
      </c>
      <c r="E23" s="8" t="s">
        <v>12</v>
      </c>
      <c r="F23" s="8">
        <v>231</v>
      </c>
      <c r="G23" s="8">
        <v>268281.40999999997</v>
      </c>
    </row>
    <row r="24" spans="1:7" x14ac:dyDescent="0.25">
      <c r="A24" s="8" t="s">
        <v>9</v>
      </c>
      <c r="B24" s="8" t="s">
        <v>16</v>
      </c>
      <c r="C24" s="8" t="s">
        <v>46</v>
      </c>
      <c r="D24" s="8" t="s">
        <v>15</v>
      </c>
      <c r="E24" s="8" t="s">
        <v>14</v>
      </c>
      <c r="F24" s="8">
        <v>-11</v>
      </c>
      <c r="G24" s="8">
        <v>0</v>
      </c>
    </row>
    <row r="25" spans="1:7" x14ac:dyDescent="0.25">
      <c r="A25" s="8" t="s">
        <v>9</v>
      </c>
      <c r="B25" s="8" t="s">
        <v>16</v>
      </c>
      <c r="C25" s="8" t="s">
        <v>49</v>
      </c>
      <c r="D25" s="8" t="s">
        <v>13</v>
      </c>
      <c r="E25" s="8" t="s">
        <v>12</v>
      </c>
      <c r="F25" s="8">
        <v>331</v>
      </c>
      <c r="G25" s="8">
        <v>426840.33</v>
      </c>
    </row>
    <row r="26" spans="1:7" x14ac:dyDescent="0.25">
      <c r="A26" s="8" t="s">
        <v>9</v>
      </c>
      <c r="B26" s="8" t="s">
        <v>16</v>
      </c>
      <c r="C26" s="8" t="s">
        <v>49</v>
      </c>
      <c r="D26" s="8" t="s">
        <v>13</v>
      </c>
      <c r="E26" s="8" t="s">
        <v>14</v>
      </c>
      <c r="F26" s="8">
        <v>-11</v>
      </c>
      <c r="G26" s="8">
        <v>0</v>
      </c>
    </row>
    <row r="27" spans="1:7" x14ac:dyDescent="0.25">
      <c r="A27" s="8" t="s">
        <v>9</v>
      </c>
      <c r="B27" s="8" t="s">
        <v>16</v>
      </c>
      <c r="C27" s="8" t="s">
        <v>52</v>
      </c>
      <c r="D27" s="8" t="s">
        <v>11</v>
      </c>
      <c r="E27" s="8" t="s">
        <v>12</v>
      </c>
      <c r="F27" s="8">
        <v>1116</v>
      </c>
      <c r="G27" s="8">
        <v>428699.63999999949</v>
      </c>
    </row>
    <row r="28" spans="1:7" x14ac:dyDescent="0.25">
      <c r="A28" s="8" t="s">
        <v>9</v>
      </c>
      <c r="B28" s="8" t="s">
        <v>16</v>
      </c>
      <c r="C28" s="8" t="s">
        <v>52</v>
      </c>
      <c r="D28" s="8" t="s">
        <v>11</v>
      </c>
      <c r="E28" s="8" t="s">
        <v>14</v>
      </c>
      <c r="F28" s="8">
        <v>-34</v>
      </c>
      <c r="G28" s="8">
        <v>0</v>
      </c>
    </row>
    <row r="29" spans="1:7" x14ac:dyDescent="0.25">
      <c r="A29" s="8" t="s">
        <v>9</v>
      </c>
      <c r="B29" s="8" t="s">
        <v>16</v>
      </c>
      <c r="C29" s="8" t="s">
        <v>53</v>
      </c>
      <c r="D29" s="8" t="s">
        <v>11</v>
      </c>
      <c r="E29" s="8" t="s">
        <v>12</v>
      </c>
      <c r="F29" s="8">
        <v>3003</v>
      </c>
      <c r="G29" s="8">
        <v>1374831.2199999997</v>
      </c>
    </row>
    <row r="30" spans="1:7" x14ac:dyDescent="0.25">
      <c r="A30" s="8" t="s">
        <v>9</v>
      </c>
      <c r="B30" s="8" t="s">
        <v>16</v>
      </c>
      <c r="C30" s="8" t="s">
        <v>53</v>
      </c>
      <c r="D30" s="8" t="s">
        <v>11</v>
      </c>
      <c r="E30" s="8" t="s">
        <v>14</v>
      </c>
      <c r="F30" s="8">
        <v>-121</v>
      </c>
      <c r="G30" s="8">
        <v>0</v>
      </c>
    </row>
    <row r="31" spans="1:7" x14ac:dyDescent="0.25">
      <c r="A31" s="8" t="s">
        <v>9</v>
      </c>
      <c r="B31" s="8" t="s">
        <v>16</v>
      </c>
      <c r="C31" s="8" t="s">
        <v>55</v>
      </c>
      <c r="D31" s="8" t="s">
        <v>11</v>
      </c>
      <c r="E31" s="8" t="s">
        <v>12</v>
      </c>
      <c r="F31" s="8">
        <v>267</v>
      </c>
      <c r="G31" s="8">
        <v>179342.76999999996</v>
      </c>
    </row>
    <row r="32" spans="1:7" x14ac:dyDescent="0.25">
      <c r="A32" s="8" t="s">
        <v>9</v>
      </c>
      <c r="B32" s="8" t="s">
        <v>16</v>
      </c>
      <c r="C32" s="8" t="s">
        <v>55</v>
      </c>
      <c r="D32" s="8" t="s">
        <v>11</v>
      </c>
      <c r="E32" s="8" t="s">
        <v>14</v>
      </c>
      <c r="F32" s="8">
        <v>-14</v>
      </c>
      <c r="G32" s="8">
        <v>0</v>
      </c>
    </row>
    <row r="33" spans="1:7" x14ac:dyDescent="0.25">
      <c r="A33" s="8" t="s">
        <v>9</v>
      </c>
      <c r="B33" s="8" t="s">
        <v>16</v>
      </c>
      <c r="C33" s="8" t="s">
        <v>186</v>
      </c>
      <c r="D33" s="8" t="s">
        <v>11</v>
      </c>
      <c r="E33" s="8" t="s">
        <v>12</v>
      </c>
      <c r="F33" s="8">
        <v>14</v>
      </c>
      <c r="G33" s="8">
        <v>8662.9500000000007</v>
      </c>
    </row>
    <row r="34" spans="1:7" x14ac:dyDescent="0.25">
      <c r="A34" s="8" t="s">
        <v>9</v>
      </c>
      <c r="B34" s="8" t="s">
        <v>16</v>
      </c>
      <c r="C34" s="8" t="s">
        <v>186</v>
      </c>
      <c r="D34" s="8" t="s">
        <v>11</v>
      </c>
      <c r="E34" s="8" t="s">
        <v>14</v>
      </c>
      <c r="F34" s="8">
        <v>-1</v>
      </c>
      <c r="G34" s="8">
        <v>0</v>
      </c>
    </row>
    <row r="35" spans="1:7" x14ac:dyDescent="0.25">
      <c r="A35" s="8" t="s">
        <v>9</v>
      </c>
      <c r="B35" s="8" t="s">
        <v>16</v>
      </c>
      <c r="C35" s="8" t="s">
        <v>56</v>
      </c>
      <c r="D35" s="8" t="s">
        <v>11</v>
      </c>
      <c r="E35" s="8" t="s">
        <v>12</v>
      </c>
      <c r="F35" s="8">
        <v>92</v>
      </c>
      <c r="G35" s="8">
        <v>41462.409999999996</v>
      </c>
    </row>
    <row r="36" spans="1:7" x14ac:dyDescent="0.25">
      <c r="A36" s="8" t="s">
        <v>9</v>
      </c>
      <c r="B36" s="8" t="s">
        <v>16</v>
      </c>
      <c r="C36" s="8" t="s">
        <v>56</v>
      </c>
      <c r="D36" s="8" t="s">
        <v>11</v>
      </c>
      <c r="E36" s="8" t="s">
        <v>14</v>
      </c>
      <c r="F36" s="8">
        <v>-1</v>
      </c>
      <c r="G36" s="8">
        <v>0</v>
      </c>
    </row>
    <row r="37" spans="1:7" x14ac:dyDescent="0.25">
      <c r="A37" s="8" t="s">
        <v>9</v>
      </c>
      <c r="B37" s="8" t="s">
        <v>16</v>
      </c>
      <c r="C37" s="8" t="s">
        <v>57</v>
      </c>
      <c r="D37" s="8" t="s">
        <v>11</v>
      </c>
      <c r="E37" s="8" t="s">
        <v>12</v>
      </c>
      <c r="F37" s="8">
        <v>127</v>
      </c>
      <c r="G37" s="8">
        <v>60902.95</v>
      </c>
    </row>
    <row r="38" spans="1:7" x14ac:dyDescent="0.25">
      <c r="A38" s="8" t="s">
        <v>9</v>
      </c>
      <c r="B38" s="8" t="s">
        <v>16</v>
      </c>
      <c r="C38" s="8" t="s">
        <v>57</v>
      </c>
      <c r="D38" s="8" t="s">
        <v>11</v>
      </c>
      <c r="E38" s="8" t="s">
        <v>14</v>
      </c>
      <c r="F38" s="8">
        <v>-6</v>
      </c>
      <c r="G38" s="8">
        <v>0</v>
      </c>
    </row>
    <row r="39" spans="1:7" x14ac:dyDescent="0.25">
      <c r="A39" s="8" t="s">
        <v>9</v>
      </c>
      <c r="B39" s="8" t="s">
        <v>16</v>
      </c>
      <c r="C39" s="8" t="s">
        <v>58</v>
      </c>
      <c r="D39" s="8" t="s">
        <v>11</v>
      </c>
      <c r="E39" s="8" t="s">
        <v>12</v>
      </c>
      <c r="F39" s="8">
        <v>102</v>
      </c>
      <c r="G39" s="8">
        <v>41389.259999999995</v>
      </c>
    </row>
    <row r="40" spans="1:7" x14ac:dyDescent="0.25">
      <c r="A40" s="8" t="s">
        <v>9</v>
      </c>
      <c r="B40" s="8" t="s">
        <v>16</v>
      </c>
      <c r="C40" s="8" t="s">
        <v>58</v>
      </c>
      <c r="D40" s="8" t="s">
        <v>11</v>
      </c>
      <c r="E40" s="8" t="s">
        <v>14</v>
      </c>
      <c r="F40" s="8">
        <v>-3</v>
      </c>
      <c r="G40" s="8">
        <v>0</v>
      </c>
    </row>
    <row r="41" spans="1:7" x14ac:dyDescent="0.25">
      <c r="A41" s="8" t="s">
        <v>9</v>
      </c>
      <c r="B41" s="8" t="s">
        <v>16</v>
      </c>
      <c r="C41" s="8" t="s">
        <v>59</v>
      </c>
      <c r="D41" s="8" t="s">
        <v>11</v>
      </c>
      <c r="E41" s="8" t="s">
        <v>12</v>
      </c>
      <c r="F41" s="8">
        <v>294</v>
      </c>
      <c r="G41" s="8">
        <v>106989.73999999999</v>
      </c>
    </row>
    <row r="42" spans="1:7" x14ac:dyDescent="0.25">
      <c r="A42" s="8" t="s">
        <v>9</v>
      </c>
      <c r="B42" s="8" t="s">
        <v>16</v>
      </c>
      <c r="C42" s="8" t="s">
        <v>59</v>
      </c>
      <c r="D42" s="8" t="s">
        <v>11</v>
      </c>
      <c r="E42" s="8" t="s">
        <v>14</v>
      </c>
      <c r="F42" s="8">
        <v>-12</v>
      </c>
      <c r="G42" s="8">
        <v>0</v>
      </c>
    </row>
    <row r="43" spans="1:7" x14ac:dyDescent="0.25">
      <c r="A43" s="8" t="s">
        <v>9</v>
      </c>
      <c r="B43" s="8" t="s">
        <v>16</v>
      </c>
      <c r="C43" s="8" t="s">
        <v>60</v>
      </c>
      <c r="D43" s="8" t="s">
        <v>11</v>
      </c>
      <c r="E43" s="8" t="s">
        <v>12</v>
      </c>
      <c r="F43" s="8">
        <v>2962</v>
      </c>
      <c r="G43" s="8">
        <v>732167.08000000007</v>
      </c>
    </row>
    <row r="44" spans="1:7" x14ac:dyDescent="0.25">
      <c r="A44" s="8" t="s">
        <v>9</v>
      </c>
      <c r="B44" s="8" t="s">
        <v>16</v>
      </c>
      <c r="C44" s="8" t="s">
        <v>60</v>
      </c>
      <c r="D44" s="8" t="s">
        <v>11</v>
      </c>
      <c r="E44" s="8" t="s">
        <v>14</v>
      </c>
      <c r="F44" s="8">
        <v>-113</v>
      </c>
      <c r="G44" s="8">
        <v>0</v>
      </c>
    </row>
    <row r="45" spans="1:7" x14ac:dyDescent="0.25">
      <c r="A45" s="8" t="s">
        <v>9</v>
      </c>
      <c r="B45" s="8" t="s">
        <v>16</v>
      </c>
      <c r="C45" s="8" t="s">
        <v>187</v>
      </c>
      <c r="D45" s="8" t="s">
        <v>11</v>
      </c>
      <c r="E45" s="8" t="s">
        <v>12</v>
      </c>
      <c r="F45" s="8">
        <v>65</v>
      </c>
      <c r="G45" s="8">
        <v>28786.91</v>
      </c>
    </row>
    <row r="46" spans="1:7" x14ac:dyDescent="0.25">
      <c r="A46" s="8" t="s">
        <v>9</v>
      </c>
      <c r="B46" s="8" t="s">
        <v>16</v>
      </c>
      <c r="C46" s="8" t="s">
        <v>187</v>
      </c>
      <c r="D46" s="8" t="s">
        <v>11</v>
      </c>
      <c r="E46" s="8" t="s">
        <v>14</v>
      </c>
      <c r="F46" s="8">
        <v>-4</v>
      </c>
      <c r="G46" s="8">
        <v>0</v>
      </c>
    </row>
    <row r="47" spans="1:7" x14ac:dyDescent="0.25">
      <c r="A47" s="8" t="s">
        <v>9</v>
      </c>
      <c r="B47" s="8" t="s">
        <v>16</v>
      </c>
      <c r="C47" s="8" t="s">
        <v>188</v>
      </c>
      <c r="D47" s="8" t="s">
        <v>11</v>
      </c>
      <c r="E47" s="8" t="s">
        <v>12</v>
      </c>
      <c r="F47" s="8">
        <v>14</v>
      </c>
      <c r="G47" s="8">
        <v>6604</v>
      </c>
    </row>
    <row r="48" spans="1:7" x14ac:dyDescent="0.25">
      <c r="A48" s="8" t="s">
        <v>9</v>
      </c>
      <c r="B48" s="8" t="s">
        <v>16</v>
      </c>
      <c r="C48" s="8" t="s">
        <v>64</v>
      </c>
      <c r="D48" s="8" t="s">
        <v>13</v>
      </c>
      <c r="E48" s="8" t="s">
        <v>12</v>
      </c>
      <c r="F48" s="8">
        <v>1004</v>
      </c>
      <c r="G48" s="8">
        <v>377100.01</v>
      </c>
    </row>
    <row r="49" spans="1:7" x14ac:dyDescent="0.25">
      <c r="A49" s="8" t="s">
        <v>9</v>
      </c>
      <c r="B49" s="8" t="s">
        <v>16</v>
      </c>
      <c r="C49" s="8" t="s">
        <v>64</v>
      </c>
      <c r="D49" s="8" t="s">
        <v>13</v>
      </c>
      <c r="E49" s="8" t="s">
        <v>14</v>
      </c>
      <c r="F49" s="8">
        <v>-96</v>
      </c>
      <c r="G49" s="8">
        <v>0</v>
      </c>
    </row>
    <row r="50" spans="1:7" x14ac:dyDescent="0.25">
      <c r="A50" s="8" t="s">
        <v>9</v>
      </c>
      <c r="B50" s="8" t="s">
        <v>16</v>
      </c>
      <c r="C50" s="8" t="s">
        <v>189</v>
      </c>
      <c r="D50" s="8" t="s">
        <v>5</v>
      </c>
      <c r="E50" s="8" t="s">
        <v>12</v>
      </c>
      <c r="F50" s="8">
        <v>8</v>
      </c>
      <c r="G50" s="8">
        <v>4491.75</v>
      </c>
    </row>
    <row r="51" spans="1:7" x14ac:dyDescent="0.25">
      <c r="A51" s="8" t="s">
        <v>9</v>
      </c>
      <c r="B51" s="8" t="s">
        <v>16</v>
      </c>
      <c r="C51" s="8" t="s">
        <v>189</v>
      </c>
      <c r="D51" s="8" t="s">
        <v>5</v>
      </c>
      <c r="E51" s="8" t="s">
        <v>14</v>
      </c>
      <c r="F51" s="8">
        <v>-3</v>
      </c>
      <c r="G51" s="8">
        <v>0</v>
      </c>
    </row>
    <row r="52" spans="1:7" x14ac:dyDescent="0.25">
      <c r="A52" s="8" t="s">
        <v>9</v>
      </c>
      <c r="B52" s="8" t="s">
        <v>16</v>
      </c>
      <c r="C52" s="8" t="s">
        <v>65</v>
      </c>
      <c r="D52" s="8" t="s">
        <v>11</v>
      </c>
      <c r="E52" s="8" t="s">
        <v>12</v>
      </c>
      <c r="F52" s="8">
        <v>603</v>
      </c>
      <c r="G52" s="8">
        <v>238586</v>
      </c>
    </row>
    <row r="53" spans="1:7" x14ac:dyDescent="0.25">
      <c r="A53" s="8" t="s">
        <v>9</v>
      </c>
      <c r="B53" s="8" t="s">
        <v>16</v>
      </c>
      <c r="C53" s="8" t="s">
        <v>65</v>
      </c>
      <c r="D53" s="8" t="s">
        <v>11</v>
      </c>
      <c r="E53" s="8" t="s">
        <v>14</v>
      </c>
      <c r="F53" s="8">
        <v>-14</v>
      </c>
      <c r="G53" s="8">
        <v>0</v>
      </c>
    </row>
    <row r="54" spans="1:7" x14ac:dyDescent="0.25">
      <c r="A54" s="8" t="s">
        <v>9</v>
      </c>
      <c r="B54" s="8" t="s">
        <v>16</v>
      </c>
      <c r="C54" s="8" t="s">
        <v>180</v>
      </c>
      <c r="D54" s="8" t="s">
        <v>11</v>
      </c>
      <c r="E54" s="8" t="s">
        <v>12</v>
      </c>
      <c r="F54" s="8">
        <v>1</v>
      </c>
      <c r="G54" s="8">
        <v>450</v>
      </c>
    </row>
    <row r="55" spans="1:7" x14ac:dyDescent="0.25">
      <c r="A55" s="8" t="s">
        <v>9</v>
      </c>
      <c r="B55" s="8" t="s">
        <v>16</v>
      </c>
      <c r="C55" s="8" t="s">
        <v>66</v>
      </c>
      <c r="D55" s="8" t="s">
        <v>11</v>
      </c>
      <c r="E55" s="8" t="s">
        <v>12</v>
      </c>
      <c r="F55" s="8">
        <v>3356</v>
      </c>
      <c r="G55" s="8">
        <v>686886.09999999835</v>
      </c>
    </row>
    <row r="56" spans="1:7" x14ac:dyDescent="0.25">
      <c r="A56" s="8" t="s">
        <v>9</v>
      </c>
      <c r="B56" s="8" t="s">
        <v>16</v>
      </c>
      <c r="C56" s="8" t="s">
        <v>66</v>
      </c>
      <c r="D56" s="8" t="s">
        <v>11</v>
      </c>
      <c r="E56" s="8" t="s">
        <v>14</v>
      </c>
      <c r="F56" s="8">
        <v>-124</v>
      </c>
      <c r="G56" s="8">
        <v>0</v>
      </c>
    </row>
    <row r="57" spans="1:7" x14ac:dyDescent="0.25">
      <c r="A57" s="8" t="s">
        <v>9</v>
      </c>
      <c r="B57" s="8" t="s">
        <v>16</v>
      </c>
      <c r="C57" s="8" t="s">
        <v>190</v>
      </c>
      <c r="D57" s="8" t="s">
        <v>11</v>
      </c>
      <c r="E57" s="8" t="s">
        <v>12</v>
      </c>
      <c r="F57" s="8">
        <v>36</v>
      </c>
      <c r="G57" s="8">
        <v>12413.890000000001</v>
      </c>
    </row>
    <row r="58" spans="1:7" x14ac:dyDescent="0.25">
      <c r="A58" s="8" t="s">
        <v>9</v>
      </c>
      <c r="B58" s="8" t="s">
        <v>16</v>
      </c>
      <c r="C58" s="8" t="s">
        <v>190</v>
      </c>
      <c r="D58" s="8" t="s">
        <v>11</v>
      </c>
      <c r="E58" s="8" t="s">
        <v>14</v>
      </c>
      <c r="F58" s="8">
        <v>-4</v>
      </c>
      <c r="G58" s="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E1" zoomScale="130" zoomScaleNormal="130" workbookViewId="0">
      <selection activeCell="K5" sqref="K5"/>
    </sheetView>
  </sheetViews>
  <sheetFormatPr defaultRowHeight="15" x14ac:dyDescent="0.25"/>
  <cols>
    <col min="1" max="1" width="101.28515625" bestFit="1" customWidth="1"/>
    <col min="2" max="2" width="15.140625" bestFit="1" customWidth="1"/>
    <col min="3" max="3" width="16.28515625" style="23" bestFit="1" customWidth="1"/>
    <col min="7" max="7" width="31.85546875" customWidth="1"/>
    <col min="9" max="9" width="16.28515625" bestFit="1" customWidth="1"/>
    <col min="13" max="13" width="23" customWidth="1"/>
    <col min="15" max="15" width="16.28515625" bestFit="1" customWidth="1"/>
  </cols>
  <sheetData>
    <row r="1" spans="1:15" x14ac:dyDescent="0.25">
      <c r="A1" s="38" t="s">
        <v>4</v>
      </c>
      <c r="B1" s="38" t="s">
        <v>6</v>
      </c>
      <c r="C1" s="38" t="s">
        <v>45</v>
      </c>
      <c r="G1" s="59" t="s">
        <v>218</v>
      </c>
      <c r="H1" s="59"/>
      <c r="I1" s="59"/>
    </row>
    <row r="2" spans="1:15" x14ac:dyDescent="0.25">
      <c r="A2" s="8" t="s">
        <v>50</v>
      </c>
      <c r="B2" s="8" t="s">
        <v>11</v>
      </c>
      <c r="C2" s="39">
        <v>0</v>
      </c>
      <c r="M2" s="61" t="s">
        <v>219</v>
      </c>
      <c r="N2" s="61"/>
      <c r="O2" s="61"/>
    </row>
    <row r="3" spans="1:15" x14ac:dyDescent="0.25">
      <c r="A3" s="8" t="s">
        <v>78</v>
      </c>
      <c r="B3" s="8" t="s">
        <v>43</v>
      </c>
      <c r="C3" s="39">
        <v>0</v>
      </c>
      <c r="G3" s="38" t="s">
        <v>4</v>
      </c>
      <c r="H3" s="38" t="s">
        <v>6</v>
      </c>
      <c r="I3" s="38" t="s">
        <v>45</v>
      </c>
    </row>
    <row r="4" spans="1:15" x14ac:dyDescent="0.25">
      <c r="A4" s="8" t="s">
        <v>81</v>
      </c>
      <c r="B4" s="8" t="s">
        <v>11</v>
      </c>
      <c r="C4" s="39">
        <v>0</v>
      </c>
      <c r="G4" s="8" t="s">
        <v>96</v>
      </c>
      <c r="H4" s="8" t="s">
        <v>11</v>
      </c>
      <c r="I4" s="39">
        <v>1990262.5499999989</v>
      </c>
      <c r="M4" s="38" t="s">
        <v>4</v>
      </c>
      <c r="N4" s="38" t="s">
        <v>6</v>
      </c>
      <c r="O4" s="38" t="s">
        <v>45</v>
      </c>
    </row>
    <row r="5" spans="1:15" x14ac:dyDescent="0.25">
      <c r="A5" s="8" t="s">
        <v>111</v>
      </c>
      <c r="B5" s="8" t="s">
        <v>41</v>
      </c>
      <c r="C5" s="39">
        <v>0</v>
      </c>
      <c r="G5" s="8" t="s">
        <v>163</v>
      </c>
      <c r="H5" s="8" t="s">
        <v>11</v>
      </c>
      <c r="I5" s="39">
        <v>1518300.33</v>
      </c>
      <c r="M5" s="8" t="s">
        <v>50</v>
      </c>
      <c r="N5" s="8" t="s">
        <v>11</v>
      </c>
      <c r="O5" s="39">
        <v>0</v>
      </c>
    </row>
    <row r="6" spans="1:15" x14ac:dyDescent="0.25">
      <c r="A6" s="8" t="s">
        <v>113</v>
      </c>
      <c r="B6" s="8" t="s">
        <v>44</v>
      </c>
      <c r="C6" s="39">
        <v>0</v>
      </c>
      <c r="G6" s="8" t="s">
        <v>66</v>
      </c>
      <c r="H6" s="8" t="s">
        <v>11</v>
      </c>
      <c r="I6" s="39">
        <v>1362263.92</v>
      </c>
      <c r="M6" s="8" t="s">
        <v>78</v>
      </c>
      <c r="N6" s="8" t="s">
        <v>43</v>
      </c>
      <c r="O6" s="39">
        <v>0</v>
      </c>
    </row>
    <row r="7" spans="1:15" x14ac:dyDescent="0.25">
      <c r="A7" s="8" t="s">
        <v>133</v>
      </c>
      <c r="B7" s="8" t="s">
        <v>41</v>
      </c>
      <c r="C7" s="39">
        <v>0</v>
      </c>
      <c r="G7" s="8" t="s">
        <v>176</v>
      </c>
      <c r="H7" s="8" t="s">
        <v>11</v>
      </c>
      <c r="I7" s="39">
        <v>1063382.4300000004</v>
      </c>
      <c r="M7" s="8" t="s">
        <v>81</v>
      </c>
      <c r="N7" s="8" t="s">
        <v>11</v>
      </c>
      <c r="O7" s="39">
        <v>0</v>
      </c>
    </row>
    <row r="8" spans="1:15" x14ac:dyDescent="0.25">
      <c r="A8" s="8" t="s">
        <v>146</v>
      </c>
      <c r="B8" s="8" t="s">
        <v>43</v>
      </c>
      <c r="C8" s="39">
        <v>0</v>
      </c>
      <c r="G8" s="8" t="s">
        <v>60</v>
      </c>
      <c r="H8" s="8" t="s">
        <v>11</v>
      </c>
      <c r="I8" s="39">
        <v>955045.97</v>
      </c>
      <c r="M8" s="8" t="s">
        <v>111</v>
      </c>
      <c r="N8" s="8" t="s">
        <v>41</v>
      </c>
      <c r="O8" s="39">
        <v>0</v>
      </c>
    </row>
    <row r="9" spans="1:15" x14ac:dyDescent="0.25">
      <c r="A9" s="8" t="s">
        <v>155</v>
      </c>
      <c r="B9" s="8" t="s">
        <v>41</v>
      </c>
      <c r="C9" s="39">
        <v>0</v>
      </c>
      <c r="G9" s="8" t="s">
        <v>89</v>
      </c>
      <c r="H9" s="8" t="s">
        <v>11</v>
      </c>
      <c r="I9" s="39">
        <v>772852.00000000047</v>
      </c>
      <c r="M9" s="8" t="s">
        <v>113</v>
      </c>
      <c r="N9" s="8" t="s">
        <v>44</v>
      </c>
      <c r="O9" s="39">
        <v>0</v>
      </c>
    </row>
    <row r="10" spans="1:15" x14ac:dyDescent="0.25">
      <c r="A10" s="8" t="s">
        <v>157</v>
      </c>
      <c r="B10" s="8" t="s">
        <v>43</v>
      </c>
      <c r="C10" s="39">
        <v>0</v>
      </c>
      <c r="G10" s="8" t="s">
        <v>103</v>
      </c>
      <c r="H10" s="8" t="s">
        <v>11</v>
      </c>
      <c r="I10" s="39">
        <v>761661.31</v>
      </c>
      <c r="M10" s="8" t="s">
        <v>133</v>
      </c>
      <c r="N10" s="8" t="s">
        <v>41</v>
      </c>
      <c r="O10" s="39">
        <v>0</v>
      </c>
    </row>
    <row r="11" spans="1:15" x14ac:dyDescent="0.25">
      <c r="A11" s="8" t="s">
        <v>102</v>
      </c>
      <c r="B11" s="8" t="s">
        <v>44</v>
      </c>
      <c r="C11" s="39">
        <v>346</v>
      </c>
      <c r="G11" s="8" t="s">
        <v>167</v>
      </c>
      <c r="H11" s="8" t="s">
        <v>40</v>
      </c>
      <c r="I11" s="39">
        <v>758615.1999999996</v>
      </c>
      <c r="M11" s="8" t="s">
        <v>146</v>
      </c>
      <c r="N11" s="8" t="s">
        <v>43</v>
      </c>
      <c r="O11" s="39">
        <v>0</v>
      </c>
    </row>
    <row r="12" spans="1:15" x14ac:dyDescent="0.25">
      <c r="A12" s="8" t="s">
        <v>161</v>
      </c>
      <c r="B12" s="8" t="s">
        <v>44</v>
      </c>
      <c r="C12" s="39">
        <v>590</v>
      </c>
      <c r="G12" s="8" t="s">
        <v>53</v>
      </c>
      <c r="H12" s="8" t="s">
        <v>11</v>
      </c>
      <c r="I12" s="39">
        <v>758610.12000000046</v>
      </c>
      <c r="M12" s="8" t="s">
        <v>155</v>
      </c>
      <c r="N12" s="8" t="s">
        <v>41</v>
      </c>
      <c r="O12" s="39">
        <v>0</v>
      </c>
    </row>
    <row r="13" spans="1:15" x14ac:dyDescent="0.25">
      <c r="A13" s="8" t="s">
        <v>128</v>
      </c>
      <c r="B13" s="8" t="s">
        <v>41</v>
      </c>
      <c r="C13" s="39">
        <v>598</v>
      </c>
      <c r="G13" s="8" t="s">
        <v>106</v>
      </c>
      <c r="H13" s="8" t="s">
        <v>11</v>
      </c>
      <c r="I13" s="39">
        <v>737390.47</v>
      </c>
      <c r="M13" s="8" t="s">
        <v>157</v>
      </c>
      <c r="N13" s="8" t="s">
        <v>43</v>
      </c>
      <c r="O13" s="39">
        <v>0</v>
      </c>
    </row>
    <row r="14" spans="1:15" x14ac:dyDescent="0.25">
      <c r="A14" s="8" t="s">
        <v>84</v>
      </c>
      <c r="B14" s="8" t="s">
        <v>43</v>
      </c>
      <c r="C14" s="39">
        <v>680</v>
      </c>
      <c r="G14" s="42"/>
      <c r="H14" s="42"/>
      <c r="I14" s="42"/>
      <c r="M14" s="8" t="s">
        <v>102</v>
      </c>
      <c r="N14" s="8" t="s">
        <v>44</v>
      </c>
      <c r="O14" s="39">
        <v>346</v>
      </c>
    </row>
    <row r="15" spans="1:15" x14ac:dyDescent="0.25">
      <c r="A15" s="8" t="s">
        <v>127</v>
      </c>
      <c r="B15" s="8" t="s">
        <v>41</v>
      </c>
      <c r="C15" s="39">
        <v>699</v>
      </c>
      <c r="G15" s="60"/>
      <c r="H15" s="60"/>
      <c r="I15" s="60"/>
    </row>
    <row r="16" spans="1:15" x14ac:dyDescent="0.25">
      <c r="A16" s="8" t="s">
        <v>140</v>
      </c>
      <c r="B16" s="8" t="s">
        <v>40</v>
      </c>
      <c r="C16" s="39">
        <v>1028.7</v>
      </c>
      <c r="G16" s="42"/>
      <c r="H16" s="42"/>
      <c r="I16" s="42"/>
    </row>
    <row r="17" spans="1:9" x14ac:dyDescent="0.25">
      <c r="A17" s="8" t="s">
        <v>104</v>
      </c>
      <c r="B17" s="8" t="s">
        <v>41</v>
      </c>
      <c r="C17" s="39">
        <v>1043.0999999999999</v>
      </c>
      <c r="G17" s="43"/>
      <c r="H17" s="43"/>
      <c r="I17" s="43"/>
    </row>
    <row r="18" spans="1:9" x14ac:dyDescent="0.25">
      <c r="A18" s="8" t="s">
        <v>135</v>
      </c>
      <c r="B18" s="8" t="s">
        <v>43</v>
      </c>
      <c r="C18" s="39">
        <v>1100</v>
      </c>
      <c r="G18" s="42"/>
      <c r="H18" s="42"/>
      <c r="I18" s="44"/>
    </row>
    <row r="19" spans="1:9" x14ac:dyDescent="0.25">
      <c r="A19" s="8" t="s">
        <v>120</v>
      </c>
      <c r="B19" s="8" t="s">
        <v>11</v>
      </c>
      <c r="C19" s="39">
        <v>1275</v>
      </c>
      <c r="G19" s="42"/>
      <c r="H19" s="42"/>
      <c r="I19" s="44"/>
    </row>
    <row r="20" spans="1:9" x14ac:dyDescent="0.25">
      <c r="A20" s="8" t="s">
        <v>83</v>
      </c>
      <c r="B20" s="8" t="s">
        <v>43</v>
      </c>
      <c r="C20" s="39">
        <v>1350</v>
      </c>
      <c r="G20" s="42"/>
      <c r="H20" s="42"/>
      <c r="I20" s="44"/>
    </row>
    <row r="21" spans="1:9" x14ac:dyDescent="0.25">
      <c r="A21" s="8" t="s">
        <v>159</v>
      </c>
      <c r="B21" s="8" t="s">
        <v>42</v>
      </c>
      <c r="C21" s="39">
        <v>1460</v>
      </c>
      <c r="G21" s="42"/>
      <c r="H21" s="42"/>
      <c r="I21" s="44"/>
    </row>
    <row r="22" spans="1:9" x14ac:dyDescent="0.25">
      <c r="A22" s="8" t="s">
        <v>143</v>
      </c>
      <c r="B22" s="8" t="s">
        <v>42</v>
      </c>
      <c r="C22" s="39">
        <v>1495</v>
      </c>
      <c r="G22" s="42"/>
      <c r="H22" s="42"/>
      <c r="I22" s="44"/>
    </row>
    <row r="23" spans="1:9" x14ac:dyDescent="0.25">
      <c r="A23" s="8" t="s">
        <v>69</v>
      </c>
      <c r="B23" s="8" t="s">
        <v>42</v>
      </c>
      <c r="C23" s="39">
        <v>1500</v>
      </c>
      <c r="G23" s="42"/>
      <c r="H23" s="42"/>
      <c r="I23" s="44"/>
    </row>
    <row r="24" spans="1:9" x14ac:dyDescent="0.25">
      <c r="A24" s="8" t="s">
        <v>61</v>
      </c>
      <c r="B24" s="8" t="s">
        <v>41</v>
      </c>
      <c r="C24" s="39">
        <v>1995</v>
      </c>
      <c r="G24" s="42"/>
      <c r="H24" s="42"/>
      <c r="I24" s="44"/>
    </row>
    <row r="25" spans="1:9" x14ac:dyDescent="0.25">
      <c r="A25" s="8" t="s">
        <v>142</v>
      </c>
      <c r="B25" s="8" t="s">
        <v>42</v>
      </c>
      <c r="C25" s="39">
        <v>2035</v>
      </c>
      <c r="G25" s="42"/>
      <c r="H25" s="42"/>
      <c r="I25" s="44"/>
    </row>
    <row r="26" spans="1:9" x14ac:dyDescent="0.25">
      <c r="A26" s="8" t="s">
        <v>100</v>
      </c>
      <c r="B26" s="8" t="s">
        <v>11</v>
      </c>
      <c r="C26" s="39">
        <v>2396</v>
      </c>
      <c r="G26" s="42"/>
      <c r="H26" s="42"/>
      <c r="I26" s="44"/>
    </row>
    <row r="27" spans="1:9" x14ac:dyDescent="0.25">
      <c r="A27" s="8" t="s">
        <v>134</v>
      </c>
      <c r="B27" s="8" t="s">
        <v>42</v>
      </c>
      <c r="C27" s="39">
        <v>2761</v>
      </c>
      <c r="G27" s="42"/>
      <c r="H27" s="42"/>
      <c r="I27" s="44"/>
    </row>
    <row r="28" spans="1:9" x14ac:dyDescent="0.25">
      <c r="A28" s="8" t="s">
        <v>165</v>
      </c>
      <c r="B28" s="8" t="s">
        <v>43</v>
      </c>
      <c r="C28" s="39">
        <v>2950</v>
      </c>
    </row>
    <row r="29" spans="1:9" x14ac:dyDescent="0.25">
      <c r="A29" s="8" t="s">
        <v>116</v>
      </c>
      <c r="B29" s="8" t="s">
        <v>41</v>
      </c>
      <c r="C29" s="39">
        <v>3054</v>
      </c>
    </row>
    <row r="30" spans="1:9" x14ac:dyDescent="0.25">
      <c r="A30" s="8" t="s">
        <v>131</v>
      </c>
      <c r="B30" s="8" t="s">
        <v>41</v>
      </c>
      <c r="C30" s="39">
        <v>3439</v>
      </c>
    </row>
    <row r="31" spans="1:9" x14ac:dyDescent="0.25">
      <c r="A31" s="8" t="s">
        <v>87</v>
      </c>
      <c r="B31" s="8" t="s">
        <v>43</v>
      </c>
      <c r="C31" s="39">
        <v>3540</v>
      </c>
    </row>
    <row r="32" spans="1:9" x14ac:dyDescent="0.25">
      <c r="A32" s="8" t="s">
        <v>101</v>
      </c>
      <c r="B32" s="8" t="s">
        <v>40</v>
      </c>
      <c r="C32" s="39">
        <v>3890</v>
      </c>
    </row>
    <row r="33" spans="1:3" x14ac:dyDescent="0.25">
      <c r="A33" s="8" t="s">
        <v>75</v>
      </c>
      <c r="B33" s="8" t="s">
        <v>43</v>
      </c>
      <c r="C33" s="39">
        <v>4090</v>
      </c>
    </row>
    <row r="34" spans="1:3" x14ac:dyDescent="0.25">
      <c r="A34" s="8" t="s">
        <v>171</v>
      </c>
      <c r="B34" s="8" t="s">
        <v>43</v>
      </c>
      <c r="C34" s="39">
        <v>4197</v>
      </c>
    </row>
    <row r="35" spans="1:3" x14ac:dyDescent="0.25">
      <c r="A35" s="8" t="s">
        <v>48</v>
      </c>
      <c r="B35" s="8" t="s">
        <v>40</v>
      </c>
      <c r="C35" s="39">
        <v>4264</v>
      </c>
    </row>
    <row r="36" spans="1:3" x14ac:dyDescent="0.25">
      <c r="A36" s="8" t="s">
        <v>51</v>
      </c>
      <c r="B36" s="8" t="s">
        <v>42</v>
      </c>
      <c r="C36" s="39">
        <v>4569</v>
      </c>
    </row>
    <row r="37" spans="1:3" x14ac:dyDescent="0.25">
      <c r="A37" s="8" t="s">
        <v>137</v>
      </c>
      <c r="B37" s="8" t="s">
        <v>42</v>
      </c>
      <c r="C37" s="39">
        <v>4753</v>
      </c>
    </row>
    <row r="38" spans="1:3" x14ac:dyDescent="0.25">
      <c r="A38" s="8" t="s">
        <v>109</v>
      </c>
      <c r="B38" s="8" t="s">
        <v>42</v>
      </c>
      <c r="C38" s="39">
        <v>5070</v>
      </c>
    </row>
    <row r="39" spans="1:3" x14ac:dyDescent="0.25">
      <c r="A39" s="8" t="s">
        <v>47</v>
      </c>
      <c r="B39" s="8" t="s">
        <v>40</v>
      </c>
      <c r="C39" s="39">
        <v>5119</v>
      </c>
    </row>
    <row r="40" spans="1:3" x14ac:dyDescent="0.25">
      <c r="A40" s="8" t="s">
        <v>77</v>
      </c>
      <c r="B40" s="8" t="s">
        <v>43</v>
      </c>
      <c r="C40" s="39">
        <v>5120</v>
      </c>
    </row>
    <row r="41" spans="1:3" x14ac:dyDescent="0.25">
      <c r="A41" s="8" t="s">
        <v>118</v>
      </c>
      <c r="B41" s="8" t="s">
        <v>44</v>
      </c>
      <c r="C41" s="39">
        <v>5852</v>
      </c>
    </row>
    <row r="42" spans="1:3" x14ac:dyDescent="0.25">
      <c r="A42" s="8" t="s">
        <v>105</v>
      </c>
      <c r="B42" s="8" t="s">
        <v>11</v>
      </c>
      <c r="C42" s="39">
        <v>5920</v>
      </c>
    </row>
    <row r="43" spans="1:3" x14ac:dyDescent="0.25">
      <c r="A43" s="8" t="s">
        <v>125</v>
      </c>
      <c r="B43" s="8" t="s">
        <v>43</v>
      </c>
      <c r="C43" s="39">
        <v>6430</v>
      </c>
    </row>
    <row r="44" spans="1:3" x14ac:dyDescent="0.25">
      <c r="A44" s="8" t="s">
        <v>117</v>
      </c>
      <c r="B44" s="8" t="s">
        <v>44</v>
      </c>
      <c r="C44" s="39">
        <v>6462</v>
      </c>
    </row>
    <row r="45" spans="1:3" x14ac:dyDescent="0.25">
      <c r="A45" s="8" t="s">
        <v>119</v>
      </c>
      <c r="B45" s="8" t="s">
        <v>42</v>
      </c>
      <c r="C45" s="39">
        <v>7592.05</v>
      </c>
    </row>
    <row r="46" spans="1:3" x14ac:dyDescent="0.25">
      <c r="A46" s="8" t="s">
        <v>110</v>
      </c>
      <c r="B46" s="8" t="s">
        <v>42</v>
      </c>
      <c r="C46" s="39">
        <v>7786</v>
      </c>
    </row>
    <row r="47" spans="1:3" x14ac:dyDescent="0.25">
      <c r="A47" s="8" t="s">
        <v>112</v>
      </c>
      <c r="B47" s="8" t="s">
        <v>41</v>
      </c>
      <c r="C47" s="39">
        <v>7799.1</v>
      </c>
    </row>
    <row r="48" spans="1:3" x14ac:dyDescent="0.25">
      <c r="A48" s="8" t="s">
        <v>62</v>
      </c>
      <c r="B48" s="8" t="s">
        <v>11</v>
      </c>
      <c r="C48" s="39">
        <v>7839.1</v>
      </c>
    </row>
    <row r="49" spans="1:3" x14ac:dyDescent="0.25">
      <c r="A49" s="8" t="s">
        <v>91</v>
      </c>
      <c r="B49" s="8" t="s">
        <v>43</v>
      </c>
      <c r="C49" s="39">
        <v>8334</v>
      </c>
    </row>
    <row r="50" spans="1:3" x14ac:dyDescent="0.25">
      <c r="A50" s="8" t="s">
        <v>141</v>
      </c>
      <c r="B50" s="8" t="s">
        <v>40</v>
      </c>
      <c r="C50" s="39">
        <v>9456</v>
      </c>
    </row>
    <row r="51" spans="1:3" x14ac:dyDescent="0.25">
      <c r="A51" s="8" t="s">
        <v>160</v>
      </c>
      <c r="B51" s="8" t="s">
        <v>44</v>
      </c>
      <c r="C51" s="39">
        <v>9769.2000000000007</v>
      </c>
    </row>
    <row r="52" spans="1:3" x14ac:dyDescent="0.25">
      <c r="A52" s="8" t="s">
        <v>123</v>
      </c>
      <c r="B52" s="8" t="s">
        <v>43</v>
      </c>
      <c r="C52" s="39">
        <v>9980</v>
      </c>
    </row>
    <row r="53" spans="1:3" x14ac:dyDescent="0.25">
      <c r="A53" s="8" t="s">
        <v>85</v>
      </c>
      <c r="B53" s="8" t="s">
        <v>43</v>
      </c>
      <c r="C53" s="39">
        <v>12280</v>
      </c>
    </row>
    <row r="54" spans="1:3" x14ac:dyDescent="0.25">
      <c r="A54" s="8" t="s">
        <v>90</v>
      </c>
      <c r="B54" s="8" t="s">
        <v>11</v>
      </c>
      <c r="C54" s="39">
        <v>12494</v>
      </c>
    </row>
    <row r="55" spans="1:3" x14ac:dyDescent="0.25">
      <c r="A55" s="8" t="s">
        <v>172</v>
      </c>
      <c r="B55" s="8" t="s">
        <v>11</v>
      </c>
      <c r="C55" s="39">
        <v>13340</v>
      </c>
    </row>
    <row r="56" spans="1:3" x14ac:dyDescent="0.25">
      <c r="A56" s="8" t="s">
        <v>154</v>
      </c>
      <c r="B56" s="8" t="s">
        <v>41</v>
      </c>
      <c r="C56" s="39">
        <v>13680</v>
      </c>
    </row>
    <row r="57" spans="1:3" x14ac:dyDescent="0.25">
      <c r="A57" s="8" t="s">
        <v>88</v>
      </c>
      <c r="B57" s="8" t="s">
        <v>43</v>
      </c>
      <c r="C57" s="39">
        <v>13725</v>
      </c>
    </row>
    <row r="58" spans="1:3" x14ac:dyDescent="0.25">
      <c r="A58" s="8" t="s">
        <v>97</v>
      </c>
      <c r="B58" s="8" t="s">
        <v>41</v>
      </c>
      <c r="C58" s="39">
        <v>14021.8</v>
      </c>
    </row>
    <row r="59" spans="1:3" x14ac:dyDescent="0.25">
      <c r="A59" s="8" t="s">
        <v>94</v>
      </c>
      <c r="B59" s="8" t="s">
        <v>43</v>
      </c>
      <c r="C59" s="39">
        <v>14260</v>
      </c>
    </row>
    <row r="60" spans="1:3" x14ac:dyDescent="0.25">
      <c r="A60" s="8" t="s">
        <v>136</v>
      </c>
      <c r="B60" s="8" t="s">
        <v>11</v>
      </c>
      <c r="C60" s="39">
        <v>14376</v>
      </c>
    </row>
    <row r="61" spans="1:3" x14ac:dyDescent="0.25">
      <c r="A61" s="8" t="s">
        <v>54</v>
      </c>
      <c r="B61" s="8" t="s">
        <v>41</v>
      </c>
      <c r="C61" s="39">
        <v>14382</v>
      </c>
    </row>
    <row r="62" spans="1:3" x14ac:dyDescent="0.25">
      <c r="A62" s="8" t="s">
        <v>175</v>
      </c>
      <c r="B62" s="8" t="s">
        <v>43</v>
      </c>
      <c r="C62" s="39">
        <v>14830.099999999999</v>
      </c>
    </row>
    <row r="63" spans="1:3" x14ac:dyDescent="0.25">
      <c r="A63" s="8" t="s">
        <v>130</v>
      </c>
      <c r="B63" s="8" t="s">
        <v>41</v>
      </c>
      <c r="C63" s="39">
        <v>17741.16</v>
      </c>
    </row>
    <row r="64" spans="1:3" x14ac:dyDescent="0.25">
      <c r="A64" s="8" t="s">
        <v>145</v>
      </c>
      <c r="B64" s="8" t="s">
        <v>43</v>
      </c>
      <c r="C64" s="39">
        <v>19500</v>
      </c>
    </row>
    <row r="65" spans="1:3" x14ac:dyDescent="0.25">
      <c r="A65" s="8" t="s">
        <v>93</v>
      </c>
      <c r="B65" s="8" t="s">
        <v>43</v>
      </c>
      <c r="C65" s="39">
        <v>20117.5</v>
      </c>
    </row>
    <row r="66" spans="1:3" x14ac:dyDescent="0.25">
      <c r="A66" s="8" t="s">
        <v>92</v>
      </c>
      <c r="B66" s="8" t="s">
        <v>43</v>
      </c>
      <c r="C66" s="39">
        <v>22045.25</v>
      </c>
    </row>
    <row r="67" spans="1:3" x14ac:dyDescent="0.25">
      <c r="A67" s="8" t="s">
        <v>173</v>
      </c>
      <c r="B67" s="8" t="s">
        <v>41</v>
      </c>
      <c r="C67" s="39">
        <v>24900</v>
      </c>
    </row>
    <row r="68" spans="1:3" x14ac:dyDescent="0.25">
      <c r="A68" s="8" t="s">
        <v>138</v>
      </c>
      <c r="B68" s="8" t="s">
        <v>43</v>
      </c>
      <c r="C68" s="39">
        <v>27689</v>
      </c>
    </row>
    <row r="69" spans="1:3" x14ac:dyDescent="0.25">
      <c r="A69" s="8" t="s">
        <v>178</v>
      </c>
      <c r="B69" s="8" t="s">
        <v>41</v>
      </c>
      <c r="C69" s="39">
        <v>30954.99</v>
      </c>
    </row>
    <row r="70" spans="1:3" x14ac:dyDescent="0.25">
      <c r="A70" s="8" t="s">
        <v>107</v>
      </c>
      <c r="B70" s="8" t="s">
        <v>41</v>
      </c>
      <c r="C70" s="39">
        <v>31736.1</v>
      </c>
    </row>
    <row r="71" spans="1:3" x14ac:dyDescent="0.25">
      <c r="A71" s="8" t="s">
        <v>99</v>
      </c>
      <c r="B71" s="8" t="s">
        <v>40</v>
      </c>
      <c r="C71" s="39">
        <v>32603.25</v>
      </c>
    </row>
    <row r="72" spans="1:3" x14ac:dyDescent="0.25">
      <c r="A72" s="8" t="s">
        <v>122</v>
      </c>
      <c r="B72" s="8" t="s">
        <v>43</v>
      </c>
      <c r="C72" s="39">
        <v>33766</v>
      </c>
    </row>
    <row r="73" spans="1:3" x14ac:dyDescent="0.25">
      <c r="A73" s="8" t="s">
        <v>63</v>
      </c>
      <c r="B73" s="8" t="s">
        <v>41</v>
      </c>
      <c r="C73" s="39">
        <v>34927</v>
      </c>
    </row>
    <row r="74" spans="1:3" x14ac:dyDescent="0.25">
      <c r="A74" s="8" t="s">
        <v>156</v>
      </c>
      <c r="B74" s="8" t="s">
        <v>43</v>
      </c>
      <c r="C74" s="39">
        <v>37340</v>
      </c>
    </row>
    <row r="75" spans="1:3" x14ac:dyDescent="0.25">
      <c r="A75" s="8" t="s">
        <v>115</v>
      </c>
      <c r="B75" s="8" t="s">
        <v>44</v>
      </c>
      <c r="C75" s="39">
        <v>37509.25</v>
      </c>
    </row>
    <row r="76" spans="1:3" x14ac:dyDescent="0.25">
      <c r="A76" s="8" t="s">
        <v>150</v>
      </c>
      <c r="B76" s="8" t="s">
        <v>40</v>
      </c>
      <c r="C76" s="39">
        <v>38510.839999999997</v>
      </c>
    </row>
    <row r="77" spans="1:3" x14ac:dyDescent="0.25">
      <c r="A77" s="8" t="s">
        <v>72</v>
      </c>
      <c r="B77" s="8" t="s">
        <v>43</v>
      </c>
      <c r="C77" s="39">
        <v>41533.200000000004</v>
      </c>
    </row>
    <row r="78" spans="1:3" x14ac:dyDescent="0.25">
      <c r="A78" s="8" t="s">
        <v>121</v>
      </c>
      <c r="B78" s="8" t="s">
        <v>43</v>
      </c>
      <c r="C78" s="39">
        <v>42647.5</v>
      </c>
    </row>
    <row r="79" spans="1:3" x14ac:dyDescent="0.25">
      <c r="A79" s="8" t="s">
        <v>108</v>
      </c>
      <c r="B79" s="8" t="s">
        <v>41</v>
      </c>
      <c r="C79" s="39">
        <v>44425.75</v>
      </c>
    </row>
    <row r="80" spans="1:3" x14ac:dyDescent="0.25">
      <c r="A80" s="8" t="s">
        <v>55</v>
      </c>
      <c r="B80" s="8" t="s">
        <v>41</v>
      </c>
      <c r="C80" s="39">
        <v>46353.55</v>
      </c>
    </row>
    <row r="81" spans="1:3" x14ac:dyDescent="0.25">
      <c r="A81" s="8" t="s">
        <v>164</v>
      </c>
      <c r="B81" s="8" t="s">
        <v>41</v>
      </c>
      <c r="C81" s="39">
        <v>46563.3</v>
      </c>
    </row>
    <row r="82" spans="1:3" x14ac:dyDescent="0.25">
      <c r="A82" s="8" t="s">
        <v>169</v>
      </c>
      <c r="B82" s="8" t="s">
        <v>40</v>
      </c>
      <c r="C82" s="39">
        <v>48797.599999999999</v>
      </c>
    </row>
    <row r="83" spans="1:3" x14ac:dyDescent="0.25">
      <c r="A83" s="8" t="s">
        <v>174</v>
      </c>
      <c r="B83" s="8" t="s">
        <v>43</v>
      </c>
      <c r="C83" s="39">
        <v>49294.7</v>
      </c>
    </row>
    <row r="84" spans="1:3" x14ac:dyDescent="0.25">
      <c r="A84" s="8" t="s">
        <v>71</v>
      </c>
      <c r="B84" s="8" t="s">
        <v>41</v>
      </c>
      <c r="C84" s="39">
        <v>49535.810000000005</v>
      </c>
    </row>
    <row r="85" spans="1:3" x14ac:dyDescent="0.25">
      <c r="A85" s="8" t="s">
        <v>68</v>
      </c>
      <c r="B85" s="8" t="s">
        <v>41</v>
      </c>
      <c r="C85" s="39">
        <v>50217</v>
      </c>
    </row>
    <row r="86" spans="1:3" x14ac:dyDescent="0.25">
      <c r="A86" s="8" t="s">
        <v>166</v>
      </c>
      <c r="B86" s="8" t="s">
        <v>41</v>
      </c>
      <c r="C86" s="39">
        <v>51121.9</v>
      </c>
    </row>
    <row r="87" spans="1:3" x14ac:dyDescent="0.25">
      <c r="A87" s="8" t="s">
        <v>139</v>
      </c>
      <c r="B87" s="8" t="s">
        <v>43</v>
      </c>
      <c r="C87" s="39">
        <v>53433.200000000004</v>
      </c>
    </row>
    <row r="88" spans="1:3" x14ac:dyDescent="0.25">
      <c r="A88" s="8" t="s">
        <v>80</v>
      </c>
      <c r="B88" s="8" t="s">
        <v>43</v>
      </c>
      <c r="C88" s="39">
        <v>54217.15</v>
      </c>
    </row>
    <row r="89" spans="1:3" x14ac:dyDescent="0.25">
      <c r="A89" s="8" t="s">
        <v>79</v>
      </c>
      <c r="B89" s="8" t="s">
        <v>43</v>
      </c>
      <c r="C89" s="39">
        <v>55288.04</v>
      </c>
    </row>
    <row r="90" spans="1:3" x14ac:dyDescent="0.25">
      <c r="A90" s="8" t="s">
        <v>144</v>
      </c>
      <c r="B90" s="8" t="s">
        <v>41</v>
      </c>
      <c r="C90" s="39">
        <v>59758.05000000001</v>
      </c>
    </row>
    <row r="91" spans="1:3" x14ac:dyDescent="0.25">
      <c r="A91" s="8" t="s">
        <v>58</v>
      </c>
      <c r="B91" s="8" t="s">
        <v>11</v>
      </c>
      <c r="C91" s="39">
        <v>62240.31</v>
      </c>
    </row>
    <row r="92" spans="1:3" x14ac:dyDescent="0.25">
      <c r="A92" s="8" t="s">
        <v>86</v>
      </c>
      <c r="B92" s="8" t="s">
        <v>41</v>
      </c>
      <c r="C92" s="39">
        <v>63671</v>
      </c>
    </row>
    <row r="93" spans="1:3" x14ac:dyDescent="0.25">
      <c r="A93" s="8" t="s">
        <v>114</v>
      </c>
      <c r="B93" s="8" t="s">
        <v>44</v>
      </c>
      <c r="C93" s="39">
        <v>66260.850000000006</v>
      </c>
    </row>
    <row r="94" spans="1:3" x14ac:dyDescent="0.25">
      <c r="A94" s="8" t="s">
        <v>151</v>
      </c>
      <c r="B94" s="8" t="s">
        <v>40</v>
      </c>
      <c r="C94" s="39">
        <v>74717.8</v>
      </c>
    </row>
    <row r="95" spans="1:3" x14ac:dyDescent="0.25">
      <c r="A95" s="8" t="s">
        <v>56</v>
      </c>
      <c r="B95" s="8" t="s">
        <v>11</v>
      </c>
      <c r="C95" s="39">
        <v>76215</v>
      </c>
    </row>
    <row r="96" spans="1:3" x14ac:dyDescent="0.25">
      <c r="A96" s="8" t="s">
        <v>73</v>
      </c>
      <c r="B96" s="8" t="s">
        <v>43</v>
      </c>
      <c r="C96" s="39">
        <v>77767</v>
      </c>
    </row>
    <row r="97" spans="1:3" x14ac:dyDescent="0.25">
      <c r="A97" s="8" t="s">
        <v>158</v>
      </c>
      <c r="B97" s="8" t="s">
        <v>11</v>
      </c>
      <c r="C97" s="39">
        <v>80277.119999999995</v>
      </c>
    </row>
    <row r="98" spans="1:3" x14ac:dyDescent="0.25">
      <c r="A98" s="8" t="s">
        <v>148</v>
      </c>
      <c r="B98" s="8" t="s">
        <v>40</v>
      </c>
      <c r="C98" s="39">
        <v>81911.61</v>
      </c>
    </row>
    <row r="99" spans="1:3" x14ac:dyDescent="0.25">
      <c r="A99" s="8" t="s">
        <v>57</v>
      </c>
      <c r="B99" s="8" t="s">
        <v>11</v>
      </c>
      <c r="C99" s="39">
        <v>82347.13</v>
      </c>
    </row>
    <row r="100" spans="1:3" x14ac:dyDescent="0.25">
      <c r="A100" s="8" t="s">
        <v>95</v>
      </c>
      <c r="B100" s="8" t="s">
        <v>42</v>
      </c>
      <c r="C100" s="39">
        <v>93592.160000000018</v>
      </c>
    </row>
    <row r="101" spans="1:3" x14ac:dyDescent="0.25">
      <c r="A101" s="8" t="s">
        <v>170</v>
      </c>
      <c r="B101" s="8" t="s">
        <v>40</v>
      </c>
      <c r="C101" s="39">
        <v>101169.60000000001</v>
      </c>
    </row>
    <row r="102" spans="1:3" x14ac:dyDescent="0.25">
      <c r="A102" s="8" t="s">
        <v>70</v>
      </c>
      <c r="B102" s="8" t="s">
        <v>41</v>
      </c>
      <c r="C102" s="39">
        <v>124810.57</v>
      </c>
    </row>
    <row r="103" spans="1:3" x14ac:dyDescent="0.25">
      <c r="A103" s="8" t="s">
        <v>82</v>
      </c>
      <c r="B103" s="8" t="s">
        <v>11</v>
      </c>
      <c r="C103" s="39">
        <v>126558.73</v>
      </c>
    </row>
    <row r="104" spans="1:3" x14ac:dyDescent="0.25">
      <c r="A104" s="8" t="s">
        <v>98</v>
      </c>
      <c r="B104" s="8" t="s">
        <v>40</v>
      </c>
      <c r="C104" s="39">
        <v>130218.15000000001</v>
      </c>
    </row>
    <row r="105" spans="1:3" x14ac:dyDescent="0.25">
      <c r="A105" s="8" t="s">
        <v>177</v>
      </c>
      <c r="B105" s="8" t="s">
        <v>11</v>
      </c>
      <c r="C105" s="39">
        <v>138417.5</v>
      </c>
    </row>
    <row r="106" spans="1:3" x14ac:dyDescent="0.25">
      <c r="A106" s="8" t="s">
        <v>65</v>
      </c>
      <c r="B106" s="8" t="s">
        <v>11</v>
      </c>
      <c r="C106" s="39">
        <v>160883.65999999997</v>
      </c>
    </row>
    <row r="107" spans="1:3" x14ac:dyDescent="0.25">
      <c r="A107" s="8" t="s">
        <v>147</v>
      </c>
      <c r="B107" s="8" t="s">
        <v>40</v>
      </c>
      <c r="C107" s="39">
        <v>161200</v>
      </c>
    </row>
    <row r="108" spans="1:3" x14ac:dyDescent="0.25">
      <c r="A108" s="8" t="s">
        <v>59</v>
      </c>
      <c r="B108" s="8" t="s">
        <v>11</v>
      </c>
      <c r="C108" s="39">
        <v>173415.69999999998</v>
      </c>
    </row>
    <row r="109" spans="1:3" x14ac:dyDescent="0.25">
      <c r="A109" s="8" t="s">
        <v>76</v>
      </c>
      <c r="B109" s="8" t="s">
        <v>11</v>
      </c>
      <c r="C109" s="39">
        <v>196587.51999999993</v>
      </c>
    </row>
    <row r="110" spans="1:3" x14ac:dyDescent="0.25">
      <c r="A110" s="8" t="s">
        <v>168</v>
      </c>
      <c r="B110" s="8" t="s">
        <v>40</v>
      </c>
      <c r="C110" s="39">
        <v>214687.00000000003</v>
      </c>
    </row>
    <row r="111" spans="1:3" x14ac:dyDescent="0.25">
      <c r="A111" s="8" t="s">
        <v>129</v>
      </c>
      <c r="B111" s="8" t="s">
        <v>41</v>
      </c>
      <c r="C111" s="39">
        <v>215601.24</v>
      </c>
    </row>
    <row r="112" spans="1:3" x14ac:dyDescent="0.25">
      <c r="A112" s="8" t="s">
        <v>153</v>
      </c>
      <c r="B112" s="8" t="s">
        <v>40</v>
      </c>
      <c r="C112" s="39">
        <v>219956</v>
      </c>
    </row>
    <row r="113" spans="1:3" x14ac:dyDescent="0.25">
      <c r="A113" s="8" t="s">
        <v>162</v>
      </c>
      <c r="B113" s="8" t="s">
        <v>11</v>
      </c>
      <c r="C113" s="39">
        <v>222973.60999999987</v>
      </c>
    </row>
    <row r="114" spans="1:3" x14ac:dyDescent="0.25">
      <c r="A114" s="8" t="s">
        <v>124</v>
      </c>
      <c r="B114" s="8" t="s">
        <v>11</v>
      </c>
      <c r="C114" s="39">
        <v>261864.49000000011</v>
      </c>
    </row>
    <row r="115" spans="1:3" x14ac:dyDescent="0.25">
      <c r="A115" s="8" t="s">
        <v>67</v>
      </c>
      <c r="B115" s="8" t="s">
        <v>41</v>
      </c>
      <c r="C115" s="39">
        <v>287920.58000000013</v>
      </c>
    </row>
    <row r="116" spans="1:3" x14ac:dyDescent="0.25">
      <c r="A116" s="8" t="s">
        <v>74</v>
      </c>
      <c r="B116" s="8" t="s">
        <v>41</v>
      </c>
      <c r="C116" s="39">
        <v>339574.45999999961</v>
      </c>
    </row>
    <row r="117" spans="1:3" x14ac:dyDescent="0.25">
      <c r="A117" s="8" t="s">
        <v>149</v>
      </c>
      <c r="B117" s="8" t="s">
        <v>40</v>
      </c>
      <c r="C117" s="39">
        <v>346715</v>
      </c>
    </row>
    <row r="118" spans="1:3" x14ac:dyDescent="0.25">
      <c r="A118" s="8" t="s">
        <v>64</v>
      </c>
      <c r="B118" s="8" t="s">
        <v>41</v>
      </c>
      <c r="C118" s="39">
        <v>382393.2099999999</v>
      </c>
    </row>
    <row r="119" spans="1:3" x14ac:dyDescent="0.25">
      <c r="A119" s="8" t="s">
        <v>152</v>
      </c>
      <c r="B119" s="8" t="s">
        <v>40</v>
      </c>
      <c r="C119" s="39">
        <v>407703.16000000003</v>
      </c>
    </row>
    <row r="120" spans="1:3" x14ac:dyDescent="0.25">
      <c r="A120" s="8" t="s">
        <v>132</v>
      </c>
      <c r="B120" s="8" t="s">
        <v>41</v>
      </c>
      <c r="C120" s="39">
        <v>550780.09999999986</v>
      </c>
    </row>
    <row r="121" spans="1:3" x14ac:dyDescent="0.25">
      <c r="A121" s="8" t="s">
        <v>126</v>
      </c>
      <c r="B121" s="8" t="s">
        <v>11</v>
      </c>
      <c r="C121" s="39">
        <v>588271.22999999952</v>
      </c>
    </row>
    <row r="122" spans="1:3" x14ac:dyDescent="0.25">
      <c r="A122" s="8" t="s">
        <v>52</v>
      </c>
      <c r="B122" s="8" t="s">
        <v>11</v>
      </c>
      <c r="C122" s="39">
        <v>601027.1</v>
      </c>
    </row>
    <row r="123" spans="1:3" x14ac:dyDescent="0.25">
      <c r="A123" s="8" t="s">
        <v>49</v>
      </c>
      <c r="B123" s="8" t="s">
        <v>41</v>
      </c>
      <c r="C123" s="39">
        <v>604206.20000000019</v>
      </c>
    </row>
    <row r="124" spans="1:3" x14ac:dyDescent="0.25">
      <c r="A124" s="8" t="s">
        <v>106</v>
      </c>
      <c r="B124" s="8" t="s">
        <v>11</v>
      </c>
      <c r="C124" s="39">
        <v>737390.47</v>
      </c>
    </row>
    <row r="125" spans="1:3" x14ac:dyDescent="0.25">
      <c r="A125" s="8" t="s">
        <v>53</v>
      </c>
      <c r="B125" s="8" t="s">
        <v>11</v>
      </c>
      <c r="C125" s="39">
        <v>758610.12000000046</v>
      </c>
    </row>
    <row r="126" spans="1:3" x14ac:dyDescent="0.25">
      <c r="A126" s="8" t="s">
        <v>167</v>
      </c>
      <c r="B126" s="8" t="s">
        <v>40</v>
      </c>
      <c r="C126" s="39">
        <v>758615.1999999996</v>
      </c>
    </row>
    <row r="127" spans="1:3" x14ac:dyDescent="0.25">
      <c r="A127" s="8" t="s">
        <v>103</v>
      </c>
      <c r="B127" s="8" t="s">
        <v>11</v>
      </c>
      <c r="C127" s="39">
        <v>761661.31</v>
      </c>
    </row>
    <row r="128" spans="1:3" x14ac:dyDescent="0.25">
      <c r="A128" s="8" t="s">
        <v>89</v>
      </c>
      <c r="B128" s="8" t="s">
        <v>11</v>
      </c>
      <c r="C128" s="39">
        <v>772852.00000000047</v>
      </c>
    </row>
    <row r="129" spans="1:3" x14ac:dyDescent="0.25">
      <c r="A129" s="8" t="s">
        <v>60</v>
      </c>
      <c r="B129" s="8" t="s">
        <v>11</v>
      </c>
      <c r="C129" s="39">
        <v>955045.97</v>
      </c>
    </row>
    <row r="130" spans="1:3" x14ac:dyDescent="0.25">
      <c r="A130" s="8" t="s">
        <v>176</v>
      </c>
      <c r="B130" s="8" t="s">
        <v>11</v>
      </c>
      <c r="C130" s="39">
        <v>1063382.4300000004</v>
      </c>
    </row>
    <row r="131" spans="1:3" x14ac:dyDescent="0.25">
      <c r="A131" s="8" t="s">
        <v>66</v>
      </c>
      <c r="B131" s="8" t="s">
        <v>11</v>
      </c>
      <c r="C131" s="39">
        <v>1362263.92</v>
      </c>
    </row>
    <row r="132" spans="1:3" x14ac:dyDescent="0.25">
      <c r="A132" s="8" t="s">
        <v>163</v>
      </c>
      <c r="B132" s="8" t="s">
        <v>11</v>
      </c>
      <c r="C132" s="39">
        <v>1518300.33</v>
      </c>
    </row>
    <row r="133" spans="1:3" x14ac:dyDescent="0.25">
      <c r="A133" s="8" t="s">
        <v>96</v>
      </c>
      <c r="B133" s="8" t="s">
        <v>11</v>
      </c>
      <c r="C133" s="39">
        <v>1990262.5499999989</v>
      </c>
    </row>
  </sheetData>
  <autoFilter ref="A1:C133">
    <sortState ref="A2:C133">
      <sortCondition ref="C1:C133"/>
    </sortState>
  </autoFilter>
  <mergeCells count="3">
    <mergeCell ref="G1:I1"/>
    <mergeCell ref="G15:I15"/>
    <mergeCell ref="M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D1" zoomScale="115" zoomScaleNormal="115" workbookViewId="0">
      <selection activeCell="K11" sqref="K11"/>
    </sheetView>
  </sheetViews>
  <sheetFormatPr defaultRowHeight="15" x14ac:dyDescent="0.25"/>
  <cols>
    <col min="1" max="1" width="36.140625" customWidth="1"/>
    <col min="2" max="2" width="11.85546875" customWidth="1"/>
    <col min="3" max="3" width="20.140625" customWidth="1"/>
    <col min="4" max="5" width="15.42578125" customWidth="1"/>
    <col min="6" max="7" width="12.42578125" customWidth="1"/>
    <col min="8" max="8" width="10.7109375" customWidth="1"/>
    <col min="9" max="9" width="21.85546875" bestFit="1" customWidth="1"/>
    <col min="10" max="10" width="8.7109375" customWidth="1"/>
    <col min="11" max="11" width="22.7109375" bestFit="1" customWidth="1"/>
    <col min="12" max="12" width="13" bestFit="1" customWidth="1"/>
    <col min="13" max="13" width="13.85546875" bestFit="1" customWidth="1"/>
    <col min="14" max="14" width="26.7109375" bestFit="1" customWidth="1"/>
    <col min="15" max="15" width="22.42578125" bestFit="1" customWidth="1"/>
    <col min="16" max="17" width="13.85546875" bestFit="1" customWidth="1"/>
    <col min="18" max="19" width="22.42578125" bestFit="1" customWidth="1"/>
    <col min="20" max="20" width="26" bestFit="1" customWidth="1"/>
    <col min="21" max="21" width="26.7109375" bestFit="1" customWidth="1"/>
    <col min="22" max="22" width="19" bestFit="1" customWidth="1"/>
  </cols>
  <sheetData>
    <row r="1" spans="1:22" ht="17.25" x14ac:dyDescent="0.4">
      <c r="C1" s="12" t="s">
        <v>210</v>
      </c>
      <c r="D1" s="12"/>
      <c r="E1" s="12"/>
      <c r="F1" s="12" t="s">
        <v>209</v>
      </c>
      <c r="G1" s="1"/>
      <c r="H1" s="1"/>
      <c r="I1" s="32"/>
      <c r="J1" s="40"/>
      <c r="K1" s="54"/>
    </row>
    <row r="2" spans="1:22" ht="17.25" x14ac:dyDescent="0.4">
      <c r="A2" s="45" t="s">
        <v>4</v>
      </c>
      <c r="B2" s="46" t="s">
        <v>192</v>
      </c>
      <c r="C2" s="47">
        <v>44197</v>
      </c>
      <c r="D2" s="47">
        <v>44228</v>
      </c>
      <c r="E2" s="47" t="s">
        <v>220</v>
      </c>
      <c r="F2" s="47">
        <v>44197</v>
      </c>
      <c r="G2" s="47">
        <v>44228</v>
      </c>
      <c r="H2" s="46" t="s">
        <v>200</v>
      </c>
      <c r="I2" s="52" t="s">
        <v>217</v>
      </c>
      <c r="J2" s="40"/>
      <c r="K2" s="40" t="s">
        <v>211</v>
      </c>
      <c r="L2" s="3"/>
      <c r="M2" s="29"/>
      <c r="N2" s="30"/>
      <c r="O2" s="29"/>
      <c r="P2" s="30"/>
      <c r="Q2" s="29"/>
      <c r="R2" s="30"/>
      <c r="S2" s="29"/>
      <c r="T2" s="30"/>
      <c r="U2" s="29"/>
      <c r="V2" s="30"/>
    </row>
    <row r="3" spans="1:22" x14ac:dyDescent="0.25">
      <c r="A3" s="8" t="s">
        <v>66</v>
      </c>
      <c r="B3" s="48">
        <v>72</v>
      </c>
      <c r="C3" s="48">
        <v>4</v>
      </c>
      <c r="D3" s="48">
        <v>4</v>
      </c>
      <c r="E3" s="48">
        <f>SUM(C3:D3)</f>
        <v>8</v>
      </c>
      <c r="F3" s="48">
        <f>B3*C3</f>
        <v>288</v>
      </c>
      <c r="G3" s="48">
        <f>B3*D3</f>
        <v>288</v>
      </c>
      <c r="H3" s="48">
        <f>F3+G3</f>
        <v>576</v>
      </c>
      <c r="I3" s="53">
        <f>H3/$H$13</f>
        <v>8.0525653571927869E-2</v>
      </c>
      <c r="J3" s="41"/>
      <c r="K3" s="41" t="s">
        <v>212</v>
      </c>
      <c r="L3" s="7"/>
      <c r="M3" s="22"/>
      <c r="O3" s="22"/>
      <c r="Q3" s="22"/>
      <c r="S3" s="22"/>
      <c r="U3" s="22"/>
    </row>
    <row r="4" spans="1:22" x14ac:dyDescent="0.25">
      <c r="A4" s="8" t="s">
        <v>179</v>
      </c>
      <c r="B4" s="48">
        <v>82</v>
      </c>
      <c r="C4" s="48">
        <v>7</v>
      </c>
      <c r="D4" s="48">
        <v>5</v>
      </c>
      <c r="E4" s="48">
        <f t="shared" ref="E4:E12" si="0">SUM(C4:D4)</f>
        <v>12</v>
      </c>
      <c r="F4" s="48">
        <f t="shared" ref="F4:F12" si="1">B4*C4</f>
        <v>574</v>
      </c>
      <c r="G4" s="48">
        <f t="shared" ref="G4:G12" si="2">B4*D4</f>
        <v>410</v>
      </c>
      <c r="H4" s="48">
        <f t="shared" ref="H4:H12" si="3">F4+G4</f>
        <v>984</v>
      </c>
      <c r="I4" s="53">
        <f t="shared" ref="I4:I12" si="4">H4/$H$13</f>
        <v>0.13756465818537678</v>
      </c>
      <c r="J4" s="41"/>
      <c r="K4" s="41" t="s">
        <v>213</v>
      </c>
    </row>
    <row r="5" spans="1:22" x14ac:dyDescent="0.25">
      <c r="A5" s="8" t="s">
        <v>106</v>
      </c>
      <c r="B5" s="48">
        <v>87</v>
      </c>
      <c r="C5" s="48">
        <v>4</v>
      </c>
      <c r="D5" s="48">
        <v>6</v>
      </c>
      <c r="E5" s="48">
        <f t="shared" si="0"/>
        <v>10</v>
      </c>
      <c r="F5" s="48">
        <f t="shared" si="1"/>
        <v>348</v>
      </c>
      <c r="G5" s="48">
        <f t="shared" si="2"/>
        <v>522</v>
      </c>
      <c r="H5" s="48">
        <f t="shared" si="3"/>
        <v>870</v>
      </c>
      <c r="I5" s="53">
        <f t="shared" si="4"/>
        <v>0.12162728924926604</v>
      </c>
      <c r="J5" s="41"/>
      <c r="K5" s="41" t="s">
        <v>227</v>
      </c>
      <c r="L5" s="33">
        <f>MIN(E3:E12)</f>
        <v>2</v>
      </c>
    </row>
    <row r="6" spans="1:22" x14ac:dyDescent="0.25">
      <c r="A6" s="8" t="s">
        <v>66</v>
      </c>
      <c r="B6" s="48">
        <v>64</v>
      </c>
      <c r="C6" s="48">
        <v>0</v>
      </c>
      <c r="D6" s="48">
        <v>2</v>
      </c>
      <c r="E6" s="48">
        <f t="shared" si="0"/>
        <v>2</v>
      </c>
      <c r="F6" s="48">
        <f t="shared" si="1"/>
        <v>0</v>
      </c>
      <c r="G6" s="48">
        <f t="shared" si="2"/>
        <v>128</v>
      </c>
      <c r="H6" s="48">
        <f t="shared" si="3"/>
        <v>128</v>
      </c>
      <c r="I6" s="51">
        <f t="shared" si="4"/>
        <v>1.7894589682650636E-2</v>
      </c>
      <c r="J6" s="5"/>
      <c r="K6" s="5" t="s">
        <v>228</v>
      </c>
      <c r="L6" s="33">
        <f>MAX(E3:E12)</f>
        <v>12</v>
      </c>
    </row>
    <row r="7" spans="1:22" x14ac:dyDescent="0.25">
      <c r="A7" s="8" t="s">
        <v>66</v>
      </c>
      <c r="B7" s="48">
        <v>120</v>
      </c>
      <c r="C7" s="48">
        <v>4</v>
      </c>
      <c r="D7" s="48">
        <v>3</v>
      </c>
      <c r="E7" s="48">
        <f t="shared" si="0"/>
        <v>7</v>
      </c>
      <c r="F7" s="48">
        <f t="shared" si="1"/>
        <v>480</v>
      </c>
      <c r="G7" s="48">
        <f t="shared" si="2"/>
        <v>360</v>
      </c>
      <c r="H7" s="48">
        <f t="shared" si="3"/>
        <v>840</v>
      </c>
      <c r="I7" s="51">
        <f t="shared" si="4"/>
        <v>0.11743324479239479</v>
      </c>
      <c r="J7" s="5"/>
      <c r="K7" s="5" t="s">
        <v>229</v>
      </c>
      <c r="L7">
        <f>MINA(H4:H12)</f>
        <v>128</v>
      </c>
    </row>
    <row r="8" spans="1:22" x14ac:dyDescent="0.25">
      <c r="A8" s="8" t="s">
        <v>106</v>
      </c>
      <c r="B8" s="48">
        <v>96</v>
      </c>
      <c r="C8" s="48">
        <v>0</v>
      </c>
      <c r="D8" s="48">
        <v>7</v>
      </c>
      <c r="E8" s="48">
        <f t="shared" si="0"/>
        <v>7</v>
      </c>
      <c r="F8" s="48">
        <f t="shared" si="1"/>
        <v>0</v>
      </c>
      <c r="G8" s="48">
        <f t="shared" si="2"/>
        <v>672</v>
      </c>
      <c r="H8" s="48">
        <f t="shared" si="3"/>
        <v>672</v>
      </c>
      <c r="I8" s="51">
        <f t="shared" si="4"/>
        <v>9.3946595833915833E-2</v>
      </c>
      <c r="K8" s="5" t="s">
        <v>230</v>
      </c>
      <c r="L8">
        <f>MAXA(H3:H12)</f>
        <v>1164</v>
      </c>
    </row>
    <row r="9" spans="1:22" x14ac:dyDescent="0.25">
      <c r="A9" s="8" t="s">
        <v>106</v>
      </c>
      <c r="B9" s="48">
        <v>95</v>
      </c>
      <c r="C9" s="48">
        <v>0</v>
      </c>
      <c r="D9" s="48">
        <v>8</v>
      </c>
      <c r="E9" s="48">
        <f t="shared" si="0"/>
        <v>8</v>
      </c>
      <c r="F9" s="48">
        <f t="shared" si="1"/>
        <v>0</v>
      </c>
      <c r="G9" s="48">
        <f t="shared" si="2"/>
        <v>760</v>
      </c>
      <c r="H9" s="48">
        <f t="shared" si="3"/>
        <v>760</v>
      </c>
      <c r="I9" s="51">
        <f t="shared" si="4"/>
        <v>0.10624912624073815</v>
      </c>
      <c r="K9" s="5"/>
    </row>
    <row r="10" spans="1:22" x14ac:dyDescent="0.25">
      <c r="A10" s="8" t="s">
        <v>173</v>
      </c>
      <c r="B10" s="48">
        <v>97</v>
      </c>
      <c r="C10" s="48">
        <v>4</v>
      </c>
      <c r="D10" s="48">
        <v>8</v>
      </c>
      <c r="E10" s="48">
        <f t="shared" si="0"/>
        <v>12</v>
      </c>
      <c r="F10" s="48">
        <f t="shared" si="1"/>
        <v>388</v>
      </c>
      <c r="G10" s="48">
        <f t="shared" si="2"/>
        <v>776</v>
      </c>
      <c r="H10" s="48">
        <f t="shared" si="3"/>
        <v>1164</v>
      </c>
      <c r="I10" s="51">
        <f t="shared" si="4"/>
        <v>0.16272892492660423</v>
      </c>
      <c r="K10" s="5"/>
    </row>
    <row r="11" spans="1:22" x14ac:dyDescent="0.25">
      <c r="A11" s="8" t="s">
        <v>179</v>
      </c>
      <c r="B11" s="48">
        <v>100</v>
      </c>
      <c r="C11" s="48">
        <v>3</v>
      </c>
      <c r="D11" s="48">
        <v>4</v>
      </c>
      <c r="E11" s="48">
        <f t="shared" si="0"/>
        <v>7</v>
      </c>
      <c r="F11" s="48">
        <f t="shared" si="1"/>
        <v>300</v>
      </c>
      <c r="G11" s="48">
        <f t="shared" si="2"/>
        <v>400</v>
      </c>
      <c r="H11" s="48">
        <f t="shared" si="3"/>
        <v>700</v>
      </c>
      <c r="I11" s="51">
        <f t="shared" si="4"/>
        <v>9.7861037326995665E-2</v>
      </c>
      <c r="K11" s="5"/>
    </row>
    <row r="12" spans="1:22" x14ac:dyDescent="0.25">
      <c r="A12" s="8" t="s">
        <v>177</v>
      </c>
      <c r="B12" s="48">
        <v>51</v>
      </c>
      <c r="C12" s="48">
        <v>6</v>
      </c>
      <c r="D12" s="48">
        <v>3</v>
      </c>
      <c r="E12" s="48">
        <f t="shared" si="0"/>
        <v>9</v>
      </c>
      <c r="F12" s="48">
        <f t="shared" si="1"/>
        <v>306</v>
      </c>
      <c r="G12" s="48">
        <f t="shared" si="2"/>
        <v>153</v>
      </c>
      <c r="H12" s="48">
        <f t="shared" si="3"/>
        <v>459</v>
      </c>
      <c r="I12" s="51">
        <f t="shared" si="4"/>
        <v>6.416888019013002E-2</v>
      </c>
      <c r="K12" s="5"/>
    </row>
    <row r="13" spans="1:22" s="2" customFormat="1" x14ac:dyDescent="0.25">
      <c r="A13" s="49" t="s">
        <v>1</v>
      </c>
      <c r="B13" s="57">
        <f t="shared" ref="B13:I13" si="5">SUM(B3:B12)</f>
        <v>864</v>
      </c>
      <c r="C13" s="50">
        <f t="shared" si="5"/>
        <v>32</v>
      </c>
      <c r="D13" s="50">
        <f t="shared" si="5"/>
        <v>50</v>
      </c>
      <c r="E13" s="50">
        <f t="shared" si="5"/>
        <v>82</v>
      </c>
      <c r="F13" s="50">
        <f t="shared" si="5"/>
        <v>2684</v>
      </c>
      <c r="G13" s="50">
        <f t="shared" si="5"/>
        <v>4469</v>
      </c>
      <c r="H13" s="50">
        <f t="shared" si="5"/>
        <v>7153</v>
      </c>
      <c r="I13" s="55">
        <f t="shared" si="5"/>
        <v>0.99999999999999989</v>
      </c>
      <c r="J13" s="5"/>
    </row>
    <row r="14" spans="1:22" s="2" customFormat="1" x14ac:dyDescent="0.25">
      <c r="A14" s="26"/>
      <c r="B14" s="26"/>
      <c r="C14" s="27"/>
      <c r="D14" s="27"/>
      <c r="E14" s="27"/>
      <c r="F14" s="27"/>
      <c r="G14" s="27"/>
      <c r="H14" s="27"/>
      <c r="J14" s="5"/>
    </row>
    <row r="15" spans="1:22" s="2" customFormat="1" x14ac:dyDescent="0.25">
      <c r="A15"/>
      <c r="B15" s="28"/>
      <c r="C15" s="31"/>
      <c r="D15" s="27"/>
      <c r="E15" s="27"/>
      <c r="F15" s="27"/>
      <c r="G15" s="27"/>
      <c r="H15" s="27"/>
      <c r="J15" s="5"/>
    </row>
    <row r="16" spans="1:22" s="2" customFormat="1" x14ac:dyDescent="0.25">
      <c r="A16"/>
      <c r="B16" s="28"/>
      <c r="C16" s="31"/>
      <c r="D16" s="27" t="s">
        <v>223</v>
      </c>
      <c r="E16" s="27" t="s">
        <v>221</v>
      </c>
      <c r="F16" s="27">
        <f>AVERAGE(E3:E12)</f>
        <v>8.1999999999999993</v>
      </c>
      <c r="G16" s="27"/>
      <c r="H16" s="27" t="s">
        <v>224</v>
      </c>
      <c r="I16" s="56" t="s">
        <v>222</v>
      </c>
      <c r="J16" s="5" t="s">
        <v>225</v>
      </c>
      <c r="K16" s="2" t="s">
        <v>226</v>
      </c>
      <c r="L16" s="2">
        <f>COUNTA(A3:A12)</f>
        <v>10</v>
      </c>
    </row>
    <row r="17" spans="1:10" s="2" customFormat="1" x14ac:dyDescent="0.25">
      <c r="A17"/>
      <c r="B17" s="28"/>
      <c r="C17" s="31"/>
      <c r="D17" s="27"/>
      <c r="E17" s="27"/>
      <c r="F17" s="27"/>
      <c r="G17" s="27"/>
      <c r="H17" s="27"/>
      <c r="J17" s="5"/>
    </row>
    <row r="18" spans="1:10" s="2" customFormat="1" x14ac:dyDescent="0.25">
      <c r="A18"/>
      <c r="B18" s="28"/>
      <c r="C18" s="31"/>
      <c r="D18" s="27"/>
      <c r="E18" s="27"/>
      <c r="F18" s="27"/>
      <c r="G18" s="27"/>
      <c r="H18" s="27"/>
      <c r="I18" s="58"/>
    </row>
    <row r="19" spans="1:10" s="2" customFormat="1" x14ac:dyDescent="0.25">
      <c r="A19"/>
      <c r="B19" s="28"/>
      <c r="C19" s="31"/>
      <c r="D19" s="27"/>
      <c r="E19" s="27"/>
      <c r="F19" s="27"/>
      <c r="G19" s="27"/>
      <c r="H19" s="27"/>
    </row>
    <row r="20" spans="1:10" x14ac:dyDescent="0.25">
      <c r="B20" s="28"/>
      <c r="C20" s="31"/>
      <c r="D20" s="27"/>
      <c r="E20" s="27"/>
      <c r="F20" s="27"/>
      <c r="G20" s="27"/>
    </row>
    <row r="21" spans="1:10" x14ac:dyDescent="0.25">
      <c r="B21" s="28"/>
      <c r="C21" s="31"/>
      <c r="D21" s="27"/>
      <c r="E21" s="27"/>
      <c r="F21" s="27"/>
      <c r="G21" s="27"/>
    </row>
    <row r="22" spans="1:10" x14ac:dyDescent="0.25">
      <c r="B22" s="28"/>
      <c r="C22" s="31"/>
      <c r="D22" s="27"/>
      <c r="E22" s="27"/>
      <c r="F22" s="27"/>
      <c r="G22" s="27"/>
    </row>
    <row r="23" spans="1:10" x14ac:dyDescent="0.25">
      <c r="B23" s="28"/>
      <c r="C23" s="31"/>
      <c r="D23" s="27"/>
      <c r="E23" s="27"/>
      <c r="F23" s="27"/>
      <c r="G23" s="27"/>
    </row>
    <row r="24" spans="1:10" x14ac:dyDescent="0.25">
      <c r="B24" s="28"/>
      <c r="C24" s="31"/>
      <c r="D24" s="27"/>
      <c r="E24" s="27"/>
      <c r="F24" s="27"/>
      <c r="G24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zoomScaleNormal="100" workbookViewId="0">
      <selection activeCell="H14" sqref="H14"/>
    </sheetView>
  </sheetViews>
  <sheetFormatPr defaultRowHeight="15" x14ac:dyDescent="0.25"/>
  <cols>
    <col min="1" max="1" width="48.140625" bestFit="1" customWidth="1"/>
    <col min="2" max="2" width="8.42578125" bestFit="1" customWidth="1"/>
    <col min="3" max="3" width="12.42578125" bestFit="1" customWidth="1"/>
    <col min="4" max="4" width="12.28515625" customWidth="1"/>
    <col min="5" max="5" width="11.85546875" bestFit="1" customWidth="1"/>
    <col min="6" max="6" width="9.7109375" bestFit="1" customWidth="1"/>
    <col min="7" max="7" width="9.5703125" bestFit="1" customWidth="1"/>
    <col min="8" max="8" width="6" bestFit="1" customWidth="1"/>
    <col min="11" max="11" width="32.140625" bestFit="1" customWidth="1"/>
    <col min="12" max="12" width="16.42578125" bestFit="1" customWidth="1"/>
    <col min="14" max="14" width="15.28515625" bestFit="1" customWidth="1"/>
    <col min="16" max="16" width="52.42578125" bestFit="1" customWidth="1"/>
    <col min="17" max="18" width="16.42578125" bestFit="1" customWidth="1"/>
  </cols>
  <sheetData>
    <row r="1" spans="1:18" x14ac:dyDescent="0.25">
      <c r="A1" s="62" t="s">
        <v>216</v>
      </c>
      <c r="B1" s="62"/>
      <c r="C1" s="62"/>
      <c r="D1" s="62"/>
      <c r="E1" s="62"/>
      <c r="F1" s="62"/>
      <c r="G1" s="62"/>
      <c r="H1" s="62"/>
      <c r="P1" s="34" t="s">
        <v>33</v>
      </c>
    </row>
    <row r="2" spans="1:18" ht="17.25" x14ac:dyDescent="0.4">
      <c r="A2" s="63" t="s">
        <v>4</v>
      </c>
      <c r="B2" s="64" t="s">
        <v>18</v>
      </c>
      <c r="C2" s="64" t="s">
        <v>214</v>
      </c>
      <c r="D2" s="64" t="s">
        <v>36</v>
      </c>
      <c r="E2" s="64" t="s">
        <v>206</v>
      </c>
      <c r="F2" s="64" t="s">
        <v>38</v>
      </c>
      <c r="G2" s="64" t="s">
        <v>39</v>
      </c>
      <c r="H2" s="64" t="s">
        <v>201</v>
      </c>
      <c r="K2" s="6" t="s">
        <v>215</v>
      </c>
      <c r="P2" s="12" t="s">
        <v>4</v>
      </c>
      <c r="Q2" s="12" t="s">
        <v>37</v>
      </c>
      <c r="R2" s="12" t="s">
        <v>203</v>
      </c>
    </row>
    <row r="3" spans="1:18" x14ac:dyDescent="0.25">
      <c r="A3" s="8" t="s">
        <v>88</v>
      </c>
      <c r="B3" s="65">
        <v>2</v>
      </c>
      <c r="C3" s="8" t="str">
        <f>IF(B3&gt;$L$5,"Good","Bad")</f>
        <v>Bad</v>
      </c>
      <c r="D3" s="39"/>
      <c r="E3" s="39"/>
      <c r="F3" s="39"/>
      <c r="G3" s="39"/>
      <c r="H3" s="39"/>
      <c r="K3" t="s">
        <v>31</v>
      </c>
      <c r="L3" s="5">
        <f>SUM($B$3:$B$80)</f>
        <v>297</v>
      </c>
      <c r="P3" t="s">
        <v>88</v>
      </c>
      <c r="Q3">
        <v>20</v>
      </c>
      <c r="R3">
        <f>Q3+10</f>
        <v>30</v>
      </c>
    </row>
    <row r="4" spans="1:18" x14ac:dyDescent="0.25">
      <c r="A4" s="8" t="s">
        <v>89</v>
      </c>
      <c r="B4" s="65">
        <v>5</v>
      </c>
      <c r="C4" s="8" t="str">
        <f t="shared" ref="C4:C67" si="0">IF(B4&gt;$L$5,"Good","Bad")</f>
        <v>Good</v>
      </c>
      <c r="D4" s="39"/>
      <c r="E4" s="39"/>
      <c r="F4" s="39"/>
      <c r="G4" s="39"/>
      <c r="H4" s="39"/>
      <c r="P4" t="s">
        <v>89</v>
      </c>
      <c r="Q4">
        <v>24</v>
      </c>
      <c r="R4">
        <f t="shared" ref="R4:R43" si="1">Q4+10</f>
        <v>34</v>
      </c>
    </row>
    <row r="5" spans="1:18" x14ac:dyDescent="0.25">
      <c r="A5" s="8" t="s">
        <v>179</v>
      </c>
      <c r="B5" s="65">
        <v>4</v>
      </c>
      <c r="C5" s="8" t="str">
        <f t="shared" si="0"/>
        <v>Good</v>
      </c>
      <c r="D5" s="39"/>
      <c r="E5" s="39"/>
      <c r="F5" s="39"/>
      <c r="G5" s="39"/>
      <c r="H5" s="39"/>
      <c r="K5" t="s">
        <v>32</v>
      </c>
      <c r="L5" s="5">
        <f>AVERAGE($B$3:$B$80)</f>
        <v>3.8076923076923075</v>
      </c>
      <c r="M5" s="5"/>
      <c r="P5" t="s">
        <v>179</v>
      </c>
      <c r="Q5">
        <v>28</v>
      </c>
      <c r="R5">
        <f t="shared" si="1"/>
        <v>38</v>
      </c>
    </row>
    <row r="6" spans="1:18" x14ac:dyDescent="0.25">
      <c r="A6" s="8" t="s">
        <v>126</v>
      </c>
      <c r="B6" s="65">
        <v>2</v>
      </c>
      <c r="C6" s="8" t="str">
        <f t="shared" si="0"/>
        <v>Bad</v>
      </c>
      <c r="D6" s="39"/>
      <c r="E6" s="39"/>
      <c r="F6" s="39"/>
      <c r="G6" s="39"/>
      <c r="H6" s="39"/>
      <c r="P6" t="s">
        <v>126</v>
      </c>
      <c r="Q6">
        <v>32</v>
      </c>
      <c r="R6">
        <f t="shared" si="1"/>
        <v>42</v>
      </c>
    </row>
    <row r="7" spans="1:18" x14ac:dyDescent="0.25">
      <c r="A7" s="8" t="s">
        <v>129</v>
      </c>
      <c r="B7" s="65">
        <v>2</v>
      </c>
      <c r="C7" s="8" t="str">
        <f t="shared" si="0"/>
        <v>Bad</v>
      </c>
      <c r="D7" s="39"/>
      <c r="E7" s="39"/>
      <c r="F7" s="39"/>
      <c r="G7" s="39"/>
      <c r="H7" s="39"/>
      <c r="K7" s="10" t="s">
        <v>34</v>
      </c>
      <c r="P7" t="s">
        <v>129</v>
      </c>
      <c r="Q7">
        <v>36</v>
      </c>
      <c r="R7">
        <f t="shared" si="1"/>
        <v>46</v>
      </c>
    </row>
    <row r="8" spans="1:18" x14ac:dyDescent="0.25">
      <c r="A8" s="8" t="s">
        <v>163</v>
      </c>
      <c r="B8" s="65">
        <v>5</v>
      </c>
      <c r="C8" s="8" t="str">
        <f t="shared" si="0"/>
        <v>Good</v>
      </c>
      <c r="D8" s="39"/>
      <c r="E8" s="39"/>
      <c r="F8" s="39"/>
      <c r="G8" s="39"/>
      <c r="H8" s="39"/>
      <c r="K8" s="8"/>
      <c r="L8" s="9" t="s">
        <v>205</v>
      </c>
      <c r="M8" s="9" t="s">
        <v>202</v>
      </c>
      <c r="N8" s="9" t="s">
        <v>204</v>
      </c>
      <c r="P8" t="s">
        <v>163</v>
      </c>
      <c r="Q8">
        <v>40</v>
      </c>
      <c r="R8">
        <f t="shared" si="1"/>
        <v>50</v>
      </c>
    </row>
    <row r="9" spans="1:18" x14ac:dyDescent="0.25">
      <c r="A9" s="8" t="s">
        <v>172</v>
      </c>
      <c r="B9" s="65">
        <v>7</v>
      </c>
      <c r="C9" s="8" t="str">
        <f t="shared" si="0"/>
        <v>Good</v>
      </c>
      <c r="D9" s="39"/>
      <c r="E9" s="39"/>
      <c r="F9" s="39"/>
      <c r="G9" s="39"/>
      <c r="H9" s="39"/>
      <c r="K9" s="8" t="s">
        <v>46</v>
      </c>
      <c r="L9" s="8"/>
      <c r="M9" s="8"/>
      <c r="N9" s="8"/>
      <c r="P9" t="s">
        <v>172</v>
      </c>
      <c r="Q9">
        <v>44</v>
      </c>
      <c r="R9">
        <f t="shared" si="1"/>
        <v>54</v>
      </c>
    </row>
    <row r="10" spans="1:18" x14ac:dyDescent="0.25">
      <c r="A10" s="8" t="s">
        <v>173</v>
      </c>
      <c r="B10" s="65">
        <v>3</v>
      </c>
      <c r="C10" s="8" t="str">
        <f t="shared" si="0"/>
        <v>Bad</v>
      </c>
      <c r="D10" s="39"/>
      <c r="E10" s="39"/>
      <c r="F10" s="39"/>
      <c r="G10" s="39"/>
      <c r="H10" s="39"/>
      <c r="K10" s="8" t="s">
        <v>49</v>
      </c>
      <c r="L10" s="8"/>
      <c r="M10" s="8"/>
      <c r="N10" s="8"/>
      <c r="P10" t="s">
        <v>173</v>
      </c>
      <c r="Q10">
        <v>48</v>
      </c>
      <c r="R10">
        <f t="shared" si="1"/>
        <v>58</v>
      </c>
    </row>
    <row r="11" spans="1:18" x14ac:dyDescent="0.25">
      <c r="A11" s="8" t="s">
        <v>176</v>
      </c>
      <c r="B11" s="65">
        <v>6</v>
      </c>
      <c r="C11" s="8" t="str">
        <f t="shared" si="0"/>
        <v>Good</v>
      </c>
      <c r="D11" s="39"/>
      <c r="E11" s="39"/>
      <c r="F11" s="39"/>
      <c r="G11" s="39"/>
      <c r="H11" s="39"/>
      <c r="K11" s="8" t="s">
        <v>53</v>
      </c>
      <c r="L11" s="8"/>
      <c r="M11" s="8"/>
      <c r="N11" s="8"/>
      <c r="P11" t="s">
        <v>176</v>
      </c>
      <c r="Q11">
        <v>52</v>
      </c>
      <c r="R11">
        <f t="shared" si="1"/>
        <v>62</v>
      </c>
    </row>
    <row r="12" spans="1:18" x14ac:dyDescent="0.25">
      <c r="A12" s="8" t="s">
        <v>17</v>
      </c>
      <c r="B12" s="65">
        <v>1</v>
      </c>
      <c r="C12" s="8" t="str">
        <f t="shared" si="0"/>
        <v>Bad</v>
      </c>
      <c r="D12" s="39"/>
      <c r="E12" s="39"/>
      <c r="F12" s="39"/>
      <c r="G12" s="39"/>
      <c r="H12" s="39"/>
      <c r="K12" s="8" t="s">
        <v>64</v>
      </c>
      <c r="L12" s="8"/>
      <c r="M12" s="8"/>
      <c r="N12" s="8"/>
      <c r="P12" t="s">
        <v>17</v>
      </c>
      <c r="Q12">
        <v>56</v>
      </c>
      <c r="R12">
        <f t="shared" si="1"/>
        <v>66</v>
      </c>
    </row>
    <row r="13" spans="1:18" x14ac:dyDescent="0.25">
      <c r="A13" s="8" t="s">
        <v>46</v>
      </c>
      <c r="B13" s="65">
        <v>3</v>
      </c>
      <c r="C13" s="8" t="str">
        <f t="shared" si="0"/>
        <v>Bad</v>
      </c>
      <c r="D13" s="39"/>
      <c r="E13" s="39"/>
      <c r="F13" s="39"/>
      <c r="G13" s="39"/>
      <c r="H13" s="39"/>
      <c r="P13" t="s">
        <v>46</v>
      </c>
      <c r="Q13">
        <v>60</v>
      </c>
      <c r="R13">
        <f t="shared" si="1"/>
        <v>70</v>
      </c>
    </row>
    <row r="14" spans="1:18" x14ac:dyDescent="0.25">
      <c r="A14" s="8" t="s">
        <v>46</v>
      </c>
      <c r="B14" s="65">
        <v>4</v>
      </c>
      <c r="C14" s="8" t="str">
        <f t="shared" si="0"/>
        <v>Good</v>
      </c>
      <c r="D14" s="39"/>
      <c r="E14" s="39"/>
      <c r="F14" s="39"/>
      <c r="G14" s="39"/>
      <c r="H14" s="39"/>
      <c r="P14" t="s">
        <v>49</v>
      </c>
      <c r="Q14">
        <v>64</v>
      </c>
      <c r="R14">
        <f t="shared" si="1"/>
        <v>74</v>
      </c>
    </row>
    <row r="15" spans="1:18" x14ac:dyDescent="0.25">
      <c r="A15" s="8" t="s">
        <v>49</v>
      </c>
      <c r="B15" s="65">
        <v>2</v>
      </c>
      <c r="C15" s="8" t="str">
        <f t="shared" si="0"/>
        <v>Bad</v>
      </c>
      <c r="D15" s="39"/>
      <c r="E15" s="39"/>
      <c r="F15" s="39"/>
      <c r="G15" s="39"/>
      <c r="H15" s="39"/>
      <c r="K15" s="25"/>
      <c r="P15" t="s">
        <v>53</v>
      </c>
      <c r="Q15">
        <v>68</v>
      </c>
      <c r="R15">
        <f t="shared" si="1"/>
        <v>78</v>
      </c>
    </row>
    <row r="16" spans="1:18" x14ac:dyDescent="0.25">
      <c r="A16" s="8" t="s">
        <v>49</v>
      </c>
      <c r="B16" s="65">
        <v>4</v>
      </c>
      <c r="C16" s="8" t="str">
        <f t="shared" si="0"/>
        <v>Good</v>
      </c>
      <c r="D16" s="39"/>
      <c r="E16" s="39"/>
      <c r="F16" s="39"/>
      <c r="G16" s="39"/>
      <c r="H16" s="39"/>
      <c r="P16" t="s">
        <v>64</v>
      </c>
      <c r="Q16">
        <v>72</v>
      </c>
      <c r="R16">
        <f t="shared" si="1"/>
        <v>82</v>
      </c>
    </row>
    <row r="17" spans="1:18" x14ac:dyDescent="0.25">
      <c r="A17" s="8" t="s">
        <v>53</v>
      </c>
      <c r="B17" s="65">
        <v>3</v>
      </c>
      <c r="C17" s="8" t="str">
        <f t="shared" si="0"/>
        <v>Bad</v>
      </c>
      <c r="D17" s="39"/>
      <c r="E17" s="39"/>
      <c r="F17" s="39"/>
      <c r="G17" s="39"/>
      <c r="H17" s="39"/>
      <c r="P17" t="s">
        <v>65</v>
      </c>
      <c r="Q17">
        <v>76</v>
      </c>
      <c r="R17">
        <f t="shared" si="1"/>
        <v>86</v>
      </c>
    </row>
    <row r="18" spans="1:18" x14ac:dyDescent="0.25">
      <c r="A18" s="8" t="s">
        <v>53</v>
      </c>
      <c r="B18" s="65">
        <v>5</v>
      </c>
      <c r="C18" s="8" t="str">
        <f t="shared" si="0"/>
        <v>Good</v>
      </c>
      <c r="D18" s="39"/>
      <c r="E18" s="39"/>
      <c r="F18" s="39"/>
      <c r="G18" s="39"/>
      <c r="H18" s="39"/>
      <c r="P18" t="s">
        <v>180</v>
      </c>
      <c r="Q18">
        <v>80</v>
      </c>
      <c r="R18">
        <f t="shared" si="1"/>
        <v>90</v>
      </c>
    </row>
    <row r="19" spans="1:18" x14ac:dyDescent="0.25">
      <c r="A19" s="8" t="s">
        <v>64</v>
      </c>
      <c r="B19" s="65">
        <v>4</v>
      </c>
      <c r="C19" s="8" t="str">
        <f t="shared" si="0"/>
        <v>Good</v>
      </c>
      <c r="D19" s="39"/>
      <c r="E19" s="39"/>
      <c r="F19" s="39"/>
      <c r="G19" s="39"/>
      <c r="H19" s="39"/>
      <c r="P19" t="s">
        <v>66</v>
      </c>
      <c r="Q19">
        <v>84</v>
      </c>
      <c r="R19">
        <f t="shared" si="1"/>
        <v>94</v>
      </c>
    </row>
    <row r="20" spans="1:18" x14ac:dyDescent="0.25">
      <c r="A20" s="8" t="s">
        <v>64</v>
      </c>
      <c r="B20" s="65">
        <v>4</v>
      </c>
      <c r="C20" s="8" t="str">
        <f t="shared" si="0"/>
        <v>Good</v>
      </c>
      <c r="D20" s="39"/>
      <c r="E20" s="39"/>
      <c r="F20" s="39"/>
      <c r="G20" s="39"/>
      <c r="H20" s="39"/>
      <c r="P20" t="s">
        <v>70</v>
      </c>
      <c r="Q20">
        <v>88</v>
      </c>
      <c r="R20">
        <f t="shared" si="1"/>
        <v>98</v>
      </c>
    </row>
    <row r="21" spans="1:18" x14ac:dyDescent="0.25">
      <c r="A21" s="8" t="s">
        <v>65</v>
      </c>
      <c r="B21" s="65">
        <v>4</v>
      </c>
      <c r="C21" s="8" t="str">
        <f t="shared" si="0"/>
        <v>Good</v>
      </c>
      <c r="D21" s="39"/>
      <c r="E21" s="39"/>
      <c r="F21" s="39"/>
      <c r="G21" s="39"/>
      <c r="H21" s="39"/>
      <c r="P21" t="s">
        <v>72</v>
      </c>
      <c r="Q21">
        <v>92</v>
      </c>
      <c r="R21">
        <f t="shared" si="1"/>
        <v>102</v>
      </c>
    </row>
    <row r="22" spans="1:18" x14ac:dyDescent="0.25">
      <c r="A22" s="8" t="s">
        <v>65</v>
      </c>
      <c r="B22" s="65">
        <v>5</v>
      </c>
      <c r="C22" s="8" t="str">
        <f t="shared" si="0"/>
        <v>Good</v>
      </c>
      <c r="D22" s="39"/>
      <c r="E22" s="39"/>
      <c r="F22" s="39"/>
      <c r="G22" s="39"/>
      <c r="H22" s="39"/>
      <c r="P22" t="s">
        <v>76</v>
      </c>
      <c r="Q22">
        <v>96</v>
      </c>
      <c r="R22">
        <f t="shared" si="1"/>
        <v>106</v>
      </c>
    </row>
    <row r="23" spans="1:18" x14ac:dyDescent="0.25">
      <c r="A23" s="8" t="s">
        <v>180</v>
      </c>
      <c r="B23" s="65">
        <v>1</v>
      </c>
      <c r="C23" s="8" t="str">
        <f t="shared" si="0"/>
        <v>Bad</v>
      </c>
      <c r="D23" s="39"/>
      <c r="E23" s="39"/>
      <c r="F23" s="39"/>
      <c r="G23" s="39"/>
      <c r="H23" s="39"/>
      <c r="P23" t="s">
        <v>79</v>
      </c>
      <c r="Q23">
        <v>100</v>
      </c>
      <c r="R23">
        <f t="shared" si="1"/>
        <v>110</v>
      </c>
    </row>
    <row r="24" spans="1:18" x14ac:dyDescent="0.25">
      <c r="A24" s="8" t="s">
        <v>66</v>
      </c>
      <c r="B24" s="65">
        <v>4</v>
      </c>
      <c r="C24" s="8" t="str">
        <f t="shared" si="0"/>
        <v>Good</v>
      </c>
      <c r="D24" s="39"/>
      <c r="E24" s="39"/>
      <c r="F24" s="39"/>
      <c r="G24" s="39"/>
      <c r="H24" s="39"/>
      <c r="P24" t="s">
        <v>82</v>
      </c>
      <c r="Q24">
        <v>104</v>
      </c>
      <c r="R24">
        <f t="shared" si="1"/>
        <v>114</v>
      </c>
    </row>
    <row r="25" spans="1:18" x14ac:dyDescent="0.25">
      <c r="A25" s="8" t="s">
        <v>66</v>
      </c>
      <c r="B25" s="65">
        <v>3</v>
      </c>
      <c r="C25" s="8" t="str">
        <f t="shared" si="0"/>
        <v>Bad</v>
      </c>
      <c r="D25" s="39"/>
      <c r="E25" s="39"/>
      <c r="F25" s="39"/>
      <c r="G25" s="39"/>
      <c r="H25" s="39"/>
      <c r="P25" t="s">
        <v>181</v>
      </c>
      <c r="Q25">
        <v>108</v>
      </c>
      <c r="R25">
        <f t="shared" si="1"/>
        <v>118</v>
      </c>
    </row>
    <row r="26" spans="1:18" x14ac:dyDescent="0.25">
      <c r="A26" s="8" t="s">
        <v>70</v>
      </c>
      <c r="B26" s="65">
        <v>3</v>
      </c>
      <c r="C26" s="8" t="str">
        <f t="shared" si="0"/>
        <v>Bad</v>
      </c>
      <c r="D26" s="39"/>
      <c r="E26" s="39"/>
      <c r="F26" s="39"/>
      <c r="G26" s="39"/>
      <c r="H26" s="39"/>
      <c r="P26" t="s">
        <v>182</v>
      </c>
      <c r="Q26">
        <v>112</v>
      </c>
      <c r="R26">
        <f t="shared" si="1"/>
        <v>122</v>
      </c>
    </row>
    <row r="27" spans="1:18" x14ac:dyDescent="0.25">
      <c r="A27" s="8" t="s">
        <v>70</v>
      </c>
      <c r="B27" s="65">
        <v>3</v>
      </c>
      <c r="C27" s="8" t="str">
        <f t="shared" si="0"/>
        <v>Bad</v>
      </c>
      <c r="D27" s="39"/>
      <c r="E27" s="39"/>
      <c r="F27" s="39"/>
      <c r="G27" s="39"/>
      <c r="H27" s="39"/>
      <c r="P27" t="s">
        <v>95</v>
      </c>
      <c r="Q27">
        <v>116</v>
      </c>
      <c r="R27">
        <f t="shared" si="1"/>
        <v>126</v>
      </c>
    </row>
    <row r="28" spans="1:18" x14ac:dyDescent="0.25">
      <c r="A28" s="8" t="s">
        <v>72</v>
      </c>
      <c r="B28" s="65">
        <v>2</v>
      </c>
      <c r="C28" s="8" t="str">
        <f t="shared" si="0"/>
        <v>Bad</v>
      </c>
      <c r="D28" s="39"/>
      <c r="E28" s="39"/>
      <c r="F28" s="39"/>
      <c r="G28" s="39"/>
      <c r="H28" s="39"/>
      <c r="P28" t="s">
        <v>96</v>
      </c>
      <c r="Q28">
        <v>120</v>
      </c>
      <c r="R28">
        <f t="shared" si="1"/>
        <v>130</v>
      </c>
    </row>
    <row r="29" spans="1:18" x14ac:dyDescent="0.25">
      <c r="A29" s="8" t="s">
        <v>72</v>
      </c>
      <c r="B29" s="65">
        <v>6</v>
      </c>
      <c r="C29" s="8" t="str">
        <f t="shared" si="0"/>
        <v>Good</v>
      </c>
      <c r="D29" s="39"/>
      <c r="E29" s="39"/>
      <c r="F29" s="39"/>
      <c r="G29" s="39"/>
      <c r="H29" s="39"/>
      <c r="P29" t="s">
        <v>98</v>
      </c>
      <c r="Q29">
        <v>115</v>
      </c>
      <c r="R29">
        <f t="shared" si="1"/>
        <v>125</v>
      </c>
    </row>
    <row r="30" spans="1:18" x14ac:dyDescent="0.25">
      <c r="A30" s="8" t="s">
        <v>76</v>
      </c>
      <c r="B30" s="65">
        <v>1</v>
      </c>
      <c r="C30" s="8" t="str">
        <f t="shared" si="0"/>
        <v>Bad</v>
      </c>
      <c r="D30" s="39"/>
      <c r="E30" s="39"/>
      <c r="F30" s="39"/>
      <c r="G30" s="39"/>
      <c r="H30" s="39"/>
      <c r="P30" t="s">
        <v>103</v>
      </c>
      <c r="Q30">
        <v>110</v>
      </c>
      <c r="R30">
        <f t="shared" si="1"/>
        <v>120</v>
      </c>
    </row>
    <row r="31" spans="1:18" x14ac:dyDescent="0.25">
      <c r="A31" s="8" t="s">
        <v>76</v>
      </c>
      <c r="B31" s="65">
        <v>4</v>
      </c>
      <c r="C31" s="8" t="str">
        <f t="shared" si="0"/>
        <v>Good</v>
      </c>
      <c r="D31" s="39"/>
      <c r="E31" s="39"/>
      <c r="F31" s="39"/>
      <c r="G31" s="39"/>
      <c r="H31" s="39"/>
      <c r="P31" t="s">
        <v>183</v>
      </c>
      <c r="Q31">
        <v>105</v>
      </c>
      <c r="R31">
        <f t="shared" si="1"/>
        <v>115</v>
      </c>
    </row>
    <row r="32" spans="1:18" x14ac:dyDescent="0.25">
      <c r="A32" s="8" t="s">
        <v>79</v>
      </c>
      <c r="B32" s="65">
        <v>2</v>
      </c>
      <c r="C32" s="8" t="str">
        <f t="shared" si="0"/>
        <v>Bad</v>
      </c>
      <c r="D32" s="39"/>
      <c r="E32" s="39"/>
      <c r="F32" s="39"/>
      <c r="G32" s="39"/>
      <c r="H32" s="39"/>
      <c r="P32" t="s">
        <v>119</v>
      </c>
      <c r="Q32">
        <v>100</v>
      </c>
      <c r="R32">
        <f t="shared" si="1"/>
        <v>110</v>
      </c>
    </row>
    <row r="33" spans="1:18" x14ac:dyDescent="0.25">
      <c r="A33" s="8" t="s">
        <v>79</v>
      </c>
      <c r="B33" s="65">
        <v>6</v>
      </c>
      <c r="C33" s="8" t="str">
        <f t="shared" si="0"/>
        <v>Good</v>
      </c>
      <c r="D33" s="39"/>
      <c r="E33" s="39"/>
      <c r="F33" s="39"/>
      <c r="G33" s="39"/>
      <c r="H33" s="39"/>
      <c r="P33" t="s">
        <v>121</v>
      </c>
      <c r="Q33">
        <v>95</v>
      </c>
      <c r="R33">
        <f t="shared" si="1"/>
        <v>105</v>
      </c>
    </row>
    <row r="34" spans="1:18" x14ac:dyDescent="0.25">
      <c r="A34" s="8" t="s">
        <v>82</v>
      </c>
      <c r="B34" s="65">
        <v>7</v>
      </c>
      <c r="C34" s="8" t="str">
        <f t="shared" si="0"/>
        <v>Good</v>
      </c>
      <c r="D34" s="39"/>
      <c r="E34" s="39"/>
      <c r="F34" s="39"/>
      <c r="G34" s="39"/>
      <c r="H34" s="39"/>
      <c r="P34" t="s">
        <v>124</v>
      </c>
      <c r="Q34">
        <v>90</v>
      </c>
      <c r="R34">
        <f t="shared" si="1"/>
        <v>100</v>
      </c>
    </row>
    <row r="35" spans="1:18" x14ac:dyDescent="0.25">
      <c r="A35" s="8" t="s">
        <v>82</v>
      </c>
      <c r="B35" s="65">
        <v>4</v>
      </c>
      <c r="C35" s="8" t="str">
        <f t="shared" si="0"/>
        <v>Good</v>
      </c>
      <c r="D35" s="39"/>
      <c r="E35" s="39"/>
      <c r="F35" s="39"/>
      <c r="G35" s="39"/>
      <c r="H35" s="39"/>
      <c r="P35" t="s">
        <v>130</v>
      </c>
      <c r="Q35">
        <v>85</v>
      </c>
      <c r="R35">
        <f t="shared" si="1"/>
        <v>95</v>
      </c>
    </row>
    <row r="36" spans="1:18" x14ac:dyDescent="0.25">
      <c r="A36" s="8" t="s">
        <v>89</v>
      </c>
      <c r="B36" s="65">
        <v>5</v>
      </c>
      <c r="C36" s="8" t="str">
        <f t="shared" si="0"/>
        <v>Good</v>
      </c>
      <c r="D36" s="39"/>
      <c r="E36" s="39"/>
      <c r="F36" s="39"/>
      <c r="G36" s="39"/>
      <c r="H36" s="39"/>
      <c r="P36" t="s">
        <v>138</v>
      </c>
      <c r="Q36">
        <v>80</v>
      </c>
      <c r="R36">
        <f t="shared" si="1"/>
        <v>90</v>
      </c>
    </row>
    <row r="37" spans="1:18" x14ac:dyDescent="0.25">
      <c r="A37" s="8" t="s">
        <v>89</v>
      </c>
      <c r="B37" s="65">
        <v>2</v>
      </c>
      <c r="C37" s="8" t="str">
        <f t="shared" si="0"/>
        <v>Bad</v>
      </c>
      <c r="D37" s="39"/>
      <c r="E37" s="39"/>
      <c r="F37" s="39"/>
      <c r="G37" s="39"/>
      <c r="H37" s="39"/>
      <c r="P37" t="s">
        <v>143</v>
      </c>
      <c r="Q37">
        <v>75</v>
      </c>
      <c r="R37">
        <f t="shared" si="1"/>
        <v>85</v>
      </c>
    </row>
    <row r="38" spans="1:18" x14ac:dyDescent="0.25">
      <c r="A38" s="8" t="s">
        <v>181</v>
      </c>
      <c r="B38" s="65">
        <v>1</v>
      </c>
      <c r="C38" s="8" t="str">
        <f t="shared" si="0"/>
        <v>Bad</v>
      </c>
      <c r="D38" s="39"/>
      <c r="E38" s="39"/>
      <c r="F38" s="39"/>
      <c r="G38" s="39"/>
      <c r="H38" s="39"/>
      <c r="P38" t="s">
        <v>144</v>
      </c>
      <c r="Q38">
        <v>70</v>
      </c>
      <c r="R38">
        <f t="shared" si="1"/>
        <v>80</v>
      </c>
    </row>
    <row r="39" spans="1:18" x14ac:dyDescent="0.25">
      <c r="A39" s="8" t="s">
        <v>182</v>
      </c>
      <c r="B39" s="65">
        <v>7</v>
      </c>
      <c r="C39" s="8" t="str">
        <f t="shared" si="0"/>
        <v>Good</v>
      </c>
      <c r="D39" s="39"/>
      <c r="E39" s="39"/>
      <c r="F39" s="39"/>
      <c r="G39" s="39"/>
      <c r="H39" s="39"/>
      <c r="P39" t="s">
        <v>148</v>
      </c>
      <c r="Q39">
        <v>65</v>
      </c>
      <c r="R39">
        <f t="shared" si="1"/>
        <v>75</v>
      </c>
    </row>
    <row r="40" spans="1:18" x14ac:dyDescent="0.25">
      <c r="A40" s="8" t="s">
        <v>95</v>
      </c>
      <c r="B40" s="65">
        <v>5</v>
      </c>
      <c r="C40" s="8" t="str">
        <f t="shared" si="0"/>
        <v>Good</v>
      </c>
      <c r="D40" s="39"/>
      <c r="E40" s="39"/>
      <c r="F40" s="39"/>
      <c r="G40" s="39"/>
      <c r="H40" s="39"/>
      <c r="P40" t="s">
        <v>152</v>
      </c>
      <c r="Q40">
        <v>60</v>
      </c>
      <c r="R40">
        <f t="shared" si="1"/>
        <v>70</v>
      </c>
    </row>
    <row r="41" spans="1:18" x14ac:dyDescent="0.25">
      <c r="A41" s="8" t="s">
        <v>95</v>
      </c>
      <c r="B41" s="65">
        <v>7</v>
      </c>
      <c r="C41" s="8" t="str">
        <f t="shared" si="0"/>
        <v>Good</v>
      </c>
      <c r="D41" s="39"/>
      <c r="E41" s="39"/>
      <c r="F41" s="39"/>
      <c r="G41" s="39"/>
      <c r="H41" s="39"/>
      <c r="P41" t="s">
        <v>158</v>
      </c>
      <c r="Q41">
        <v>55</v>
      </c>
      <c r="R41">
        <f t="shared" si="1"/>
        <v>65</v>
      </c>
    </row>
    <row r="42" spans="1:18" x14ac:dyDescent="0.25">
      <c r="A42" s="8" t="s">
        <v>96</v>
      </c>
      <c r="B42" s="65">
        <v>4</v>
      </c>
      <c r="C42" s="8" t="str">
        <f t="shared" si="0"/>
        <v>Good</v>
      </c>
      <c r="D42" s="39"/>
      <c r="E42" s="39"/>
      <c r="F42" s="39"/>
      <c r="G42" s="39"/>
      <c r="H42" s="39"/>
      <c r="P42" t="s">
        <v>162</v>
      </c>
      <c r="Q42">
        <v>50</v>
      </c>
      <c r="R42">
        <f t="shared" si="1"/>
        <v>60</v>
      </c>
    </row>
    <row r="43" spans="1:18" x14ac:dyDescent="0.25">
      <c r="A43" s="8" t="s">
        <v>96</v>
      </c>
      <c r="B43" s="65">
        <v>6</v>
      </c>
      <c r="C43" s="8" t="str">
        <f t="shared" si="0"/>
        <v>Good</v>
      </c>
      <c r="D43" s="39"/>
      <c r="E43" s="39"/>
      <c r="F43" s="39"/>
      <c r="G43" s="39"/>
      <c r="H43" s="39"/>
      <c r="P43" t="s">
        <v>168</v>
      </c>
      <c r="Q43">
        <v>45</v>
      </c>
      <c r="R43">
        <f t="shared" si="1"/>
        <v>55</v>
      </c>
    </row>
    <row r="44" spans="1:18" x14ac:dyDescent="0.25">
      <c r="A44" s="8" t="s">
        <v>179</v>
      </c>
      <c r="B44" s="65">
        <v>3</v>
      </c>
      <c r="C44" s="8" t="str">
        <f t="shared" si="0"/>
        <v>Bad</v>
      </c>
      <c r="D44" s="39"/>
      <c r="E44" s="39"/>
      <c r="F44" s="39"/>
      <c r="G44" s="39"/>
      <c r="H44" s="39"/>
    </row>
    <row r="45" spans="1:18" x14ac:dyDescent="0.25">
      <c r="A45" s="8" t="s">
        <v>179</v>
      </c>
      <c r="B45" s="65">
        <v>2</v>
      </c>
      <c r="C45" s="8" t="str">
        <f t="shared" si="0"/>
        <v>Bad</v>
      </c>
      <c r="D45" s="39"/>
      <c r="E45" s="39"/>
      <c r="F45" s="39"/>
      <c r="G45" s="39"/>
      <c r="H45" s="39"/>
    </row>
    <row r="46" spans="1:18" x14ac:dyDescent="0.25">
      <c r="A46" s="8" t="s">
        <v>98</v>
      </c>
      <c r="B46" s="65">
        <v>1</v>
      </c>
      <c r="C46" s="8" t="str">
        <f t="shared" si="0"/>
        <v>Bad</v>
      </c>
      <c r="D46" s="39"/>
      <c r="E46" s="39"/>
      <c r="F46" s="39"/>
      <c r="G46" s="39"/>
      <c r="H46" s="39"/>
    </row>
    <row r="47" spans="1:18" x14ac:dyDescent="0.25">
      <c r="A47" s="8" t="s">
        <v>98</v>
      </c>
      <c r="B47" s="65">
        <v>3</v>
      </c>
      <c r="C47" s="8" t="str">
        <f t="shared" si="0"/>
        <v>Bad</v>
      </c>
      <c r="D47" s="39"/>
      <c r="E47" s="39"/>
      <c r="F47" s="39"/>
      <c r="G47" s="39"/>
      <c r="H47" s="39"/>
    </row>
    <row r="48" spans="1:18" x14ac:dyDescent="0.25">
      <c r="A48" s="8" t="s">
        <v>103</v>
      </c>
      <c r="B48" s="65">
        <v>6</v>
      </c>
      <c r="C48" s="8" t="str">
        <f t="shared" si="0"/>
        <v>Good</v>
      </c>
      <c r="D48" s="39"/>
      <c r="E48" s="39"/>
      <c r="F48" s="39"/>
      <c r="G48" s="39"/>
      <c r="H48" s="39"/>
    </row>
    <row r="49" spans="1:8" x14ac:dyDescent="0.25">
      <c r="A49" s="8" t="s">
        <v>103</v>
      </c>
      <c r="B49" s="65">
        <v>2</v>
      </c>
      <c r="C49" s="8" t="str">
        <f t="shared" si="0"/>
        <v>Bad</v>
      </c>
      <c r="D49" s="39"/>
      <c r="E49" s="39"/>
      <c r="F49" s="39"/>
      <c r="G49" s="39"/>
      <c r="H49" s="39"/>
    </row>
    <row r="50" spans="1:8" x14ac:dyDescent="0.25">
      <c r="A50" s="8" t="s">
        <v>183</v>
      </c>
      <c r="B50" s="65">
        <v>3</v>
      </c>
      <c r="C50" s="8" t="str">
        <f t="shared" si="0"/>
        <v>Bad</v>
      </c>
      <c r="D50" s="39"/>
      <c r="E50" s="39"/>
      <c r="F50" s="39"/>
      <c r="G50" s="39"/>
      <c r="H50" s="39"/>
    </row>
    <row r="51" spans="1:8" x14ac:dyDescent="0.25">
      <c r="A51" s="8" t="s">
        <v>119</v>
      </c>
      <c r="B51" s="65">
        <v>2</v>
      </c>
      <c r="C51" s="8" t="str">
        <f t="shared" si="0"/>
        <v>Bad</v>
      </c>
      <c r="D51" s="39"/>
      <c r="E51" s="39"/>
      <c r="F51" s="39"/>
      <c r="G51" s="39"/>
      <c r="H51" s="39"/>
    </row>
    <row r="52" spans="1:8" x14ac:dyDescent="0.25">
      <c r="A52" s="8" t="s">
        <v>121</v>
      </c>
      <c r="B52" s="65">
        <v>4</v>
      </c>
      <c r="C52" s="8" t="str">
        <f t="shared" si="0"/>
        <v>Good</v>
      </c>
      <c r="D52" s="39"/>
      <c r="E52" s="39"/>
      <c r="F52" s="39"/>
      <c r="G52" s="39"/>
      <c r="H52" s="39"/>
    </row>
    <row r="53" spans="1:8" x14ac:dyDescent="0.25">
      <c r="A53" s="8" t="s">
        <v>121</v>
      </c>
      <c r="B53" s="65">
        <v>7</v>
      </c>
      <c r="C53" s="8" t="str">
        <f t="shared" si="0"/>
        <v>Good</v>
      </c>
      <c r="D53" s="39"/>
      <c r="E53" s="39"/>
      <c r="F53" s="39"/>
      <c r="G53" s="39"/>
      <c r="H53" s="39"/>
    </row>
    <row r="54" spans="1:8" x14ac:dyDescent="0.25">
      <c r="A54" s="8" t="s">
        <v>124</v>
      </c>
      <c r="B54" s="65">
        <v>2</v>
      </c>
      <c r="C54" s="8" t="str">
        <f t="shared" si="0"/>
        <v>Bad</v>
      </c>
      <c r="D54" s="39"/>
      <c r="E54" s="39"/>
      <c r="F54" s="39"/>
      <c r="G54" s="39"/>
      <c r="H54" s="39"/>
    </row>
    <row r="55" spans="1:8" x14ac:dyDescent="0.25">
      <c r="A55" s="8" t="s">
        <v>124</v>
      </c>
      <c r="B55" s="65">
        <v>2</v>
      </c>
      <c r="C55" s="8" t="str">
        <f t="shared" si="0"/>
        <v>Bad</v>
      </c>
      <c r="D55" s="39"/>
      <c r="E55" s="39"/>
      <c r="F55" s="39"/>
      <c r="G55" s="39"/>
      <c r="H55" s="39"/>
    </row>
    <row r="56" spans="1:8" x14ac:dyDescent="0.25">
      <c r="A56" s="8" t="s">
        <v>126</v>
      </c>
      <c r="B56" s="65">
        <v>6</v>
      </c>
      <c r="C56" s="8" t="str">
        <f t="shared" si="0"/>
        <v>Good</v>
      </c>
      <c r="D56" s="39"/>
      <c r="E56" s="39"/>
      <c r="F56" s="39"/>
      <c r="G56" s="39"/>
      <c r="H56" s="39"/>
    </row>
    <row r="57" spans="1:8" x14ac:dyDescent="0.25">
      <c r="A57" s="8" t="s">
        <v>126</v>
      </c>
      <c r="B57" s="65">
        <v>5</v>
      </c>
      <c r="C57" s="8" t="str">
        <f t="shared" si="0"/>
        <v>Good</v>
      </c>
      <c r="D57" s="39"/>
      <c r="E57" s="39"/>
      <c r="F57" s="39"/>
      <c r="G57" s="39"/>
      <c r="H57" s="39"/>
    </row>
    <row r="58" spans="1:8" x14ac:dyDescent="0.25">
      <c r="A58" s="8" t="s">
        <v>129</v>
      </c>
      <c r="B58" s="65">
        <v>3</v>
      </c>
      <c r="C58" s="8" t="str">
        <f t="shared" si="0"/>
        <v>Bad</v>
      </c>
      <c r="D58" s="39"/>
      <c r="E58" s="39"/>
      <c r="F58" s="39"/>
      <c r="G58" s="39"/>
      <c r="H58" s="39"/>
    </row>
    <row r="59" spans="1:8" x14ac:dyDescent="0.25">
      <c r="A59" s="8" t="s">
        <v>129</v>
      </c>
      <c r="B59" s="65">
        <v>7</v>
      </c>
      <c r="C59" s="8" t="str">
        <f t="shared" si="0"/>
        <v>Good</v>
      </c>
      <c r="D59" s="39"/>
      <c r="E59" s="39"/>
      <c r="F59" s="39"/>
      <c r="G59" s="39"/>
      <c r="H59" s="39"/>
    </row>
    <row r="60" spans="1:8" x14ac:dyDescent="0.25">
      <c r="A60" s="8" t="s">
        <v>130</v>
      </c>
      <c r="B60" s="65">
        <v>7</v>
      </c>
      <c r="C60" s="8" t="str">
        <f t="shared" si="0"/>
        <v>Good</v>
      </c>
      <c r="D60" s="39"/>
      <c r="E60" s="39"/>
      <c r="F60" s="39"/>
      <c r="G60" s="39"/>
      <c r="H60" s="39"/>
    </row>
    <row r="61" spans="1:8" x14ac:dyDescent="0.25">
      <c r="A61" s="8" t="s">
        <v>138</v>
      </c>
      <c r="B61" s="65">
        <v>3</v>
      </c>
      <c r="C61" s="8" t="str">
        <f t="shared" si="0"/>
        <v>Bad</v>
      </c>
      <c r="D61" s="39"/>
      <c r="E61" s="39"/>
      <c r="F61" s="39"/>
      <c r="G61" s="39"/>
      <c r="H61" s="39"/>
    </row>
    <row r="62" spans="1:8" x14ac:dyDescent="0.25">
      <c r="A62" s="8" t="s">
        <v>138</v>
      </c>
      <c r="B62" s="65">
        <v>7</v>
      </c>
      <c r="C62" s="8" t="str">
        <f t="shared" si="0"/>
        <v>Good</v>
      </c>
      <c r="D62" s="39"/>
      <c r="E62" s="39"/>
      <c r="F62" s="39"/>
      <c r="G62" s="39"/>
      <c r="H62" s="39"/>
    </row>
    <row r="63" spans="1:8" x14ac:dyDescent="0.25">
      <c r="A63" s="8" t="s">
        <v>143</v>
      </c>
      <c r="B63" s="65">
        <v>4</v>
      </c>
      <c r="C63" s="8" t="str">
        <f t="shared" si="0"/>
        <v>Good</v>
      </c>
      <c r="D63" s="39"/>
      <c r="E63" s="39"/>
      <c r="F63" s="39"/>
      <c r="G63" s="39"/>
      <c r="H63" s="39"/>
    </row>
    <row r="64" spans="1:8" x14ac:dyDescent="0.25">
      <c r="A64" s="8" t="s">
        <v>144</v>
      </c>
      <c r="B64" s="65">
        <v>7</v>
      </c>
      <c r="C64" s="8" t="str">
        <f t="shared" si="0"/>
        <v>Good</v>
      </c>
      <c r="D64" s="39"/>
      <c r="E64" s="39"/>
      <c r="F64" s="39"/>
      <c r="G64" s="39"/>
      <c r="H64" s="39"/>
    </row>
    <row r="65" spans="1:8" x14ac:dyDescent="0.25">
      <c r="A65" s="8" t="s">
        <v>144</v>
      </c>
      <c r="B65" s="65">
        <v>3</v>
      </c>
      <c r="C65" s="8" t="str">
        <f t="shared" si="0"/>
        <v>Bad</v>
      </c>
      <c r="D65" s="39"/>
      <c r="E65" s="39"/>
      <c r="F65" s="39"/>
      <c r="G65" s="39"/>
      <c r="H65" s="39"/>
    </row>
    <row r="66" spans="1:8" x14ac:dyDescent="0.25">
      <c r="A66" s="8" t="s">
        <v>148</v>
      </c>
      <c r="B66" s="65">
        <v>4</v>
      </c>
      <c r="C66" s="8" t="str">
        <f t="shared" si="0"/>
        <v>Good</v>
      </c>
      <c r="D66" s="39"/>
      <c r="E66" s="39"/>
      <c r="F66" s="39"/>
      <c r="G66" s="39"/>
      <c r="H66" s="39"/>
    </row>
    <row r="67" spans="1:8" x14ac:dyDescent="0.25">
      <c r="A67" s="8" t="s">
        <v>148</v>
      </c>
      <c r="B67" s="65">
        <v>2</v>
      </c>
      <c r="C67" s="8" t="str">
        <f t="shared" si="0"/>
        <v>Bad</v>
      </c>
      <c r="D67" s="39"/>
      <c r="E67" s="39"/>
      <c r="F67" s="39"/>
      <c r="G67" s="39"/>
      <c r="H67" s="39"/>
    </row>
    <row r="68" spans="1:8" x14ac:dyDescent="0.25">
      <c r="A68" s="8" t="s">
        <v>152</v>
      </c>
      <c r="B68" s="65">
        <v>5</v>
      </c>
      <c r="C68" s="8" t="str">
        <f t="shared" ref="C68:C80" si="2">IF(B68&gt;$L$5,"Good","Bad")</f>
        <v>Good</v>
      </c>
      <c r="D68" s="39"/>
      <c r="E68" s="39"/>
      <c r="F68" s="39"/>
      <c r="G68" s="39"/>
      <c r="H68" s="39"/>
    </row>
    <row r="69" spans="1:8" x14ac:dyDescent="0.25">
      <c r="A69" s="8" t="s">
        <v>152</v>
      </c>
      <c r="B69" s="65">
        <v>4</v>
      </c>
      <c r="C69" s="8" t="str">
        <f t="shared" si="2"/>
        <v>Good</v>
      </c>
      <c r="D69" s="39"/>
      <c r="E69" s="39"/>
      <c r="F69" s="39"/>
      <c r="G69" s="39"/>
      <c r="H69" s="39"/>
    </row>
    <row r="70" spans="1:8" x14ac:dyDescent="0.25">
      <c r="A70" s="8" t="s">
        <v>158</v>
      </c>
      <c r="B70" s="65">
        <v>1</v>
      </c>
      <c r="C70" s="8" t="str">
        <f t="shared" si="2"/>
        <v>Bad</v>
      </c>
      <c r="D70" s="39"/>
      <c r="E70" s="39"/>
      <c r="F70" s="39"/>
      <c r="G70" s="39"/>
      <c r="H70" s="39"/>
    </row>
    <row r="71" spans="1:8" x14ac:dyDescent="0.25">
      <c r="A71" s="8" t="s">
        <v>158</v>
      </c>
      <c r="B71" s="65">
        <v>5</v>
      </c>
      <c r="C71" s="8" t="str">
        <f t="shared" si="2"/>
        <v>Good</v>
      </c>
      <c r="D71" s="39"/>
      <c r="E71" s="39"/>
      <c r="F71" s="39"/>
      <c r="G71" s="39"/>
      <c r="H71" s="39"/>
    </row>
    <row r="72" spans="1:8" x14ac:dyDescent="0.25">
      <c r="A72" s="8" t="s">
        <v>162</v>
      </c>
      <c r="B72" s="65">
        <v>5</v>
      </c>
      <c r="C72" s="8" t="str">
        <f t="shared" si="2"/>
        <v>Good</v>
      </c>
      <c r="D72" s="39"/>
      <c r="E72" s="39"/>
      <c r="F72" s="39"/>
      <c r="G72" s="39"/>
      <c r="H72" s="39"/>
    </row>
    <row r="73" spans="1:8" x14ac:dyDescent="0.25">
      <c r="A73" s="8" t="s">
        <v>162</v>
      </c>
      <c r="B73" s="65">
        <v>3</v>
      </c>
      <c r="C73" s="8" t="str">
        <f t="shared" si="2"/>
        <v>Bad</v>
      </c>
      <c r="D73" s="39"/>
      <c r="E73" s="39"/>
      <c r="F73" s="39"/>
      <c r="G73" s="39"/>
      <c r="H73" s="39"/>
    </row>
    <row r="74" spans="1:8" x14ac:dyDescent="0.25">
      <c r="A74" s="8" t="s">
        <v>163</v>
      </c>
      <c r="B74" s="65">
        <v>3</v>
      </c>
      <c r="C74" s="8" t="str">
        <f t="shared" si="2"/>
        <v>Bad</v>
      </c>
      <c r="D74" s="39"/>
      <c r="E74" s="39"/>
      <c r="F74" s="39"/>
      <c r="G74" s="39"/>
      <c r="H74" s="39"/>
    </row>
    <row r="75" spans="1:8" x14ac:dyDescent="0.25">
      <c r="A75" s="8" t="s">
        <v>163</v>
      </c>
      <c r="B75" s="65">
        <v>2</v>
      </c>
      <c r="C75" s="8" t="str">
        <f t="shared" si="2"/>
        <v>Bad</v>
      </c>
      <c r="D75" s="39"/>
      <c r="E75" s="39"/>
      <c r="F75" s="39"/>
      <c r="G75" s="39"/>
      <c r="H75" s="39"/>
    </row>
    <row r="76" spans="1:8" x14ac:dyDescent="0.25">
      <c r="A76" s="8" t="s">
        <v>168</v>
      </c>
      <c r="B76" s="65">
        <v>4</v>
      </c>
      <c r="C76" s="8" t="str">
        <f t="shared" si="2"/>
        <v>Good</v>
      </c>
      <c r="D76" s="39"/>
      <c r="E76" s="39"/>
      <c r="F76" s="39"/>
      <c r="G76" s="39"/>
      <c r="H76" s="39"/>
    </row>
    <row r="77" spans="1:8" x14ac:dyDescent="0.25">
      <c r="A77" s="8" t="s">
        <v>168</v>
      </c>
      <c r="B77" s="65">
        <v>5</v>
      </c>
      <c r="C77" s="8" t="str">
        <f t="shared" si="2"/>
        <v>Good</v>
      </c>
      <c r="D77" s="39"/>
      <c r="E77" s="39"/>
      <c r="F77" s="39"/>
      <c r="G77" s="39"/>
      <c r="H77" s="39"/>
    </row>
    <row r="78" spans="1:8" x14ac:dyDescent="0.25">
      <c r="A78" s="8" t="s">
        <v>176</v>
      </c>
      <c r="B78" s="65">
        <v>4</v>
      </c>
      <c r="C78" s="8" t="str">
        <f t="shared" si="2"/>
        <v>Good</v>
      </c>
      <c r="D78" s="39"/>
      <c r="E78" s="39"/>
      <c r="F78" s="39"/>
      <c r="G78" s="39"/>
      <c r="H78" s="39"/>
    </row>
    <row r="79" spans="1:8" x14ac:dyDescent="0.25">
      <c r="A79" s="8" t="s">
        <v>176</v>
      </c>
      <c r="B79" s="65">
        <v>2</v>
      </c>
      <c r="C79" s="8" t="str">
        <f t="shared" si="2"/>
        <v>Bad</v>
      </c>
      <c r="D79" s="39"/>
      <c r="E79" s="39"/>
      <c r="F79" s="39"/>
      <c r="G79" s="39"/>
      <c r="H79" s="39"/>
    </row>
    <row r="80" spans="1:8" x14ac:dyDescent="0.25">
      <c r="A80" s="8" t="s">
        <v>49</v>
      </c>
      <c r="B80" s="65">
        <v>1</v>
      </c>
      <c r="C80" s="8" t="str">
        <f t="shared" si="2"/>
        <v>Bad</v>
      </c>
      <c r="D80" s="39"/>
      <c r="E80" s="39"/>
      <c r="F80" s="39"/>
      <c r="G80" s="39"/>
      <c r="H80" s="39"/>
    </row>
    <row r="81" spans="1:8" x14ac:dyDescent="0.25">
      <c r="A81" s="49" t="s">
        <v>1</v>
      </c>
      <c r="B81" s="66"/>
      <c r="C81" s="8"/>
      <c r="D81" s="39"/>
      <c r="E81" s="39"/>
      <c r="F81" s="66"/>
      <c r="G81" s="66"/>
      <c r="H81" s="66"/>
    </row>
  </sheetData>
  <autoFilter ref="A2:H81"/>
  <mergeCells count="1">
    <mergeCell ref="A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zoomScale="115" zoomScaleNormal="115" workbookViewId="0">
      <selection activeCell="G1" sqref="G1"/>
    </sheetView>
  </sheetViews>
  <sheetFormatPr defaultRowHeight="15" x14ac:dyDescent="0.25"/>
  <cols>
    <col min="1" max="1" width="10.42578125" bestFit="1" customWidth="1"/>
    <col min="2" max="2" width="9.42578125" customWidth="1"/>
    <col min="3" max="3" width="14.140625" bestFit="1" customWidth="1"/>
    <col min="4" max="4" width="22.7109375" customWidth="1"/>
    <col min="5" max="5" width="17.42578125" bestFit="1" customWidth="1"/>
    <col min="6" max="6" width="0.28515625" customWidth="1"/>
    <col min="7" max="7" width="21" bestFit="1" customWidth="1"/>
  </cols>
  <sheetData>
    <row r="1" spans="1:7" x14ac:dyDescent="0.25">
      <c r="A1" t="s">
        <v>19</v>
      </c>
      <c r="B1" t="s">
        <v>2</v>
      </c>
      <c r="C1" t="s">
        <v>35</v>
      </c>
      <c r="D1" t="s">
        <v>4</v>
      </c>
      <c r="E1" t="s">
        <v>6</v>
      </c>
      <c r="F1" t="s">
        <v>8</v>
      </c>
      <c r="G1" t="s">
        <v>207</v>
      </c>
    </row>
    <row r="2" spans="1:7" x14ac:dyDescent="0.25">
      <c r="A2" s="21">
        <v>44166</v>
      </c>
      <c r="B2" t="s">
        <v>9</v>
      </c>
      <c r="C2" t="s">
        <v>16</v>
      </c>
      <c r="D2" t="s">
        <v>52</v>
      </c>
      <c r="E2" t="s">
        <v>11</v>
      </c>
      <c r="F2">
        <v>1116</v>
      </c>
      <c r="G2" s="35">
        <v>4.2869963999999952</v>
      </c>
    </row>
    <row r="3" spans="1:7" x14ac:dyDescent="0.25">
      <c r="A3" s="21">
        <v>44166</v>
      </c>
      <c r="B3" t="s">
        <v>9</v>
      </c>
      <c r="C3" t="s">
        <v>16</v>
      </c>
      <c r="D3" t="s">
        <v>53</v>
      </c>
      <c r="E3" t="s">
        <v>11</v>
      </c>
      <c r="F3">
        <v>3003</v>
      </c>
      <c r="G3" s="35">
        <v>13.748312199999997</v>
      </c>
    </row>
    <row r="4" spans="1:7" x14ac:dyDescent="0.25">
      <c r="A4" s="21">
        <v>44166</v>
      </c>
      <c r="B4" t="s">
        <v>9</v>
      </c>
      <c r="C4" t="s">
        <v>16</v>
      </c>
      <c r="D4" t="s">
        <v>60</v>
      </c>
      <c r="E4" t="s">
        <v>11</v>
      </c>
      <c r="F4">
        <v>2962</v>
      </c>
      <c r="G4" s="35">
        <v>7.3216708000000006</v>
      </c>
    </row>
    <row r="5" spans="1:7" x14ac:dyDescent="0.25">
      <c r="A5" s="21">
        <v>44166</v>
      </c>
      <c r="B5" t="s">
        <v>9</v>
      </c>
      <c r="C5" t="s">
        <v>16</v>
      </c>
      <c r="D5" t="s">
        <v>64</v>
      </c>
      <c r="E5" t="s">
        <v>13</v>
      </c>
      <c r="F5">
        <v>1004</v>
      </c>
      <c r="G5" s="35">
        <v>3.7710001000000002</v>
      </c>
    </row>
    <row r="6" spans="1:7" x14ac:dyDescent="0.25">
      <c r="A6" s="21">
        <v>44166</v>
      </c>
      <c r="B6" t="s">
        <v>9</v>
      </c>
      <c r="C6" t="s">
        <v>16</v>
      </c>
      <c r="D6" t="s">
        <v>124</v>
      </c>
      <c r="E6" t="s">
        <v>11</v>
      </c>
      <c r="F6">
        <v>555</v>
      </c>
      <c r="G6" s="35">
        <v>1.5228668000000003</v>
      </c>
    </row>
    <row r="7" spans="1:7" x14ac:dyDescent="0.25">
      <c r="A7" s="21">
        <v>44166</v>
      </c>
      <c r="B7" t="s">
        <v>9</v>
      </c>
      <c r="C7" t="s">
        <v>16</v>
      </c>
      <c r="D7" t="s">
        <v>126</v>
      </c>
      <c r="E7" t="s">
        <v>11</v>
      </c>
      <c r="F7">
        <v>874</v>
      </c>
      <c r="G7" s="35">
        <v>4.0263055999999997</v>
      </c>
    </row>
    <row r="8" spans="1:7" x14ac:dyDescent="0.25">
      <c r="A8" s="21">
        <v>44166</v>
      </c>
      <c r="B8" t="s">
        <v>9</v>
      </c>
      <c r="C8" t="s">
        <v>16</v>
      </c>
      <c r="D8" t="s">
        <v>149</v>
      </c>
      <c r="E8" t="s">
        <v>15</v>
      </c>
      <c r="F8">
        <v>658</v>
      </c>
      <c r="G8" s="35">
        <v>7.5823352000000002</v>
      </c>
    </row>
    <row r="9" spans="1:7" x14ac:dyDescent="0.25">
      <c r="A9" s="21">
        <v>44166</v>
      </c>
      <c r="B9" t="s">
        <v>9</v>
      </c>
      <c r="C9" t="s">
        <v>16</v>
      </c>
      <c r="D9" t="s">
        <v>152</v>
      </c>
      <c r="E9" t="s">
        <v>15</v>
      </c>
      <c r="F9">
        <v>649</v>
      </c>
      <c r="G9" s="35">
        <v>7.1512099999999998</v>
      </c>
    </row>
    <row r="10" spans="1:7" x14ac:dyDescent="0.25">
      <c r="A10" s="21">
        <v>44166</v>
      </c>
      <c r="B10" t="s">
        <v>9</v>
      </c>
      <c r="C10" t="s">
        <v>16</v>
      </c>
      <c r="D10" t="s">
        <v>162</v>
      </c>
      <c r="E10" t="s">
        <v>11</v>
      </c>
      <c r="F10">
        <v>910</v>
      </c>
      <c r="G10" s="35">
        <v>2.2141665999999995</v>
      </c>
    </row>
    <row r="11" spans="1:7" x14ac:dyDescent="0.25">
      <c r="A11" s="21">
        <v>44166</v>
      </c>
      <c r="B11" t="s">
        <v>9</v>
      </c>
      <c r="C11" t="s">
        <v>16</v>
      </c>
      <c r="D11" t="s">
        <v>163</v>
      </c>
      <c r="E11" t="s">
        <v>11</v>
      </c>
      <c r="F11">
        <v>3410</v>
      </c>
      <c r="G11" s="35">
        <v>11.062033099999999</v>
      </c>
    </row>
    <row r="12" spans="1:7" x14ac:dyDescent="0.25">
      <c r="A12" s="21">
        <v>44166</v>
      </c>
      <c r="B12" t="s">
        <v>9</v>
      </c>
      <c r="C12" t="s">
        <v>16</v>
      </c>
      <c r="D12" t="s">
        <v>176</v>
      </c>
      <c r="E12" t="s">
        <v>11</v>
      </c>
      <c r="F12">
        <v>1890</v>
      </c>
      <c r="G12" s="35">
        <v>7.6658187000000035</v>
      </c>
    </row>
    <row r="13" spans="1:7" x14ac:dyDescent="0.25">
      <c r="A13" s="21">
        <v>44166</v>
      </c>
      <c r="B13" t="s">
        <v>9</v>
      </c>
      <c r="C13" t="s">
        <v>20</v>
      </c>
      <c r="D13" t="s">
        <v>60</v>
      </c>
      <c r="E13" t="s">
        <v>11</v>
      </c>
      <c r="F13">
        <v>896</v>
      </c>
      <c r="G13" s="35">
        <v>1.5434134000000008</v>
      </c>
    </row>
    <row r="14" spans="1:7" x14ac:dyDescent="0.25">
      <c r="A14" s="21">
        <v>44166</v>
      </c>
      <c r="B14" t="s">
        <v>9</v>
      </c>
      <c r="C14" t="s">
        <v>20</v>
      </c>
      <c r="D14" t="s">
        <v>66</v>
      </c>
      <c r="E14" t="s">
        <v>11</v>
      </c>
      <c r="F14">
        <v>732</v>
      </c>
      <c r="G14" s="35">
        <v>1.0467713999999999</v>
      </c>
    </row>
    <row r="15" spans="1:7" x14ac:dyDescent="0.25">
      <c r="A15" s="21">
        <v>44166</v>
      </c>
      <c r="B15" t="s">
        <v>9</v>
      </c>
      <c r="C15" t="s">
        <v>21</v>
      </c>
      <c r="D15" t="s">
        <v>53</v>
      </c>
      <c r="E15" t="s">
        <v>11</v>
      </c>
      <c r="F15">
        <v>828</v>
      </c>
      <c r="G15" s="35">
        <v>3.6831399999999999</v>
      </c>
    </row>
    <row r="16" spans="1:7" x14ac:dyDescent="0.25">
      <c r="A16" s="21">
        <v>44166</v>
      </c>
      <c r="B16" t="s">
        <v>9</v>
      </c>
      <c r="C16" t="s">
        <v>21</v>
      </c>
      <c r="D16" t="s">
        <v>66</v>
      </c>
      <c r="E16" t="s">
        <v>11</v>
      </c>
      <c r="F16">
        <v>532</v>
      </c>
      <c r="G16" s="35">
        <v>1.09846</v>
      </c>
    </row>
    <row r="17" spans="1:7" x14ac:dyDescent="0.25">
      <c r="A17" s="21">
        <v>44166</v>
      </c>
      <c r="B17" t="s">
        <v>9</v>
      </c>
      <c r="C17" t="s">
        <v>21</v>
      </c>
      <c r="D17" t="s">
        <v>96</v>
      </c>
      <c r="E17" t="s">
        <v>11</v>
      </c>
      <c r="F17">
        <v>1202</v>
      </c>
      <c r="G17" s="35">
        <v>4.1987300000000003</v>
      </c>
    </row>
    <row r="18" spans="1:7" x14ac:dyDescent="0.25">
      <c r="A18" s="21">
        <v>44166</v>
      </c>
      <c r="B18" t="s">
        <v>23</v>
      </c>
      <c r="C18" t="s">
        <v>23</v>
      </c>
      <c r="D18" t="s">
        <v>53</v>
      </c>
      <c r="E18" t="s">
        <v>11</v>
      </c>
      <c r="F18">
        <v>2887</v>
      </c>
      <c r="G18" s="35">
        <v>15.878500000000001</v>
      </c>
    </row>
    <row r="19" spans="1:7" x14ac:dyDescent="0.25">
      <c r="A19" s="21">
        <v>44166</v>
      </c>
      <c r="B19" t="s">
        <v>23</v>
      </c>
      <c r="C19" t="s">
        <v>23</v>
      </c>
      <c r="D19" t="s">
        <v>96</v>
      </c>
      <c r="E19" t="s">
        <v>11</v>
      </c>
      <c r="F19">
        <v>1798</v>
      </c>
      <c r="G19" s="35">
        <v>7.5515999999999996</v>
      </c>
    </row>
    <row r="20" spans="1:7" x14ac:dyDescent="0.25">
      <c r="A20" s="21">
        <v>44166</v>
      </c>
      <c r="B20" t="s">
        <v>23</v>
      </c>
      <c r="C20" t="s">
        <v>23</v>
      </c>
      <c r="D20" t="s">
        <v>199</v>
      </c>
      <c r="E20" t="s">
        <v>15</v>
      </c>
      <c r="F20">
        <v>1175</v>
      </c>
      <c r="G20" s="35">
        <v>17.625</v>
      </c>
    </row>
    <row r="21" spans="1:7" x14ac:dyDescent="0.25">
      <c r="A21" s="21">
        <v>44166</v>
      </c>
      <c r="B21" t="s">
        <v>23</v>
      </c>
      <c r="C21" t="s">
        <v>23</v>
      </c>
      <c r="D21" t="s">
        <v>172</v>
      </c>
      <c r="E21" t="s">
        <v>11</v>
      </c>
      <c r="F21">
        <v>688</v>
      </c>
      <c r="G21" s="35">
        <v>3.44</v>
      </c>
    </row>
    <row r="22" spans="1:7" x14ac:dyDescent="0.25">
      <c r="A22" s="21">
        <v>44166</v>
      </c>
      <c r="B22" t="s">
        <v>24</v>
      </c>
      <c r="C22" t="s">
        <v>25</v>
      </c>
      <c r="D22" t="s">
        <v>193</v>
      </c>
      <c r="E22" t="s">
        <v>13</v>
      </c>
      <c r="F22">
        <v>5472</v>
      </c>
      <c r="G22" s="35">
        <v>3.2979744000000002</v>
      </c>
    </row>
    <row r="23" spans="1:7" x14ac:dyDescent="0.25">
      <c r="A23" s="21">
        <v>44166</v>
      </c>
      <c r="B23" t="s">
        <v>24</v>
      </c>
      <c r="C23" t="s">
        <v>26</v>
      </c>
      <c r="D23" t="s">
        <v>184</v>
      </c>
      <c r="E23" t="s">
        <v>13</v>
      </c>
      <c r="F23">
        <v>1444</v>
      </c>
      <c r="G23" s="35">
        <v>1.0538228000000001</v>
      </c>
    </row>
    <row r="24" spans="1:7" x14ac:dyDescent="0.25">
      <c r="A24" s="21">
        <v>44166</v>
      </c>
      <c r="B24" t="s">
        <v>24</v>
      </c>
      <c r="C24" t="s">
        <v>26</v>
      </c>
      <c r="D24" t="s">
        <v>74</v>
      </c>
      <c r="E24" t="s">
        <v>15</v>
      </c>
      <c r="F24">
        <v>624</v>
      </c>
      <c r="G24" s="35">
        <v>1.1007984000000002</v>
      </c>
    </row>
    <row r="25" spans="1:7" x14ac:dyDescent="0.25">
      <c r="A25" s="21">
        <v>44166</v>
      </c>
      <c r="B25" t="s">
        <v>24</v>
      </c>
      <c r="C25" t="s">
        <v>26</v>
      </c>
      <c r="D25" t="s">
        <v>193</v>
      </c>
      <c r="E25" t="s">
        <v>13</v>
      </c>
      <c r="F25">
        <v>2256</v>
      </c>
      <c r="G25" s="35">
        <v>1.3596911999999999</v>
      </c>
    </row>
    <row r="26" spans="1:7" x14ac:dyDescent="0.25">
      <c r="A26" s="21">
        <v>44166</v>
      </c>
      <c r="B26" t="s">
        <v>24</v>
      </c>
      <c r="C26" t="s">
        <v>26</v>
      </c>
      <c r="D26" t="s">
        <v>194</v>
      </c>
      <c r="E26" t="s">
        <v>13</v>
      </c>
      <c r="F26">
        <v>528</v>
      </c>
      <c r="G26" s="35">
        <v>0.78747</v>
      </c>
    </row>
    <row r="27" spans="1:7" x14ac:dyDescent="0.25">
      <c r="A27" s="21">
        <v>44166</v>
      </c>
      <c r="B27" t="s">
        <v>24</v>
      </c>
      <c r="C27" t="s">
        <v>27</v>
      </c>
      <c r="D27" t="s">
        <v>60</v>
      </c>
      <c r="E27" t="s">
        <v>11</v>
      </c>
      <c r="F27">
        <v>2369</v>
      </c>
      <c r="G27" s="35">
        <v>3.6862483999999998</v>
      </c>
    </row>
    <row r="28" spans="1:7" x14ac:dyDescent="0.25">
      <c r="A28" s="21">
        <v>44166</v>
      </c>
      <c r="B28" t="s">
        <v>24</v>
      </c>
      <c r="C28" t="s">
        <v>27</v>
      </c>
      <c r="D28" t="s">
        <v>184</v>
      </c>
      <c r="E28" t="s">
        <v>13</v>
      </c>
      <c r="F28">
        <v>1548</v>
      </c>
      <c r="G28" s="35">
        <v>1.0829657000000001</v>
      </c>
    </row>
    <row r="29" spans="1:7" x14ac:dyDescent="0.25">
      <c r="A29" s="21">
        <v>44166</v>
      </c>
      <c r="B29" t="s">
        <v>24</v>
      </c>
      <c r="C29" t="s">
        <v>27</v>
      </c>
      <c r="D29" t="s">
        <v>66</v>
      </c>
      <c r="E29" t="s">
        <v>11</v>
      </c>
      <c r="F29">
        <v>3150</v>
      </c>
      <c r="G29" s="35">
        <v>4.099221899999999</v>
      </c>
    </row>
    <row r="30" spans="1:7" x14ac:dyDescent="0.25">
      <c r="A30" s="21">
        <v>44166</v>
      </c>
      <c r="B30" t="s">
        <v>24</v>
      </c>
      <c r="C30" t="s">
        <v>27</v>
      </c>
      <c r="D30" t="s">
        <v>74</v>
      </c>
      <c r="E30" t="s">
        <v>15</v>
      </c>
      <c r="F30">
        <v>1152</v>
      </c>
      <c r="G30" s="35">
        <v>1.9942838000000003</v>
      </c>
    </row>
    <row r="31" spans="1:7" x14ac:dyDescent="0.25">
      <c r="A31" s="21">
        <v>44166</v>
      </c>
      <c r="B31" t="s">
        <v>24</v>
      </c>
      <c r="C31" t="s">
        <v>27</v>
      </c>
      <c r="D31" t="s">
        <v>106</v>
      </c>
      <c r="E31" t="s">
        <v>11</v>
      </c>
      <c r="F31">
        <v>1500</v>
      </c>
      <c r="G31" s="35">
        <v>2.7036700999999996</v>
      </c>
    </row>
    <row r="32" spans="1:7" x14ac:dyDescent="0.25">
      <c r="A32" s="21">
        <v>44166</v>
      </c>
      <c r="B32" t="s">
        <v>24</v>
      </c>
      <c r="C32" t="s">
        <v>27</v>
      </c>
      <c r="D32" t="s">
        <v>193</v>
      </c>
      <c r="E32" t="s">
        <v>13</v>
      </c>
      <c r="F32">
        <v>918</v>
      </c>
      <c r="G32" s="35">
        <v>0.55580399999999996</v>
      </c>
    </row>
    <row r="33" spans="1:7" x14ac:dyDescent="0.25">
      <c r="A33" s="21">
        <v>44166</v>
      </c>
      <c r="B33" t="s">
        <v>24</v>
      </c>
      <c r="C33" t="s">
        <v>27</v>
      </c>
      <c r="D33" t="s">
        <v>163</v>
      </c>
      <c r="E33" t="s">
        <v>11</v>
      </c>
      <c r="F33">
        <v>1314</v>
      </c>
      <c r="G33" s="35">
        <v>3.0137012999999993</v>
      </c>
    </row>
    <row r="34" spans="1:7" x14ac:dyDescent="0.25">
      <c r="A34" s="21">
        <v>44166</v>
      </c>
      <c r="B34" t="s">
        <v>24</v>
      </c>
      <c r="C34" t="s">
        <v>27</v>
      </c>
      <c r="D34" t="s">
        <v>176</v>
      </c>
      <c r="E34" t="s">
        <v>11</v>
      </c>
      <c r="F34">
        <v>1680</v>
      </c>
      <c r="G34" s="35">
        <v>4.8198662000000008</v>
      </c>
    </row>
    <row r="35" spans="1:7" x14ac:dyDescent="0.25">
      <c r="A35" s="21">
        <v>44166</v>
      </c>
      <c r="B35" t="s">
        <v>24</v>
      </c>
      <c r="C35" t="s">
        <v>28</v>
      </c>
      <c r="D35" t="s">
        <v>184</v>
      </c>
      <c r="E35" t="s">
        <v>13</v>
      </c>
      <c r="F35">
        <v>864</v>
      </c>
      <c r="G35" s="35">
        <v>0.63081639999999994</v>
      </c>
    </row>
    <row r="36" spans="1:7" x14ac:dyDescent="0.25">
      <c r="A36" s="21">
        <v>44166</v>
      </c>
      <c r="B36" t="s">
        <v>24</v>
      </c>
      <c r="C36" t="s">
        <v>28</v>
      </c>
      <c r="D36" t="s">
        <v>193</v>
      </c>
      <c r="E36" t="s">
        <v>13</v>
      </c>
      <c r="F36">
        <v>912</v>
      </c>
      <c r="G36" s="35">
        <v>0.54966240000000011</v>
      </c>
    </row>
    <row r="37" spans="1:7" x14ac:dyDescent="0.25">
      <c r="A37" s="21">
        <v>44166</v>
      </c>
      <c r="B37" t="s">
        <v>24</v>
      </c>
      <c r="C37" t="s">
        <v>29</v>
      </c>
      <c r="D37" t="s">
        <v>60</v>
      </c>
      <c r="E37" t="s">
        <v>11</v>
      </c>
      <c r="F37">
        <v>852</v>
      </c>
      <c r="G37" s="35">
        <v>1.3295760000000001</v>
      </c>
    </row>
    <row r="38" spans="1:7" x14ac:dyDescent="0.25">
      <c r="A38" s="21">
        <v>44166</v>
      </c>
      <c r="B38" t="s">
        <v>24</v>
      </c>
      <c r="C38" t="s">
        <v>29</v>
      </c>
      <c r="D38" t="s">
        <v>184</v>
      </c>
      <c r="E38" t="s">
        <v>13</v>
      </c>
      <c r="F38">
        <v>3871</v>
      </c>
      <c r="G38" s="35">
        <v>2.8352446999999996</v>
      </c>
    </row>
    <row r="39" spans="1:7" x14ac:dyDescent="0.25">
      <c r="A39" s="21">
        <v>44166</v>
      </c>
      <c r="B39" t="s">
        <v>24</v>
      </c>
      <c r="C39" t="s">
        <v>29</v>
      </c>
      <c r="D39" t="s">
        <v>66</v>
      </c>
      <c r="E39" t="s">
        <v>11</v>
      </c>
      <c r="F39">
        <v>636</v>
      </c>
      <c r="G39" s="35">
        <v>0.82346629999999987</v>
      </c>
    </row>
    <row r="40" spans="1:7" x14ac:dyDescent="0.25">
      <c r="A40" s="21">
        <v>44166</v>
      </c>
      <c r="B40" t="s">
        <v>24</v>
      </c>
      <c r="C40" t="s">
        <v>29</v>
      </c>
      <c r="D40" t="s">
        <v>106</v>
      </c>
      <c r="E40" t="s">
        <v>11</v>
      </c>
      <c r="F40">
        <v>672</v>
      </c>
      <c r="G40" s="35">
        <v>1.1865937999999998</v>
      </c>
    </row>
    <row r="41" spans="1:7" x14ac:dyDescent="0.25">
      <c r="A41" s="21">
        <v>44166</v>
      </c>
      <c r="B41" t="s">
        <v>24</v>
      </c>
      <c r="C41" t="s">
        <v>29</v>
      </c>
      <c r="D41" t="s">
        <v>195</v>
      </c>
      <c r="E41" t="s">
        <v>15</v>
      </c>
      <c r="F41">
        <v>864</v>
      </c>
      <c r="G41" s="35">
        <v>1.5234743999999998</v>
      </c>
    </row>
    <row r="42" spans="1:7" x14ac:dyDescent="0.25">
      <c r="A42" s="21">
        <v>44166</v>
      </c>
      <c r="B42" t="s">
        <v>24</v>
      </c>
      <c r="C42" t="s">
        <v>29</v>
      </c>
      <c r="D42" t="s">
        <v>196</v>
      </c>
      <c r="E42" t="s">
        <v>15</v>
      </c>
      <c r="F42">
        <v>840</v>
      </c>
      <c r="G42" s="35">
        <v>1.4811642999999999</v>
      </c>
    </row>
    <row r="43" spans="1:7" x14ac:dyDescent="0.25">
      <c r="A43" s="21">
        <v>44166</v>
      </c>
      <c r="B43" t="s">
        <v>24</v>
      </c>
      <c r="C43" t="s">
        <v>29</v>
      </c>
      <c r="D43" t="s">
        <v>193</v>
      </c>
      <c r="E43" t="s">
        <v>13</v>
      </c>
      <c r="F43">
        <v>2816</v>
      </c>
      <c r="G43" s="35">
        <v>1.6972032000000001</v>
      </c>
    </row>
    <row r="44" spans="1:7" x14ac:dyDescent="0.25">
      <c r="A44" s="21">
        <v>44166</v>
      </c>
      <c r="B44" t="s">
        <v>24</v>
      </c>
      <c r="C44" t="s">
        <v>29</v>
      </c>
      <c r="D44" t="s">
        <v>194</v>
      </c>
      <c r="E44" t="s">
        <v>13</v>
      </c>
      <c r="F44">
        <v>1260</v>
      </c>
      <c r="G44" s="35">
        <v>1.8760315999999997</v>
      </c>
    </row>
    <row r="45" spans="1:7" x14ac:dyDescent="0.25">
      <c r="A45" s="21">
        <v>44166</v>
      </c>
      <c r="B45" t="s">
        <v>24</v>
      </c>
      <c r="C45" t="s">
        <v>30</v>
      </c>
      <c r="D45" t="s">
        <v>53</v>
      </c>
      <c r="E45" t="s">
        <v>11</v>
      </c>
      <c r="F45">
        <v>648</v>
      </c>
      <c r="G45" s="35">
        <v>2.1028172000000005</v>
      </c>
    </row>
    <row r="46" spans="1:7" x14ac:dyDescent="0.25">
      <c r="A46" s="21">
        <v>44166</v>
      </c>
      <c r="B46" t="s">
        <v>24</v>
      </c>
      <c r="C46" t="s">
        <v>30</v>
      </c>
      <c r="D46" t="s">
        <v>60</v>
      </c>
      <c r="E46" t="s">
        <v>11</v>
      </c>
      <c r="F46">
        <v>887</v>
      </c>
      <c r="G46" s="35">
        <v>1.3868418999999996</v>
      </c>
    </row>
    <row r="47" spans="1:7" x14ac:dyDescent="0.25">
      <c r="A47" s="21">
        <v>44166</v>
      </c>
      <c r="B47" t="s">
        <v>24</v>
      </c>
      <c r="C47" t="s">
        <v>30</v>
      </c>
      <c r="D47" t="s">
        <v>184</v>
      </c>
      <c r="E47" t="s">
        <v>13</v>
      </c>
      <c r="F47">
        <v>4656</v>
      </c>
      <c r="G47" s="35">
        <v>3.399713999999999</v>
      </c>
    </row>
    <row r="48" spans="1:7" x14ac:dyDescent="0.25">
      <c r="A48" s="21">
        <v>44166</v>
      </c>
      <c r="B48" t="s">
        <v>24</v>
      </c>
      <c r="C48" t="s">
        <v>30</v>
      </c>
      <c r="D48" t="s">
        <v>64</v>
      </c>
      <c r="E48" t="s">
        <v>13</v>
      </c>
      <c r="F48">
        <v>612</v>
      </c>
      <c r="G48" s="35">
        <v>1.9537211000000001</v>
      </c>
    </row>
    <row r="49" spans="1:7" x14ac:dyDescent="0.25">
      <c r="A49" s="21">
        <v>44166</v>
      </c>
      <c r="B49" t="s">
        <v>24</v>
      </c>
      <c r="C49" t="s">
        <v>30</v>
      </c>
      <c r="D49" t="s">
        <v>66</v>
      </c>
      <c r="E49" t="s">
        <v>11</v>
      </c>
      <c r="F49">
        <v>1428</v>
      </c>
      <c r="G49" s="35">
        <v>1.8536584999999999</v>
      </c>
    </row>
    <row r="50" spans="1:7" x14ac:dyDescent="0.25">
      <c r="A50" s="21">
        <v>44166</v>
      </c>
      <c r="B50" t="s">
        <v>24</v>
      </c>
      <c r="C50" t="s">
        <v>30</v>
      </c>
      <c r="D50" t="s">
        <v>74</v>
      </c>
      <c r="E50" t="s">
        <v>15</v>
      </c>
      <c r="F50">
        <v>2424</v>
      </c>
      <c r="G50" s="35">
        <v>4.2760368</v>
      </c>
    </row>
    <row r="51" spans="1:7" x14ac:dyDescent="0.25">
      <c r="A51" s="21">
        <v>44166</v>
      </c>
      <c r="B51" t="s">
        <v>24</v>
      </c>
      <c r="C51" t="s">
        <v>30</v>
      </c>
      <c r="D51" t="s">
        <v>96</v>
      </c>
      <c r="E51" t="s">
        <v>11</v>
      </c>
      <c r="F51">
        <v>516</v>
      </c>
      <c r="G51" s="35">
        <v>1.2643747999999999</v>
      </c>
    </row>
    <row r="52" spans="1:7" x14ac:dyDescent="0.25">
      <c r="A52" s="21">
        <v>44166</v>
      </c>
      <c r="B52" t="s">
        <v>24</v>
      </c>
      <c r="C52" t="s">
        <v>30</v>
      </c>
      <c r="D52" t="s">
        <v>106</v>
      </c>
      <c r="E52" t="s">
        <v>11</v>
      </c>
      <c r="F52">
        <v>797</v>
      </c>
      <c r="G52" s="35">
        <v>1.4107290999999995</v>
      </c>
    </row>
    <row r="53" spans="1:7" x14ac:dyDescent="0.25">
      <c r="A53" s="21">
        <v>44166</v>
      </c>
      <c r="B53" t="s">
        <v>24</v>
      </c>
      <c r="C53" t="s">
        <v>30</v>
      </c>
      <c r="D53" t="s">
        <v>195</v>
      </c>
      <c r="E53" t="s">
        <v>15</v>
      </c>
      <c r="F53">
        <v>696</v>
      </c>
      <c r="G53" s="35">
        <v>1.2269920999999999</v>
      </c>
    </row>
    <row r="54" spans="1:7" x14ac:dyDescent="0.25">
      <c r="A54" s="21">
        <v>44166</v>
      </c>
      <c r="B54" t="s">
        <v>24</v>
      </c>
      <c r="C54" t="s">
        <v>30</v>
      </c>
      <c r="D54" t="s">
        <v>196</v>
      </c>
      <c r="E54" t="s">
        <v>15</v>
      </c>
      <c r="F54">
        <v>696</v>
      </c>
      <c r="G54" s="35">
        <v>1.2269920999999999</v>
      </c>
    </row>
    <row r="55" spans="1:7" x14ac:dyDescent="0.25">
      <c r="A55" s="21">
        <v>44166</v>
      </c>
      <c r="B55" t="s">
        <v>24</v>
      </c>
      <c r="C55" t="s">
        <v>30</v>
      </c>
      <c r="D55" t="s">
        <v>193</v>
      </c>
      <c r="E55" t="s">
        <v>13</v>
      </c>
      <c r="F55">
        <v>3696</v>
      </c>
      <c r="G55" s="35">
        <v>2.2275791999999996</v>
      </c>
    </row>
    <row r="56" spans="1:7" x14ac:dyDescent="0.25">
      <c r="A56" s="21">
        <v>44166</v>
      </c>
      <c r="B56" t="s">
        <v>24</v>
      </c>
      <c r="C56" t="s">
        <v>30</v>
      </c>
      <c r="D56" t="s">
        <v>163</v>
      </c>
      <c r="E56" t="s">
        <v>11</v>
      </c>
      <c r="F56">
        <v>684</v>
      </c>
      <c r="G56" s="35">
        <v>1.6142131000000002</v>
      </c>
    </row>
    <row r="57" spans="1:7" x14ac:dyDescent="0.25">
      <c r="A57" s="21">
        <v>44166</v>
      </c>
      <c r="B57" t="s">
        <v>24</v>
      </c>
      <c r="C57" t="s">
        <v>30</v>
      </c>
      <c r="D57" t="s">
        <v>194</v>
      </c>
      <c r="E57" t="s">
        <v>13</v>
      </c>
      <c r="F57">
        <v>2376</v>
      </c>
      <c r="G57" s="35">
        <v>3.5376797999999994</v>
      </c>
    </row>
    <row r="58" spans="1:7" x14ac:dyDescent="0.25">
      <c r="A58" s="21">
        <v>44197</v>
      </c>
      <c r="B58" t="s">
        <v>9</v>
      </c>
      <c r="C58" t="s">
        <v>16</v>
      </c>
      <c r="D58" t="s">
        <v>52</v>
      </c>
      <c r="E58" t="s">
        <v>11</v>
      </c>
      <c r="F58">
        <v>1224</v>
      </c>
      <c r="G58" s="35">
        <v>4.7308795999999971</v>
      </c>
    </row>
    <row r="59" spans="1:7" x14ac:dyDescent="0.25">
      <c r="A59" s="21">
        <v>44197</v>
      </c>
      <c r="B59" t="s">
        <v>9</v>
      </c>
      <c r="C59" t="s">
        <v>16</v>
      </c>
      <c r="D59" t="s">
        <v>53</v>
      </c>
      <c r="E59" t="s">
        <v>11</v>
      </c>
      <c r="F59">
        <v>2556</v>
      </c>
      <c r="G59" s="35">
        <v>12.247513600000003</v>
      </c>
    </row>
    <row r="60" spans="1:7" x14ac:dyDescent="0.25">
      <c r="A60" s="21">
        <v>44197</v>
      </c>
      <c r="B60" t="s">
        <v>9</v>
      </c>
      <c r="C60" t="s">
        <v>16</v>
      </c>
      <c r="D60" t="s">
        <v>60</v>
      </c>
      <c r="E60" t="s">
        <v>11</v>
      </c>
      <c r="F60">
        <v>2756</v>
      </c>
      <c r="G60" s="35">
        <v>6.8252963000000015</v>
      </c>
    </row>
    <row r="61" spans="1:7" x14ac:dyDescent="0.25">
      <c r="A61" s="21">
        <v>44197</v>
      </c>
      <c r="B61" t="s">
        <v>9</v>
      </c>
      <c r="C61" t="s">
        <v>16</v>
      </c>
      <c r="D61" t="s">
        <v>64</v>
      </c>
      <c r="E61" t="s">
        <v>13</v>
      </c>
      <c r="F61">
        <v>738</v>
      </c>
      <c r="G61" s="35">
        <v>2.8525878999999992</v>
      </c>
    </row>
    <row r="62" spans="1:7" x14ac:dyDescent="0.25">
      <c r="A62" s="21">
        <v>44197</v>
      </c>
      <c r="B62" t="s">
        <v>9</v>
      </c>
      <c r="C62" t="s">
        <v>16</v>
      </c>
      <c r="D62" t="s">
        <v>65</v>
      </c>
      <c r="E62" t="s">
        <v>11</v>
      </c>
      <c r="F62">
        <v>502</v>
      </c>
      <c r="G62" s="35">
        <v>2.1702926000000002</v>
      </c>
    </row>
    <row r="63" spans="1:7" x14ac:dyDescent="0.25">
      <c r="A63" s="21">
        <v>44197</v>
      </c>
      <c r="B63" t="s">
        <v>9</v>
      </c>
      <c r="C63" t="s">
        <v>16</v>
      </c>
      <c r="D63" t="s">
        <v>66</v>
      </c>
      <c r="E63" t="s">
        <v>11</v>
      </c>
      <c r="F63">
        <v>3933</v>
      </c>
      <c r="G63" s="35">
        <v>8.0337064000000069</v>
      </c>
    </row>
    <row r="64" spans="1:7" x14ac:dyDescent="0.25">
      <c r="A64" s="21">
        <v>44197</v>
      </c>
      <c r="B64" t="s">
        <v>9</v>
      </c>
      <c r="C64" t="s">
        <v>16</v>
      </c>
      <c r="D64" t="s">
        <v>74</v>
      </c>
      <c r="E64" t="s">
        <v>15</v>
      </c>
      <c r="F64">
        <v>1030</v>
      </c>
      <c r="G64" s="35">
        <v>2.6105756999999987</v>
      </c>
    </row>
    <row r="65" spans="1:7" x14ac:dyDescent="0.25">
      <c r="A65" s="21">
        <v>44197</v>
      </c>
      <c r="B65" t="s">
        <v>9</v>
      </c>
      <c r="C65" t="s">
        <v>16</v>
      </c>
      <c r="D65" t="s">
        <v>89</v>
      </c>
      <c r="E65" t="s">
        <v>11</v>
      </c>
      <c r="F65">
        <v>1250</v>
      </c>
      <c r="G65" s="35">
        <v>4.8415293000000013</v>
      </c>
    </row>
    <row r="66" spans="1:7" x14ac:dyDescent="0.25">
      <c r="A66" s="21">
        <v>44197</v>
      </c>
      <c r="B66" t="s">
        <v>9</v>
      </c>
      <c r="C66" t="s">
        <v>16</v>
      </c>
      <c r="D66" t="s">
        <v>96</v>
      </c>
      <c r="E66" t="s">
        <v>11</v>
      </c>
      <c r="F66">
        <v>3317</v>
      </c>
      <c r="G66" s="35">
        <v>12.350071400000004</v>
      </c>
    </row>
    <row r="67" spans="1:7" x14ac:dyDescent="0.25">
      <c r="A67" s="21">
        <v>44197</v>
      </c>
      <c r="B67" t="s">
        <v>9</v>
      </c>
      <c r="C67" t="s">
        <v>16</v>
      </c>
      <c r="D67" t="s">
        <v>103</v>
      </c>
      <c r="E67" t="s">
        <v>11</v>
      </c>
      <c r="F67">
        <v>879</v>
      </c>
      <c r="G67" s="35">
        <v>3.4980072999999994</v>
      </c>
    </row>
    <row r="68" spans="1:7" x14ac:dyDescent="0.25">
      <c r="A68" s="21">
        <v>44197</v>
      </c>
      <c r="B68" t="s">
        <v>9</v>
      </c>
      <c r="C68" t="s">
        <v>16</v>
      </c>
      <c r="D68" t="s">
        <v>106</v>
      </c>
      <c r="E68" t="s">
        <v>11</v>
      </c>
      <c r="F68">
        <v>1459</v>
      </c>
      <c r="G68" s="35">
        <v>4.0786020999999995</v>
      </c>
    </row>
    <row r="69" spans="1:7" x14ac:dyDescent="0.25">
      <c r="A69" s="21">
        <v>44197</v>
      </c>
      <c r="B69" t="s">
        <v>9</v>
      </c>
      <c r="C69" t="s">
        <v>16</v>
      </c>
      <c r="D69" t="s">
        <v>197</v>
      </c>
      <c r="E69" t="s">
        <v>15</v>
      </c>
      <c r="F69">
        <v>710</v>
      </c>
      <c r="G69" s="35">
        <v>1.5949620000000002</v>
      </c>
    </row>
    <row r="70" spans="1:7" x14ac:dyDescent="0.25">
      <c r="A70" s="21">
        <v>44197</v>
      </c>
      <c r="B70" t="s">
        <v>9</v>
      </c>
      <c r="C70" t="s">
        <v>16</v>
      </c>
      <c r="D70" t="s">
        <v>124</v>
      </c>
      <c r="E70" t="s">
        <v>11</v>
      </c>
      <c r="F70">
        <v>713</v>
      </c>
      <c r="G70" s="35">
        <v>1.8486950999999998</v>
      </c>
    </row>
    <row r="71" spans="1:7" x14ac:dyDescent="0.25">
      <c r="A71" s="21">
        <v>44197</v>
      </c>
      <c r="B71" t="s">
        <v>9</v>
      </c>
      <c r="C71" t="s">
        <v>16</v>
      </c>
      <c r="D71" t="s">
        <v>126</v>
      </c>
      <c r="E71" t="s">
        <v>11</v>
      </c>
      <c r="F71">
        <v>770</v>
      </c>
      <c r="G71" s="35">
        <v>4.1842671000000005</v>
      </c>
    </row>
    <row r="72" spans="1:7" x14ac:dyDescent="0.25">
      <c r="A72" s="21">
        <v>44197</v>
      </c>
      <c r="B72" t="s">
        <v>9</v>
      </c>
      <c r="C72" t="s">
        <v>16</v>
      </c>
      <c r="D72" t="s">
        <v>132</v>
      </c>
      <c r="E72" t="s">
        <v>13</v>
      </c>
      <c r="F72">
        <v>613</v>
      </c>
      <c r="G72" s="35">
        <v>2.1394697000000003</v>
      </c>
    </row>
    <row r="73" spans="1:7" x14ac:dyDescent="0.25">
      <c r="A73" s="21">
        <v>44197</v>
      </c>
      <c r="B73" t="s">
        <v>9</v>
      </c>
      <c r="C73" t="s">
        <v>16</v>
      </c>
      <c r="D73" t="s">
        <v>149</v>
      </c>
      <c r="E73" t="s">
        <v>15</v>
      </c>
      <c r="F73">
        <v>680</v>
      </c>
      <c r="G73" s="35">
        <v>7.7617717999999991</v>
      </c>
    </row>
    <row r="74" spans="1:7" x14ac:dyDescent="0.25">
      <c r="A74" s="21">
        <v>44197</v>
      </c>
      <c r="B74" t="s">
        <v>9</v>
      </c>
      <c r="C74" t="s">
        <v>16</v>
      </c>
      <c r="D74" t="s">
        <v>152</v>
      </c>
      <c r="E74" t="s">
        <v>15</v>
      </c>
      <c r="F74">
        <v>530</v>
      </c>
      <c r="G74" s="35">
        <v>6.0220566999999994</v>
      </c>
    </row>
    <row r="75" spans="1:7" x14ac:dyDescent="0.25">
      <c r="A75" s="21">
        <v>44197</v>
      </c>
      <c r="B75" t="s">
        <v>9</v>
      </c>
      <c r="C75" t="s">
        <v>16</v>
      </c>
      <c r="D75" t="s">
        <v>162</v>
      </c>
      <c r="E75" t="s">
        <v>11</v>
      </c>
      <c r="F75">
        <v>746</v>
      </c>
      <c r="G75" s="35">
        <v>1.9332606000000003</v>
      </c>
    </row>
    <row r="76" spans="1:7" x14ac:dyDescent="0.25">
      <c r="A76" s="21">
        <v>44197</v>
      </c>
      <c r="B76" t="s">
        <v>9</v>
      </c>
      <c r="C76" t="s">
        <v>16</v>
      </c>
      <c r="D76" t="s">
        <v>163</v>
      </c>
      <c r="E76" t="s">
        <v>11</v>
      </c>
      <c r="F76">
        <v>2493</v>
      </c>
      <c r="G76" s="35">
        <v>8.037561099999996</v>
      </c>
    </row>
    <row r="77" spans="1:7" x14ac:dyDescent="0.25">
      <c r="A77" s="21">
        <v>44197</v>
      </c>
      <c r="B77" t="s">
        <v>9</v>
      </c>
      <c r="C77" t="s">
        <v>16</v>
      </c>
      <c r="D77" t="s">
        <v>167</v>
      </c>
      <c r="E77" t="s">
        <v>15</v>
      </c>
      <c r="F77">
        <v>551</v>
      </c>
      <c r="G77" s="35">
        <v>8.5182164</v>
      </c>
    </row>
    <row r="78" spans="1:7" x14ac:dyDescent="0.25">
      <c r="A78" s="21">
        <v>44197</v>
      </c>
      <c r="B78" t="s">
        <v>9</v>
      </c>
      <c r="C78" t="s">
        <v>16</v>
      </c>
      <c r="D78" t="s">
        <v>176</v>
      </c>
      <c r="E78" t="s">
        <v>11</v>
      </c>
      <c r="F78">
        <v>1823</v>
      </c>
      <c r="G78" s="35">
        <v>7.7051571999999995</v>
      </c>
    </row>
    <row r="79" spans="1:7" x14ac:dyDescent="0.25">
      <c r="A79" s="21">
        <v>44197</v>
      </c>
      <c r="B79" t="s">
        <v>9</v>
      </c>
      <c r="C79" t="s">
        <v>20</v>
      </c>
      <c r="D79" t="s">
        <v>60</v>
      </c>
      <c r="E79" t="s">
        <v>11</v>
      </c>
      <c r="F79">
        <v>565</v>
      </c>
      <c r="G79" s="35">
        <v>0.97324639999999996</v>
      </c>
    </row>
    <row r="80" spans="1:7" x14ac:dyDescent="0.25">
      <c r="A80" s="21">
        <v>44197</v>
      </c>
      <c r="B80" t="s">
        <v>9</v>
      </c>
      <c r="C80" t="s">
        <v>21</v>
      </c>
      <c r="D80" t="s">
        <v>53</v>
      </c>
      <c r="E80" t="s">
        <v>11</v>
      </c>
      <c r="F80">
        <v>662</v>
      </c>
      <c r="G80" s="35">
        <v>3.1734300000000002</v>
      </c>
    </row>
    <row r="81" spans="1:7" x14ac:dyDescent="0.25">
      <c r="A81" s="21">
        <v>44197</v>
      </c>
      <c r="B81" t="s">
        <v>9</v>
      </c>
      <c r="C81" t="s">
        <v>21</v>
      </c>
      <c r="D81" t="s">
        <v>66</v>
      </c>
      <c r="E81" t="s">
        <v>11</v>
      </c>
      <c r="F81">
        <v>850</v>
      </c>
      <c r="G81" s="35">
        <v>1.7959000000000001</v>
      </c>
    </row>
    <row r="82" spans="1:7" x14ac:dyDescent="0.25">
      <c r="A82" s="21">
        <v>44197</v>
      </c>
      <c r="B82" t="s">
        <v>9</v>
      </c>
      <c r="C82" t="s">
        <v>21</v>
      </c>
      <c r="D82" t="s">
        <v>96</v>
      </c>
      <c r="E82" t="s">
        <v>11</v>
      </c>
      <c r="F82">
        <v>1275</v>
      </c>
      <c r="G82" s="35">
        <v>4.8300400000000003</v>
      </c>
    </row>
    <row r="83" spans="1:7" x14ac:dyDescent="0.25">
      <c r="A83" s="21">
        <v>44197</v>
      </c>
      <c r="B83" t="s">
        <v>23</v>
      </c>
      <c r="C83" t="s">
        <v>23</v>
      </c>
      <c r="D83" t="s">
        <v>53</v>
      </c>
      <c r="E83" t="s">
        <v>11</v>
      </c>
      <c r="F83">
        <v>2583</v>
      </c>
      <c r="G83" s="35">
        <v>14.2065</v>
      </c>
    </row>
    <row r="84" spans="1:7" x14ac:dyDescent="0.25">
      <c r="A84" s="21">
        <v>44197</v>
      </c>
      <c r="B84" t="s">
        <v>23</v>
      </c>
      <c r="C84" t="s">
        <v>23</v>
      </c>
      <c r="D84" t="s">
        <v>96</v>
      </c>
      <c r="E84" t="s">
        <v>11</v>
      </c>
      <c r="F84">
        <v>1723</v>
      </c>
      <c r="G84" s="35">
        <v>7.2366000000000001</v>
      </c>
    </row>
    <row r="85" spans="1:7" x14ac:dyDescent="0.25">
      <c r="A85" s="21">
        <v>44197</v>
      </c>
      <c r="B85" t="s">
        <v>23</v>
      </c>
      <c r="C85" t="s">
        <v>23</v>
      </c>
      <c r="D85" t="s">
        <v>199</v>
      </c>
      <c r="E85" t="s">
        <v>15</v>
      </c>
      <c r="F85">
        <v>1752</v>
      </c>
      <c r="G85" s="35">
        <v>26.28</v>
      </c>
    </row>
    <row r="86" spans="1:7" x14ac:dyDescent="0.25">
      <c r="A86" s="21">
        <v>44197</v>
      </c>
      <c r="B86" t="s">
        <v>23</v>
      </c>
      <c r="C86" t="s">
        <v>23</v>
      </c>
      <c r="D86" t="s">
        <v>197</v>
      </c>
      <c r="E86" t="s">
        <v>15</v>
      </c>
      <c r="F86">
        <v>959</v>
      </c>
      <c r="G86" s="35">
        <v>2.54135</v>
      </c>
    </row>
    <row r="87" spans="1:7" x14ac:dyDescent="0.25">
      <c r="A87" s="21">
        <v>44197</v>
      </c>
      <c r="B87" t="s">
        <v>23</v>
      </c>
      <c r="C87" t="s">
        <v>23</v>
      </c>
      <c r="D87" t="s">
        <v>126</v>
      </c>
      <c r="E87" t="s">
        <v>11</v>
      </c>
      <c r="F87">
        <v>963</v>
      </c>
      <c r="G87" s="35">
        <v>5.7779999999999996</v>
      </c>
    </row>
    <row r="88" spans="1:7" x14ac:dyDescent="0.25">
      <c r="A88" s="21">
        <v>44197</v>
      </c>
      <c r="B88" t="s">
        <v>24</v>
      </c>
      <c r="C88" t="s">
        <v>26</v>
      </c>
      <c r="D88" t="s">
        <v>184</v>
      </c>
      <c r="E88" t="s">
        <v>13</v>
      </c>
      <c r="F88">
        <v>576</v>
      </c>
      <c r="G88" s="35">
        <v>0.42033199999999998</v>
      </c>
    </row>
    <row r="89" spans="1:7" x14ac:dyDescent="0.25">
      <c r="A89" s="21">
        <v>44197</v>
      </c>
      <c r="B89" t="s">
        <v>24</v>
      </c>
      <c r="C89" t="s">
        <v>27</v>
      </c>
      <c r="D89" t="s">
        <v>60</v>
      </c>
      <c r="E89" t="s">
        <v>11</v>
      </c>
      <c r="F89">
        <v>1470</v>
      </c>
      <c r="G89" s="35">
        <v>2.3218175999999988</v>
      </c>
    </row>
    <row r="90" spans="1:7" x14ac:dyDescent="0.25">
      <c r="A90" s="21">
        <v>44197</v>
      </c>
      <c r="B90" t="s">
        <v>24</v>
      </c>
      <c r="C90" t="s">
        <v>27</v>
      </c>
      <c r="D90" t="s">
        <v>184</v>
      </c>
      <c r="E90" t="s">
        <v>13</v>
      </c>
      <c r="F90">
        <v>720</v>
      </c>
      <c r="G90" s="35">
        <v>0.5184261</v>
      </c>
    </row>
    <row r="91" spans="1:7" x14ac:dyDescent="0.25">
      <c r="A91" s="21">
        <v>44197</v>
      </c>
      <c r="B91" t="s">
        <v>24</v>
      </c>
      <c r="C91" t="s">
        <v>27</v>
      </c>
      <c r="D91" t="s">
        <v>66</v>
      </c>
      <c r="E91" t="s">
        <v>11</v>
      </c>
      <c r="F91">
        <v>1570</v>
      </c>
      <c r="G91" s="35">
        <v>2.0702864000000001</v>
      </c>
    </row>
    <row r="92" spans="1:7" x14ac:dyDescent="0.25">
      <c r="A92" s="21">
        <v>44197</v>
      </c>
      <c r="B92" t="s">
        <v>24</v>
      </c>
      <c r="C92" t="s">
        <v>27</v>
      </c>
      <c r="D92" t="s">
        <v>74</v>
      </c>
      <c r="E92" t="s">
        <v>15</v>
      </c>
      <c r="F92">
        <v>996</v>
      </c>
      <c r="G92" s="35">
        <v>1.824549</v>
      </c>
    </row>
    <row r="93" spans="1:7" x14ac:dyDescent="0.25">
      <c r="A93" s="21">
        <v>44197</v>
      </c>
      <c r="B93" t="s">
        <v>24</v>
      </c>
      <c r="C93" t="s">
        <v>27</v>
      </c>
      <c r="D93" t="s">
        <v>106</v>
      </c>
      <c r="E93" t="s">
        <v>11</v>
      </c>
      <c r="F93">
        <v>778</v>
      </c>
      <c r="G93" s="35">
        <v>1.4394323999999998</v>
      </c>
    </row>
    <row r="94" spans="1:7" x14ac:dyDescent="0.25">
      <c r="A94" s="21">
        <v>44197</v>
      </c>
      <c r="B94" t="s">
        <v>24</v>
      </c>
      <c r="C94" t="s">
        <v>27</v>
      </c>
      <c r="D94" t="s">
        <v>176</v>
      </c>
      <c r="E94" t="s">
        <v>11</v>
      </c>
      <c r="F94">
        <v>864</v>
      </c>
      <c r="G94" s="35">
        <v>2.5883759999999993</v>
      </c>
    </row>
    <row r="95" spans="1:7" x14ac:dyDescent="0.25">
      <c r="A95" s="21">
        <v>44197</v>
      </c>
      <c r="B95" t="s">
        <v>24</v>
      </c>
      <c r="C95" t="s">
        <v>28</v>
      </c>
      <c r="D95" t="s">
        <v>60</v>
      </c>
      <c r="E95" t="s">
        <v>11</v>
      </c>
      <c r="F95">
        <v>576</v>
      </c>
      <c r="G95" s="35">
        <v>0.90058759999999993</v>
      </c>
    </row>
    <row r="96" spans="1:7" x14ac:dyDescent="0.25">
      <c r="A96" s="21">
        <v>44197</v>
      </c>
      <c r="B96" t="s">
        <v>24</v>
      </c>
      <c r="C96" t="s">
        <v>28</v>
      </c>
      <c r="D96" t="s">
        <v>66</v>
      </c>
      <c r="E96" t="s">
        <v>11</v>
      </c>
      <c r="F96">
        <v>732</v>
      </c>
      <c r="G96" s="35">
        <v>0.95019449999999983</v>
      </c>
    </row>
    <row r="97" spans="1:7" x14ac:dyDescent="0.25">
      <c r="A97" s="21">
        <v>44197</v>
      </c>
      <c r="B97" t="s">
        <v>24</v>
      </c>
      <c r="C97" t="s">
        <v>28</v>
      </c>
      <c r="D97" t="s">
        <v>74</v>
      </c>
      <c r="E97" t="s">
        <v>15</v>
      </c>
      <c r="F97">
        <v>895</v>
      </c>
      <c r="G97" s="35">
        <v>1.5788694999999999</v>
      </c>
    </row>
    <row r="98" spans="1:7" x14ac:dyDescent="0.25">
      <c r="A98" s="21">
        <v>44197</v>
      </c>
      <c r="B98" t="s">
        <v>24</v>
      </c>
      <c r="C98" t="s">
        <v>28</v>
      </c>
      <c r="D98" t="s">
        <v>193</v>
      </c>
      <c r="E98" t="s">
        <v>13</v>
      </c>
      <c r="F98">
        <v>1512</v>
      </c>
      <c r="G98" s="35">
        <v>0.91131119999999999</v>
      </c>
    </row>
    <row r="99" spans="1:7" x14ac:dyDescent="0.25">
      <c r="A99" s="21">
        <v>44197</v>
      </c>
      <c r="B99" t="s">
        <v>24</v>
      </c>
      <c r="C99" t="s">
        <v>29</v>
      </c>
      <c r="D99" t="s">
        <v>184</v>
      </c>
      <c r="E99" t="s">
        <v>13</v>
      </c>
      <c r="F99">
        <v>1405</v>
      </c>
      <c r="G99" s="35">
        <v>1.0344228</v>
      </c>
    </row>
    <row r="100" spans="1:7" x14ac:dyDescent="0.25">
      <c r="A100" s="21">
        <v>44197</v>
      </c>
      <c r="B100" t="s">
        <v>24</v>
      </c>
      <c r="C100" t="s">
        <v>29</v>
      </c>
      <c r="D100" t="s">
        <v>66</v>
      </c>
      <c r="E100" t="s">
        <v>11</v>
      </c>
      <c r="F100">
        <v>600</v>
      </c>
      <c r="G100" s="35">
        <v>0.7788484</v>
      </c>
    </row>
    <row r="101" spans="1:7" x14ac:dyDescent="0.25">
      <c r="A101" s="21">
        <v>44197</v>
      </c>
      <c r="B101" t="s">
        <v>24</v>
      </c>
      <c r="C101" t="s">
        <v>29</v>
      </c>
      <c r="D101" t="s">
        <v>74</v>
      </c>
      <c r="E101" t="s">
        <v>15</v>
      </c>
      <c r="F101">
        <v>1416</v>
      </c>
      <c r="G101" s="35">
        <v>2.4979656000000001</v>
      </c>
    </row>
    <row r="102" spans="1:7" x14ac:dyDescent="0.25">
      <c r="A102" s="21">
        <v>44197</v>
      </c>
      <c r="B102" t="s">
        <v>24</v>
      </c>
      <c r="C102" t="s">
        <v>29</v>
      </c>
      <c r="D102" t="s">
        <v>193</v>
      </c>
      <c r="E102" t="s">
        <v>13</v>
      </c>
      <c r="F102">
        <v>1080</v>
      </c>
      <c r="G102" s="35">
        <v>0.65091599999999994</v>
      </c>
    </row>
    <row r="103" spans="1:7" x14ac:dyDescent="0.25">
      <c r="A103" s="21">
        <v>44197</v>
      </c>
      <c r="B103" t="s">
        <v>24</v>
      </c>
      <c r="C103" t="s">
        <v>30</v>
      </c>
      <c r="D103" t="s">
        <v>60</v>
      </c>
      <c r="E103" t="s">
        <v>11</v>
      </c>
      <c r="F103">
        <v>1093</v>
      </c>
      <c r="G103" s="35">
        <v>1.7073639999999997</v>
      </c>
    </row>
    <row r="104" spans="1:7" x14ac:dyDescent="0.25">
      <c r="A104" s="21">
        <v>44197</v>
      </c>
      <c r="B104" t="s">
        <v>24</v>
      </c>
      <c r="C104" t="s">
        <v>30</v>
      </c>
      <c r="D104" t="s">
        <v>184</v>
      </c>
      <c r="E104" t="s">
        <v>13</v>
      </c>
      <c r="F104">
        <v>529</v>
      </c>
      <c r="G104" s="35">
        <v>0.38757620000000004</v>
      </c>
    </row>
    <row r="105" spans="1:7" x14ac:dyDescent="0.25">
      <c r="A105" s="21">
        <v>44197</v>
      </c>
      <c r="B105" t="s">
        <v>24</v>
      </c>
      <c r="C105" t="s">
        <v>30</v>
      </c>
      <c r="D105" t="s">
        <v>66</v>
      </c>
      <c r="E105" t="s">
        <v>11</v>
      </c>
      <c r="F105">
        <v>553</v>
      </c>
      <c r="G105" s="35">
        <v>0.71653979999999995</v>
      </c>
    </row>
    <row r="106" spans="1:7" x14ac:dyDescent="0.25">
      <c r="A106" s="21">
        <v>44197</v>
      </c>
      <c r="B106" t="s">
        <v>24</v>
      </c>
      <c r="C106" t="s">
        <v>30</v>
      </c>
      <c r="D106" t="s">
        <v>74</v>
      </c>
      <c r="E106" t="s">
        <v>15</v>
      </c>
      <c r="F106">
        <v>1104</v>
      </c>
      <c r="G106" s="35">
        <v>1.9475663999999995</v>
      </c>
    </row>
    <row r="107" spans="1:7" x14ac:dyDescent="0.25">
      <c r="A107" s="21">
        <v>44197</v>
      </c>
      <c r="B107" t="s">
        <v>24</v>
      </c>
      <c r="C107" t="s">
        <v>30</v>
      </c>
      <c r="D107" t="s">
        <v>96</v>
      </c>
      <c r="E107" t="s">
        <v>11</v>
      </c>
      <c r="F107">
        <v>565</v>
      </c>
      <c r="G107" s="35">
        <v>1.3975920000000002</v>
      </c>
    </row>
    <row r="108" spans="1:7" x14ac:dyDescent="0.25">
      <c r="A108" s="21">
        <v>44197</v>
      </c>
      <c r="B108" t="s">
        <v>24</v>
      </c>
      <c r="C108" t="s">
        <v>30</v>
      </c>
      <c r="D108" t="s">
        <v>193</v>
      </c>
      <c r="E108" t="s">
        <v>13</v>
      </c>
      <c r="F108">
        <v>6257</v>
      </c>
      <c r="G108" s="35">
        <v>3.7704912000000004</v>
      </c>
    </row>
    <row r="109" spans="1:7" x14ac:dyDescent="0.25">
      <c r="A109" s="21">
        <v>44197</v>
      </c>
      <c r="B109" t="s">
        <v>24</v>
      </c>
      <c r="C109" t="s">
        <v>30</v>
      </c>
      <c r="D109" t="s">
        <v>194</v>
      </c>
      <c r="E109" t="s">
        <v>13</v>
      </c>
      <c r="F109">
        <v>1836</v>
      </c>
      <c r="G109" s="35">
        <v>2.7334833999999995</v>
      </c>
    </row>
    <row r="110" spans="1:7" x14ac:dyDescent="0.25">
      <c r="A110" s="21">
        <v>44228</v>
      </c>
      <c r="B110" t="s">
        <v>9</v>
      </c>
      <c r="C110" t="s">
        <v>16</v>
      </c>
      <c r="D110" t="s">
        <v>52</v>
      </c>
      <c r="E110" t="s">
        <v>11</v>
      </c>
      <c r="F110">
        <v>1049</v>
      </c>
      <c r="G110" s="35">
        <v>4.1001289999999964</v>
      </c>
    </row>
    <row r="111" spans="1:7" x14ac:dyDescent="0.25">
      <c r="A111" s="21">
        <v>44228</v>
      </c>
      <c r="B111" t="s">
        <v>9</v>
      </c>
      <c r="C111" t="s">
        <v>16</v>
      </c>
      <c r="D111" t="s">
        <v>53</v>
      </c>
      <c r="E111" t="s">
        <v>11</v>
      </c>
      <c r="F111">
        <v>1914</v>
      </c>
      <c r="G111" s="35">
        <v>9.1171512999999997</v>
      </c>
    </row>
    <row r="112" spans="1:7" x14ac:dyDescent="0.25">
      <c r="A112" s="21">
        <v>44228</v>
      </c>
      <c r="B112" t="s">
        <v>9</v>
      </c>
      <c r="C112" t="s">
        <v>16</v>
      </c>
      <c r="D112" t="s">
        <v>60</v>
      </c>
      <c r="E112" t="s">
        <v>11</v>
      </c>
      <c r="F112">
        <v>2534</v>
      </c>
      <c r="G112" s="35">
        <v>6.0970812999999957</v>
      </c>
    </row>
    <row r="113" spans="1:7" x14ac:dyDescent="0.25">
      <c r="A113" s="21">
        <v>44228</v>
      </c>
      <c r="B113" t="s">
        <v>9</v>
      </c>
      <c r="C113" t="s">
        <v>16</v>
      </c>
      <c r="D113" t="s">
        <v>64</v>
      </c>
      <c r="E113" t="s">
        <v>13</v>
      </c>
      <c r="F113">
        <v>829</v>
      </c>
      <c r="G113" s="35">
        <v>3.1705502000000001</v>
      </c>
    </row>
    <row r="114" spans="1:7" x14ac:dyDescent="0.25">
      <c r="A114" s="21">
        <v>44228</v>
      </c>
      <c r="B114" t="s">
        <v>9</v>
      </c>
      <c r="C114" t="s">
        <v>16</v>
      </c>
      <c r="D114" t="s">
        <v>66</v>
      </c>
      <c r="E114" t="s">
        <v>11</v>
      </c>
      <c r="F114">
        <v>3345</v>
      </c>
      <c r="G114" s="35">
        <v>6.5960906999999853</v>
      </c>
    </row>
    <row r="115" spans="1:7" x14ac:dyDescent="0.25">
      <c r="A115" s="21">
        <v>44228</v>
      </c>
      <c r="B115" t="s">
        <v>9</v>
      </c>
      <c r="C115" t="s">
        <v>16</v>
      </c>
      <c r="D115" t="s">
        <v>74</v>
      </c>
      <c r="E115" t="s">
        <v>15</v>
      </c>
      <c r="F115">
        <v>823</v>
      </c>
      <c r="G115" s="35">
        <v>2.1110504999999997</v>
      </c>
    </row>
    <row r="116" spans="1:7" x14ac:dyDescent="0.25">
      <c r="A116" s="21">
        <v>44228</v>
      </c>
      <c r="B116" t="s">
        <v>9</v>
      </c>
      <c r="C116" t="s">
        <v>16</v>
      </c>
      <c r="D116" t="s">
        <v>89</v>
      </c>
      <c r="E116" t="s">
        <v>11</v>
      </c>
      <c r="F116">
        <v>1227</v>
      </c>
      <c r="G116" s="35">
        <v>4.3813940000000002</v>
      </c>
    </row>
    <row r="117" spans="1:7" x14ac:dyDescent="0.25">
      <c r="A117" s="21">
        <v>44228</v>
      </c>
      <c r="B117" t="s">
        <v>9</v>
      </c>
      <c r="C117" t="s">
        <v>16</v>
      </c>
      <c r="D117" t="s">
        <v>96</v>
      </c>
      <c r="E117" t="s">
        <v>11</v>
      </c>
      <c r="F117">
        <v>3378</v>
      </c>
      <c r="G117" s="35">
        <v>12.122061700000017</v>
      </c>
    </row>
    <row r="118" spans="1:7" x14ac:dyDescent="0.25">
      <c r="A118" s="21">
        <v>44228</v>
      </c>
      <c r="B118" t="s">
        <v>9</v>
      </c>
      <c r="C118" t="s">
        <v>16</v>
      </c>
      <c r="D118" t="s">
        <v>103</v>
      </c>
      <c r="E118" t="s">
        <v>11</v>
      </c>
      <c r="F118">
        <v>639</v>
      </c>
      <c r="G118" s="35">
        <v>2.42875</v>
      </c>
    </row>
    <row r="119" spans="1:7" x14ac:dyDescent="0.25">
      <c r="A119" s="21">
        <v>44228</v>
      </c>
      <c r="B119" t="s">
        <v>9</v>
      </c>
      <c r="C119" t="s">
        <v>16</v>
      </c>
      <c r="D119" t="s">
        <v>106</v>
      </c>
      <c r="E119" t="s">
        <v>11</v>
      </c>
      <c r="F119">
        <v>1353</v>
      </c>
      <c r="G119" s="35">
        <v>3.6533732999999997</v>
      </c>
    </row>
    <row r="120" spans="1:7" x14ac:dyDescent="0.25">
      <c r="A120" s="21">
        <v>44228</v>
      </c>
      <c r="B120" t="s">
        <v>9</v>
      </c>
      <c r="C120" t="s">
        <v>16</v>
      </c>
      <c r="D120" t="s">
        <v>124</v>
      </c>
      <c r="E120" t="s">
        <v>11</v>
      </c>
      <c r="F120">
        <v>685</v>
      </c>
      <c r="G120" s="35">
        <v>1.7655501999999998</v>
      </c>
    </row>
    <row r="121" spans="1:7" x14ac:dyDescent="0.25">
      <c r="A121" s="21">
        <v>44228</v>
      </c>
      <c r="B121" t="s">
        <v>9</v>
      </c>
      <c r="C121" t="s">
        <v>16</v>
      </c>
      <c r="D121" t="s">
        <v>126</v>
      </c>
      <c r="E121" t="s">
        <v>11</v>
      </c>
      <c r="F121">
        <v>1329</v>
      </c>
      <c r="G121" s="35">
        <v>6.1100878000000005</v>
      </c>
    </row>
    <row r="122" spans="1:7" x14ac:dyDescent="0.25">
      <c r="A122" s="21">
        <v>44228</v>
      </c>
      <c r="B122" t="s">
        <v>9</v>
      </c>
      <c r="C122" t="s">
        <v>16</v>
      </c>
      <c r="D122" t="s">
        <v>132</v>
      </c>
      <c r="E122" t="s">
        <v>13</v>
      </c>
      <c r="F122">
        <v>854</v>
      </c>
      <c r="G122" s="35">
        <v>2.9922251000000002</v>
      </c>
    </row>
    <row r="123" spans="1:7" x14ac:dyDescent="0.25">
      <c r="A123" s="21">
        <v>44228</v>
      </c>
      <c r="B123" t="s">
        <v>9</v>
      </c>
      <c r="C123" t="s">
        <v>16</v>
      </c>
      <c r="D123" t="s">
        <v>162</v>
      </c>
      <c r="E123" t="s">
        <v>11</v>
      </c>
      <c r="F123">
        <v>731</v>
      </c>
      <c r="G123" s="35">
        <v>1.8484879999999988</v>
      </c>
    </row>
    <row r="124" spans="1:7" x14ac:dyDescent="0.25">
      <c r="A124" s="21">
        <v>44228</v>
      </c>
      <c r="B124" t="s">
        <v>9</v>
      </c>
      <c r="C124" t="s">
        <v>16</v>
      </c>
      <c r="D124" t="s">
        <v>163</v>
      </c>
      <c r="E124" t="s">
        <v>11</v>
      </c>
      <c r="F124">
        <v>1788</v>
      </c>
      <c r="G124" s="35">
        <v>5.8157426999999986</v>
      </c>
    </row>
    <row r="125" spans="1:7" x14ac:dyDescent="0.25">
      <c r="A125" s="21">
        <v>44228</v>
      </c>
      <c r="B125" t="s">
        <v>9</v>
      </c>
      <c r="C125" t="s">
        <v>16</v>
      </c>
      <c r="D125" t="s">
        <v>176</v>
      </c>
      <c r="E125" t="s">
        <v>11</v>
      </c>
      <c r="F125">
        <v>2082</v>
      </c>
      <c r="G125" s="35">
        <v>8.2880228000000056</v>
      </c>
    </row>
    <row r="126" spans="1:7" x14ac:dyDescent="0.25">
      <c r="A126" s="21">
        <v>44228</v>
      </c>
      <c r="B126" t="s">
        <v>9</v>
      </c>
      <c r="C126" t="s">
        <v>20</v>
      </c>
      <c r="D126" t="s">
        <v>184</v>
      </c>
      <c r="E126" t="s">
        <v>13</v>
      </c>
      <c r="F126">
        <v>606</v>
      </c>
      <c r="G126" s="35">
        <v>0.47273950000000003</v>
      </c>
    </row>
    <row r="127" spans="1:7" x14ac:dyDescent="0.25">
      <c r="A127" s="21">
        <v>44228</v>
      </c>
      <c r="B127" t="s">
        <v>9</v>
      </c>
      <c r="C127" t="s">
        <v>20</v>
      </c>
      <c r="D127" t="s">
        <v>66</v>
      </c>
      <c r="E127" t="s">
        <v>11</v>
      </c>
      <c r="F127">
        <v>916</v>
      </c>
      <c r="G127" s="35">
        <v>1.3098946999999999</v>
      </c>
    </row>
    <row r="128" spans="1:7" x14ac:dyDescent="0.25">
      <c r="A128" s="21">
        <v>44228</v>
      </c>
      <c r="B128" t="s">
        <v>9</v>
      </c>
      <c r="C128" t="s">
        <v>21</v>
      </c>
      <c r="D128" t="s">
        <v>53</v>
      </c>
      <c r="E128" t="s">
        <v>11</v>
      </c>
      <c r="F128">
        <v>834</v>
      </c>
      <c r="G128" s="35">
        <v>3.5623999999999998</v>
      </c>
    </row>
    <row r="129" spans="1:7" x14ac:dyDescent="0.25">
      <c r="A129" s="21">
        <v>44228</v>
      </c>
      <c r="B129" t="s">
        <v>9</v>
      </c>
      <c r="C129" t="s">
        <v>21</v>
      </c>
      <c r="D129" t="s">
        <v>60</v>
      </c>
      <c r="E129" t="s">
        <v>11</v>
      </c>
      <c r="F129">
        <v>597</v>
      </c>
      <c r="G129" s="35">
        <v>1.4638</v>
      </c>
    </row>
    <row r="130" spans="1:7" x14ac:dyDescent="0.25">
      <c r="A130" s="21">
        <v>44228</v>
      </c>
      <c r="B130" t="s">
        <v>9</v>
      </c>
      <c r="C130" t="s">
        <v>21</v>
      </c>
      <c r="D130" t="s">
        <v>66</v>
      </c>
      <c r="E130" t="s">
        <v>11</v>
      </c>
      <c r="F130">
        <v>790</v>
      </c>
      <c r="G130" s="35">
        <v>1.62323</v>
      </c>
    </row>
    <row r="131" spans="1:7" x14ac:dyDescent="0.25">
      <c r="A131" s="21">
        <v>44228</v>
      </c>
      <c r="B131" t="s">
        <v>9</v>
      </c>
      <c r="C131" t="s">
        <v>21</v>
      </c>
      <c r="D131" t="s">
        <v>96</v>
      </c>
      <c r="E131" t="s">
        <v>11</v>
      </c>
      <c r="F131">
        <v>1122</v>
      </c>
      <c r="G131" s="35">
        <v>4.01722</v>
      </c>
    </row>
    <row r="132" spans="1:7" x14ac:dyDescent="0.25">
      <c r="A132" s="21">
        <v>44228</v>
      </c>
      <c r="B132" t="s">
        <v>23</v>
      </c>
      <c r="C132" t="s">
        <v>23</v>
      </c>
      <c r="D132" t="s">
        <v>53</v>
      </c>
      <c r="E132" t="s">
        <v>11</v>
      </c>
      <c r="F132">
        <v>2646</v>
      </c>
      <c r="G132" s="35">
        <v>17.31645082868997</v>
      </c>
    </row>
    <row r="133" spans="1:7" x14ac:dyDescent="0.25">
      <c r="A133" s="21">
        <v>44228</v>
      </c>
      <c r="B133" t="s">
        <v>23</v>
      </c>
      <c r="C133" t="s">
        <v>23</v>
      </c>
      <c r="D133" t="s">
        <v>60</v>
      </c>
      <c r="E133" t="s">
        <v>11</v>
      </c>
      <c r="F133">
        <v>736</v>
      </c>
      <c r="G133" s="35">
        <v>3.4216519110100023</v>
      </c>
    </row>
    <row r="134" spans="1:7" x14ac:dyDescent="0.25">
      <c r="A134" s="21">
        <v>44228</v>
      </c>
      <c r="B134" t="s">
        <v>23</v>
      </c>
      <c r="C134" t="s">
        <v>23</v>
      </c>
      <c r="D134" t="s">
        <v>66</v>
      </c>
      <c r="E134" t="s">
        <v>11</v>
      </c>
      <c r="F134">
        <v>744</v>
      </c>
      <c r="G134" s="35">
        <v>2.3224511708999964</v>
      </c>
    </row>
    <row r="135" spans="1:7" x14ac:dyDescent="0.25">
      <c r="A135" s="21">
        <v>44228</v>
      </c>
      <c r="B135" t="s">
        <v>23</v>
      </c>
      <c r="C135" t="s">
        <v>23</v>
      </c>
      <c r="D135" t="s">
        <v>74</v>
      </c>
      <c r="E135" t="s">
        <v>15</v>
      </c>
      <c r="F135">
        <v>519</v>
      </c>
      <c r="G135" s="35">
        <v>1.546400522419995</v>
      </c>
    </row>
    <row r="136" spans="1:7" x14ac:dyDescent="0.25">
      <c r="A136" s="21">
        <v>44228</v>
      </c>
      <c r="B136" t="s">
        <v>23</v>
      </c>
      <c r="C136" t="s">
        <v>23</v>
      </c>
      <c r="D136" t="s">
        <v>96</v>
      </c>
      <c r="E136" t="s">
        <v>11</v>
      </c>
      <c r="F136">
        <v>2299</v>
      </c>
      <c r="G136" s="35">
        <v>9.1474393979899862</v>
      </c>
    </row>
    <row r="137" spans="1:7" x14ac:dyDescent="0.25">
      <c r="A137" s="21">
        <v>44228</v>
      </c>
      <c r="B137" t="s">
        <v>23</v>
      </c>
      <c r="C137" t="s">
        <v>23</v>
      </c>
      <c r="D137" t="s">
        <v>199</v>
      </c>
      <c r="E137" t="s">
        <v>15</v>
      </c>
      <c r="F137">
        <v>2150</v>
      </c>
      <c r="G137" s="35">
        <v>32.190549171440658</v>
      </c>
    </row>
    <row r="138" spans="1:7" x14ac:dyDescent="0.25">
      <c r="A138" s="21">
        <v>44228</v>
      </c>
      <c r="B138" t="s">
        <v>23</v>
      </c>
      <c r="C138" t="s">
        <v>23</v>
      </c>
      <c r="D138" t="s">
        <v>197</v>
      </c>
      <c r="E138" t="s">
        <v>15</v>
      </c>
      <c r="F138">
        <v>1585</v>
      </c>
      <c r="G138" s="35">
        <v>0.23566332043999988</v>
      </c>
    </row>
    <row r="139" spans="1:7" x14ac:dyDescent="0.25">
      <c r="A139" s="21">
        <v>44228</v>
      </c>
      <c r="B139" t="s">
        <v>23</v>
      </c>
      <c r="C139" t="s">
        <v>23</v>
      </c>
      <c r="D139" t="s">
        <v>126</v>
      </c>
      <c r="E139" t="s">
        <v>11</v>
      </c>
      <c r="F139">
        <v>2016</v>
      </c>
      <c r="G139" s="35">
        <v>12.085465040450011</v>
      </c>
    </row>
    <row r="140" spans="1:7" x14ac:dyDescent="0.25">
      <c r="A140" s="21">
        <v>44228</v>
      </c>
      <c r="B140" t="s">
        <v>24</v>
      </c>
      <c r="C140" t="s">
        <v>26</v>
      </c>
      <c r="D140" t="s">
        <v>74</v>
      </c>
      <c r="E140" t="s">
        <v>15</v>
      </c>
      <c r="F140">
        <v>576</v>
      </c>
      <c r="G140" s="35">
        <v>0.99602880000000005</v>
      </c>
    </row>
    <row r="141" spans="1:7" x14ac:dyDescent="0.25">
      <c r="A141" s="21">
        <v>44228</v>
      </c>
      <c r="B141" t="s">
        <v>24</v>
      </c>
      <c r="C141" t="s">
        <v>27</v>
      </c>
      <c r="D141" t="s">
        <v>60</v>
      </c>
      <c r="E141" t="s">
        <v>11</v>
      </c>
      <c r="F141">
        <v>1920</v>
      </c>
      <c r="G141" s="35">
        <v>3.0105280999999988</v>
      </c>
    </row>
    <row r="142" spans="1:7" x14ac:dyDescent="0.25">
      <c r="A142" s="21">
        <v>44228</v>
      </c>
      <c r="B142" t="s">
        <v>24</v>
      </c>
      <c r="C142" t="s">
        <v>27</v>
      </c>
      <c r="D142" t="s">
        <v>184</v>
      </c>
      <c r="E142" t="s">
        <v>13</v>
      </c>
      <c r="F142">
        <v>1780</v>
      </c>
      <c r="G142" s="35">
        <v>1.2442595999999997</v>
      </c>
    </row>
    <row r="143" spans="1:7" x14ac:dyDescent="0.25">
      <c r="A143" s="21">
        <v>44228</v>
      </c>
      <c r="B143" t="s">
        <v>24</v>
      </c>
      <c r="C143" t="s">
        <v>27</v>
      </c>
      <c r="D143" t="s">
        <v>66</v>
      </c>
      <c r="E143" t="s">
        <v>11</v>
      </c>
      <c r="F143">
        <v>2426</v>
      </c>
      <c r="G143" s="35">
        <v>3.1620225</v>
      </c>
    </row>
    <row r="144" spans="1:7" x14ac:dyDescent="0.25">
      <c r="A144" s="21">
        <v>44228</v>
      </c>
      <c r="B144" t="s">
        <v>24</v>
      </c>
      <c r="C144" t="s">
        <v>27</v>
      </c>
      <c r="D144" t="s">
        <v>74</v>
      </c>
      <c r="E144" t="s">
        <v>15</v>
      </c>
      <c r="F144">
        <v>1317</v>
      </c>
      <c r="G144" s="35">
        <v>2.3367476999999997</v>
      </c>
    </row>
    <row r="145" spans="1:7" x14ac:dyDescent="0.25">
      <c r="A145" s="21">
        <v>44228</v>
      </c>
      <c r="B145" t="s">
        <v>24</v>
      </c>
      <c r="C145" t="s">
        <v>27</v>
      </c>
      <c r="D145" t="s">
        <v>106</v>
      </c>
      <c r="E145" t="s">
        <v>11</v>
      </c>
      <c r="F145">
        <v>1992</v>
      </c>
      <c r="G145" s="35">
        <v>3.4995873999999998</v>
      </c>
    </row>
    <row r="146" spans="1:7" x14ac:dyDescent="0.25">
      <c r="A146" s="21">
        <v>44228</v>
      </c>
      <c r="B146" t="s">
        <v>24</v>
      </c>
      <c r="C146" t="s">
        <v>27</v>
      </c>
      <c r="D146" t="s">
        <v>193</v>
      </c>
      <c r="E146" t="s">
        <v>13</v>
      </c>
      <c r="F146">
        <v>576</v>
      </c>
      <c r="G146" s="35">
        <v>0.3468</v>
      </c>
    </row>
    <row r="147" spans="1:7" x14ac:dyDescent="0.25">
      <c r="A147" s="21">
        <v>44228</v>
      </c>
      <c r="B147" t="s">
        <v>24</v>
      </c>
      <c r="C147" t="s">
        <v>27</v>
      </c>
      <c r="D147" t="s">
        <v>163</v>
      </c>
      <c r="E147" t="s">
        <v>11</v>
      </c>
      <c r="F147">
        <v>984</v>
      </c>
      <c r="G147" s="35">
        <v>2.2840900000000004</v>
      </c>
    </row>
    <row r="148" spans="1:7" x14ac:dyDescent="0.25">
      <c r="A148" s="21">
        <v>44228</v>
      </c>
      <c r="B148" t="s">
        <v>24</v>
      </c>
      <c r="C148" t="s">
        <v>28</v>
      </c>
      <c r="D148" t="s">
        <v>184</v>
      </c>
      <c r="E148" t="s">
        <v>13</v>
      </c>
      <c r="F148">
        <v>2865</v>
      </c>
      <c r="G148" s="35">
        <v>2.0910651000000002</v>
      </c>
    </row>
    <row r="149" spans="1:7" x14ac:dyDescent="0.25">
      <c r="A149" s="21">
        <v>44228</v>
      </c>
      <c r="B149" t="s">
        <v>24</v>
      </c>
      <c r="C149" t="s">
        <v>28</v>
      </c>
      <c r="D149" t="s">
        <v>74</v>
      </c>
      <c r="E149" t="s">
        <v>15</v>
      </c>
      <c r="F149">
        <v>637</v>
      </c>
      <c r="G149" s="35">
        <v>1.1237316999999998</v>
      </c>
    </row>
    <row r="150" spans="1:7" x14ac:dyDescent="0.25">
      <c r="A150" s="21">
        <v>44228</v>
      </c>
      <c r="B150" t="s">
        <v>24</v>
      </c>
      <c r="C150" t="s">
        <v>28</v>
      </c>
      <c r="D150" t="s">
        <v>194</v>
      </c>
      <c r="E150" t="s">
        <v>13</v>
      </c>
      <c r="F150">
        <v>532</v>
      </c>
      <c r="G150" s="35">
        <v>0.79210990000000003</v>
      </c>
    </row>
    <row r="151" spans="1:7" x14ac:dyDescent="0.25">
      <c r="A151" s="21">
        <v>44228</v>
      </c>
      <c r="B151" t="s">
        <v>24</v>
      </c>
      <c r="C151" t="s">
        <v>29</v>
      </c>
      <c r="D151" t="s">
        <v>184</v>
      </c>
      <c r="E151" t="s">
        <v>13</v>
      </c>
      <c r="F151">
        <v>2544</v>
      </c>
      <c r="G151" s="35">
        <v>1.8777012999999998</v>
      </c>
    </row>
    <row r="152" spans="1:7" x14ac:dyDescent="0.25">
      <c r="A152" s="21">
        <v>44228</v>
      </c>
      <c r="B152" t="s">
        <v>24</v>
      </c>
      <c r="C152" t="s">
        <v>29</v>
      </c>
      <c r="D152" t="s">
        <v>66</v>
      </c>
      <c r="E152" t="s">
        <v>11</v>
      </c>
      <c r="F152">
        <v>576</v>
      </c>
      <c r="G152" s="35">
        <v>0.74769329999999989</v>
      </c>
    </row>
    <row r="153" spans="1:7" x14ac:dyDescent="0.25">
      <c r="A153" s="21">
        <v>44228</v>
      </c>
      <c r="B153" t="s">
        <v>24</v>
      </c>
      <c r="C153" t="s">
        <v>29</v>
      </c>
      <c r="D153" t="s">
        <v>74</v>
      </c>
      <c r="E153" t="s">
        <v>15</v>
      </c>
      <c r="F153">
        <v>1344</v>
      </c>
      <c r="G153" s="35">
        <v>2.3709503999999995</v>
      </c>
    </row>
    <row r="154" spans="1:7" x14ac:dyDescent="0.25">
      <c r="A154" s="21">
        <v>44228</v>
      </c>
      <c r="B154" t="s">
        <v>24</v>
      </c>
      <c r="C154" t="s">
        <v>29</v>
      </c>
      <c r="D154" t="s">
        <v>194</v>
      </c>
      <c r="E154" t="s">
        <v>13</v>
      </c>
      <c r="F154">
        <v>884</v>
      </c>
      <c r="G154" s="35">
        <v>1.3162052</v>
      </c>
    </row>
    <row r="155" spans="1:7" x14ac:dyDescent="0.25">
      <c r="A155" s="21">
        <v>44228</v>
      </c>
      <c r="B155" t="s">
        <v>24</v>
      </c>
      <c r="C155" t="s">
        <v>30</v>
      </c>
      <c r="D155" t="s">
        <v>60</v>
      </c>
      <c r="E155" t="s">
        <v>11</v>
      </c>
      <c r="F155">
        <v>1080</v>
      </c>
      <c r="G155" s="35">
        <v>1.6758780000000002</v>
      </c>
    </row>
    <row r="156" spans="1:7" x14ac:dyDescent="0.25">
      <c r="A156" s="21">
        <v>44228</v>
      </c>
      <c r="B156" t="s">
        <v>24</v>
      </c>
      <c r="C156" t="s">
        <v>30</v>
      </c>
      <c r="D156" t="s">
        <v>184</v>
      </c>
      <c r="E156" t="s">
        <v>13</v>
      </c>
      <c r="F156">
        <v>4608</v>
      </c>
      <c r="G156" s="35">
        <v>3.3411752000000003</v>
      </c>
    </row>
    <row r="157" spans="1:7" x14ac:dyDescent="0.25">
      <c r="A157" s="21">
        <v>44228</v>
      </c>
      <c r="B157" t="s">
        <v>24</v>
      </c>
      <c r="C157" t="s">
        <v>30</v>
      </c>
      <c r="D157" t="s">
        <v>66</v>
      </c>
      <c r="E157" t="s">
        <v>11</v>
      </c>
      <c r="F157">
        <v>1188</v>
      </c>
      <c r="G157" s="35">
        <v>1.5315470000000004</v>
      </c>
    </row>
    <row r="158" spans="1:7" x14ac:dyDescent="0.25">
      <c r="A158" s="21">
        <v>44228</v>
      </c>
      <c r="B158" t="s">
        <v>24</v>
      </c>
      <c r="C158" t="s">
        <v>30</v>
      </c>
      <c r="D158" t="s">
        <v>74</v>
      </c>
      <c r="E158" t="s">
        <v>15</v>
      </c>
      <c r="F158">
        <v>2064</v>
      </c>
      <c r="G158" s="35">
        <v>3.6123983999999996</v>
      </c>
    </row>
    <row r="159" spans="1:7" x14ac:dyDescent="0.25">
      <c r="A159" s="21">
        <v>44228</v>
      </c>
      <c r="B159" t="s">
        <v>24</v>
      </c>
      <c r="C159" t="s">
        <v>30</v>
      </c>
      <c r="D159" t="s">
        <v>96</v>
      </c>
      <c r="E159" t="s">
        <v>11</v>
      </c>
      <c r="F159">
        <v>720</v>
      </c>
      <c r="G159" s="35">
        <v>1.78416</v>
      </c>
    </row>
    <row r="160" spans="1:7" x14ac:dyDescent="0.25">
      <c r="A160" s="21">
        <v>44228</v>
      </c>
      <c r="B160" t="s">
        <v>24</v>
      </c>
      <c r="C160" t="s">
        <v>30</v>
      </c>
      <c r="D160" t="s">
        <v>106</v>
      </c>
      <c r="E160" t="s">
        <v>11</v>
      </c>
      <c r="F160">
        <v>636</v>
      </c>
      <c r="G160" s="35">
        <v>1.1113451999999997</v>
      </c>
    </row>
    <row r="161" spans="1:7" x14ac:dyDescent="0.25">
      <c r="A161" s="21">
        <v>44228</v>
      </c>
      <c r="B161" t="s">
        <v>24</v>
      </c>
      <c r="C161" t="s">
        <v>30</v>
      </c>
      <c r="D161" t="s">
        <v>193</v>
      </c>
      <c r="E161" t="s">
        <v>13</v>
      </c>
      <c r="F161">
        <v>1272</v>
      </c>
      <c r="G161" s="35">
        <v>0.75818879999999989</v>
      </c>
    </row>
    <row r="162" spans="1:7" x14ac:dyDescent="0.25">
      <c r="A162" s="21">
        <v>44228</v>
      </c>
      <c r="B162" t="s">
        <v>24</v>
      </c>
      <c r="C162" t="s">
        <v>30</v>
      </c>
      <c r="D162" t="s">
        <v>194</v>
      </c>
      <c r="E162" t="s">
        <v>13</v>
      </c>
      <c r="F162">
        <v>1752</v>
      </c>
      <c r="G162" s="35">
        <v>2.5963691999999998</v>
      </c>
    </row>
    <row r="163" spans="1:7" x14ac:dyDescent="0.25">
      <c r="A163" s="21">
        <v>44256</v>
      </c>
      <c r="B163" t="s">
        <v>23</v>
      </c>
      <c r="C163" t="s">
        <v>23</v>
      </c>
      <c r="D163" t="s">
        <v>53</v>
      </c>
      <c r="E163" t="s">
        <v>11</v>
      </c>
      <c r="F163">
        <v>2584</v>
      </c>
      <c r="G163" s="35">
        <v>16.153500000000001</v>
      </c>
    </row>
    <row r="164" spans="1:7" x14ac:dyDescent="0.25">
      <c r="A164" s="21">
        <v>44256</v>
      </c>
      <c r="B164" t="s">
        <v>23</v>
      </c>
      <c r="C164" t="s">
        <v>23</v>
      </c>
      <c r="D164" t="s">
        <v>60</v>
      </c>
      <c r="E164" t="s">
        <v>11</v>
      </c>
      <c r="F164">
        <v>857</v>
      </c>
      <c r="G164" s="35">
        <v>3.3628499999999999</v>
      </c>
    </row>
    <row r="165" spans="1:7" x14ac:dyDescent="0.25">
      <c r="A165" s="21">
        <v>44256</v>
      </c>
      <c r="B165" t="s">
        <v>23</v>
      </c>
      <c r="C165" t="s">
        <v>23</v>
      </c>
      <c r="D165" t="s">
        <v>64</v>
      </c>
      <c r="E165" t="s">
        <v>13</v>
      </c>
      <c r="F165">
        <v>531</v>
      </c>
      <c r="G165" s="35">
        <v>2.637</v>
      </c>
    </row>
    <row r="166" spans="1:7" x14ac:dyDescent="0.25">
      <c r="A166" s="21">
        <v>44256</v>
      </c>
      <c r="B166" t="s">
        <v>23</v>
      </c>
      <c r="C166" t="s">
        <v>23</v>
      </c>
      <c r="D166" t="s">
        <v>66</v>
      </c>
      <c r="E166" t="s">
        <v>11</v>
      </c>
      <c r="F166">
        <v>1139</v>
      </c>
      <c r="G166" s="35">
        <v>3.41</v>
      </c>
    </row>
    <row r="167" spans="1:7" x14ac:dyDescent="0.25">
      <c r="A167" s="21">
        <v>44256</v>
      </c>
      <c r="B167" t="s">
        <v>23</v>
      </c>
      <c r="C167" t="s">
        <v>23</v>
      </c>
      <c r="D167" t="s">
        <v>74</v>
      </c>
      <c r="E167" t="s">
        <v>15</v>
      </c>
      <c r="F167">
        <v>549</v>
      </c>
      <c r="G167" s="35">
        <v>1.64151</v>
      </c>
    </row>
    <row r="168" spans="1:7" x14ac:dyDescent="0.25">
      <c r="A168" s="21">
        <v>44256</v>
      </c>
      <c r="B168" t="s">
        <v>23</v>
      </c>
      <c r="C168" t="s">
        <v>23</v>
      </c>
      <c r="D168" t="s">
        <v>94</v>
      </c>
      <c r="E168" t="s">
        <v>15</v>
      </c>
      <c r="F168">
        <v>715</v>
      </c>
      <c r="G168" s="35">
        <v>3.3557999999999999</v>
      </c>
    </row>
    <row r="169" spans="1:7" x14ac:dyDescent="0.25">
      <c r="A169" s="21">
        <v>44256</v>
      </c>
      <c r="B169" t="s">
        <v>23</v>
      </c>
      <c r="C169" t="s">
        <v>23</v>
      </c>
      <c r="D169" t="s">
        <v>96</v>
      </c>
      <c r="E169" t="s">
        <v>11</v>
      </c>
      <c r="F169">
        <v>2213</v>
      </c>
      <c r="G169" s="35">
        <v>9.093</v>
      </c>
    </row>
    <row r="170" spans="1:7" x14ac:dyDescent="0.25">
      <c r="A170" s="21">
        <v>44256</v>
      </c>
      <c r="B170" t="s">
        <v>23</v>
      </c>
      <c r="C170" t="s">
        <v>23</v>
      </c>
      <c r="D170" t="s">
        <v>199</v>
      </c>
      <c r="E170" t="s">
        <v>15</v>
      </c>
      <c r="F170">
        <v>2932</v>
      </c>
      <c r="G170" s="35">
        <v>43.905000000000001</v>
      </c>
    </row>
    <row r="171" spans="1:7" x14ac:dyDescent="0.25">
      <c r="A171" s="21">
        <v>44256</v>
      </c>
      <c r="B171" t="s">
        <v>23</v>
      </c>
      <c r="C171" t="s">
        <v>23</v>
      </c>
      <c r="D171" t="s">
        <v>106</v>
      </c>
      <c r="E171" t="s">
        <v>11</v>
      </c>
      <c r="F171">
        <v>522</v>
      </c>
      <c r="G171" s="35">
        <v>1.9379999999999999</v>
      </c>
    </row>
    <row r="172" spans="1:7" x14ac:dyDescent="0.25">
      <c r="A172" s="21">
        <v>44256</v>
      </c>
      <c r="B172" t="s">
        <v>23</v>
      </c>
      <c r="C172" t="s">
        <v>23</v>
      </c>
      <c r="D172" t="s">
        <v>197</v>
      </c>
      <c r="E172" t="s">
        <v>15</v>
      </c>
      <c r="F172">
        <v>711</v>
      </c>
      <c r="G172" s="35">
        <v>0.73140000000000005</v>
      </c>
    </row>
    <row r="173" spans="1:7" x14ac:dyDescent="0.25">
      <c r="A173" s="21">
        <v>44256</v>
      </c>
      <c r="B173" t="s">
        <v>23</v>
      </c>
      <c r="C173" t="s">
        <v>23</v>
      </c>
      <c r="D173" t="s">
        <v>126</v>
      </c>
      <c r="E173" t="s">
        <v>11</v>
      </c>
      <c r="F173">
        <v>1503</v>
      </c>
      <c r="G173" s="35">
        <v>9.0120000000000005</v>
      </c>
    </row>
    <row r="174" spans="1:7" x14ac:dyDescent="0.25">
      <c r="A174" s="21">
        <v>44256</v>
      </c>
      <c r="B174" t="s">
        <v>23</v>
      </c>
      <c r="C174" t="s">
        <v>23</v>
      </c>
      <c r="D174" t="s">
        <v>172</v>
      </c>
      <c r="E174" t="s">
        <v>11</v>
      </c>
      <c r="F174">
        <v>617</v>
      </c>
      <c r="G174" s="35">
        <v>3.085</v>
      </c>
    </row>
    <row r="175" spans="1:7" x14ac:dyDescent="0.25">
      <c r="A175" s="21">
        <v>44256</v>
      </c>
      <c r="B175" t="s">
        <v>23</v>
      </c>
      <c r="C175" t="s">
        <v>23</v>
      </c>
      <c r="D175" t="s">
        <v>176</v>
      </c>
      <c r="E175" t="s">
        <v>11</v>
      </c>
      <c r="F175">
        <v>684</v>
      </c>
      <c r="G175" s="35">
        <v>3.3466999999999998</v>
      </c>
    </row>
    <row r="176" spans="1:7" x14ac:dyDescent="0.25">
      <c r="A176" s="21">
        <v>44256</v>
      </c>
      <c r="B176" t="s">
        <v>24</v>
      </c>
      <c r="C176" t="s">
        <v>27</v>
      </c>
      <c r="D176" t="s">
        <v>60</v>
      </c>
      <c r="E176" t="s">
        <v>11</v>
      </c>
      <c r="F176">
        <v>1776</v>
      </c>
      <c r="G176" s="35">
        <v>2.7698844999999994</v>
      </c>
    </row>
    <row r="177" spans="1:7" x14ac:dyDescent="0.25">
      <c r="A177" s="21">
        <v>44256</v>
      </c>
      <c r="B177" t="s">
        <v>24</v>
      </c>
      <c r="C177" t="s">
        <v>27</v>
      </c>
      <c r="D177" t="s">
        <v>184</v>
      </c>
      <c r="E177" t="s">
        <v>13</v>
      </c>
      <c r="F177">
        <v>1912</v>
      </c>
      <c r="G177" s="35">
        <v>1.3426251999999996</v>
      </c>
    </row>
    <row r="178" spans="1:7" x14ac:dyDescent="0.25">
      <c r="A178" s="21">
        <v>44256</v>
      </c>
      <c r="B178" t="s">
        <v>24</v>
      </c>
      <c r="C178" t="s">
        <v>27</v>
      </c>
      <c r="D178" t="s">
        <v>66</v>
      </c>
      <c r="E178" t="s">
        <v>11</v>
      </c>
      <c r="F178">
        <v>1878</v>
      </c>
      <c r="G178" s="35">
        <v>2.4440268000000001</v>
      </c>
    </row>
    <row r="179" spans="1:7" x14ac:dyDescent="0.25">
      <c r="A179" s="21">
        <v>44256</v>
      </c>
      <c r="B179" t="s">
        <v>24</v>
      </c>
      <c r="C179" t="s">
        <v>27</v>
      </c>
      <c r="D179" t="s">
        <v>74</v>
      </c>
      <c r="E179" t="s">
        <v>15</v>
      </c>
      <c r="F179">
        <v>1247</v>
      </c>
      <c r="G179" s="35">
        <v>2.2228945999999996</v>
      </c>
    </row>
    <row r="180" spans="1:7" x14ac:dyDescent="0.25">
      <c r="A180" s="21">
        <v>44256</v>
      </c>
      <c r="B180" t="s">
        <v>24</v>
      </c>
      <c r="C180" t="s">
        <v>27</v>
      </c>
      <c r="D180" t="s">
        <v>106</v>
      </c>
      <c r="E180" t="s">
        <v>11</v>
      </c>
      <c r="F180">
        <v>1176</v>
      </c>
      <c r="G180" s="35">
        <v>2.0812025999999992</v>
      </c>
    </row>
    <row r="181" spans="1:7" x14ac:dyDescent="0.25">
      <c r="A181" s="21">
        <v>44256</v>
      </c>
      <c r="B181" t="s">
        <v>24</v>
      </c>
      <c r="C181" t="s">
        <v>27</v>
      </c>
      <c r="D181" t="s">
        <v>163</v>
      </c>
      <c r="E181" t="s">
        <v>11</v>
      </c>
      <c r="F181">
        <v>654</v>
      </c>
      <c r="G181" s="35">
        <v>1.5273681000000003</v>
      </c>
    </row>
    <row r="182" spans="1:7" x14ac:dyDescent="0.25">
      <c r="A182" s="21">
        <v>44256</v>
      </c>
      <c r="B182" t="s">
        <v>24</v>
      </c>
      <c r="C182" t="s">
        <v>27</v>
      </c>
      <c r="D182" t="s">
        <v>176</v>
      </c>
      <c r="E182" t="s">
        <v>11</v>
      </c>
      <c r="F182">
        <v>552</v>
      </c>
      <c r="G182" s="35">
        <v>1.5887773999999999</v>
      </c>
    </row>
    <row r="183" spans="1:7" x14ac:dyDescent="0.25">
      <c r="A183" s="21">
        <v>44256</v>
      </c>
      <c r="B183" t="s">
        <v>24</v>
      </c>
      <c r="C183" t="s">
        <v>28</v>
      </c>
      <c r="D183" t="s">
        <v>184</v>
      </c>
      <c r="E183" t="s">
        <v>13</v>
      </c>
      <c r="F183">
        <v>1272</v>
      </c>
      <c r="G183" s="35">
        <v>0.92842799999999992</v>
      </c>
    </row>
    <row r="184" spans="1:7" x14ac:dyDescent="0.25">
      <c r="A184" s="21">
        <v>44256</v>
      </c>
      <c r="B184" t="s">
        <v>24</v>
      </c>
      <c r="C184" t="s">
        <v>28</v>
      </c>
      <c r="D184" t="s">
        <v>74</v>
      </c>
      <c r="E184" t="s">
        <v>15</v>
      </c>
      <c r="F184">
        <v>912</v>
      </c>
      <c r="G184" s="35">
        <v>1.6088591999999995</v>
      </c>
    </row>
    <row r="185" spans="1:7" x14ac:dyDescent="0.25">
      <c r="A185" s="21">
        <v>44256</v>
      </c>
      <c r="B185" t="s">
        <v>24</v>
      </c>
      <c r="C185" t="s">
        <v>29</v>
      </c>
      <c r="D185" t="s">
        <v>60</v>
      </c>
      <c r="E185" t="s">
        <v>11</v>
      </c>
      <c r="F185">
        <v>564</v>
      </c>
      <c r="G185" s="35">
        <v>0.88182420000000017</v>
      </c>
    </row>
    <row r="186" spans="1:7" x14ac:dyDescent="0.25">
      <c r="A186" s="21">
        <v>44256</v>
      </c>
      <c r="B186" t="s">
        <v>24</v>
      </c>
      <c r="C186" t="s">
        <v>29</v>
      </c>
      <c r="D186" t="s">
        <v>184</v>
      </c>
      <c r="E186" t="s">
        <v>13</v>
      </c>
      <c r="F186">
        <v>3168</v>
      </c>
      <c r="G186" s="35">
        <v>2.3353190000000001</v>
      </c>
    </row>
    <row r="187" spans="1:7" x14ac:dyDescent="0.25">
      <c r="A187" s="21">
        <v>44256</v>
      </c>
      <c r="B187" t="s">
        <v>24</v>
      </c>
      <c r="C187" t="s">
        <v>29</v>
      </c>
      <c r="D187" t="s">
        <v>66</v>
      </c>
      <c r="E187" t="s">
        <v>11</v>
      </c>
      <c r="F187">
        <v>840</v>
      </c>
      <c r="G187" s="35">
        <v>1.0903819999999997</v>
      </c>
    </row>
    <row r="188" spans="1:7" x14ac:dyDescent="0.25">
      <c r="A188" s="21">
        <v>44256</v>
      </c>
      <c r="B188" t="s">
        <v>24</v>
      </c>
      <c r="C188" t="s">
        <v>29</v>
      </c>
      <c r="D188" t="s">
        <v>74</v>
      </c>
      <c r="E188" t="s">
        <v>15</v>
      </c>
      <c r="F188">
        <v>1440</v>
      </c>
      <c r="G188" s="35">
        <v>2.5403039999999995</v>
      </c>
    </row>
    <row r="189" spans="1:7" x14ac:dyDescent="0.25">
      <c r="A189" s="21">
        <v>44256</v>
      </c>
      <c r="B189" t="s">
        <v>24</v>
      </c>
      <c r="C189" t="s">
        <v>29</v>
      </c>
      <c r="D189" t="s">
        <v>106</v>
      </c>
      <c r="E189" t="s">
        <v>11</v>
      </c>
      <c r="F189">
        <v>588</v>
      </c>
      <c r="G189" s="35">
        <v>1.0408266999999998</v>
      </c>
    </row>
    <row r="190" spans="1:7" x14ac:dyDescent="0.25">
      <c r="A190" s="21">
        <v>44256</v>
      </c>
      <c r="B190" t="s">
        <v>24</v>
      </c>
      <c r="C190" t="s">
        <v>29</v>
      </c>
      <c r="D190" t="s">
        <v>193</v>
      </c>
      <c r="E190" t="s">
        <v>13</v>
      </c>
      <c r="F190">
        <v>1500</v>
      </c>
      <c r="G190" s="35">
        <v>0.90409440000000008</v>
      </c>
    </row>
    <row r="191" spans="1:7" x14ac:dyDescent="0.25">
      <c r="A191" s="21">
        <v>44256</v>
      </c>
      <c r="B191" t="s">
        <v>24</v>
      </c>
      <c r="C191" t="s">
        <v>29</v>
      </c>
      <c r="D191" t="s">
        <v>194</v>
      </c>
      <c r="E191" t="s">
        <v>13</v>
      </c>
      <c r="F191">
        <v>1104</v>
      </c>
      <c r="G191" s="35">
        <v>1.6437581999999995</v>
      </c>
    </row>
    <row r="192" spans="1:7" x14ac:dyDescent="0.25">
      <c r="A192" s="21">
        <v>44256</v>
      </c>
      <c r="B192" t="s">
        <v>24</v>
      </c>
      <c r="C192" t="s">
        <v>30</v>
      </c>
      <c r="D192" t="s">
        <v>60</v>
      </c>
      <c r="E192" t="s">
        <v>11</v>
      </c>
      <c r="F192">
        <v>876</v>
      </c>
      <c r="G192" s="35">
        <v>1.3696401999999999</v>
      </c>
    </row>
    <row r="193" spans="1:7" x14ac:dyDescent="0.25">
      <c r="A193" s="21">
        <v>44256</v>
      </c>
      <c r="B193" t="s">
        <v>24</v>
      </c>
      <c r="C193" t="s">
        <v>30</v>
      </c>
      <c r="D193" t="s">
        <v>184</v>
      </c>
      <c r="E193" t="s">
        <v>13</v>
      </c>
      <c r="F193">
        <v>2304</v>
      </c>
      <c r="G193" s="35">
        <v>1.6830497</v>
      </c>
    </row>
    <row r="194" spans="1:7" x14ac:dyDescent="0.25">
      <c r="A194" s="21">
        <v>44256</v>
      </c>
      <c r="B194" t="s">
        <v>24</v>
      </c>
      <c r="C194" t="s">
        <v>30</v>
      </c>
      <c r="D194" t="s">
        <v>66</v>
      </c>
      <c r="E194" t="s">
        <v>11</v>
      </c>
      <c r="F194">
        <v>738</v>
      </c>
      <c r="G194" s="35">
        <v>0.95796959999999975</v>
      </c>
    </row>
    <row r="195" spans="1:7" x14ac:dyDescent="0.25">
      <c r="A195" s="21">
        <v>44256</v>
      </c>
      <c r="B195" t="s">
        <v>24</v>
      </c>
      <c r="C195" t="s">
        <v>30</v>
      </c>
      <c r="D195" t="s">
        <v>74</v>
      </c>
      <c r="E195" t="s">
        <v>15</v>
      </c>
      <c r="F195">
        <v>888</v>
      </c>
      <c r="G195" s="35">
        <v>1.5665208000000002</v>
      </c>
    </row>
    <row r="196" spans="1:7" x14ac:dyDescent="0.25">
      <c r="A196" s="21">
        <v>44256</v>
      </c>
      <c r="B196" t="s">
        <v>24</v>
      </c>
      <c r="C196" t="s">
        <v>30</v>
      </c>
      <c r="D196" t="s">
        <v>193</v>
      </c>
      <c r="E196" t="s">
        <v>13</v>
      </c>
      <c r="F196">
        <v>648</v>
      </c>
      <c r="G196" s="35">
        <v>0.39053760000000004</v>
      </c>
    </row>
    <row r="197" spans="1:7" x14ac:dyDescent="0.25">
      <c r="A197" s="21">
        <v>44256</v>
      </c>
      <c r="B197" t="s">
        <v>24</v>
      </c>
      <c r="C197" t="s">
        <v>30</v>
      </c>
      <c r="D197" t="s">
        <v>194</v>
      </c>
      <c r="E197" t="s">
        <v>13</v>
      </c>
      <c r="F197">
        <v>1272</v>
      </c>
      <c r="G197" s="35">
        <v>1.8935231999999997</v>
      </c>
    </row>
    <row r="198" spans="1:7" x14ac:dyDescent="0.25">
      <c r="A198" s="21">
        <v>44256</v>
      </c>
      <c r="B198" t="s">
        <v>24</v>
      </c>
      <c r="C198" t="s">
        <v>26</v>
      </c>
      <c r="D198" t="s">
        <v>184</v>
      </c>
      <c r="E198" t="s">
        <v>13</v>
      </c>
      <c r="F198">
        <v>1872</v>
      </c>
      <c r="G198" s="35">
        <v>1.3872394000000001</v>
      </c>
    </row>
    <row r="199" spans="1:7" x14ac:dyDescent="0.25">
      <c r="A199" s="21">
        <v>44256</v>
      </c>
      <c r="B199" t="s">
        <v>24</v>
      </c>
      <c r="C199" t="s">
        <v>26</v>
      </c>
      <c r="D199" t="s">
        <v>74</v>
      </c>
      <c r="E199" t="s">
        <v>15</v>
      </c>
      <c r="F199">
        <v>576</v>
      </c>
      <c r="G199" s="35">
        <v>1.0060751999999999</v>
      </c>
    </row>
    <row r="200" spans="1:7" x14ac:dyDescent="0.25">
      <c r="A200" s="21">
        <v>44256</v>
      </c>
      <c r="B200" t="s">
        <v>24</v>
      </c>
      <c r="C200" t="s">
        <v>25</v>
      </c>
      <c r="D200" t="s">
        <v>184</v>
      </c>
      <c r="E200" t="s">
        <v>13</v>
      </c>
      <c r="F200">
        <v>624</v>
      </c>
      <c r="G200" s="35">
        <v>0.45535219999999998</v>
      </c>
    </row>
    <row r="201" spans="1:7" x14ac:dyDescent="0.25">
      <c r="A201" s="21">
        <v>44256</v>
      </c>
      <c r="B201" t="s">
        <v>9</v>
      </c>
      <c r="C201" t="s">
        <v>16</v>
      </c>
      <c r="D201" t="s">
        <v>52</v>
      </c>
      <c r="E201" t="s">
        <v>11</v>
      </c>
      <c r="F201">
        <v>1059</v>
      </c>
      <c r="G201" s="35">
        <v>4.5310421999999928</v>
      </c>
    </row>
    <row r="202" spans="1:7" x14ac:dyDescent="0.25">
      <c r="A202" s="21">
        <v>44256</v>
      </c>
      <c r="B202" t="s">
        <v>9</v>
      </c>
      <c r="C202" t="s">
        <v>16</v>
      </c>
      <c r="D202" t="s">
        <v>53</v>
      </c>
      <c r="E202" t="s">
        <v>11</v>
      </c>
      <c r="F202">
        <v>1898</v>
      </c>
      <c r="G202" s="35">
        <v>8.8145109999999995</v>
      </c>
    </row>
    <row r="203" spans="1:7" x14ac:dyDescent="0.25">
      <c r="A203" s="21">
        <v>44256</v>
      </c>
      <c r="B203" t="s">
        <v>9</v>
      </c>
      <c r="C203" t="s">
        <v>16</v>
      </c>
      <c r="D203" t="s">
        <v>60</v>
      </c>
      <c r="E203" t="s">
        <v>11</v>
      </c>
      <c r="F203">
        <v>2824</v>
      </c>
      <c r="G203" s="35">
        <v>7.1658829999999867</v>
      </c>
    </row>
    <row r="204" spans="1:7" x14ac:dyDescent="0.25">
      <c r="A204" s="21">
        <v>44256</v>
      </c>
      <c r="B204" t="s">
        <v>9</v>
      </c>
      <c r="C204" t="s">
        <v>16</v>
      </c>
      <c r="D204" t="s">
        <v>64</v>
      </c>
      <c r="E204" t="s">
        <v>13</v>
      </c>
      <c r="F204">
        <v>969</v>
      </c>
      <c r="G204" s="35">
        <v>3.6849043999999989</v>
      </c>
    </row>
    <row r="205" spans="1:7" x14ac:dyDescent="0.25">
      <c r="A205" s="21">
        <v>44256</v>
      </c>
      <c r="B205" t="s">
        <v>9</v>
      </c>
      <c r="C205" t="s">
        <v>16</v>
      </c>
      <c r="D205" t="s">
        <v>66</v>
      </c>
      <c r="E205" t="s">
        <v>11</v>
      </c>
      <c r="F205">
        <v>3573</v>
      </c>
      <c r="G205" s="35">
        <v>7.5204417999999524</v>
      </c>
    </row>
    <row r="206" spans="1:7" x14ac:dyDescent="0.25">
      <c r="A206" s="21">
        <v>44256</v>
      </c>
      <c r="B206" t="s">
        <v>9</v>
      </c>
      <c r="C206" t="s">
        <v>16</v>
      </c>
      <c r="D206" t="s">
        <v>74</v>
      </c>
      <c r="E206" t="s">
        <v>15</v>
      </c>
      <c r="F206">
        <v>968</v>
      </c>
      <c r="G206" s="35">
        <v>2.6398038000000006</v>
      </c>
    </row>
    <row r="207" spans="1:7" x14ac:dyDescent="0.25">
      <c r="A207" s="21">
        <v>44256</v>
      </c>
      <c r="B207" t="s">
        <v>9</v>
      </c>
      <c r="C207" t="s">
        <v>16</v>
      </c>
      <c r="D207" t="s">
        <v>89</v>
      </c>
      <c r="E207" t="s">
        <v>11</v>
      </c>
      <c r="F207">
        <v>1642</v>
      </c>
      <c r="G207" s="35">
        <v>5.9678846999999928</v>
      </c>
    </row>
    <row r="208" spans="1:7" x14ac:dyDescent="0.25">
      <c r="A208" s="21">
        <v>44256</v>
      </c>
      <c r="B208" t="s">
        <v>9</v>
      </c>
      <c r="C208" t="s">
        <v>16</v>
      </c>
      <c r="D208" t="s">
        <v>96</v>
      </c>
      <c r="E208" t="s">
        <v>11</v>
      </c>
      <c r="F208">
        <v>3361</v>
      </c>
      <c r="G208" s="35">
        <v>11.872210800000026</v>
      </c>
    </row>
    <row r="209" spans="1:7" x14ac:dyDescent="0.25">
      <c r="A209" s="21">
        <v>44256</v>
      </c>
      <c r="B209" t="s">
        <v>9</v>
      </c>
      <c r="C209" t="s">
        <v>16</v>
      </c>
      <c r="D209" t="s">
        <v>103</v>
      </c>
      <c r="E209" t="s">
        <v>11</v>
      </c>
      <c r="F209">
        <v>783</v>
      </c>
      <c r="G209" s="35">
        <v>3.1349166999999998</v>
      </c>
    </row>
    <row r="210" spans="1:7" x14ac:dyDescent="0.25">
      <c r="A210" s="21">
        <v>44256</v>
      </c>
      <c r="B210" t="s">
        <v>9</v>
      </c>
      <c r="C210" t="s">
        <v>16</v>
      </c>
      <c r="D210" t="s">
        <v>106</v>
      </c>
      <c r="E210" t="s">
        <v>11</v>
      </c>
      <c r="F210">
        <v>1550</v>
      </c>
      <c r="G210" s="35">
        <v>4.1669494999999994</v>
      </c>
    </row>
    <row r="211" spans="1:7" x14ac:dyDescent="0.25">
      <c r="A211" s="21">
        <v>44256</v>
      </c>
      <c r="B211" t="s">
        <v>9</v>
      </c>
      <c r="C211" t="s">
        <v>16</v>
      </c>
      <c r="D211" t="s">
        <v>124</v>
      </c>
      <c r="E211" t="s">
        <v>11</v>
      </c>
      <c r="F211">
        <v>744</v>
      </c>
      <c r="G211" s="35">
        <v>1.9039441999999993</v>
      </c>
    </row>
    <row r="212" spans="1:7" x14ac:dyDescent="0.25">
      <c r="A212" s="21">
        <v>44256</v>
      </c>
      <c r="B212" t="s">
        <v>9</v>
      </c>
      <c r="C212" t="s">
        <v>16</v>
      </c>
      <c r="D212" t="s">
        <v>126</v>
      </c>
      <c r="E212" t="s">
        <v>11</v>
      </c>
      <c r="F212">
        <v>1481</v>
      </c>
      <c r="G212" s="35">
        <v>6.6645008000000034</v>
      </c>
    </row>
    <row r="213" spans="1:7" x14ac:dyDescent="0.25">
      <c r="A213" s="21">
        <v>44256</v>
      </c>
      <c r="B213" t="s">
        <v>9</v>
      </c>
      <c r="C213" t="s">
        <v>16</v>
      </c>
      <c r="D213" t="s">
        <v>132</v>
      </c>
      <c r="E213" t="s">
        <v>13</v>
      </c>
      <c r="F213">
        <v>983</v>
      </c>
      <c r="G213" s="35">
        <v>3.7537601</v>
      </c>
    </row>
    <row r="214" spans="1:7" x14ac:dyDescent="0.25">
      <c r="A214" s="21">
        <v>44256</v>
      </c>
      <c r="B214" t="s">
        <v>9</v>
      </c>
      <c r="C214" t="s">
        <v>16</v>
      </c>
      <c r="D214" t="s">
        <v>162</v>
      </c>
      <c r="E214" t="s">
        <v>11</v>
      </c>
      <c r="F214">
        <v>796</v>
      </c>
      <c r="G214" s="35">
        <v>1.9915699999999967</v>
      </c>
    </row>
    <row r="215" spans="1:7" x14ac:dyDescent="0.25">
      <c r="A215" s="21">
        <v>44256</v>
      </c>
      <c r="B215" t="s">
        <v>9</v>
      </c>
      <c r="C215" t="s">
        <v>16</v>
      </c>
      <c r="D215" t="s">
        <v>163</v>
      </c>
      <c r="E215" t="s">
        <v>11</v>
      </c>
      <c r="F215">
        <v>2352</v>
      </c>
      <c r="G215" s="35">
        <v>8.0776636000000046</v>
      </c>
    </row>
    <row r="216" spans="1:7" x14ac:dyDescent="0.25">
      <c r="A216" s="21">
        <v>44256</v>
      </c>
      <c r="B216" t="s">
        <v>9</v>
      </c>
      <c r="C216" t="s">
        <v>16</v>
      </c>
      <c r="D216" t="s">
        <v>176</v>
      </c>
      <c r="E216" t="s">
        <v>11</v>
      </c>
      <c r="F216">
        <v>2283</v>
      </c>
      <c r="G216" s="35">
        <v>9.2431065000000032</v>
      </c>
    </row>
    <row r="217" spans="1:7" x14ac:dyDescent="0.25">
      <c r="A217" s="21">
        <v>44256</v>
      </c>
      <c r="B217" t="s">
        <v>9</v>
      </c>
      <c r="C217" t="s">
        <v>20</v>
      </c>
      <c r="D217" t="s">
        <v>52</v>
      </c>
      <c r="E217" t="s">
        <v>11</v>
      </c>
      <c r="F217">
        <v>615</v>
      </c>
      <c r="G217" s="35">
        <v>1.9987596999999997</v>
      </c>
    </row>
    <row r="218" spans="1:7" x14ac:dyDescent="0.25">
      <c r="A218" s="21">
        <v>44256</v>
      </c>
      <c r="B218" t="s">
        <v>9</v>
      </c>
      <c r="C218" t="s">
        <v>20</v>
      </c>
      <c r="D218" t="s">
        <v>60</v>
      </c>
      <c r="E218" t="s">
        <v>11</v>
      </c>
      <c r="F218">
        <v>598</v>
      </c>
      <c r="G218" s="35">
        <v>1.0300909</v>
      </c>
    </row>
    <row r="219" spans="1:7" x14ac:dyDescent="0.25">
      <c r="A219" s="21">
        <v>44256</v>
      </c>
      <c r="B219" t="s">
        <v>9</v>
      </c>
      <c r="C219" t="s">
        <v>20</v>
      </c>
      <c r="D219" t="s">
        <v>184</v>
      </c>
      <c r="E219" t="s">
        <v>13</v>
      </c>
      <c r="F219">
        <v>1039</v>
      </c>
      <c r="G219" s="35">
        <v>0.81052240000000009</v>
      </c>
    </row>
    <row r="220" spans="1:7" x14ac:dyDescent="0.25">
      <c r="A220" s="21">
        <v>44256</v>
      </c>
      <c r="B220" t="s">
        <v>9</v>
      </c>
      <c r="C220" t="s">
        <v>20</v>
      </c>
      <c r="D220" t="s">
        <v>66</v>
      </c>
      <c r="E220" t="s">
        <v>11</v>
      </c>
      <c r="F220">
        <v>864</v>
      </c>
      <c r="G220" s="35">
        <v>1.2355341</v>
      </c>
    </row>
    <row r="221" spans="1:7" x14ac:dyDescent="0.25">
      <c r="A221" s="21">
        <v>44256</v>
      </c>
      <c r="B221" t="s">
        <v>9</v>
      </c>
      <c r="C221" t="s">
        <v>20</v>
      </c>
      <c r="D221" t="s">
        <v>132</v>
      </c>
      <c r="E221" t="s">
        <v>13</v>
      </c>
      <c r="F221">
        <v>509</v>
      </c>
      <c r="G221" s="35">
        <v>1.6542576999999998</v>
      </c>
    </row>
    <row r="222" spans="1:7" x14ac:dyDescent="0.25">
      <c r="A222" s="21">
        <v>44256</v>
      </c>
      <c r="B222" t="s">
        <v>9</v>
      </c>
      <c r="C222" t="s">
        <v>21</v>
      </c>
      <c r="D222" t="s">
        <v>53</v>
      </c>
      <c r="E222" t="s">
        <v>11</v>
      </c>
      <c r="F222">
        <v>542</v>
      </c>
      <c r="G222" s="35">
        <v>2.4883000000000002</v>
      </c>
    </row>
    <row r="223" spans="1:7" x14ac:dyDescent="0.25">
      <c r="A223" s="21">
        <v>44256</v>
      </c>
      <c r="B223" t="s">
        <v>9</v>
      </c>
      <c r="C223" t="s">
        <v>21</v>
      </c>
      <c r="D223" t="s">
        <v>66</v>
      </c>
      <c r="E223" t="s">
        <v>11</v>
      </c>
      <c r="F223">
        <v>645</v>
      </c>
      <c r="G223" s="35">
        <v>1.40907</v>
      </c>
    </row>
    <row r="224" spans="1:7" x14ac:dyDescent="0.25">
      <c r="A224" s="21">
        <v>44256</v>
      </c>
      <c r="B224" t="s">
        <v>9</v>
      </c>
      <c r="C224" t="s">
        <v>21</v>
      </c>
      <c r="D224" t="s">
        <v>96</v>
      </c>
      <c r="E224" t="s">
        <v>11</v>
      </c>
      <c r="F224">
        <v>1242</v>
      </c>
      <c r="G224" s="35">
        <v>4.36043</v>
      </c>
    </row>
    <row r="225" spans="1:7" x14ac:dyDescent="0.25">
      <c r="A225" s="21">
        <v>44256</v>
      </c>
      <c r="B225" t="s">
        <v>9</v>
      </c>
      <c r="C225" t="s">
        <v>22</v>
      </c>
      <c r="D225" t="s">
        <v>198</v>
      </c>
      <c r="E225" t="s">
        <v>13</v>
      </c>
      <c r="F225">
        <v>971</v>
      </c>
      <c r="G225" s="35">
        <v>5.8259999999999996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Type</vt:lpstr>
      <vt:lpstr>Formatting</vt:lpstr>
      <vt:lpstr>Sorting &amp; Filter</vt:lpstr>
      <vt:lpstr>Basic Formulas</vt:lpstr>
      <vt:lpstr>Functions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Admin</cp:lastModifiedBy>
  <cp:lastPrinted>2021-12-23T12:55:25Z</cp:lastPrinted>
  <dcterms:created xsi:type="dcterms:W3CDTF">2021-05-26T05:39:00Z</dcterms:created>
  <dcterms:modified xsi:type="dcterms:W3CDTF">2023-04-15T05:30:18Z</dcterms:modified>
</cp:coreProperties>
</file>