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SOURCE\Kratika.EXCEL\"/>
    </mc:Choice>
  </mc:AlternateContent>
  <bookViews>
    <workbookView xWindow="0" yWindow="0" windowWidth="20490" windowHeight="7755" firstSheet="35" activeTab="39"/>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Sheet13" sheetId="13" r:id="rId13"/>
    <sheet name="Sheet14" sheetId="14" r:id="rId14"/>
    <sheet name="Sheet15" sheetId="15" r:id="rId15"/>
    <sheet name="Sheet16" sheetId="16" r:id="rId16"/>
    <sheet name="Sheet17" sheetId="17" r:id="rId17"/>
    <sheet name="Sheet18" sheetId="18" r:id="rId18"/>
    <sheet name="Sheet19" sheetId="19" r:id="rId19"/>
    <sheet name="Sheet20" sheetId="20" r:id="rId20"/>
    <sheet name="Sheet21" sheetId="21" r:id="rId21"/>
    <sheet name="Sheet22" sheetId="22" r:id="rId22"/>
    <sheet name="Sheet23" sheetId="23" r:id="rId23"/>
    <sheet name="Sheet24" sheetId="24" r:id="rId24"/>
    <sheet name="Sheet25" sheetId="25" r:id="rId25"/>
    <sheet name="Sheet26" sheetId="26" r:id="rId26"/>
    <sheet name="Sheet27" sheetId="27" r:id="rId27"/>
    <sheet name="Sheet28" sheetId="28" r:id="rId28"/>
    <sheet name="Sheet29" sheetId="29" r:id="rId29"/>
    <sheet name="Sheet30" sheetId="30" r:id="rId30"/>
    <sheet name="Sheet31" sheetId="31" r:id="rId31"/>
    <sheet name="Sheet32" sheetId="32" r:id="rId32"/>
    <sheet name="Sheet33" sheetId="33" r:id="rId33"/>
    <sheet name="Sheet34" sheetId="34" r:id="rId34"/>
    <sheet name="Sheet35" sheetId="35" r:id="rId35"/>
    <sheet name="Sheet36" sheetId="36" r:id="rId36"/>
    <sheet name="Sheet37" sheetId="37" r:id="rId37"/>
    <sheet name="Sheet38" sheetId="38" r:id="rId38"/>
    <sheet name="Sheet39" sheetId="39" r:id="rId39"/>
    <sheet name="Sheet40" sheetId="40" r:id="rId40"/>
    <sheet name="Sheet41" sheetId="41" r:id="rId41"/>
    <sheet name="Sheet42" sheetId="42" r:id="rId42"/>
    <sheet name="Sheet43" sheetId="43" r:id="rId43"/>
    <sheet name="Sheet44" sheetId="44" r:id="rId44"/>
    <sheet name="Sheet45" sheetId="45" r:id="rId45"/>
    <sheet name="Sheet46" sheetId="46" r:id="rId46"/>
    <sheet name="Sheet47" sheetId="47" r:id="rId47"/>
    <sheet name="Sheet48" sheetId="48" r:id="rId48"/>
    <sheet name="Sheet49" sheetId="49" r:id="rId49"/>
    <sheet name="Sheet50" sheetId="50" r:id="rId50"/>
    <sheet name="Sheet51" sheetId="51" r:id="rId51"/>
    <sheet name="Sheet52" sheetId="52" r:id="rId52"/>
    <sheet name="Sheet53" sheetId="53" r:id="rId53"/>
    <sheet name="Sheet54" sheetId="54" r:id="rId54"/>
    <sheet name="Sheet55" sheetId="55" r:id="rId55"/>
    <sheet name="Sheet56" sheetId="56" r:id="rId56"/>
    <sheet name="Sheet57" sheetId="57" r:id="rId57"/>
    <sheet name="Sheet58" sheetId="58" r:id="rId58"/>
    <sheet name="Sheet59" sheetId="59" r:id="rId59"/>
    <sheet name="Sheet60" sheetId="60" r:id="rId60"/>
    <sheet name="Sheet61" sheetId="61" r:id="rId61"/>
    <sheet name="Sheet62" sheetId="62" r:id="rId62"/>
  </sheets>
  <externalReferences>
    <externalReference r:id="rId63"/>
  </externalReferences>
  <definedNames>
    <definedName name="_xlnm._FilterDatabase" localSheetId="9" hidden="1">Sheet10!$A$3:$C$3</definedName>
    <definedName name="_xlnm._FilterDatabase" localSheetId="29" hidden="1">Sheet30!$A$12:$H$117</definedName>
    <definedName name="_xlnm._FilterDatabase" localSheetId="8" hidden="1">Sheet9!$A$3:$C$3</definedName>
  </definedNames>
  <calcPr calcId="152511"/>
  <pivotCaches>
    <pivotCache cacheId="0" r:id="rId64"/>
    <pivotCache cacheId="1" r:id="rId65"/>
    <pivotCache cacheId="2" r:id="rId6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9" i="38" l="1"/>
  <c r="M10" i="38"/>
  <c r="M11" i="38"/>
  <c r="M12" i="38"/>
  <c r="M13" i="38"/>
  <c r="M14" i="38"/>
  <c r="M15" i="38"/>
  <c r="M16" i="38"/>
  <c r="M17" i="38"/>
  <c r="M18" i="38"/>
  <c r="M19" i="38"/>
  <c r="M20" i="38"/>
  <c r="M21" i="38"/>
  <c r="M22" i="38"/>
  <c r="M23" i="38"/>
  <c r="M24" i="38"/>
  <c r="M25" i="38"/>
  <c r="M26" i="38"/>
  <c r="M27" i="38"/>
  <c r="M28" i="38"/>
  <c r="M29" i="38"/>
  <c r="M30" i="38"/>
  <c r="M31" i="38"/>
  <c r="M32" i="38"/>
  <c r="M33" i="38"/>
  <c r="M34" i="38"/>
  <c r="M35" i="38"/>
  <c r="M36" i="38"/>
  <c r="M37" i="38"/>
  <c r="M38" i="38"/>
  <c r="M8" i="38"/>
  <c r="J17" i="38"/>
  <c r="J8" i="38"/>
  <c r="J7" i="38"/>
  <c r="F4" i="31" l="1"/>
  <c r="B53" i="37" l="1"/>
  <c r="I8" i="33"/>
  <c r="I9" i="33"/>
  <c r="I10" i="33"/>
  <c r="I11" i="33"/>
  <c r="H8" i="33"/>
  <c r="H9" i="33"/>
  <c r="H10" i="33"/>
  <c r="H11" i="33"/>
  <c r="G8" i="33"/>
  <c r="G9" i="33"/>
  <c r="G10" i="33"/>
  <c r="G11" i="33"/>
  <c r="I7" i="33"/>
  <c r="H7" i="33"/>
  <c r="G7" i="33"/>
  <c r="F5" i="31" l="1"/>
  <c r="F6" i="31"/>
  <c r="F7" i="31"/>
  <c r="F8" i="31"/>
  <c r="F9" i="31"/>
  <c r="F10" i="31"/>
  <c r="F11" i="31"/>
  <c r="F12" i="31"/>
  <c r="C7" i="32"/>
  <c r="B23" i="32"/>
  <c r="E10" i="31" l="1"/>
  <c r="D10" i="31"/>
  <c r="D11" i="31"/>
  <c r="D12" i="31"/>
  <c r="D11" i="32"/>
  <c r="D12" i="32"/>
  <c r="E11" i="31"/>
  <c r="E12" i="31"/>
  <c r="E10" i="32"/>
  <c r="E11" i="32"/>
  <c r="E12" i="32"/>
  <c r="D5" i="31"/>
  <c r="D6" i="31"/>
  <c r="D7" i="31"/>
  <c r="D8" i="31"/>
  <c r="D9" i="31"/>
  <c r="D6" i="32"/>
  <c r="D7" i="32"/>
  <c r="D8" i="32"/>
  <c r="D9" i="32"/>
  <c r="I5" i="31"/>
  <c r="I6" i="31"/>
  <c r="I7" i="31"/>
  <c r="I8" i="31"/>
  <c r="I9" i="31"/>
  <c r="I10" i="31"/>
  <c r="I11" i="31"/>
  <c r="I12" i="31"/>
  <c r="I5" i="32"/>
  <c r="I6" i="32"/>
  <c r="I7" i="32"/>
  <c r="I8" i="32"/>
  <c r="I9" i="32"/>
  <c r="I10" i="32"/>
  <c r="I11" i="32"/>
  <c r="I12" i="32"/>
  <c r="H5" i="31"/>
  <c r="H6" i="31"/>
  <c r="H7" i="31"/>
  <c r="H8" i="31"/>
  <c r="H9" i="31"/>
  <c r="H10" i="31"/>
  <c r="H11" i="31"/>
  <c r="H12" i="31"/>
  <c r="H5" i="32"/>
  <c r="H6" i="32"/>
  <c r="H7" i="32"/>
  <c r="H8" i="32"/>
  <c r="H9" i="32"/>
  <c r="H10" i="32"/>
  <c r="H11" i="32"/>
  <c r="H12" i="32"/>
  <c r="G5" i="31"/>
  <c r="G6" i="31"/>
  <c r="G7" i="31"/>
  <c r="G8" i="31"/>
  <c r="G9" i="31"/>
  <c r="G10" i="31"/>
  <c r="G11" i="31"/>
  <c r="G12" i="31"/>
  <c r="G5" i="32"/>
  <c r="G6" i="32"/>
  <c r="G7" i="32"/>
  <c r="G8" i="32"/>
  <c r="G9" i="32"/>
  <c r="G10" i="32"/>
  <c r="G11" i="32"/>
  <c r="G12" i="32"/>
  <c r="F5" i="32"/>
  <c r="F6" i="32"/>
  <c r="F7" i="32"/>
  <c r="F8" i="32"/>
  <c r="F9" i="32"/>
  <c r="F10" i="32"/>
  <c r="F11" i="32"/>
  <c r="F12" i="32"/>
  <c r="G4" i="31"/>
  <c r="H4" i="31"/>
  <c r="I4" i="31"/>
  <c r="F4" i="32"/>
  <c r="G4" i="32"/>
  <c r="H4" i="32"/>
  <c r="I4" i="32"/>
  <c r="O5" i="31"/>
  <c r="O6" i="31"/>
  <c r="O7" i="31"/>
  <c r="O8" i="31"/>
  <c r="O9" i="31"/>
  <c r="O5" i="32"/>
  <c r="O6" i="32"/>
  <c r="O7" i="32"/>
  <c r="O8" i="32"/>
  <c r="O9" i="32"/>
  <c r="O4" i="31"/>
  <c r="O4" i="32"/>
  <c r="N4" i="31"/>
  <c r="N4" i="32"/>
  <c r="M4" i="31"/>
  <c r="M4" i="32"/>
  <c r="E4" i="31"/>
  <c r="E4" i="32"/>
  <c r="D4" i="31"/>
  <c r="N10" i="32"/>
  <c r="N10" i="31"/>
  <c r="M10" i="32"/>
  <c r="M10" i="31"/>
  <c r="L10" i="32"/>
  <c r="L10" i="31"/>
  <c r="K10" i="32"/>
  <c r="K10" i="31"/>
  <c r="N5" i="32"/>
  <c r="N6" i="32"/>
  <c r="N7" i="32"/>
  <c r="N8" i="32"/>
  <c r="N9" i="32"/>
  <c r="N5" i="31"/>
  <c r="N6" i="31"/>
  <c r="N7" i="31"/>
  <c r="N8" i="31"/>
  <c r="N9" i="31"/>
  <c r="M5" i="32"/>
  <c r="M6" i="32"/>
  <c r="M7" i="32"/>
  <c r="M8" i="32"/>
  <c r="M9" i="32"/>
  <c r="M5" i="31"/>
  <c r="M6" i="31"/>
  <c r="M7" i="31"/>
  <c r="M8" i="31"/>
  <c r="M9" i="31"/>
  <c r="L5" i="32"/>
  <c r="L6" i="32"/>
  <c r="L7" i="32"/>
  <c r="L8" i="32"/>
  <c r="L9" i="32"/>
  <c r="L5" i="31"/>
  <c r="L6" i="31"/>
  <c r="L7" i="31"/>
  <c r="L8" i="31"/>
  <c r="L9" i="31"/>
  <c r="K5" i="32"/>
  <c r="K6" i="32"/>
  <c r="K7" i="32"/>
  <c r="K8" i="32"/>
  <c r="K9" i="32"/>
  <c r="K5" i="31"/>
  <c r="K6" i="31"/>
  <c r="K7" i="31"/>
  <c r="K8" i="31"/>
  <c r="K9" i="31"/>
  <c r="L4" i="32"/>
  <c r="L4" i="31"/>
  <c r="K4" i="32"/>
  <c r="K4" i="31"/>
  <c r="O3" i="32"/>
  <c r="N3" i="32"/>
  <c r="M3" i="32"/>
  <c r="E5" i="32"/>
  <c r="E6" i="32"/>
  <c r="E7" i="32"/>
  <c r="E8" i="32"/>
  <c r="E9" i="32"/>
  <c r="E5" i="31"/>
  <c r="E6" i="31"/>
  <c r="E7" i="31"/>
  <c r="E8" i="31"/>
  <c r="E9" i="31"/>
  <c r="C5" i="32"/>
  <c r="C6" i="32"/>
  <c r="C8" i="32"/>
  <c r="C9" i="32"/>
  <c r="C5" i="31"/>
  <c r="C6" i="31"/>
  <c r="C7" i="31"/>
  <c r="C8" i="31"/>
  <c r="C9" i="31"/>
  <c r="B5" i="32"/>
  <c r="B6" i="32"/>
  <c r="B7" i="32"/>
  <c r="B8" i="32"/>
  <c r="B9" i="32"/>
  <c r="B5" i="31"/>
  <c r="B6" i="31"/>
  <c r="B7" i="31"/>
  <c r="B8" i="31"/>
  <c r="B9" i="31"/>
  <c r="C4" i="32"/>
  <c r="C4" i="31"/>
  <c r="B4" i="32"/>
  <c r="B4" i="31"/>
  <c r="B5" i="30"/>
  <c r="B6" i="30"/>
  <c r="B7" i="30"/>
  <c r="B8" i="30"/>
  <c r="B4" i="30"/>
  <c r="C8" i="29"/>
  <c r="D8" i="29"/>
  <c r="E8" i="29"/>
  <c r="F8" i="29"/>
  <c r="G8" i="29"/>
  <c r="H8" i="29"/>
  <c r="I8" i="29"/>
  <c r="J8" i="29"/>
  <c r="K8" i="29"/>
  <c r="B8" i="29"/>
  <c r="E6" i="28"/>
  <c r="E7" i="28"/>
  <c r="E8" i="28"/>
  <c r="E9" i="28"/>
  <c r="E10" i="28"/>
  <c r="D6" i="28"/>
  <c r="D7" i="28"/>
  <c r="D8" i="28"/>
  <c r="D9" i="28"/>
  <c r="D10" i="28"/>
  <c r="D5" i="28"/>
  <c r="E5" i="28"/>
  <c r="C6" i="28"/>
  <c r="C7" i="28"/>
  <c r="C8" i="28"/>
  <c r="C9" i="28"/>
  <c r="C10" i="28"/>
  <c r="C5" i="28"/>
  <c r="D5" i="27"/>
  <c r="D4" i="27"/>
  <c r="E5" i="26"/>
  <c r="E6" i="26"/>
  <c r="E7" i="26"/>
  <c r="E8" i="26"/>
  <c r="E9" i="26"/>
  <c r="E10" i="26"/>
  <c r="E11" i="26"/>
  <c r="E12" i="26"/>
  <c r="E13" i="26"/>
  <c r="E14" i="26"/>
  <c r="E4" i="26"/>
  <c r="D5" i="25"/>
  <c r="D6" i="25"/>
  <c r="D7" i="25"/>
  <c r="D8" i="25"/>
  <c r="D9" i="25"/>
  <c r="D4" i="25"/>
  <c r="D14" i="24"/>
  <c r="D5" i="24"/>
  <c r="D6" i="24"/>
  <c r="D7" i="24"/>
  <c r="D8" i="24"/>
  <c r="D9" i="24"/>
  <c r="D10" i="24"/>
  <c r="D11" i="24"/>
  <c r="D12" i="24"/>
  <c r="D4" i="24"/>
  <c r="A16" i="22"/>
  <c r="B6" i="19"/>
  <c r="B15" i="19"/>
  <c r="A11" i="15"/>
  <c r="B5" i="18"/>
  <c r="B9" i="18"/>
  <c r="B13" i="18"/>
  <c r="O10" i="31" l="1"/>
  <c r="O10" i="32"/>
  <c r="D5" i="12"/>
  <c r="D6" i="12"/>
  <c r="D7" i="12"/>
  <c r="D8" i="12"/>
  <c r="D9" i="12"/>
  <c r="D10" i="12"/>
  <c r="D11" i="12"/>
  <c r="D4" i="12"/>
  <c r="B10" i="11"/>
  <c r="B5" i="11"/>
  <c r="E4" i="7"/>
  <c r="I4" i="5"/>
  <c r="F8" i="5"/>
  <c r="F4" i="5"/>
  <c r="E5" i="4"/>
  <c r="E6" i="4"/>
  <c r="E7" i="4"/>
  <c r="E8" i="4"/>
  <c r="E9" i="4"/>
  <c r="E4" i="4"/>
  <c r="B9" i="3"/>
  <c r="F8" i="3"/>
  <c r="E8" i="3"/>
  <c r="D8" i="3"/>
  <c r="C8" i="3"/>
  <c r="B8" i="3"/>
  <c r="C4" i="2"/>
  <c r="F19" i="47" l="1"/>
  <c r="F18" i="47"/>
  <c r="F12" i="47"/>
  <c r="F9" i="47"/>
  <c r="I6" i="45"/>
  <c r="AE3" i="43"/>
  <c r="AD3" i="43"/>
  <c r="AA3" i="43"/>
  <c r="A1" i="43"/>
  <c r="A1" i="39"/>
  <c r="G9" i="39"/>
  <c r="F12" i="39" s="1"/>
  <c r="F13" i="39" s="1"/>
  <c r="F14" i="39" s="1"/>
  <c r="F15" i="39" s="1"/>
  <c r="F16" i="39" s="1"/>
  <c r="F17" i="39" s="1"/>
  <c r="F18" i="39" s="1"/>
  <c r="F19" i="39" s="1"/>
  <c r="F20" i="39" s="1"/>
  <c r="F21" i="39" s="1"/>
  <c r="F22" i="39" s="1"/>
  <c r="G7" i="39"/>
  <c r="G6" i="39"/>
  <c r="J23" i="38"/>
  <c r="J21" i="38"/>
  <c r="J19" i="38"/>
  <c r="J16" i="38" s="1"/>
  <c r="A4" i="38" s="1"/>
  <c r="J15" i="38"/>
  <c r="A5" i="38"/>
  <c r="A3" i="38"/>
  <c r="A2" i="38"/>
  <c r="G6" i="33"/>
  <c r="H5" i="33" s="1"/>
  <c r="H6" i="33" s="1"/>
  <c r="I5" i="33" s="1"/>
  <c r="I6" i="33" s="1"/>
  <c r="G5" i="33"/>
  <c r="A1" i="33"/>
  <c r="I3" i="32"/>
  <c r="H3" i="32"/>
  <c r="G3" i="32"/>
  <c r="F3" i="32"/>
  <c r="E3" i="32"/>
  <c r="D3" i="32"/>
  <c r="C10" i="31"/>
  <c r="B10" i="31"/>
  <c r="B14" i="28"/>
  <c r="C4" i="28"/>
  <c r="B10" i="21"/>
  <c r="A10" i="21"/>
  <c r="B12" i="21" s="1"/>
  <c r="A1" i="20"/>
  <c r="A5" i="19"/>
  <c r="A4" i="19"/>
  <c r="A7" i="17"/>
  <c r="A367" i="17"/>
  <c r="A366" i="17"/>
  <c r="A365" i="17"/>
  <c r="A364" i="17"/>
  <c r="A363" i="17"/>
  <c r="A362" i="17"/>
  <c r="A361" i="17"/>
  <c r="A360" i="17"/>
  <c r="A359" i="17"/>
  <c r="A358" i="17"/>
  <c r="A357" i="17"/>
  <c r="A356" i="17"/>
  <c r="A355" i="17"/>
  <c r="A354" i="17"/>
  <c r="A353" i="17"/>
  <c r="A352" i="17"/>
  <c r="A351" i="17"/>
  <c r="A350" i="17"/>
  <c r="A349" i="17"/>
  <c r="A348" i="17"/>
  <c r="A347" i="17"/>
  <c r="A346" i="17"/>
  <c r="A345" i="17"/>
  <c r="A344" i="17"/>
  <c r="A343" i="17"/>
  <c r="A342" i="17"/>
  <c r="A341" i="17"/>
  <c r="A340" i="17"/>
  <c r="A339" i="17"/>
  <c r="A338" i="17"/>
  <c r="A337" i="17"/>
  <c r="A336" i="17"/>
  <c r="A335" i="17"/>
  <c r="A334" i="17"/>
  <c r="A333" i="17"/>
  <c r="A332" i="17"/>
  <c r="A331" i="17"/>
  <c r="A330" i="17"/>
  <c r="A329" i="17"/>
  <c r="A328" i="17"/>
  <c r="A327" i="17"/>
  <c r="A326" i="17"/>
  <c r="A325" i="17"/>
  <c r="A324" i="17"/>
  <c r="A323" i="17"/>
  <c r="A322" i="17"/>
  <c r="A321" i="17"/>
  <c r="A320" i="17"/>
  <c r="A319" i="17"/>
  <c r="A318" i="17"/>
  <c r="A317" i="17"/>
  <c r="A316" i="17"/>
  <c r="A315" i="17"/>
  <c r="A314" i="17"/>
  <c r="A313" i="17"/>
  <c r="A312" i="17"/>
  <c r="A311" i="17"/>
  <c r="A310" i="17"/>
  <c r="A309" i="17"/>
  <c r="A308" i="17"/>
  <c r="A307" i="17"/>
  <c r="A306" i="17"/>
  <c r="A305" i="17"/>
  <c r="A304" i="17"/>
  <c r="A303" i="17"/>
  <c r="A302" i="17"/>
  <c r="A301" i="17"/>
  <c r="A300" i="17"/>
  <c r="A299" i="17"/>
  <c r="A298" i="17"/>
  <c r="A297" i="17"/>
  <c r="A296" i="17"/>
  <c r="A295" i="17"/>
  <c r="A294" i="17"/>
  <c r="A293" i="17"/>
  <c r="A292" i="17"/>
  <c r="A291" i="17"/>
  <c r="A290" i="17"/>
  <c r="A289" i="17"/>
  <c r="A288" i="17"/>
  <c r="A287" i="17"/>
  <c r="A286" i="17"/>
  <c r="A285" i="17"/>
  <c r="A284" i="17"/>
  <c r="A283" i="17"/>
  <c r="A282" i="17"/>
  <c r="A281" i="17"/>
  <c r="A280" i="17"/>
  <c r="A279" i="17"/>
  <c r="A278" i="17"/>
  <c r="A277" i="17"/>
  <c r="A276" i="17"/>
  <c r="A275" i="17"/>
  <c r="A274" i="17"/>
  <c r="A273" i="17"/>
  <c r="A272" i="17"/>
  <c r="A271" i="17"/>
  <c r="A270" i="17"/>
  <c r="A269" i="17"/>
  <c r="A268" i="17"/>
  <c r="A267" i="17"/>
  <c r="A266" i="17"/>
  <c r="A265" i="17"/>
  <c r="A264" i="17"/>
  <c r="A263" i="17"/>
  <c r="A262" i="17"/>
  <c r="A261" i="17"/>
  <c r="A260" i="17"/>
  <c r="A259" i="17"/>
  <c r="A258" i="17"/>
  <c r="A257" i="17"/>
  <c r="A256" i="17"/>
  <c r="A255" i="17"/>
  <c r="A254" i="17"/>
  <c r="A253" i="17"/>
  <c r="A252" i="17"/>
  <c r="A251" i="17"/>
  <c r="A250" i="17"/>
  <c r="A249" i="17"/>
  <c r="A248" i="17"/>
  <c r="A247" i="17"/>
  <c r="A246" i="17"/>
  <c r="A245" i="17"/>
  <c r="A244" i="17"/>
  <c r="A243" i="17"/>
  <c r="A242" i="17"/>
  <c r="A241" i="17"/>
  <c r="A240" i="17"/>
  <c r="A239" i="17"/>
  <c r="A238" i="17"/>
  <c r="A237" i="17"/>
  <c r="A236" i="17"/>
  <c r="A235" i="17"/>
  <c r="A234" i="17"/>
  <c r="A233" i="17"/>
  <c r="A232" i="17"/>
  <c r="A231" i="17"/>
  <c r="A230" i="17"/>
  <c r="A229" i="17"/>
  <c r="A228" i="17"/>
  <c r="A227" i="17"/>
  <c r="A226" i="17"/>
  <c r="A225" i="17"/>
  <c r="A224" i="17"/>
  <c r="A223" i="17"/>
  <c r="A222" i="17"/>
  <c r="A221" i="17"/>
  <c r="A220" i="17"/>
  <c r="A219" i="17"/>
  <c r="A218" i="17"/>
  <c r="A217" i="17"/>
  <c r="A216" i="17"/>
  <c r="A215" i="17"/>
  <c r="A214" i="17"/>
  <c r="A213" i="17"/>
  <c r="A212" i="17"/>
  <c r="A211" i="17"/>
  <c r="A210" i="17"/>
  <c r="A209" i="17"/>
  <c r="A208" i="17"/>
  <c r="A207" i="17"/>
  <c r="A206" i="17"/>
  <c r="A205" i="17"/>
  <c r="A204" i="17"/>
  <c r="A203" i="17"/>
  <c r="A202" i="17"/>
  <c r="A201" i="17"/>
  <c r="A200" i="17"/>
  <c r="A199" i="17"/>
  <c r="A198" i="17"/>
  <c r="A197" i="17"/>
  <c r="A196" i="17"/>
  <c r="A195" i="17"/>
  <c r="A194" i="17"/>
  <c r="A193" i="17"/>
  <c r="A192" i="17"/>
  <c r="A191" i="17"/>
  <c r="A190" i="17"/>
  <c r="A189" i="17"/>
  <c r="A188" i="17"/>
  <c r="A187" i="17"/>
  <c r="A186" i="17"/>
  <c r="A185" i="17"/>
  <c r="A184" i="17"/>
  <c r="A183" i="17"/>
  <c r="A182" i="17"/>
  <c r="A181" i="17"/>
  <c r="A180" i="17"/>
  <c r="A179" i="17"/>
  <c r="A178" i="17"/>
  <c r="A177" i="17"/>
  <c r="A176" i="17"/>
  <c r="A175" i="17"/>
  <c r="A174" i="17"/>
  <c r="A173" i="17"/>
  <c r="A172" i="17"/>
  <c r="A171" i="17"/>
  <c r="A170" i="17"/>
  <c r="A169" i="17"/>
  <c r="A168" i="17"/>
  <c r="A167" i="17"/>
  <c r="A166" i="17"/>
  <c r="A165" i="17"/>
  <c r="A164" i="17"/>
  <c r="A163" i="17"/>
  <c r="A162" i="17"/>
  <c r="A161" i="17"/>
  <c r="A160" i="17"/>
  <c r="A159" i="17"/>
  <c r="A158" i="17"/>
  <c r="A157" i="17"/>
  <c r="A156" i="17"/>
  <c r="A155" i="17"/>
  <c r="A154" i="17"/>
  <c r="A153" i="17"/>
  <c r="A152" i="17"/>
  <c r="A151" i="17"/>
  <c r="A150" i="17"/>
  <c r="A149" i="17"/>
  <c r="A148" i="17"/>
  <c r="A147" i="17"/>
  <c r="A146" i="17"/>
  <c r="A145" i="17"/>
  <c r="A144" i="17"/>
  <c r="A143" i="17"/>
  <c r="A142" i="17"/>
  <c r="A141" i="17"/>
  <c r="A140" i="17"/>
  <c r="A139" i="17"/>
  <c r="A138" i="17"/>
  <c r="A137" i="17"/>
  <c r="A136" i="17"/>
  <c r="A135" i="17"/>
  <c r="A134" i="17"/>
  <c r="A133" i="17"/>
  <c r="A132" i="17"/>
  <c r="A131" i="17"/>
  <c r="A130" i="17"/>
  <c r="A129" i="17"/>
  <c r="A128" i="17"/>
  <c r="A127" i="17"/>
  <c r="A126" i="17"/>
  <c r="A125" i="17"/>
  <c r="A124" i="17"/>
  <c r="A123" i="17"/>
  <c r="A122" i="17"/>
  <c r="A121" i="17"/>
  <c r="A120" i="17"/>
  <c r="A119" i="17"/>
  <c r="A118" i="17"/>
  <c r="A117" i="17"/>
  <c r="A116" i="17"/>
  <c r="A115" i="17"/>
  <c r="A114" i="17"/>
  <c r="A113" i="17"/>
  <c r="A112" i="17"/>
  <c r="A111" i="17"/>
  <c r="A110" i="17"/>
  <c r="A109" i="17"/>
  <c r="A108" i="17"/>
  <c r="A107" i="17"/>
  <c r="A106" i="17"/>
  <c r="A105" i="17"/>
  <c r="A104" i="17"/>
  <c r="A103" i="17"/>
  <c r="A102" i="17"/>
  <c r="A101" i="17"/>
  <c r="A100" i="17"/>
  <c r="A99" i="17"/>
  <c r="A98" i="17"/>
  <c r="A97" i="17"/>
  <c r="A96" i="17"/>
  <c r="A95" i="17"/>
  <c r="A94" i="17"/>
  <c r="A93" i="17"/>
  <c r="A92" i="17"/>
  <c r="A91" i="17"/>
  <c r="A90" i="17"/>
  <c r="A89" i="17"/>
  <c r="A88" i="17"/>
  <c r="A87" i="17"/>
  <c r="A86" i="17"/>
  <c r="A85" i="17"/>
  <c r="A84" i="17"/>
  <c r="A83" i="17"/>
  <c r="A82" i="17"/>
  <c r="A81" i="17"/>
  <c r="A80" i="17"/>
  <c r="A79" i="17"/>
  <c r="A78" i="17"/>
  <c r="A77" i="17"/>
  <c r="A76" i="17"/>
  <c r="A75" i="17"/>
  <c r="A74" i="17"/>
  <c r="A73" i="17"/>
  <c r="A72" i="17"/>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D11" i="16"/>
  <c r="C11" i="16"/>
  <c r="B11" i="16"/>
  <c r="D11" i="13"/>
  <c r="D10" i="13"/>
  <c r="D9" i="13"/>
  <c r="D8" i="13"/>
  <c r="D7" i="13"/>
  <c r="D6" i="13"/>
  <c r="D5" i="13"/>
  <c r="D4" i="13"/>
  <c r="B12" i="11"/>
  <c r="B14" i="11" s="1"/>
  <c r="C4" i="3"/>
  <c r="D4" i="28" l="1"/>
  <c r="E4" i="28" s="1"/>
  <c r="D4" i="3"/>
  <c r="C9" i="3"/>
  <c r="E4" i="3" l="1"/>
  <c r="D9" i="3"/>
  <c r="F4" i="3" l="1"/>
  <c r="F9" i="3" s="1"/>
  <c r="E9" i="3"/>
</calcChain>
</file>

<file path=xl/sharedStrings.xml><?xml version="1.0" encoding="utf-8"?>
<sst xmlns="http://schemas.openxmlformats.org/spreadsheetml/2006/main" count="14460" uniqueCount="2343">
  <si>
    <t>1) Copy the table, click in cell I3 and Paste while keeping source column widths.
2) Copy the table, click in cell A9 and Paste while transposing column and row headers.
Note: You can use your Horizontal Scroll Bar to scroll over and see more of the sheet to the right.</t>
  </si>
  <si>
    <t>Product 100</t>
  </si>
  <si>
    <t>Product 101</t>
  </si>
  <si>
    <t>Product 102</t>
  </si>
  <si>
    <t>Product 103</t>
  </si>
  <si>
    <t>Product 104</t>
  </si>
  <si>
    <t>Product 105</t>
  </si>
  <si>
    <t>Monday</t>
  </si>
  <si>
    <t>Tuesday</t>
  </si>
  <si>
    <t>Wednesday</t>
  </si>
  <si>
    <t>1) Add Bold to the field name (column header) in cell A3.
2) Highlight the whole column and add the border "All Borders".
3) In cell C4 create a formula that adds Jan Sales.</t>
  </si>
  <si>
    <t>Jan Sales</t>
  </si>
  <si>
    <t>Total</t>
  </si>
  <si>
    <t>1) In cell B8 create a formula that adds the expenses (do not include the Revenue). Then copy that formula through the range B8:F8.
2) In cell B9 create a formula that calculates Net Income. Then copy that formula through the range B9:F9.</t>
  </si>
  <si>
    <t>Thursday</t>
  </si>
  <si>
    <t>Friday</t>
  </si>
  <si>
    <t>Revenue</t>
  </si>
  <si>
    <t>Expense 1</t>
  </si>
  <si>
    <t>Expense 2</t>
  </si>
  <si>
    <t>Expense 3</t>
  </si>
  <si>
    <t>Total Expenses</t>
  </si>
  <si>
    <t>Net Income</t>
  </si>
  <si>
    <t>1) In Cell E4 create a formula that adds the employee's calls, then copy the formula down the column.</t>
  </si>
  <si>
    <t>Employee</t>
  </si>
  <si>
    <t>Day 1 Phone Calls</t>
  </si>
  <si>
    <t>Day 2 Phone Calls</t>
  </si>
  <si>
    <t>Day 3 Phone Calls</t>
  </si>
  <si>
    <t>Total Calls</t>
  </si>
  <si>
    <t>Sioux</t>
  </si>
  <si>
    <t>Tom</t>
  </si>
  <si>
    <t>Chin</t>
  </si>
  <si>
    <t>Pham</t>
  </si>
  <si>
    <t>Shelia</t>
  </si>
  <si>
    <t>Mo</t>
  </si>
  <si>
    <t>1) In cell F4, create a formula that will add the Sales for Sioux. Make sure that you verify that the formula is working.
2) Find the problem with the formula in cell F8 and fix it.</t>
  </si>
  <si>
    <t>Date</t>
  </si>
  <si>
    <t>SalesRep</t>
  </si>
  <si>
    <t>Sales</t>
  </si>
  <si>
    <t>Names</t>
  </si>
  <si>
    <t>Total Sales</t>
  </si>
  <si>
    <t>Fred</t>
  </si>
  <si>
    <t>Jo</t>
  </si>
  <si>
    <t>Joe</t>
  </si>
  <si>
    <t>Sue</t>
  </si>
  <si>
    <t>1) Create a PivotTable that sums the Sales for each SalesRep - remember to visualize the table first, before you make your PivotTable. In the Create PivotTable dialog box, select the option button for Existing Worksheet with the Locations of cell F5. After you create your PivotTable, change the layout to "Show In Tabular Form".</t>
  </si>
  <si>
    <t>1) Fix the problem with the formula in cell E4.</t>
  </si>
  <si>
    <t>1) Create a PivotTable that sums the Sales for each ProductSold. Put the PivotTable in cell F5.</t>
  </si>
  <si>
    <t>ProductSold</t>
  </si>
  <si>
    <t>Compressor 3</t>
  </si>
  <si>
    <t>Compressor 1</t>
  </si>
  <si>
    <t>Compressor 2</t>
  </si>
  <si>
    <t>Sort the Sales field (column) to show the largest values at the top of the column.</t>
  </si>
  <si>
    <t>Sort the SalesRep field (column) A to Z.</t>
  </si>
  <si>
    <t>1) In cell B5, calculate (with formula) the number of days that the invoice is past due.
2) in cell B10, calculate (with formula) the date the loan is due.
3) In cell B14 calculate the projects length in days.</t>
  </si>
  <si>
    <t>Invoice Due Date</t>
  </si>
  <si>
    <t>Today's Date</t>
  </si>
  <si>
    <t>Day's Invoice Past Due</t>
  </si>
  <si>
    <t>Loan Amount</t>
  </si>
  <si>
    <t>Loan Issue Date</t>
  </si>
  <si>
    <t>Days until loan due</t>
  </si>
  <si>
    <t>Date Loan is due</t>
  </si>
  <si>
    <t>Project End Date</t>
  </si>
  <si>
    <t>Project Start Date</t>
  </si>
  <si>
    <t>Project Length in Days</t>
  </si>
  <si>
    <t>1) Complete the payroll table below.</t>
  </si>
  <si>
    <t>Name</t>
  </si>
  <si>
    <t>Time In</t>
  </si>
  <si>
    <t>Time Out</t>
  </si>
  <si>
    <t>Total Time</t>
  </si>
  <si>
    <t>Wage</t>
  </si>
  <si>
    <t>Total Pay Before Tax (Time*Wage)</t>
  </si>
  <si>
    <t>Name1</t>
  </si>
  <si>
    <t>Name2</t>
  </si>
  <si>
    <t>Name3</t>
  </si>
  <si>
    <t>Name4</t>
  </si>
  <si>
    <t>Name5</t>
  </si>
  <si>
    <t>Name6</t>
  </si>
  <si>
    <t>Name7</t>
  </si>
  <si>
    <t>Name8</t>
  </si>
  <si>
    <t>1) Fix the Percentage Number Formatting problems below.</t>
  </si>
  <si>
    <t>Sales Tax 1</t>
  </si>
  <si>
    <t>Sales Tax 2</t>
  </si>
  <si>
    <t>Sales Tax 3</t>
  </si>
  <si>
    <t>Sales Tax 4</t>
  </si>
  <si>
    <t>Sales Tax 5</t>
  </si>
  <si>
    <t>Sales Tax 6</t>
  </si>
  <si>
    <t>Sales Tax 7</t>
  </si>
  <si>
    <t>% Increase</t>
  </si>
  <si>
    <t>1) Add a SUM function to cell A11 to add the column of units, then figure out why the formula is not working and fix it.</t>
  </si>
  <si>
    <t>Units</t>
  </si>
  <si>
    <t>$15.00</t>
  </si>
  <si>
    <t>$25.00</t>
  </si>
  <si>
    <t>$62.00</t>
  </si>
  <si>
    <t>$52.00</t>
  </si>
  <si>
    <t>$32.00</t>
  </si>
  <si>
    <t>1) Figure out why the formula in cell A11 is not working and fix it.</t>
  </si>
  <si>
    <t>Dates</t>
  </si>
  <si>
    <t>10/17/2011</t>
  </si>
  <si>
    <t>10/22/2011</t>
  </si>
  <si>
    <t>10/14/2011</t>
  </si>
  <si>
    <t>10/15/2011</t>
  </si>
  <si>
    <t>1st Quarter Sales</t>
  </si>
  <si>
    <t>Jan</t>
  </si>
  <si>
    <t>Feb</t>
  </si>
  <si>
    <t>Mar</t>
  </si>
  <si>
    <t>Product 1</t>
  </si>
  <si>
    <t>Product 2</t>
  </si>
  <si>
    <t>Product 3</t>
  </si>
  <si>
    <t>Product 4</t>
  </si>
  <si>
    <t>Product 5</t>
  </si>
  <si>
    <t>Product 6</t>
  </si>
  <si>
    <t>Totals</t>
  </si>
  <si>
    <t xml:space="preserve">1) Add stylistic Formatting and Page Setup. Make it look good. </t>
  </si>
  <si>
    <t>Years</t>
  </si>
  <si>
    <t>Periods per year</t>
  </si>
  <si>
    <t>Period</t>
  </si>
  <si>
    <t>Interest</t>
  </si>
  <si>
    <t>Principal Paid</t>
  </si>
  <si>
    <t>Balance</t>
  </si>
  <si>
    <t>Annual Rate</t>
  </si>
  <si>
    <t>1) Fill the balance sheet</t>
  </si>
  <si>
    <t>Payment</t>
  </si>
  <si>
    <t>Lump Sum (Reduces Payment)</t>
  </si>
  <si>
    <t>1) In the green cells find the problems with the formulas and fix it.</t>
  </si>
  <si>
    <t>Expenses</t>
  </si>
  <si>
    <t>1) In the green cells create a formula that will calculate the correct answer</t>
  </si>
  <si>
    <t>Item</t>
  </si>
  <si>
    <t>Birch Aircraft Plywood Sheet</t>
  </si>
  <si>
    <t>Subtotal</t>
  </si>
  <si>
    <t>Annual Charge</t>
  </si>
  <si>
    <t>Monthly Allocation</t>
  </si>
  <si>
    <t>Employee 1</t>
  </si>
  <si>
    <t>Employee 2</t>
  </si>
  <si>
    <t>Employee 3</t>
  </si>
  <si>
    <t>Employee 4</t>
  </si>
  <si>
    <t>Average</t>
  </si>
  <si>
    <t>1) Calculate the balances for the DR and CR columns in cells A7 and B7. Then in cell B9 create a Logical Formula that will tell you whether the two columns are in balance or not.</t>
  </si>
  <si>
    <t>DR</t>
  </si>
  <si>
    <t>CR</t>
  </si>
  <si>
    <t>In Balance?</t>
  </si>
  <si>
    <t>1) In cell C6 create a calculating formula that will calculate the sum of sales greater than or equal to $25. In cell C5 create a text formula for your calculation.</t>
  </si>
  <si>
    <t>Hurdle</t>
  </si>
  <si>
    <t>1) In the green cells create a formulas that will calculate the correct answer.</t>
  </si>
  <si>
    <t>Hours worked</t>
  </si>
  <si>
    <t>Hours Worked</t>
  </si>
  <si>
    <t>Gross Pay</t>
  </si>
  <si>
    <t>1) In the range D4:D12 create formulas that will calculate the number of days past due each invoice is. Then in cell D14 calculate the average number of days late that an invoice is late.</t>
  </si>
  <si>
    <t>Invoice Number</t>
  </si>
  <si>
    <t>Due Date</t>
  </si>
  <si>
    <t>Paid Date</t>
  </si>
  <si>
    <t>Days Past Due</t>
  </si>
  <si>
    <t>Average Days Late</t>
  </si>
  <si>
    <t>1) In the range D4:D9, create the formulas that will calculate COGS.</t>
  </si>
  <si>
    <t>Beg Qty</t>
  </si>
  <si>
    <t>End Qty</t>
  </si>
  <si>
    <t>Value Each</t>
  </si>
  <si>
    <t>COGS</t>
  </si>
  <si>
    <t>1) In the range E4:E14 create the formulas for Gross Pay. If the Number Formatting shows up as Time, change it to Currency.</t>
  </si>
  <si>
    <t>Hourly Wage</t>
  </si>
  <si>
    <t>Gross Pay
Wage*HoursWorked</t>
  </si>
  <si>
    <t>Employee 5</t>
  </si>
  <si>
    <t>Your Name</t>
  </si>
  <si>
    <t>Employee 7</t>
  </si>
  <si>
    <t>Employee 8</t>
  </si>
  <si>
    <t>Employee 9</t>
  </si>
  <si>
    <t>Employee 10</t>
  </si>
  <si>
    <t>Employee 11</t>
  </si>
  <si>
    <t>1) Using the spreadsheet create the labels and formulas to calculate your Gross Pay if you worked from 7:30 AM to 11:30 AM, then from 2:00 PM to 5:30 PM and your hourly wage is $27.00.</t>
  </si>
  <si>
    <t>1) Cell C5 has the formula for calculating Retail Selling Price based on Margin. Put the formula in cell C5 in edit mode and add the correct dollar signs to the cell references to enable you to copy the formula through the range C5:E10.
2) Create a formula in cell F5 that can be copied through the range F5:H10 that will increased each price in the range C5:E10 by 10%.</t>
  </si>
  <si>
    <t>Retail Selling Price by Margin</t>
  </si>
  <si>
    <t>Cost</t>
  </si>
  <si>
    <t>Items</t>
  </si>
  <si>
    <t>New Price</t>
  </si>
  <si>
    <t>Sofa</t>
  </si>
  <si>
    <t>Head Lamp</t>
  </si>
  <si>
    <t>Table</t>
  </si>
  <si>
    <t>Chair</t>
  </si>
  <si>
    <t>Dining Set</t>
  </si>
  <si>
    <t>Picture</t>
  </si>
  <si>
    <t>Assumption Table</t>
  </si>
  <si>
    <t>Increase in Price</t>
  </si>
  <si>
    <t>Increment</t>
  </si>
  <si>
    <t>1) Create a formula in cell B8 that can be copied through the range B8:K8 that will calculate the commission earned for each SalesRep.</t>
  </si>
  <si>
    <t>Commission Rate</t>
  </si>
  <si>
    <t>Abraham</t>
  </si>
  <si>
    <t>Hironobu</t>
  </si>
  <si>
    <t>Daniel</t>
  </si>
  <si>
    <t>Dante</t>
  </si>
  <si>
    <t>Sarah B</t>
  </si>
  <si>
    <t>Tonya</t>
  </si>
  <si>
    <t>Janita</t>
  </si>
  <si>
    <t>Debra</t>
  </si>
  <si>
    <t>Tiara</t>
  </si>
  <si>
    <t>Andrea</t>
  </si>
  <si>
    <t>Earned Commision</t>
  </si>
  <si>
    <t>1) In the range B4 to B8, create a formula that will add the COGS for each product.
2) Create a PivotTable on this sheet (Existing Location cell = K3) that adds the COGS for each product.
3) Format the Formula Table and the PivotTable so that it looks good.</t>
  </si>
  <si>
    <t>Product</t>
  </si>
  <si>
    <t>Total COGS</t>
  </si>
  <si>
    <t>Sunshine</t>
  </si>
  <si>
    <t>Carlota</t>
  </si>
  <si>
    <t>Sunset</t>
  </si>
  <si>
    <t>Quad</t>
  </si>
  <si>
    <t>Bellen</t>
  </si>
  <si>
    <t>Region</t>
  </si>
  <si>
    <t>Customer</t>
  </si>
  <si>
    <t>East</t>
  </si>
  <si>
    <t>Franks</t>
  </si>
  <si>
    <t>KBTB</t>
  </si>
  <si>
    <t>MidWest</t>
  </si>
  <si>
    <t>MNGD</t>
  </si>
  <si>
    <t>West</t>
  </si>
  <si>
    <t>JAQ</t>
  </si>
  <si>
    <t>FRED</t>
  </si>
  <si>
    <t>WFMI</t>
  </si>
  <si>
    <t>Smith</t>
  </si>
  <si>
    <t>TTT</t>
  </si>
  <si>
    <t>ET</t>
  </si>
  <si>
    <t>FM</t>
  </si>
  <si>
    <t>EPP</t>
  </si>
  <si>
    <t>South</t>
  </si>
  <si>
    <t>T</t>
  </si>
  <si>
    <t>LOP</t>
  </si>
  <si>
    <t>Gault</t>
  </si>
  <si>
    <t>PSA</t>
  </si>
  <si>
    <t>AST</t>
  </si>
  <si>
    <t>SFWK</t>
  </si>
  <si>
    <t>WSD</t>
  </si>
  <si>
    <t>QT</t>
  </si>
  <si>
    <t>DFR</t>
  </si>
  <si>
    <t>HII</t>
  </si>
  <si>
    <t>ITW</t>
  </si>
  <si>
    <t>AA</t>
  </si>
  <si>
    <t>WT</t>
  </si>
  <si>
    <t>PCC</t>
  </si>
  <si>
    <t>ZAT</t>
  </si>
  <si>
    <t>MBG</t>
  </si>
  <si>
    <t>TRU</t>
  </si>
  <si>
    <t>PLOT</t>
  </si>
  <si>
    <t>BBT</t>
  </si>
  <si>
    <t>DFGH</t>
  </si>
  <si>
    <t>GRR</t>
  </si>
  <si>
    <t>KPSA</t>
  </si>
  <si>
    <t>DDH</t>
  </si>
  <si>
    <t>1) in cell B4 create a formula that can be copied through the range B4:E9 that will count how many sales each SalesRep made in each Region. Hint: We are not adding, we are counting.
2) Then create a second table of formulas somewhere else in the sheet (same layout as the one in the range A3:F10) for adding all the sales that each SalesRep made in each Region. Hint 1: We are not counting, we are adding. Hint 2: Copy existing table, then delete the formulas and create new ones.
3) If you do not like the formatting, change it to make it look good according to your preferences for formatting.
4) Convert the data set to an Excel Table, and then add this record to the bottom of the table: 1/12/2011, Sunset, South, Chin, TTT, 2000, $50,000, $22,000. The new totals sales for Chin in the South should be $52,122 and the new count should be 4.</t>
  </si>
  <si>
    <t>SalesRep/Region</t>
  </si>
  <si>
    <t>Grand Total</t>
  </si>
  <si>
    <t>In the green cells create a formula that calculates the expenses as a percent of Income.</t>
  </si>
  <si>
    <t>Month</t>
  </si>
  <si>
    <t>Income</t>
  </si>
  <si>
    <t>Apr</t>
  </si>
  <si>
    <t>May</t>
  </si>
  <si>
    <t>Jun</t>
  </si>
  <si>
    <t>Jul</t>
  </si>
  <si>
    <t>Aug</t>
  </si>
  <si>
    <t>Sep</t>
  </si>
  <si>
    <t>Assumptions (Formula Inputs)</t>
  </si>
  <si>
    <t>Expense 4</t>
  </si>
  <si>
    <t>Expense 5</t>
  </si>
  <si>
    <t>Expense 6</t>
  </si>
  <si>
    <t>Expense 7</t>
  </si>
  <si>
    <t>Start Day</t>
  </si>
  <si>
    <t>Denise</t>
  </si>
  <si>
    <t xml:space="preserve"> &gt;= to this date</t>
  </si>
  <si>
    <t>Thongtara</t>
  </si>
  <si>
    <t>&lt; this date</t>
  </si>
  <si>
    <t>Chris</t>
  </si>
  <si>
    <t>Ewelina</t>
  </si>
  <si>
    <t>Elain</t>
  </si>
  <si>
    <t>Gianna</t>
  </si>
  <si>
    <t>Majestic Beaut</t>
  </si>
  <si>
    <t>Richard</t>
  </si>
  <si>
    <t>Michael</t>
  </si>
  <si>
    <t>Michelle</t>
  </si>
  <si>
    <t>Jason</t>
  </si>
  <si>
    <t>Craig</t>
  </si>
  <si>
    <t>Sarah</t>
  </si>
  <si>
    <t>Mansa</t>
  </si>
  <si>
    <t>Shari</t>
  </si>
  <si>
    <t>Christina</t>
  </si>
  <si>
    <t>Carol</t>
  </si>
  <si>
    <t>Kaur</t>
  </si>
  <si>
    <t>Mitchell</t>
  </si>
  <si>
    <t>Manavbir</t>
  </si>
  <si>
    <t>Yla-Katrina</t>
  </si>
  <si>
    <t>Nelia</t>
  </si>
  <si>
    <t>1) Create the formulas to complete the Projected Net Income Statement. Before you start creating formulas, analyze the setup and make adjustments if necessary to be efficient.</t>
  </si>
  <si>
    <t>Ex1</t>
  </si>
  <si>
    <t>Ex2</t>
  </si>
  <si>
    <t>Ex3</t>
  </si>
  <si>
    <t>Ex4</t>
  </si>
  <si>
    <t>Ex5</t>
  </si>
  <si>
    <t>Ex6</t>
  </si>
  <si>
    <t>Ex7</t>
  </si>
  <si>
    <t>Ex8</t>
  </si>
  <si>
    <t>Ex9</t>
  </si>
  <si>
    <t>Ex10</t>
  </si>
  <si>
    <t>Ex11</t>
  </si>
  <si>
    <t>Total Ex</t>
  </si>
  <si>
    <t>Create a small budget table (sales and expenses) with an assumption area and then save 3 scenarios. For the additional two scenarios use the numbers from Set 1 and Set 2 (to the right).</t>
  </si>
  <si>
    <t>Assumptions</t>
  </si>
  <si>
    <t>Set 2</t>
  </si>
  <si>
    <t>Set 3</t>
  </si>
  <si>
    <t>4%</t>
  </si>
  <si>
    <t>2%</t>
  </si>
  <si>
    <t>5%</t>
  </si>
  <si>
    <t>3%</t>
  </si>
  <si>
    <t>6%</t>
  </si>
  <si>
    <t>7%</t>
  </si>
  <si>
    <t>8%</t>
  </si>
  <si>
    <t>9%</t>
  </si>
  <si>
    <t>10%</t>
  </si>
  <si>
    <t>11%</t>
  </si>
  <si>
    <t>12%</t>
  </si>
  <si>
    <t>13%</t>
  </si>
  <si>
    <t>14%</t>
  </si>
  <si>
    <t>The projected revenue for Jan, Feb and Mar are $1000, $2000, and $2500 respectively. The projected expenses as a percentage of revenue for each month are: Rent = 25%, Operating Expenses = 35%, Administrative expenses = 10% and Miscellaneous expenses = 8.5%. Create a projected Income Statement and formatted it so it looks good.</t>
  </si>
  <si>
    <t>Faye</t>
  </si>
  <si>
    <t>Viktor</t>
  </si>
  <si>
    <t>Na</t>
  </si>
  <si>
    <t>Ryan</t>
  </si>
  <si>
    <t>Damir</t>
  </si>
  <si>
    <t>Sunita</t>
  </si>
  <si>
    <t>Meghan</t>
  </si>
  <si>
    <t>Cynthia</t>
  </si>
  <si>
    <t>Trevor</t>
  </si>
  <si>
    <t>John</t>
  </si>
  <si>
    <t>Sang</t>
  </si>
  <si>
    <t>Dina</t>
  </si>
  <si>
    <t>Tony</t>
  </si>
  <si>
    <t>Nikolay</t>
  </si>
  <si>
    <t>Thanh</t>
  </si>
  <si>
    <t>Tracinda</t>
  </si>
  <si>
    <t>Denis</t>
  </si>
  <si>
    <t>Svitlana Q</t>
  </si>
  <si>
    <t>Leslie</t>
  </si>
  <si>
    <t>Andra</t>
  </si>
  <si>
    <t>Christien</t>
  </si>
  <si>
    <t>Irina</t>
  </si>
  <si>
    <t>Chandy</t>
  </si>
  <si>
    <t>David</t>
  </si>
  <si>
    <t>Wendy</t>
  </si>
  <si>
    <t>Archie</t>
  </si>
  <si>
    <t>Desiree</t>
  </si>
  <si>
    <t>Hillary</t>
  </si>
  <si>
    <t>Nicolas</t>
  </si>
  <si>
    <t>Ralph</t>
  </si>
  <si>
    <t>Konstanti</t>
  </si>
  <si>
    <t>Svitlana</t>
  </si>
  <si>
    <t>Jori</t>
  </si>
  <si>
    <t>Abdullahi</t>
  </si>
  <si>
    <t>Create a formula in the Earned Commission column using the commission rate from the table named "AssumptionsFor43".</t>
  </si>
  <si>
    <t>Assumption Table
contains
Formula Inputs</t>
  </si>
  <si>
    <t>AssumptionsFor43</t>
  </si>
  <si>
    <t>Average Sales</t>
  </si>
  <si>
    <t>Upper Date</t>
  </si>
  <si>
    <t>Lower Date</t>
  </si>
  <si>
    <t>HHH</t>
  </si>
  <si>
    <t>ITTW</t>
  </si>
  <si>
    <t>YTR</t>
  </si>
  <si>
    <t>Make a Data Model of the table</t>
  </si>
  <si>
    <t>Time of Phone Call</t>
  </si>
  <si>
    <t>Max Date</t>
  </si>
  <si>
    <t>Luong</t>
  </si>
  <si>
    <t>Cs3</t>
  </si>
  <si>
    <t>Min Date</t>
  </si>
  <si>
    <t>Cs4</t>
  </si>
  <si>
    <t>Start Date</t>
  </si>
  <si>
    <t xml:space="preserve"> &lt;&lt;= enter start date for template</t>
  </si>
  <si>
    <t>1st of month</t>
  </si>
  <si>
    <t>Sheliadawn</t>
  </si>
  <si>
    <t>Cs2</t>
  </si>
  <si>
    <t>Month/Sales Rep</t>
  </si>
  <si>
    <t>Moe</t>
  </si>
  <si>
    <t>Tina</t>
  </si>
  <si>
    <t>Cs6</t>
  </si>
  <si>
    <t>Cs1</t>
  </si>
  <si>
    <t>Cs5</t>
  </si>
  <si>
    <t>Hint: Learn about SUMPRODUCT()</t>
  </si>
  <si>
    <t>Create 5 different SUMPRODUCT formulas that adds all the times for the year 2010 each using a different method for converting TRUEs and FALSEs to 1s and 0s.</t>
  </si>
  <si>
    <t>--</t>
  </si>
  <si>
    <t>*1</t>
  </si>
  <si>
    <t>/1</t>
  </si>
  <si>
    <t>^1</t>
  </si>
  <si>
    <t>+0</t>
  </si>
  <si>
    <t>Create a formula that will say whether or not the customer gets credit. For our customers ALL criteria must be met in order to extend credit.</t>
  </si>
  <si>
    <t>Asset Value</t>
  </si>
  <si>
    <t>Credit Score</t>
  </si>
  <si>
    <t>Extend Credit?</t>
  </si>
  <si>
    <t>Customer 1</t>
  </si>
  <si>
    <t>Customer 2</t>
  </si>
  <si>
    <t>Customer 3</t>
  </si>
  <si>
    <t>&gt;=</t>
  </si>
  <si>
    <t>Customer 4</t>
  </si>
  <si>
    <t>Customer 5</t>
  </si>
  <si>
    <t>Customer 6</t>
  </si>
  <si>
    <t>Customer 7</t>
  </si>
  <si>
    <t>Customer 8</t>
  </si>
  <si>
    <t>Customer 9</t>
  </si>
  <si>
    <t>Customer 10</t>
  </si>
  <si>
    <t>Customer 11</t>
  </si>
  <si>
    <t>Customer 12</t>
  </si>
  <si>
    <t>Customer 13</t>
  </si>
  <si>
    <t>Customer 14</t>
  </si>
  <si>
    <t>Customer 15</t>
  </si>
  <si>
    <t>Customer 16</t>
  </si>
  <si>
    <t>Customer 17</t>
  </si>
  <si>
    <t>Customer 18</t>
  </si>
  <si>
    <t>Customer 19</t>
  </si>
  <si>
    <t>Customer 20</t>
  </si>
  <si>
    <t>Create a VLOOKUP formula that calculates the amount of commission each sales Rep (SR) makes.</t>
  </si>
  <si>
    <t>SR</t>
  </si>
  <si>
    <t># Customers Served</t>
  </si>
  <si>
    <t>Commission</t>
  </si>
  <si>
    <t>Sykes</t>
  </si>
  <si>
    <t>Nakyunhan</t>
  </si>
  <si>
    <t>Rand:</t>
  </si>
  <si>
    <t>Employee ID</t>
  </si>
  <si>
    <t>FirstName</t>
  </si>
  <si>
    <t>LastName</t>
  </si>
  <si>
    <t>HireDate</t>
  </si>
  <si>
    <t>Salary</t>
  </si>
  <si>
    <t>FirstName1</t>
  </si>
  <si>
    <t>LastName2</t>
  </si>
  <si>
    <t>JWSO-6243-0009</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</si>
  <si>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</si>
  <si>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</si>
  <si>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</si>
  <si>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</si>
  <si>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</si>
  <si>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</si>
  <si>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</si>
  <si>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</si>
  <si>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</si>
  <si>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</si>
  <si>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</si>
  <si>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</si>
  <si>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</si>
  <si>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</si>
  <si>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</si>
  <si>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</si>
  <si>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</si>
  <si>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</si>
  <si>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</si>
  <si>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</si>
  <si>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</si>
  <si>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</si>
  <si>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</si>
  <si>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</si>
  <si>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</si>
  <si>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</si>
  <si>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</si>
  <si>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</si>
  <si>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</si>
  <si>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</si>
  <si>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</si>
  <si>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</si>
  <si>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</si>
  <si>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</si>
  <si>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</si>
  <si>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</si>
  <si>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</si>
  <si>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</si>
  <si>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</si>
  <si>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</si>
  <si>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</si>
  <si>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</si>
  <si>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</si>
  <si>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</si>
  <si>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</si>
  <si>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</si>
  <si>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</si>
  <si>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</si>
  <si>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</si>
  <si>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</si>
  <si>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</si>
  <si>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</si>
  <si>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</si>
  <si>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</si>
  <si>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</si>
  <si>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</si>
  <si>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</si>
  <si>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</si>
  <si>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</si>
  <si>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</si>
  <si>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</si>
  <si>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</si>
  <si>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</si>
  <si>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</si>
  <si>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</si>
  <si>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</si>
  <si>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</si>
  <si>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</si>
  <si>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</si>
  <si>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</si>
  <si>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</si>
  <si>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</si>
  <si>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</si>
  <si>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</si>
  <si>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</si>
  <si>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</si>
  <si>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</si>
  <si>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</si>
  <si>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</si>
  <si>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</si>
  <si>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</si>
  <si>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</si>
  <si>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</si>
  <si>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</si>
  <si>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</si>
  <si>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</si>
  <si>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</si>
  <si>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</si>
  <si>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</si>
  <si>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</si>
  <si>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</si>
  <si>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</si>
  <si>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</si>
  <si>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</si>
  <si>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</si>
  <si>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</si>
  <si>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</si>
  <si>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</si>
  <si>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</si>
  <si>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</si>
  <si>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</si>
  <si>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</si>
  <si>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</si>
  <si>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</si>
  <si>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</si>
  <si>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</si>
  <si>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</si>
  <si>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</si>
  <si>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</si>
  <si>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</si>
  <si>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</si>
  <si>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</si>
  <si>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</si>
  <si>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</si>
  <si>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</si>
  <si>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</si>
  <si>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</si>
  <si>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</si>
  <si>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</si>
  <si>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</si>
  <si>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</si>
  <si>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</si>
  <si>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</si>
  <si>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</si>
  <si>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</si>
  <si>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</si>
  <si>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</si>
  <si>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</si>
  <si>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</si>
  <si>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</si>
  <si>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</si>
  <si>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</si>
  <si>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</si>
  <si>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</si>
  <si>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</si>
  <si>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</si>
  <si>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</si>
  <si>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</si>
  <si>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</si>
  <si>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</si>
  <si>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</si>
  <si>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</si>
  <si>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</si>
  <si>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</si>
  <si>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</si>
  <si>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</si>
  <si>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</si>
  <si>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</si>
  <si>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</si>
  <si>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</si>
  <si>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</si>
  <si>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</si>
  <si>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</si>
  <si>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</si>
  <si>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</si>
  <si>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</si>
  <si>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</si>
  <si>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</si>
  <si>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</si>
  <si>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</si>
  <si>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</si>
  <si>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</si>
  <si>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</si>
  <si>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</si>
  <si>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</si>
  <si>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</si>
  <si>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</si>
  <si>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</si>
  <si>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</si>
  <si>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</si>
  <si>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</si>
  <si>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</si>
  <si>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</si>
  <si>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</si>
  <si>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</si>
  <si>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</si>
  <si>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</si>
  <si>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</si>
  <si>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</si>
  <si>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</si>
  <si>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</si>
  <si>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</si>
  <si>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</si>
  <si>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</si>
  <si>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</si>
  <si>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</si>
  <si>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</si>
  <si>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</si>
  <si>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</si>
  <si>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</si>
  <si>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</si>
  <si>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</si>
  <si>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</si>
  <si>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</si>
  <si>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</si>
  <si>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</si>
  <si>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</si>
  <si>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</si>
  <si>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</si>
  <si>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</si>
  <si>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</si>
  <si>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</si>
  <si>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</si>
  <si>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</si>
  <si>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</si>
  <si>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</si>
  <si>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</si>
  <si>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</si>
  <si>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</si>
  <si>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</si>
  <si>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</si>
  <si>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</si>
  <si>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</si>
  <si>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</si>
  <si>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</si>
  <si>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</si>
  <si>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</si>
  <si>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</si>
  <si>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</si>
  <si>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</si>
  <si>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</si>
  <si>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</si>
  <si>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</si>
  <si>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</si>
  <si>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</si>
  <si>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</si>
  <si>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</si>
  <si>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</si>
  <si>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</si>
  <si>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</si>
  <si>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</si>
  <si>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</si>
  <si>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</si>
  <si>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</si>
  <si>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</si>
  <si>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</si>
  <si>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</si>
  <si>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</si>
  <si>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</si>
  <si>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</si>
  <si>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</si>
  <si>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</si>
  <si>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</si>
  <si>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</si>
  <si>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</si>
  <si>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</si>
  <si>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</si>
  <si>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</si>
  <si>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</si>
  <si>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</si>
  <si>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</si>
  <si>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</si>
  <si>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</si>
  <si>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</si>
  <si>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</si>
  <si>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</si>
  <si>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</si>
  <si>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</si>
  <si>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Low Bid</t>
  </si>
  <si>
    <t>Supplier Name</t>
  </si>
  <si>
    <t>Product 7</t>
  </si>
  <si>
    <t>Product 8</t>
  </si>
  <si>
    <t>Product 9</t>
  </si>
  <si>
    <t>Product 10</t>
  </si>
  <si>
    <t>Product 11</t>
  </si>
  <si>
    <t>Product 12</t>
  </si>
  <si>
    <t>Product 13</t>
  </si>
  <si>
    <t>Product 14</t>
  </si>
  <si>
    <t>Product 15</t>
  </si>
  <si>
    <t>Product 16</t>
  </si>
  <si>
    <t>Product 17</t>
  </si>
  <si>
    <t>In the D column create a formula that will show the InStore category for each Database category.  (The problem here is that the database uses the categories RAD, SPORT, and OUTDOOR, but our records must show the InStore category).</t>
  </si>
  <si>
    <t>Category</t>
  </si>
  <si>
    <t>InStore Category</t>
  </si>
  <si>
    <t>OUTDOOR</t>
  </si>
  <si>
    <t>Database Category</t>
  </si>
  <si>
    <t>RAD</t>
  </si>
  <si>
    <t>RAD-1084</t>
  </si>
  <si>
    <t>SPORT</t>
  </si>
  <si>
    <t>SPORT-1876</t>
  </si>
  <si>
    <t>OUTDOOR-1570</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</si>
  <si>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</si>
  <si>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</si>
  <si>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</si>
  <si>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</si>
  <si>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</si>
  <si>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</si>
  <si>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</si>
  <si>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</si>
  <si>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</si>
  <si>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</si>
  <si>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</si>
  <si>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</si>
  <si>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</si>
  <si>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</si>
  <si>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</si>
  <si>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</si>
  <si>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</si>
  <si>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</si>
  <si>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</si>
  <si>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</si>
  <si>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</si>
  <si>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</si>
  <si>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</si>
  <si>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</si>
  <si>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</si>
  <si>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</si>
  <si>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</si>
  <si>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</si>
  <si>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</si>
  <si>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</si>
  <si>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</si>
  <si>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</si>
  <si>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</si>
  <si>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</si>
  <si>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</si>
  <si>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</si>
  <si>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In the I column create a formula that calculate the balance for the checkbook. Copy the formula through the range I5:I28. Use the IF function to show a blank for rows that do not have a date entered.</t>
  </si>
  <si>
    <t>Check No.</t>
  </si>
  <si>
    <t>Check Issued To</t>
  </si>
  <si>
    <t>Amount of Check</t>
  </si>
  <si>
    <t>ü</t>
  </si>
  <si>
    <t>Date of Deposit</t>
  </si>
  <si>
    <t>Amount of Deposit</t>
  </si>
  <si>
    <t>Balance Forward ==&gt;</t>
  </si>
  <si>
    <t>Office Depot</t>
  </si>
  <si>
    <t>Macbeth Hardwoods</t>
  </si>
  <si>
    <t>Suix Trucking</t>
  </si>
  <si>
    <t>Deposit</t>
  </si>
  <si>
    <t>Google</t>
  </si>
  <si>
    <t>Whole Foods Market</t>
  </si>
  <si>
    <t>Starbuck's</t>
  </si>
  <si>
    <t>In cell B4 create a formula that will add the sales for the month. The formula should update when you change the value in cell B3.</t>
  </si>
  <si>
    <t>Oct</t>
  </si>
  <si>
    <t>Nov</t>
  </si>
  <si>
    <t>Dec</t>
  </si>
  <si>
    <t>1) Using the commission table in the range A4:B7, calculate the commissions in column C - be sure to round to the penny.
20 In columns D &amp; E, rank the commissions earned - (instructions in cells D9 and E9).
3) in cell E3 calculate the total commissions paid, in cell E4 calculate the Mean and in cell E5 calculate the median.</t>
  </si>
  <si>
    <t>Total Commissions Paid</t>
  </si>
  <si>
    <t>Average Commission</t>
  </si>
  <si>
    <t>Median Commission</t>
  </si>
  <si>
    <t>Calculated Commission</t>
  </si>
  <si>
    <t>Rank Commission (biggest is best) where ties are equal - if two people get 2nd, they both get 2.</t>
  </si>
  <si>
    <t>Rank Commission (biggest is best) where ties averaged - if two people get 2nd, they both get 2.5.</t>
  </si>
  <si>
    <t>1) In the E column, create the formulas that will create a label for each category (example of labels are below in the range E18:E23). The category labels are defined by how the VLOOKUP function works. The formula in E4:E8 will be the same (copy one formula through the range), but the last cell, E9, will have to be a different formula because the category is different.
2) In the B column calculate the Tax Owed and round to the dollar.</t>
  </si>
  <si>
    <t>Taxable Amount</t>
  </si>
  <si>
    <t>Tax Owed</t>
  </si>
  <si>
    <t>Income Tax Rate</t>
  </si>
  <si>
    <t>Example of how labels should look:</t>
  </si>
  <si>
    <t>$0 &gt;= Taxable Amount &lt; $7,500, rate is 0%</t>
  </si>
  <si>
    <t>$7,500 &gt;= Taxable Amount &lt; $10,000, rate is 10%</t>
  </si>
  <si>
    <t>$10,000 &gt;= Taxable Amount &lt; $50,000, rate is 12%</t>
  </si>
  <si>
    <t>$50,000 &gt;= Taxable Amount &lt; $90,000, rate is 15%</t>
  </si>
  <si>
    <t>$90,000 &gt;= Taxable Amount &lt; $1,100,000, rate is 20%</t>
  </si>
  <si>
    <t>Taxable Amount &gt;= $1,100,000, rate is 20%</t>
  </si>
  <si>
    <t>Invoice #</t>
  </si>
  <si>
    <t>City</t>
  </si>
  <si>
    <t>Seattle</t>
  </si>
  <si>
    <t>Kent</t>
  </si>
  <si>
    <t>Tacoma</t>
  </si>
  <si>
    <t>Remove the records with Blanks in them in one go.</t>
  </si>
  <si>
    <t>Create a Pivot Table that shows the total sales for each month and the running totals for each month</t>
  </si>
  <si>
    <t>Create a Pivot Table that calculates average, and max sales for each sales rep.</t>
  </si>
  <si>
    <t>Using a PivotTable create a Frequency Table that shows the count of sales in categories that have an interval length of $50.</t>
  </si>
  <si>
    <t>Separate the names in column A so that the first name is in column B and the Last name in is column C. Be sure to keep the original data.</t>
  </si>
  <si>
    <t>Brittanie Woeste</t>
  </si>
  <si>
    <t>Lorette Degrave</t>
  </si>
  <si>
    <t>Fidel Kegg</t>
  </si>
  <si>
    <t>Merrilee Schallhorn</t>
  </si>
  <si>
    <t>Marlin Karstetter</t>
  </si>
  <si>
    <t>Pura Top</t>
  </si>
  <si>
    <t>Ali Glenna</t>
  </si>
  <si>
    <t>Quinton Onks</t>
  </si>
  <si>
    <t>Bryon Lukaszewski</t>
  </si>
  <si>
    <t>Lashon Crumedy</t>
  </si>
  <si>
    <t>Toi Sammarco</t>
  </si>
  <si>
    <t>Marlin Millonzi</t>
  </si>
  <si>
    <t>Marlin Frein</t>
  </si>
  <si>
    <t>Carey Burkert</t>
  </si>
  <si>
    <t>Darius Stampe</t>
  </si>
  <si>
    <t>Ruthanne Hosse</t>
  </si>
  <si>
    <t>Darius Ventris</t>
  </si>
  <si>
    <t>Carey Voran</t>
  </si>
  <si>
    <t>Deonna Gradwell</t>
  </si>
  <si>
    <t>Thaddeus Uyematsu</t>
  </si>
  <si>
    <t>Rob Ostergren</t>
  </si>
  <si>
    <t>Loralee Mennig</t>
  </si>
  <si>
    <t>Cliff Gadsby</t>
  </si>
  <si>
    <t>Marlin Asen</t>
  </si>
  <si>
    <t>Emely Gverrero</t>
  </si>
  <si>
    <t>Marlin Sotomayer</t>
  </si>
  <si>
    <t>Lashon Vernaglia</t>
  </si>
  <si>
    <t>Rivka Badanguio</t>
  </si>
  <si>
    <t>Nolan Mcdavitt</t>
  </si>
  <si>
    <t>Bryon Hargus</t>
  </si>
  <si>
    <t>Separate the addresses so that address, city, state and zip code sit in separate cells. Be sure to keep the original data.</t>
  </si>
  <si>
    <t>Addresses</t>
  </si>
  <si>
    <t>313 173rd Blvd, Kent, WA 981215</t>
  </si>
  <si>
    <t>316 66th Blvd, Kent, WA 981244</t>
  </si>
  <si>
    <t>4358 23rd St, Kent, WA 981225</t>
  </si>
  <si>
    <t>965 151st St, Kent, WA 981162</t>
  </si>
  <si>
    <t>7900 173rd Lane, Kent, WA 981266</t>
  </si>
  <si>
    <t>4047 15th Ave, Kent, WA 981228</t>
  </si>
  <si>
    <t>4907 13th Ave, Kent, WA 981232</t>
  </si>
  <si>
    <t>3789 4th Blvd, Seattle, WA 981152</t>
  </si>
  <si>
    <t>2977 66th Lane, Seattle, WA 981171</t>
  </si>
  <si>
    <t>3392 23rd St, Seattle, WA 981131</t>
  </si>
  <si>
    <t>Create A PivotTable that sums sales for each Sales Rep and then make a chart that shows how each amount compares to the whole. Create the PivotTable and Chart on this sheet.</t>
  </si>
  <si>
    <t>Create A PivotTable that sums sales for each Sales Rep by month and then make a column chart that shows the cross tabulated table in visual form. Create the PivotTable and Chart on this sheet. In this problem, you are trying to visually show the answer to the question "Within Each Month, Who Sold The Most?"</t>
  </si>
  <si>
    <t>Create A PivotTable that sums units sold by month and year. Then show the month field in the row headers and year in the column header. Then make a line chart that shows how units sold changed over the months for each year. There should be three lines - one for each year. Create the PivotTable and Chart on this sheet.</t>
  </si>
  <si>
    <t>Units Sold</t>
  </si>
  <si>
    <t>TransactionID</t>
  </si>
  <si>
    <t>Yanaki</t>
  </si>
  <si>
    <t>Nature Company</t>
  </si>
  <si>
    <t>40498LYMRD-3989</t>
  </si>
  <si>
    <t>SunSpot</t>
  </si>
  <si>
    <t>Home Depot</t>
  </si>
  <si>
    <t>40182BYWHJ-3481</t>
  </si>
  <si>
    <t>McLendon's Hardware</t>
  </si>
  <si>
    <t>40058OQWFC-4482</t>
  </si>
  <si>
    <t>40558DYRML-1772</t>
  </si>
  <si>
    <t>40005CYOPJ-2208</t>
  </si>
  <si>
    <t>D.D.I.</t>
  </si>
  <si>
    <t>Solar and Wind Inc.</t>
  </si>
  <si>
    <t>40246JOPVW-8871</t>
  </si>
  <si>
    <t>Costco</t>
  </si>
  <si>
    <t>40370WGQBI-1081</t>
  </si>
  <si>
    <t>Aspen</t>
  </si>
  <si>
    <t>40210XVQLL-5331</t>
  </si>
  <si>
    <t>Whole Foods</t>
  </si>
  <si>
    <t>40207WJPVK-3506</t>
  </si>
  <si>
    <t>40172NWFFD-6554</t>
  </si>
  <si>
    <t>Amazon.com</t>
  </si>
  <si>
    <t>40363OSEQI-6185</t>
  </si>
  <si>
    <t>40152ERYNL-2392</t>
  </si>
  <si>
    <t>Regal</t>
  </si>
  <si>
    <t>40015BRWMS-2042</t>
  </si>
  <si>
    <t>The Economist</t>
  </si>
  <si>
    <t>40536XEEEX-9376</t>
  </si>
  <si>
    <t>Sherman Williams</t>
  </si>
  <si>
    <t>40000QHIIL-1977</t>
  </si>
  <si>
    <t>Deuce</t>
  </si>
  <si>
    <t>Peet's Coffee</t>
  </si>
  <si>
    <t>39952NGIRQ-7392</t>
  </si>
  <si>
    <t>40357GKXLI-9336</t>
  </si>
  <si>
    <t>39910CIUJQ-1511</t>
  </si>
  <si>
    <t>40493FQLCF-3706</t>
  </si>
  <si>
    <t>40370FSVCD-6796</t>
  </si>
  <si>
    <t>40432PSKGI-7246</t>
  </si>
  <si>
    <t>Yahoo</t>
  </si>
  <si>
    <t>40219MBOLS-1309</t>
  </si>
  <si>
    <t>39957FCQOD-5738</t>
  </si>
  <si>
    <t>40323QIDIE-6462</t>
  </si>
  <si>
    <t>40220OYLWP-5177</t>
  </si>
  <si>
    <t>40118XMMGP-8239</t>
  </si>
  <si>
    <t>40130UICIQ-5789</t>
  </si>
  <si>
    <t>40056ECYIJ-2014</t>
  </si>
  <si>
    <t>39947BDCFN-4166</t>
  </si>
  <si>
    <t>40243RRPYO-5316</t>
  </si>
  <si>
    <t>40505XXIPU-6790</t>
  </si>
  <si>
    <t>40196THHRC-6668</t>
  </si>
  <si>
    <t>ExcelIsVeryFun.com</t>
  </si>
  <si>
    <t>40581THBUM-1682</t>
  </si>
  <si>
    <t>40519MDJNV-8243</t>
  </si>
  <si>
    <t>40269IVUVS-6510</t>
  </si>
  <si>
    <t>39988GPMHM-1480</t>
  </si>
  <si>
    <t>39964UCQGV-8416</t>
  </si>
  <si>
    <t>39998RMPYM-8505</t>
  </si>
  <si>
    <t>40526QQLRV-6411</t>
  </si>
  <si>
    <t>40221BOQPE-5311</t>
  </si>
  <si>
    <t>40191WLFXR-3848</t>
  </si>
  <si>
    <t>39997XNDDL-1028</t>
  </si>
  <si>
    <t>40533BVPER-8193</t>
  </si>
  <si>
    <t>40283BFFEJ-6161</t>
  </si>
  <si>
    <t>40079LDNLR-2164</t>
  </si>
  <si>
    <t>40014PNCOT-7261</t>
  </si>
  <si>
    <t>40582MOYBD-2069</t>
  </si>
  <si>
    <t>39966TPGQT-1031</t>
  </si>
  <si>
    <t>40571LTPND-3815</t>
  </si>
  <si>
    <t>40451ULWCP-1577</t>
  </si>
  <si>
    <t>40592BQIBJ-3062</t>
  </si>
  <si>
    <t>40467LBMUV-2027</t>
  </si>
  <si>
    <t>40329GGGFT-4891</t>
  </si>
  <si>
    <t>40260GGJIU-1273</t>
  </si>
  <si>
    <t>40513IECSU-6981</t>
  </si>
  <si>
    <t>40023LJIBW-1697</t>
  </si>
  <si>
    <t>40605CFNBL-7768</t>
  </si>
  <si>
    <t>40437MOYOY-7179</t>
  </si>
  <si>
    <t>40433BWRCJ-4256</t>
  </si>
  <si>
    <t>40113VEDSF-3254</t>
  </si>
  <si>
    <t>39921GPQQT-8783</t>
  </si>
  <si>
    <t>40380UOVIX-8726</t>
  </si>
  <si>
    <t>40565OYKFD-4063</t>
  </si>
  <si>
    <t>40495BPBXY-1361</t>
  </si>
  <si>
    <t>40001JKSEJ-7753</t>
  </si>
  <si>
    <t>40416RKMRY-1513</t>
  </si>
  <si>
    <t>40585KLSHO-7331</t>
  </si>
  <si>
    <t>40562SWMTD-5182</t>
  </si>
  <si>
    <t>40342DISTI-2387</t>
  </si>
  <si>
    <t>40001OSTIP-5006</t>
  </si>
  <si>
    <t>39968QYYKD-3918</t>
  </si>
  <si>
    <t>40063QECCI-8444</t>
  </si>
  <si>
    <t>40502LTVUF-8613</t>
  </si>
  <si>
    <t>40356VXHGH-5182</t>
  </si>
  <si>
    <t>40300NKCJF-7956</t>
  </si>
  <si>
    <t>40023OULDO-4850</t>
  </si>
  <si>
    <t>40063YMMCV-5514</t>
  </si>
  <si>
    <t>40281QRRQC-2831</t>
  </si>
  <si>
    <t>40060IXTYM-5570</t>
  </si>
  <si>
    <t>40000OHVWE-3611</t>
  </si>
  <si>
    <t>40169DORUI-9539</t>
  </si>
  <si>
    <t>40512WNEPE-5180</t>
  </si>
  <si>
    <t>40596VGMJG-9610</t>
  </si>
  <si>
    <t>40616LHNEX-5599</t>
  </si>
  <si>
    <t>40538SVEMO-3579</t>
  </si>
  <si>
    <t>40080BQYXL-3637</t>
  </si>
  <si>
    <t>40328BIFOB-4800</t>
  </si>
  <si>
    <t>40631EHPLC-6248</t>
  </si>
  <si>
    <t>39962PRYUQ-9151</t>
  </si>
  <si>
    <t>40043PKFXP-1084</t>
  </si>
  <si>
    <t>40032SGTTE-6996</t>
  </si>
  <si>
    <t>40509TUOEP-2687</t>
  </si>
  <si>
    <t>40130HBDQW-4435</t>
  </si>
  <si>
    <t>40376BLNYO-8377</t>
  </si>
  <si>
    <t>40074LTJPB-3745</t>
  </si>
  <si>
    <t>40542CCSDX-9826</t>
  </si>
  <si>
    <t>39915KVYGQ-5111</t>
  </si>
  <si>
    <t>40306TPOFE-5615</t>
  </si>
  <si>
    <t>40423SWHYQ-4419</t>
  </si>
  <si>
    <t>40134IYEPR-6568</t>
  </si>
  <si>
    <t>40064GNKLY-6382</t>
  </si>
  <si>
    <t>40365KFOVC-5803</t>
  </si>
  <si>
    <t>40286NRSUS-4543</t>
  </si>
  <si>
    <t>39978RMXYE-6464</t>
  </si>
  <si>
    <t>40263LPELN-4452</t>
  </si>
  <si>
    <t>39977JFHWQ-7514</t>
  </si>
  <si>
    <t>40132TCUXB-8805</t>
  </si>
  <si>
    <t>40086JHLFT-6597</t>
  </si>
  <si>
    <t>40318KISHU-4027</t>
  </si>
  <si>
    <t>39992MIYIK-4853</t>
  </si>
  <si>
    <t>40465JFRYP-7679</t>
  </si>
  <si>
    <t>40420HSHLP-7441</t>
  </si>
  <si>
    <t>40303DMKJP-2096</t>
  </si>
  <si>
    <t>40074ESVJT-6858</t>
  </si>
  <si>
    <t>40044DLHYT-4887</t>
  </si>
  <si>
    <t>40075SXLKS-8356</t>
  </si>
  <si>
    <t>40010TWYYN-2392</t>
  </si>
  <si>
    <t>40504BGKPK-7509</t>
  </si>
  <si>
    <t>40000VJJOS-6445</t>
  </si>
  <si>
    <t>40583DLUJL-4436</t>
  </si>
  <si>
    <t>40292FVBHG-6499</t>
  </si>
  <si>
    <t>40593WSOEK-4300</t>
  </si>
  <si>
    <t>40607RGCFW-3584</t>
  </si>
  <si>
    <t>40076HIJIT-1114</t>
  </si>
  <si>
    <t>39992LXOGU-7126</t>
  </si>
  <si>
    <t>40043PISTU-5596</t>
  </si>
  <si>
    <t>40041KXDQD-9972</t>
  </si>
  <si>
    <t>40464DUYFO-6483</t>
  </si>
  <si>
    <t>40172VFCNX-4959</t>
  </si>
  <si>
    <t>40281SSOWH-3528</t>
  </si>
  <si>
    <t>40391MNPPP-8872</t>
  </si>
  <si>
    <t>39950QILYV-8495</t>
  </si>
  <si>
    <t>40211HIMUO-7975</t>
  </si>
  <si>
    <t>40583JMFQQ-1793</t>
  </si>
  <si>
    <t>40429SODNF-9964</t>
  </si>
  <si>
    <t>40095ORQWC-9946</t>
  </si>
  <si>
    <t>39922XOKQR-6470</t>
  </si>
  <si>
    <t>39938FTOVL-2846</t>
  </si>
  <si>
    <t>40082LNKRD-7136</t>
  </si>
  <si>
    <t>40513RXRWC-6403</t>
  </si>
  <si>
    <t>39983TNHOC-8536</t>
  </si>
  <si>
    <t>40119RGHGN-5409</t>
  </si>
  <si>
    <t>40076IHMLT-6276</t>
  </si>
  <si>
    <t>40126KORNV-2313</t>
  </si>
  <si>
    <t>40030REROO-3466</t>
  </si>
  <si>
    <t>40053VPVTX-7183</t>
  </si>
  <si>
    <t>39963LWOMY-4788</t>
  </si>
  <si>
    <t>40189JFFJB-9503</t>
  </si>
  <si>
    <t>39961ENNHE-5578</t>
  </si>
  <si>
    <t>39912HIBNP-4991</t>
  </si>
  <si>
    <t>40318JFLDL-3046</t>
  </si>
  <si>
    <t>40222DUJBW-4250</t>
  </si>
  <si>
    <t>40462QPNCT-7785</t>
  </si>
  <si>
    <t>40331SVNPW-6961</t>
  </si>
  <si>
    <t>40087QHWCN-9447</t>
  </si>
  <si>
    <t>40079ILKWE-8274</t>
  </si>
  <si>
    <t>40001XLLKR-3809</t>
  </si>
  <si>
    <t>40191BQHOL-2031</t>
  </si>
  <si>
    <t>40511YQKSB-2860</t>
  </si>
  <si>
    <t>40564HBICG-1425</t>
  </si>
  <si>
    <t>40640LLIJW-7078</t>
  </si>
  <si>
    <t>40332CKBVD-1223</t>
  </si>
  <si>
    <t>40282BBECN-9658</t>
  </si>
  <si>
    <t>40193WQPTI-5453</t>
  </si>
  <si>
    <t>40410PVGNM-6532</t>
  </si>
  <si>
    <t>40229KMHHD-8665</t>
  </si>
  <si>
    <t>40640RHFQV-2766</t>
  </si>
  <si>
    <t>40432CYDLS-6543</t>
  </si>
  <si>
    <t>40271OTUEM-6096</t>
  </si>
  <si>
    <t>39928YSMGM-5768</t>
  </si>
  <si>
    <t>40292WEVFT-7121</t>
  </si>
  <si>
    <t>40172PGTOW-8240</t>
  </si>
  <si>
    <t>39989MGLFV-3639</t>
  </si>
  <si>
    <t>40415UFGQM-6312</t>
  </si>
  <si>
    <t>40539DBEDJ-6675</t>
  </si>
  <si>
    <t>40624VKCBJ-8464</t>
  </si>
  <si>
    <t>39941IREJX-7255</t>
  </si>
  <si>
    <t>40490BQHSC-6900</t>
  </si>
  <si>
    <t>40268QSHPJ-3188</t>
  </si>
  <si>
    <t>40573HFKJR-3429</t>
  </si>
  <si>
    <t>40317UGPBR-5272</t>
  </si>
  <si>
    <t>40413JNYOK-7714</t>
  </si>
  <si>
    <t>40206RRNSX-8934</t>
  </si>
  <si>
    <t>39987RIORY-2260</t>
  </si>
  <si>
    <t>39974IOHCQ-8689</t>
  </si>
  <si>
    <t>40090HFOYG-6332</t>
  </si>
  <si>
    <t>40415QMEUL-2093</t>
  </si>
  <si>
    <t>40573FWVNX-6743</t>
  </si>
  <si>
    <t>40635NWMOF-9431</t>
  </si>
  <si>
    <t>40587GLRJB-1314</t>
  </si>
  <si>
    <t>40354MJSRO-1550</t>
  </si>
  <si>
    <t>40236EWXOT-3079</t>
  </si>
  <si>
    <t>40512XODXH-3298</t>
  </si>
  <si>
    <t>40380QBGTE-1105</t>
  </si>
  <si>
    <t>40441JVJRY-1555</t>
  </si>
  <si>
    <t>39912RKJUS-4877</t>
  </si>
  <si>
    <t>40286VKUKP-7522</t>
  </si>
  <si>
    <t>40232KSOMJ-8786</t>
  </si>
  <si>
    <t>40119FECIJ-6432</t>
  </si>
  <si>
    <t>40043XBCIC-2719</t>
  </si>
  <si>
    <t>40165OIHFO-3875</t>
  </si>
  <si>
    <t>40074TSSTP-4813</t>
  </si>
  <si>
    <t>40577FNRXP-4690</t>
  </si>
  <si>
    <t>40228IVWXE-3341</t>
  </si>
  <si>
    <t>40185VBKCM-8038</t>
  </si>
  <si>
    <t>39939DFHFH-7020</t>
  </si>
  <si>
    <t>40258KDKMJ-9362</t>
  </si>
  <si>
    <t>39955UJCKX-2509</t>
  </si>
  <si>
    <t>39922KWMQK-1729</t>
  </si>
  <si>
    <t>40265QWBYY-6679</t>
  </si>
  <si>
    <t>40163LMSQG-1474</t>
  </si>
  <si>
    <t>40265XKNTD-9351</t>
  </si>
  <si>
    <t>40534IXFMT-8958</t>
  </si>
  <si>
    <t>40518UHCBK-3474</t>
  </si>
  <si>
    <t>40271FYUGM-7774</t>
  </si>
  <si>
    <t>39921UYPBX-9847</t>
  </si>
  <si>
    <t>40535MBJVT-5465</t>
  </si>
  <si>
    <t>40216CJBTT-6076</t>
  </si>
  <si>
    <t>39993TSOMS-3821</t>
  </si>
  <si>
    <t>40613QHKIV-9242</t>
  </si>
  <si>
    <t>40104UCHNX-8979</t>
  </si>
  <si>
    <t>40222XORWR-5139</t>
  </si>
  <si>
    <t>40477WIRFW-6501</t>
  </si>
  <si>
    <t>40393WJOTP-9673</t>
  </si>
  <si>
    <t>40366BCHMT-1127</t>
  </si>
  <si>
    <t>40408BQLVI-4829</t>
  </si>
  <si>
    <t>40465DMLUN-6411</t>
  </si>
  <si>
    <t>40159PJXOR-6309</t>
  </si>
  <si>
    <t>40428LQKNB-6935</t>
  </si>
  <si>
    <t>40515QSQKN-1052</t>
  </si>
  <si>
    <t>40082DCGCB-2177</t>
  </si>
  <si>
    <t>40366KCNCG-1461</t>
  </si>
  <si>
    <t>40142BVTRP-3839</t>
  </si>
  <si>
    <t>40283LYOUM-7841</t>
  </si>
  <si>
    <t>39932RCIPI-6348</t>
  </si>
  <si>
    <t>40093FGNCX-7731</t>
  </si>
  <si>
    <t>40571KYCUQ-5663</t>
  </si>
  <si>
    <t>40078ORWCE-1313</t>
  </si>
  <si>
    <t>40242PUUQL-1804</t>
  </si>
  <si>
    <t>40287WVFWG-9551</t>
  </si>
  <si>
    <t>40248QSBDF-4366</t>
  </si>
  <si>
    <t>40293VPPLF-5927</t>
  </si>
  <si>
    <t>40002OVOHQ-8356</t>
  </si>
  <si>
    <t>40244HPWWO-6066</t>
  </si>
  <si>
    <t>40430SEETK-8834</t>
  </si>
  <si>
    <t>40539IPHIC-2118</t>
  </si>
  <si>
    <t>40602CNXEX-3288</t>
  </si>
  <si>
    <t>40030URFST-4877</t>
  </si>
  <si>
    <t>40228TIUUT-4480</t>
  </si>
  <si>
    <t>40300QYOGM-1809</t>
  </si>
  <si>
    <t>40433OXCEJ-8645</t>
  </si>
  <si>
    <t>40229HYTRT-9205</t>
  </si>
  <si>
    <t>40404SFILH-7266</t>
  </si>
  <si>
    <t>40222WKQPT-5246</t>
  </si>
  <si>
    <t>40376KTBFX-7375</t>
  </si>
  <si>
    <t>40238HNDFG-3262</t>
  </si>
  <si>
    <t>40285EGXOY-2322</t>
  </si>
  <si>
    <t>40012HQTPX-8581</t>
  </si>
  <si>
    <t>40155LISWO-6592</t>
  </si>
  <si>
    <t>40186UQCNC-3479</t>
  </si>
  <si>
    <t>40060WDCSH-8120</t>
  </si>
  <si>
    <t>40252TUFEP-7937</t>
  </si>
  <si>
    <t>40074SOXOV-8419</t>
  </si>
  <si>
    <t>40123HXKVD-1275</t>
  </si>
  <si>
    <t>40554GHBTS-1972</t>
  </si>
  <si>
    <t>40061SEYEV-2990</t>
  </si>
  <si>
    <t>40274YGQMT-6490</t>
  </si>
  <si>
    <t>40368HKVQO-8776</t>
  </si>
  <si>
    <t>40036WNRFR-9873</t>
  </si>
  <si>
    <t>40522UJHEQ-1672</t>
  </si>
  <si>
    <t>39921MIPFT-3682</t>
  </si>
  <si>
    <t>40251DUKPI-5207</t>
  </si>
  <si>
    <t>40042XKPHK-9262</t>
  </si>
  <si>
    <t>40123OUMQF-5888</t>
  </si>
  <si>
    <t>40466SBKNF-1888</t>
  </si>
  <si>
    <t>40295OWJKT-1955</t>
  </si>
  <si>
    <t>40239XLHQB-4143</t>
  </si>
  <si>
    <t>40013DNQCC-8275</t>
  </si>
  <si>
    <t>40134NEXLQ-8178</t>
  </si>
  <si>
    <t>40410WFDDN-5119</t>
  </si>
  <si>
    <t>40145BPYSW-8097</t>
  </si>
  <si>
    <t>40287HYHXJ-5408</t>
  </si>
  <si>
    <t>40555MDLRP-5696</t>
  </si>
  <si>
    <t>40445BWGJU-9509</t>
  </si>
  <si>
    <t>40591FXXOD-4005</t>
  </si>
  <si>
    <t>39922VGDGW-1945</t>
  </si>
  <si>
    <t>40246NPSWC-4775</t>
  </si>
  <si>
    <t>39964QTPLT-5346</t>
  </si>
  <si>
    <t>40540MBEGB-6098</t>
  </si>
  <si>
    <t>40065YUGJR-7209</t>
  </si>
  <si>
    <t>39977YUIHH-1723</t>
  </si>
  <si>
    <t>40323JYWNU-2195</t>
  </si>
  <si>
    <t>40000JBQUC-4536</t>
  </si>
  <si>
    <t>40309LCDVQ-9011</t>
  </si>
  <si>
    <t>40474TMFEY-5980</t>
  </si>
  <si>
    <t>40051KXLRL-3478</t>
  </si>
  <si>
    <t>40449QDKTN-4173</t>
  </si>
  <si>
    <t>39949BRBWW-6073</t>
  </si>
  <si>
    <t>40444DHLJV-8379</t>
  </si>
  <si>
    <t>40428VBUOG-7175</t>
  </si>
  <si>
    <t>39948WFETQ-5302</t>
  </si>
  <si>
    <t>40231MSPIY-4436</t>
  </si>
  <si>
    <t>40360YCWGN-6566</t>
  </si>
  <si>
    <t>40301PVIBV-5969</t>
  </si>
  <si>
    <t>40235SYPOT-9414</t>
  </si>
  <si>
    <t>40577HHTTL-1983</t>
  </si>
  <si>
    <t>40019USWJX-9764</t>
  </si>
  <si>
    <t>39925LWUKH-7839</t>
  </si>
  <si>
    <t>39966IOMMI-4713</t>
  </si>
  <si>
    <t>39952KMGOE-2462</t>
  </si>
  <si>
    <t>40022LSOTQ-4805</t>
  </si>
  <si>
    <t>40050JEWES-8173</t>
  </si>
  <si>
    <t>40024MMXGT-5650</t>
  </si>
  <si>
    <t>40401EUCPM-3977</t>
  </si>
  <si>
    <t>40329IWLFD-1142</t>
  </si>
  <si>
    <t>40541JIFJD-8320</t>
  </si>
  <si>
    <t>40069FYSSS-5309</t>
  </si>
  <si>
    <t>39996WTFIR-8910</t>
  </si>
  <si>
    <t>40346BMKVL-5954</t>
  </si>
  <si>
    <t>39971CYIPY-6505</t>
  </si>
  <si>
    <t>40486OMHVH-6300</t>
  </si>
  <si>
    <t>40394GYWIE-6402</t>
  </si>
  <si>
    <t>40140DQFMR-1317</t>
  </si>
  <si>
    <t>40207RYGVM-3082</t>
  </si>
  <si>
    <t>40343YNYHF-7990</t>
  </si>
  <si>
    <t>40249CDUPO-3011</t>
  </si>
  <si>
    <t>40185VFWCR-4255</t>
  </si>
  <si>
    <t>39968MCGGE-4401</t>
  </si>
  <si>
    <t>40542WWKGU-2909</t>
  </si>
  <si>
    <t>40305IFSWM-6184</t>
  </si>
  <si>
    <t>40344UWJET-6595</t>
  </si>
  <si>
    <t>40051CGQRP-8445</t>
  </si>
  <si>
    <t>40079QYRXW-5609</t>
  </si>
  <si>
    <t>40427MOXYO-8635</t>
  </si>
  <si>
    <t>40053YSSRO-1268</t>
  </si>
  <si>
    <t>40146VNLLY-8765</t>
  </si>
  <si>
    <t>40016KWJMB-9880</t>
  </si>
  <si>
    <t>40046RHPDE-2846</t>
  </si>
  <si>
    <t>40112DFVTQ-5087</t>
  </si>
  <si>
    <t>40633JENEG-9846</t>
  </si>
  <si>
    <t>40454DCJXO-5539</t>
  </si>
  <si>
    <t>40378XNNFM-5407</t>
  </si>
  <si>
    <t>39910WFWVT-4552</t>
  </si>
  <si>
    <t>40393BDRSL-5714</t>
  </si>
  <si>
    <t>40333PJULP-3617</t>
  </si>
  <si>
    <t>40120CRMRV-6696</t>
  </si>
  <si>
    <t>40082ITPBK-3981</t>
  </si>
  <si>
    <t>40350TYBGX-7068</t>
  </si>
  <si>
    <t>40232VLLJT-5547</t>
  </si>
  <si>
    <t>40297TBOLB-8926</t>
  </si>
  <si>
    <t>40392FOGFK-1553</t>
  </si>
  <si>
    <t>40008MHUKX-5427</t>
  </si>
  <si>
    <t>40235MGDHV-8871</t>
  </si>
  <si>
    <t>40593OVUEV-9536</t>
  </si>
  <si>
    <t>40387HOJYX-5477</t>
  </si>
  <si>
    <t>40035UXINI-7221</t>
  </si>
  <si>
    <t>40218ISHXQ-2369</t>
  </si>
  <si>
    <t>40635ELDWE-5571</t>
  </si>
  <si>
    <t>39924WBMHH-4613</t>
  </si>
  <si>
    <t>39974EJQFR-2605</t>
  </si>
  <si>
    <t>40150RWDDD-2194</t>
  </si>
  <si>
    <t>40361QUOGL-1889</t>
  </si>
  <si>
    <t>40281QUYTD-6456</t>
  </si>
  <si>
    <t>40424WTLHH-7405</t>
  </si>
  <si>
    <t>40118NYOXK-1635</t>
  </si>
  <si>
    <t>40224TNBIH-5139</t>
  </si>
  <si>
    <t>40503NVXWW-6718</t>
  </si>
  <si>
    <t>40116BMCME-1947</t>
  </si>
  <si>
    <t>40112FUIVI-3152</t>
  </si>
  <si>
    <t>40343GGSQX-6441</t>
  </si>
  <si>
    <t>40241DDYDW-8528</t>
  </si>
  <si>
    <t>40416GNOTV-5742</t>
  </si>
  <si>
    <t>39917BBHWS-5188</t>
  </si>
  <si>
    <t>40092ULFVU-9176</t>
  </si>
  <si>
    <t>40582LBBMX-7449</t>
  </si>
  <si>
    <t>40297NGIFP-9933</t>
  </si>
  <si>
    <t>40420UYMQW-7081</t>
  </si>
  <si>
    <t>40062RWXGL-9042</t>
  </si>
  <si>
    <t>40533SHWCQ-9139</t>
  </si>
  <si>
    <t>40296RPPSB-5852</t>
  </si>
  <si>
    <t>40552UUJBK-7713</t>
  </si>
  <si>
    <t>40291GQDTH-1090</t>
  </si>
  <si>
    <t>40411DRTBK-9581</t>
  </si>
  <si>
    <t>40640HVMQX-8345</t>
  </si>
  <si>
    <t>40146MJRKM-3908</t>
  </si>
  <si>
    <t>40295HSWSN-6024</t>
  </si>
  <si>
    <t>40434TBISJ-9342</t>
  </si>
  <si>
    <t>40130BIVCG-8761</t>
  </si>
  <si>
    <t>40219GUTYR-3477</t>
  </si>
  <si>
    <t>40281YLHVU-2558</t>
  </si>
  <si>
    <t>40204PLXOH-8318</t>
  </si>
  <si>
    <t>39982KCYEX-2231</t>
  </si>
  <si>
    <t>40213YSRLP-2654</t>
  </si>
  <si>
    <t>40297EOTCV-5337</t>
  </si>
  <si>
    <t>40446XQTDN-2098</t>
  </si>
  <si>
    <t>40107PPMCE-6595</t>
  </si>
  <si>
    <t>40437CSWXI-7410</t>
  </si>
  <si>
    <t>40438GNQVH-4045</t>
  </si>
  <si>
    <t>40180NHBVG-8208</t>
  </si>
  <si>
    <t>40177FUNFB-6732</t>
  </si>
  <si>
    <t>40637NWMQG-9444</t>
  </si>
  <si>
    <t>40208LCXUD-8100</t>
  </si>
  <si>
    <t>40326XOGVX-3432</t>
  </si>
  <si>
    <t>39968NMQVE-8255</t>
  </si>
  <si>
    <t>40326GKQGR-7535</t>
  </si>
  <si>
    <t>40241MCUYE-9053</t>
  </si>
  <si>
    <t>39934KDJFQ-6941</t>
  </si>
  <si>
    <t>40249IXQLJ-4840</t>
  </si>
  <si>
    <t>39979WKVYC-7638</t>
  </si>
  <si>
    <t>40356MLSDW-5569</t>
  </si>
  <si>
    <t>40009NJFER-8240</t>
  </si>
  <si>
    <t>39932BSHFE-3670</t>
  </si>
  <si>
    <t>40610FVKIN-7257</t>
  </si>
  <si>
    <t>40274MJCOJ-2097</t>
  </si>
  <si>
    <t>40492BOMVK-8822</t>
  </si>
  <si>
    <t>40071GLFQV-6726</t>
  </si>
  <si>
    <t>40307OGKFH-4663</t>
  </si>
  <si>
    <t>40123DMGWC-3832</t>
  </si>
  <si>
    <t>40156GJWBP-7178</t>
  </si>
  <si>
    <t>40213NCJMY-9900</t>
  </si>
  <si>
    <t>40480RVBHD-3433</t>
  </si>
  <si>
    <t>40551JGCKW-8411</t>
  </si>
  <si>
    <t>39965YITKU-7546</t>
  </si>
  <si>
    <t>39986YPCGE-1440</t>
  </si>
  <si>
    <t>40463SSMFQ-2371</t>
  </si>
  <si>
    <t>39967HGSKU-3621</t>
  </si>
  <si>
    <t>40353VKMEK-4127</t>
  </si>
  <si>
    <t>39966MLOOE-4786</t>
  </si>
  <si>
    <t>39931PHGXQ-1720</t>
  </si>
  <si>
    <t>40520UOTIO-1255</t>
  </si>
  <si>
    <t>39943EUGGL-3598</t>
  </si>
  <si>
    <t>40450JRWHR-7697</t>
  </si>
  <si>
    <t>40273YOVDG-6865</t>
  </si>
  <si>
    <t>40362ESKYX-8528</t>
  </si>
  <si>
    <t>40610IOQOE-7998</t>
  </si>
  <si>
    <t>40068RFWNW-3469</t>
  </si>
  <si>
    <t>39995DQKDK-8927</t>
  </si>
  <si>
    <t>40300JNSLL-8142</t>
  </si>
  <si>
    <t>40127EWYER-3069</t>
  </si>
  <si>
    <t>40605MWCFQ-3545</t>
  </si>
  <si>
    <t>40205VGEBI-1974</t>
  </si>
  <si>
    <t>40450JFLUN-3597</t>
  </si>
  <si>
    <t>40587YBHPH-9557</t>
  </si>
  <si>
    <t>40530DPSCE-2620</t>
  </si>
  <si>
    <t>40445IJKOJ-6699</t>
  </si>
  <si>
    <t>40318FKONG-9249</t>
  </si>
  <si>
    <t>40469CRYRI-4604</t>
  </si>
  <si>
    <t>40470RMIHN-9408</t>
  </si>
  <si>
    <t>40617LXNIH-6814</t>
  </si>
  <si>
    <t>40422WNIXK-6297</t>
  </si>
  <si>
    <t>40290NTCLR-8657</t>
  </si>
  <si>
    <t>40425KUSWM-6138</t>
  </si>
  <si>
    <t>40178XUTXK-4496</t>
  </si>
  <si>
    <t>40173MUJIC-6093</t>
  </si>
  <si>
    <t>40176KJPUK-7352</t>
  </si>
  <si>
    <t>40632NQOFD-6209</t>
  </si>
  <si>
    <t>40159KFTFM-5899</t>
  </si>
  <si>
    <t>40484OSCTD-7377</t>
  </si>
  <si>
    <t>40265MMOUS-4657</t>
  </si>
  <si>
    <t>40134NYWQS-4918</t>
  </si>
  <si>
    <t>40325KYUCB-2679</t>
  </si>
  <si>
    <t>40032VJJFL-3979</t>
  </si>
  <si>
    <t>40494CKUIH-7573</t>
  </si>
  <si>
    <t>40406NXITH-7539</t>
  </si>
  <si>
    <t>40039RNRNO-4640</t>
  </si>
  <si>
    <t>40089OSNYW-6772</t>
  </si>
  <si>
    <t>40377GXERL-9618</t>
  </si>
  <si>
    <t>40008IMLQV-4455</t>
  </si>
  <si>
    <t>40627RPGBI-8659</t>
  </si>
  <si>
    <t>40548INBYR-2055</t>
  </si>
  <si>
    <t>40253QFHYW-1127</t>
  </si>
  <si>
    <t>40437IBCMB-1700</t>
  </si>
  <si>
    <t>40416RQINH-7265</t>
  </si>
  <si>
    <t>40003NMOXP-5801</t>
  </si>
  <si>
    <t>40074LDXTO-2912</t>
  </si>
  <si>
    <t>40305CNHFV-5443</t>
  </si>
  <si>
    <t>40016OPOMO-4706</t>
  </si>
  <si>
    <t>40451CFTRY-2356</t>
  </si>
  <si>
    <t>40248CGMNM-5907</t>
  </si>
  <si>
    <t>40511FTFBR-9533</t>
  </si>
  <si>
    <t>40147OIPYG-2517</t>
  </si>
  <si>
    <t>40169YPFVF-5039</t>
  </si>
  <si>
    <t>40553RFCIH-2219</t>
  </si>
  <si>
    <t>40513TMIOV-2901</t>
  </si>
  <si>
    <t>40512EFDVT-8779</t>
  </si>
  <si>
    <t>40102MEULQ-1292</t>
  </si>
  <si>
    <t>40436LUBHJ-3533</t>
  </si>
  <si>
    <t>40020YJPOJ-2688</t>
  </si>
  <si>
    <t>40345NNQUW-2340</t>
  </si>
  <si>
    <t>40361HVIJD-8247</t>
  </si>
  <si>
    <t>40056DBUUU-6793</t>
  </si>
  <si>
    <t>40617UYNPH-7207</t>
  </si>
  <si>
    <t>40066GVBYX-3345</t>
  </si>
  <si>
    <t>40064LXXHT-5652</t>
  </si>
  <si>
    <t>40313LPUCO-5025</t>
  </si>
  <si>
    <t>40211NTUTS-8368</t>
  </si>
  <si>
    <t>40347PQERH-2461</t>
  </si>
  <si>
    <t>40518WUDBW-3829</t>
  </si>
  <si>
    <t>40274LWCKB-1143</t>
  </si>
  <si>
    <t>40019ROGNF-8143</t>
  </si>
  <si>
    <t>40269IMBMM-9905</t>
  </si>
  <si>
    <t>40071UTBSI-2065</t>
  </si>
  <si>
    <t>40484DUJHS-6809</t>
  </si>
  <si>
    <t>40206NIHWG-2928</t>
  </si>
  <si>
    <t>40619GLFVT-5506</t>
  </si>
  <si>
    <t>40296BURBG-7958</t>
  </si>
  <si>
    <t>40565OTMRJ-6173</t>
  </si>
  <si>
    <t>40551OEOXQ-4537</t>
  </si>
  <si>
    <t>40199RCCOE-8793</t>
  </si>
  <si>
    <t>39985QHBGE-7221</t>
  </si>
  <si>
    <t>40002RRNIG-5324</t>
  </si>
  <si>
    <t>40627WUISC-8465</t>
  </si>
  <si>
    <t>39984NWXCM-7198</t>
  </si>
  <si>
    <t>40563VILKU-5637</t>
  </si>
  <si>
    <t>40310QQECS-8229</t>
  </si>
  <si>
    <t>40338MEMQY-8405</t>
  </si>
  <si>
    <t>40001EQFGK-6431</t>
  </si>
  <si>
    <t>40449UDXUU-7747</t>
  </si>
  <si>
    <t>40025RULXB-3040</t>
  </si>
  <si>
    <t>40310JSXRB-4464</t>
  </si>
  <si>
    <t>40365MTWFE-8108</t>
  </si>
  <si>
    <t>40287QBMNY-2153</t>
  </si>
  <si>
    <t>40625QXMSL-8633</t>
  </si>
  <si>
    <t>40634TIPFN-8445</t>
  </si>
  <si>
    <t>40124MVWQO-9375</t>
  </si>
  <si>
    <t>39921OIYVK-2730</t>
  </si>
  <si>
    <t>40372MDPCH-1226</t>
  </si>
  <si>
    <t>40165LUPBD-3046</t>
  </si>
  <si>
    <t>40424JHKJU-5760</t>
  </si>
  <si>
    <t>40310JDKCK-1908</t>
  </si>
  <si>
    <t>40131YDEOY-8587</t>
  </si>
  <si>
    <t>40570QQGSG-2834</t>
  </si>
  <si>
    <t>39989VDQFG-6192</t>
  </si>
  <si>
    <t>40144HKFBV-9324</t>
  </si>
  <si>
    <t>40068RORHS-3600</t>
  </si>
  <si>
    <t>40337PCUVV-4550</t>
  </si>
  <si>
    <t>40420DISRR-1540</t>
  </si>
  <si>
    <t>40240TIOUU-1844</t>
  </si>
  <si>
    <t>40441PRGHR-8615</t>
  </si>
  <si>
    <t>40639JWFFT-3215</t>
  </si>
  <si>
    <t>40093XBVIY-2830</t>
  </si>
  <si>
    <t>40583VSULJ-5937</t>
  </si>
  <si>
    <t>40261ITFRS-9575</t>
  </si>
  <si>
    <t>40033CWFNK-8939</t>
  </si>
  <si>
    <t>40366LFHGY-5107</t>
  </si>
  <si>
    <t>40034SYNMU-5873</t>
  </si>
  <si>
    <t>40262FDFEP-3152</t>
  </si>
  <si>
    <t>40132UNOPJ-8156</t>
  </si>
  <si>
    <t>40169NLNHQ-6343</t>
  </si>
  <si>
    <t>39978BVKEO-2337</t>
  </si>
  <si>
    <t>40247YTTBR-8542</t>
  </si>
  <si>
    <t>40509UIDQL-3956</t>
  </si>
  <si>
    <t>40135EUKTE-4862</t>
  </si>
  <si>
    <t>40403EXGYE-3959</t>
  </si>
  <si>
    <t>39934IGHPP-3040</t>
  </si>
  <si>
    <t>40151HPGLM-9119</t>
  </si>
  <si>
    <t>40339LNHNN-3566</t>
  </si>
  <si>
    <t>39959UGYSV-5341</t>
  </si>
  <si>
    <t>40229HVINU-1642</t>
  </si>
  <si>
    <t>40228BVYTC-1782</t>
  </si>
  <si>
    <t>40085GHUQW-4724</t>
  </si>
  <si>
    <t>40088VVOFL-3415</t>
  </si>
  <si>
    <t>40194UJRPT-5198</t>
  </si>
  <si>
    <t>40124SKRJH-1952</t>
  </si>
  <si>
    <t>40374HFJVP-7268</t>
  </si>
  <si>
    <t>40251HUYFJ-4818</t>
  </si>
  <si>
    <t>40468BDDGQ-3990</t>
  </si>
  <si>
    <t>40525FWKIF-3945</t>
  </si>
  <si>
    <t>40440XJEJR-3907</t>
  </si>
  <si>
    <t>40564DTGQD-3508</t>
  </si>
  <si>
    <t>40455QQUXF-5815</t>
  </si>
  <si>
    <t>40269HETRG-9093</t>
  </si>
  <si>
    <t>40539FHWDH-1097</t>
  </si>
  <si>
    <t>40132BFKNG-2896</t>
  </si>
  <si>
    <t>40528GDOWQ-6202</t>
  </si>
  <si>
    <t>40151KXKND-8736</t>
  </si>
  <si>
    <t>40516FHXGJ-3517</t>
  </si>
  <si>
    <t>40432MUWYQ-5676</t>
  </si>
  <si>
    <t>40363ORYTE-6461</t>
  </si>
  <si>
    <t>40599ONHQY-9715</t>
  </si>
  <si>
    <t>40267OYKWF-8599</t>
  </si>
  <si>
    <t>40085NVFRL-6954</t>
  </si>
  <si>
    <t>40001OXTMW-3958</t>
  </si>
  <si>
    <t>40528TOPYY-3981</t>
  </si>
  <si>
    <t>40139GHOLF-8287</t>
  </si>
  <si>
    <t>40239JQJYX-3619</t>
  </si>
  <si>
    <t>40495YJVSJ-5159</t>
  </si>
  <si>
    <t>39927WGPRR-3633</t>
  </si>
  <si>
    <t>40349TCHNE-9730</t>
  </si>
  <si>
    <t>40192DBIRB-7192</t>
  </si>
  <si>
    <t>40630LTWCX-4593</t>
  </si>
  <si>
    <t>40588SOVDR-2988</t>
  </si>
  <si>
    <t>40273JLLSB-4174</t>
  </si>
  <si>
    <t>39994BKOGO-6140</t>
  </si>
  <si>
    <t>40441PIDHC-4597</t>
  </si>
  <si>
    <t>40494VXWNV-9813</t>
  </si>
  <si>
    <t>40518TOGWQ-7499</t>
  </si>
  <si>
    <t>40051DMBVK-5691</t>
  </si>
  <si>
    <t>40636OEQMC-6982</t>
  </si>
  <si>
    <t>40560KYSHF-2792</t>
  </si>
  <si>
    <t>39960BSHQY-6236</t>
  </si>
  <si>
    <t>40174JUGGF-5423</t>
  </si>
  <si>
    <t>40259GBMLY-8250</t>
  </si>
  <si>
    <t>39954CHKYL-7248</t>
  </si>
  <si>
    <t>40054BWNUX-6814</t>
  </si>
  <si>
    <t>40284QFTKY-4276</t>
  </si>
  <si>
    <t>40069YVPCC-1479</t>
  </si>
  <si>
    <t>40056KRFTD-8055</t>
  </si>
  <si>
    <t>40228XFMNX-3962</t>
  </si>
  <si>
    <t>40180KESGO-1842</t>
  </si>
  <si>
    <t>40335VBRKV-2648</t>
  </si>
  <si>
    <t>40018GFBDE-5878</t>
  </si>
  <si>
    <t>40343QHISN-9557</t>
  </si>
  <si>
    <t>40041FLVRQ-2763</t>
  </si>
  <si>
    <t>40566SUOPO-2224</t>
  </si>
  <si>
    <t>40267JXHVQ-6855</t>
  </si>
  <si>
    <t>40102JJPXK-2843</t>
  </si>
  <si>
    <t>40147JCWDL-1723</t>
  </si>
  <si>
    <t>40088VKGVP-5109</t>
  </si>
  <si>
    <t>40343DPRKG-8006</t>
  </si>
  <si>
    <t>40217MRGVP-3173</t>
  </si>
  <si>
    <t>40581JGVKD-1776</t>
  </si>
  <si>
    <t>39947NNIIM-2510</t>
  </si>
  <si>
    <t>40420JKJEM-2610</t>
  </si>
  <si>
    <t>40390IJPJI-7608</t>
  </si>
  <si>
    <t>40440PPYWE-4681</t>
  </si>
  <si>
    <t>40467VGWUV-2030</t>
  </si>
  <si>
    <t>40129BNHQD-9759</t>
  </si>
  <si>
    <t>39942DNHUO-1200</t>
  </si>
  <si>
    <t>40131BNVWD-1321</t>
  </si>
  <si>
    <t>39965MRQOS-3330</t>
  </si>
  <si>
    <t>40570IFOPH-1648</t>
  </si>
  <si>
    <t>40233GTJWW-2178</t>
  </si>
  <si>
    <t>40076OCOXT-9888</t>
  </si>
  <si>
    <t>40350MYNBD-6210</t>
  </si>
  <si>
    <t>40528GKYHD-5721</t>
  </si>
  <si>
    <t>40105KLOMI-2710</t>
  </si>
  <si>
    <t>40157HWLUY-2648</t>
  </si>
  <si>
    <t>40150NWCBD-9210</t>
  </si>
  <si>
    <t>40547XFHVL-1979</t>
  </si>
  <si>
    <t>39956GVMQB-8362</t>
  </si>
  <si>
    <t>40582YRTNM-8591</t>
  </si>
  <si>
    <t>40596SXQYE-2502</t>
  </si>
  <si>
    <t>40095LPEEO-9082</t>
  </si>
  <si>
    <t>40053OLQOT-1181</t>
  </si>
  <si>
    <t>40240QPBJQ-6284</t>
  </si>
  <si>
    <t>40254CWJIR-6084</t>
  </si>
  <si>
    <t>40296SMUQW-3143</t>
  </si>
  <si>
    <t>40408WTCPJ-4039</t>
  </si>
  <si>
    <t>40218JEPWS-7561</t>
  </si>
  <si>
    <t>40474BCPDV-4948</t>
  </si>
  <si>
    <t>40000WNTRB-9478</t>
  </si>
  <si>
    <t>40297HLQBH-3267</t>
  </si>
  <si>
    <t>40640CNGHF-5713</t>
  </si>
  <si>
    <t>39959NRGXC-8917</t>
  </si>
  <si>
    <t>40069LMQDT-4456</t>
  </si>
  <si>
    <t>40286CSGNU-6694</t>
  </si>
  <si>
    <t>40465YWESV-2483</t>
  </si>
  <si>
    <t>40232HLMFG-8258</t>
  </si>
  <si>
    <t>40528RCFII-6071</t>
  </si>
  <si>
    <t>40060YKUIB-2404</t>
  </si>
  <si>
    <t>40311NBPJR-2253</t>
  </si>
  <si>
    <t>40046LESQG-5111</t>
  </si>
  <si>
    <t>40339TUQDP-3406</t>
  </si>
  <si>
    <t>39975REKSV-8199</t>
  </si>
  <si>
    <t>39923UHNKC-1206</t>
  </si>
  <si>
    <t>40487WMSFE-2611</t>
  </si>
  <si>
    <t>40054JVWIH-8684</t>
  </si>
  <si>
    <t>40255BPRQP-5929</t>
  </si>
  <si>
    <t>40535GRLVH-7056</t>
  </si>
  <si>
    <t>40450CVNKX-6421</t>
  </si>
  <si>
    <t>40031NMPCR-2058</t>
  </si>
  <si>
    <t>40279CIFJC-7829</t>
  </si>
  <si>
    <t>40262HLXEH-4616</t>
  </si>
  <si>
    <t>40448CQYBK-7250</t>
  </si>
  <si>
    <t>40538EHKBR-8050</t>
  </si>
  <si>
    <t>40480NBIGW-7569</t>
  </si>
  <si>
    <t>40060CDVSB-3010</t>
  </si>
  <si>
    <t>39921CWNUH-9614</t>
  </si>
  <si>
    <t>40360TKOET-6977</t>
  </si>
  <si>
    <t>40278LLOGR-3583</t>
  </si>
  <si>
    <t>39990IQUHO-5935</t>
  </si>
  <si>
    <t>40563NISBH-4858</t>
  </si>
  <si>
    <t>40378XRKXV-8226</t>
  </si>
  <si>
    <t>40224UQHLP-9104</t>
  </si>
  <si>
    <t>40333FICXC-8627</t>
  </si>
  <si>
    <t>40592BOOXS-2714</t>
  </si>
  <si>
    <t>40282WLUOF-3732</t>
  </si>
  <si>
    <t>40282XQVJL-3619</t>
  </si>
  <si>
    <t>40097PCPNS-9237</t>
  </si>
  <si>
    <t>40236UQXXM-4348</t>
  </si>
  <si>
    <t>40529JXPRD-9954</t>
  </si>
  <si>
    <t>40625USCNL-3313</t>
  </si>
  <si>
    <t>40427CNJDT-8373</t>
  </si>
  <si>
    <t>40225JKRKD-4160</t>
  </si>
  <si>
    <t>40334HCBVM-1803</t>
  </si>
  <si>
    <t>40356TNRJD-1914</t>
  </si>
  <si>
    <t>40523CCJGT-2945</t>
  </si>
  <si>
    <t>39926UHKFI-2313</t>
  </si>
  <si>
    <t>40237XHMMK-7778</t>
  </si>
  <si>
    <t>40068EPCMP-9487</t>
  </si>
  <si>
    <t>40142WEIVN-7705</t>
  </si>
  <si>
    <t>40210HLOTI-4505</t>
  </si>
  <si>
    <t>40204CRFOQ-7327</t>
  </si>
  <si>
    <t>40350WFRIS-7339</t>
  </si>
  <si>
    <t>39961LFDFL-2227</t>
  </si>
  <si>
    <t>40475YERCL-3280</t>
  </si>
  <si>
    <t>40020NUIFB-9892</t>
  </si>
  <si>
    <t>40012GRGRH-6513</t>
  </si>
  <si>
    <t>40281JVMLU-4885</t>
  </si>
  <si>
    <t>39964YCLYF-8969</t>
  </si>
  <si>
    <t>40414HBOJF-9270</t>
  </si>
  <si>
    <t>39987IVVUJ-5119</t>
  </si>
  <si>
    <t>40165WQBOM-1671</t>
  </si>
  <si>
    <t>40143OPMIN-7495</t>
  </si>
  <si>
    <t>39991BBRNK-8168</t>
  </si>
  <si>
    <t>40084HHIDR-4106</t>
  </si>
  <si>
    <t>40155WNTHC-3338</t>
  </si>
  <si>
    <t>40362XXFWV-2220</t>
  </si>
  <si>
    <t>40271KRBBM-6653</t>
  </si>
  <si>
    <t>40278DBWCD-3543</t>
  </si>
  <si>
    <t>40235OMNNV-6491</t>
  </si>
  <si>
    <t>40482MDQBQ-2883</t>
  </si>
  <si>
    <t>40571RDNXX-3025</t>
  </si>
  <si>
    <t>40286POWUQ-2072</t>
  </si>
  <si>
    <t>40463WDHOM-6269</t>
  </si>
  <si>
    <t>40280GCJQI-2022</t>
  </si>
  <si>
    <t>40461OMJRL-2457</t>
  </si>
  <si>
    <t>40008KHMPF-8264</t>
  </si>
  <si>
    <t>40145HJLQE-3060</t>
  </si>
  <si>
    <t>40451HWYKP-6177</t>
  </si>
  <si>
    <t>40575OMYPD-6473</t>
  </si>
  <si>
    <t>40536UTYUB-5873</t>
  </si>
  <si>
    <t>40395SMRNL-4776</t>
  </si>
  <si>
    <t>40468PKPQG-8685</t>
  </si>
  <si>
    <t>40640FLPPB-4372</t>
  </si>
  <si>
    <t>40173RPNHB-9436</t>
  </si>
  <si>
    <t>40517JMGMY-2352</t>
  </si>
  <si>
    <t>40626CDDCR-7531</t>
  </si>
  <si>
    <t>40470QMQJS-7308</t>
  </si>
  <si>
    <t>40281EMXDG-9998</t>
  </si>
  <si>
    <t>39933QVESJ-7349</t>
  </si>
  <si>
    <t>40219FIRTK-7051</t>
  </si>
  <si>
    <t>40605FRVUN-7899</t>
  </si>
  <si>
    <t>40374DLOOR-3168</t>
  </si>
  <si>
    <t>40242VGJYE-3214</t>
  </si>
  <si>
    <t>40334TYJWD-9875</t>
  </si>
  <si>
    <t>40518FVOWJ-2693</t>
  </si>
  <si>
    <t>40287VGQJP-9827</t>
  </si>
  <si>
    <t>40091GSKPP-5291</t>
  </si>
  <si>
    <t>40383PLDOH-3987</t>
  </si>
  <si>
    <t>39963LHJRD-6606</t>
  </si>
  <si>
    <t>39939HPICS-1927</t>
  </si>
  <si>
    <t>40411CTVIT-2552</t>
  </si>
  <si>
    <t>40008JKWIQ-2347</t>
  </si>
  <si>
    <t>40351TJEQJ-5611</t>
  </si>
  <si>
    <t>40145WWNRD-8313</t>
  </si>
  <si>
    <t>40177JEFII-2145</t>
  </si>
  <si>
    <t>40082JIJPH-5982</t>
  </si>
  <si>
    <t>40368SJWEW-5154</t>
  </si>
  <si>
    <t>40576NEJHX-5645</t>
  </si>
  <si>
    <t>40215MISTM-7999</t>
  </si>
  <si>
    <t>40546XWOEU-6980</t>
  </si>
  <si>
    <t>40193OSHIN-4908</t>
  </si>
  <si>
    <t>40036IOJGJ-7065</t>
  </si>
  <si>
    <t>40317NOJNM-8195</t>
  </si>
  <si>
    <t>39944UETXO-1952</t>
  </si>
  <si>
    <t>40611IVLLD-7611</t>
  </si>
  <si>
    <t>40097UHOVI-5026</t>
  </si>
  <si>
    <t>40506XDLWN-9609</t>
  </si>
  <si>
    <t>39979WIWRF-7969</t>
  </si>
  <si>
    <t>40072NWHDT-4345</t>
  </si>
  <si>
    <t>40285VDFUF-6248</t>
  </si>
  <si>
    <t>40571HETJU-7187</t>
  </si>
  <si>
    <t>40562MRXVR-4029</t>
  </si>
  <si>
    <t>40067MKPOF-3826</t>
  </si>
  <si>
    <t>40572CSYUF-9534</t>
  </si>
  <si>
    <t>40429MXPWB-5744</t>
  </si>
  <si>
    <t>40041KPQVY-7686</t>
  </si>
  <si>
    <t>39944RKTHE-9839</t>
  </si>
  <si>
    <t>40322SBSOK-1624</t>
  </si>
  <si>
    <t>40624RPPJS-2211</t>
  </si>
  <si>
    <t>40629TXNKV-4939</t>
  </si>
  <si>
    <t>40030VLLUK-2580</t>
  </si>
  <si>
    <t>40065MCMJV-2533</t>
  </si>
  <si>
    <t>40410NOTRS-8185</t>
  </si>
  <si>
    <t>40029NIWXW-8483</t>
  </si>
  <si>
    <t>40470DXYQE-9998</t>
  </si>
  <si>
    <t>40253CBBOU-3371</t>
  </si>
  <si>
    <t>40514PESDI-1045</t>
  </si>
  <si>
    <t>40573ITMOJ-3452</t>
  </si>
  <si>
    <t>40126XIRRJ-5044</t>
  </si>
  <si>
    <t>40274BJLXR-2283</t>
  </si>
  <si>
    <t>40530MMRTQ-6375</t>
  </si>
  <si>
    <t>40044UOHDF-4982</t>
  </si>
  <si>
    <t>40598LFMXK-7991</t>
  </si>
  <si>
    <t>40634PHEQP-4405</t>
  </si>
  <si>
    <t>40184WMBSM-4429</t>
  </si>
  <si>
    <t>40019EKIOE-2235</t>
  </si>
  <si>
    <t>40533TNURV-2754</t>
  </si>
  <si>
    <t>40550EHMKT-3365</t>
  </si>
  <si>
    <t>40044WTGYH-4873</t>
  </si>
  <si>
    <t>40011TNKDU-6107</t>
  </si>
  <si>
    <t>39930UEVUF-7381</t>
  </si>
  <si>
    <t>40020XKFML-8776</t>
  </si>
  <si>
    <t>40372RQWME-4062</t>
  </si>
  <si>
    <t>39988CIMOX-2649</t>
  </si>
  <si>
    <t>40308YSUUM-2915</t>
  </si>
  <si>
    <t>40629INWBP-5480</t>
  </si>
  <si>
    <t>40523CLGPI-8681</t>
  </si>
  <si>
    <t>39954TESYM-7968</t>
  </si>
  <si>
    <t>40078CNNOR-9681</t>
  </si>
  <si>
    <t>40432XPDKX-4143</t>
  </si>
  <si>
    <t>40350WMHDU-7651</t>
  </si>
  <si>
    <t>40283NEVUV-4216</t>
  </si>
  <si>
    <t>40222MGOEJ-9955</t>
  </si>
  <si>
    <t>40534XSHCY-7050</t>
  </si>
  <si>
    <t>40416DKCNQ-9265</t>
  </si>
  <si>
    <t>40468DMBMF-5556</t>
  </si>
  <si>
    <t>40015SIRRX-8759</t>
  </si>
  <si>
    <t>40496VLSUE-2476</t>
  </si>
  <si>
    <t>40442LRMSW-5872</t>
  </si>
  <si>
    <t>40362TVNMO-5061</t>
  </si>
  <si>
    <t>40628KHPNX-3753</t>
  </si>
  <si>
    <t>40124NLBGE-7963</t>
  </si>
  <si>
    <t>40609NXCXE-3407</t>
  </si>
  <si>
    <t>40089SJKKK-9611</t>
  </si>
  <si>
    <t>39985NMXPX-9067</t>
  </si>
  <si>
    <t>39957HDWBT-1669</t>
  </si>
  <si>
    <t>40546JHKWL-4494</t>
  </si>
  <si>
    <t>40624LILSI-4175</t>
  </si>
  <si>
    <t>40099EHGTB-3855</t>
  </si>
  <si>
    <t>40202JOMOU-8932</t>
  </si>
  <si>
    <t>40163TVYXI-3130</t>
  </si>
  <si>
    <t>39937WBMDH-6665</t>
  </si>
  <si>
    <t>40517HKGQV-6754</t>
  </si>
  <si>
    <t>39940UBUKY-9860</t>
  </si>
  <si>
    <t>40152XXDXU-5217</t>
  </si>
  <si>
    <t>40173NBFHC-4677</t>
  </si>
  <si>
    <t>40117KBKLP-9297</t>
  </si>
  <si>
    <t>40569PNFYE-4341</t>
  </si>
  <si>
    <t>40043JSPIL-4698</t>
  </si>
  <si>
    <t>39959UECJM-5883</t>
  </si>
  <si>
    <t>39969NCVCB-9406</t>
  </si>
  <si>
    <t>40137OIJWB-6388</t>
  </si>
  <si>
    <t>40570YMWFV-5929</t>
  </si>
  <si>
    <t>40046JWNER-2399</t>
  </si>
  <si>
    <t>40382BXLPR-1722</t>
  </si>
  <si>
    <t>40453HCNEN-5153</t>
  </si>
  <si>
    <t>40251EXNON-7064</t>
  </si>
  <si>
    <t>40273WQXXR-4251</t>
  </si>
  <si>
    <t>40235PKKIR-1051</t>
  </si>
  <si>
    <t>40275XMBGS-1435</t>
  </si>
  <si>
    <t>40315WJOPJ-6562</t>
  </si>
  <si>
    <t>40193XHWPC-2917</t>
  </si>
  <si>
    <t>40045YHRHK-5802</t>
  </si>
  <si>
    <t>40357ICPDW-3595</t>
  </si>
  <si>
    <t>40474TYNTM-5692</t>
  </si>
  <si>
    <t>40033FOUXP-3851</t>
  </si>
  <si>
    <t>40346RNSXV-2568</t>
  </si>
  <si>
    <t>40003CWWMR-9352</t>
  </si>
  <si>
    <t>40161WPYFQ-8262</t>
  </si>
  <si>
    <t>40297PPUSE-6350</t>
  </si>
  <si>
    <t>40526HOMXX-7235</t>
  </si>
  <si>
    <t>40440GQKMF-8496</t>
  </si>
  <si>
    <t>39965WRTCQ-8005</t>
  </si>
  <si>
    <t>40463JGRMG-9500</t>
  </si>
  <si>
    <t>39986OGRHN-9864</t>
  </si>
  <si>
    <t>40137GJMUN-7337</t>
  </si>
  <si>
    <t>40407MWIHE-2404</t>
  </si>
  <si>
    <t>40249BQGHU-1509</t>
  </si>
  <si>
    <t>40339RFWEJ-1369</t>
  </si>
  <si>
    <t>40046WIWXB-1888</t>
  </si>
  <si>
    <t>40440YDXXJ-8275</t>
  </si>
  <si>
    <t>39947UXYJL-9873</t>
  </si>
  <si>
    <t>40111JWGKK-2155</t>
  </si>
  <si>
    <t>40203GJXSV-6554</t>
  </si>
  <si>
    <t>39925HNXCV-9069</t>
  </si>
  <si>
    <t>40432HHYMB-6832</t>
  </si>
  <si>
    <t>39954EWGEI-8104</t>
  </si>
  <si>
    <t>40492BQLMK-8848</t>
  </si>
  <si>
    <t>40101WXTDG-4182</t>
  </si>
  <si>
    <t>40030RUXMJ-7161</t>
  </si>
  <si>
    <t>40475LSOSJ-5281</t>
  </si>
  <si>
    <t>40264DCERD-5750</t>
  </si>
  <si>
    <t>40205BUPOV-3280</t>
  </si>
  <si>
    <t>40496WLUBB-1411</t>
  </si>
  <si>
    <t>40513CYFLW-9508</t>
  </si>
  <si>
    <t>40555SDWLV-7663</t>
  </si>
  <si>
    <t>40112DVVHF-5485</t>
  </si>
  <si>
    <t>40400PNULK-6261</t>
  </si>
  <si>
    <t>39991JMQYV-7872</t>
  </si>
  <si>
    <t>40082JJNJM-2315</t>
  </si>
  <si>
    <t>40117EODXP-6417</t>
  </si>
  <si>
    <t>39979VUJGI-4074</t>
  </si>
  <si>
    <t>39965HLBPG-2164</t>
  </si>
  <si>
    <t>40261BRICP-7513</t>
  </si>
  <si>
    <t>40258RFOBQ-7809</t>
  </si>
  <si>
    <t>39945RIWME-1064</t>
  </si>
  <si>
    <t>40265NIVRD-5358</t>
  </si>
  <si>
    <t>40305MQJWN-7598</t>
  </si>
  <si>
    <t>40218WOHHM-3301</t>
  </si>
  <si>
    <t>40000JMYNQ-7381</t>
  </si>
  <si>
    <t>39951RVLQL-4119</t>
  </si>
  <si>
    <t>40303GFVJD-5680</t>
  </si>
  <si>
    <t>39969QMKXU-1643</t>
  </si>
  <si>
    <t>40054KCCUX-1899</t>
  </si>
  <si>
    <t>40102HDMIJ-2448</t>
  </si>
  <si>
    <t>40608UWTEK-6557</t>
  </si>
  <si>
    <t>40398TCBIF-8150</t>
  </si>
  <si>
    <t>40455VSDOB-9557</t>
  </si>
  <si>
    <t>40481TPFSJ-3914</t>
  </si>
  <si>
    <t>40261HIROC-7599</t>
  </si>
  <si>
    <t>40277DERSL-9857</t>
  </si>
  <si>
    <t>39987SGLSJ-5463</t>
  </si>
  <si>
    <t>39929WHYHC-3380</t>
  </si>
  <si>
    <t>40466PYLUO-9096</t>
  </si>
  <si>
    <t>40065GIKNY-5679</t>
  </si>
  <si>
    <t>40437HJORM-2290</t>
  </si>
  <si>
    <t>40550WIGXK-4347</t>
  </si>
  <si>
    <t>40118NBHFM-9533</t>
  </si>
  <si>
    <t>40206FDXQH-4390</t>
  </si>
  <si>
    <t>39917XUDJX-7754</t>
  </si>
  <si>
    <t>40530JXHBU-3372</t>
  </si>
  <si>
    <t>40278WQEWE-8678</t>
  </si>
  <si>
    <t>40358XWNDV-6487</t>
  </si>
  <si>
    <t>40072BNQDH-5262</t>
  </si>
  <si>
    <t>40000UMUBI-3244</t>
  </si>
  <si>
    <t>39971TEWIK-2385</t>
  </si>
  <si>
    <t>40278XRRYR-6617</t>
  </si>
  <si>
    <t>40213EPHHQ-5223</t>
  </si>
  <si>
    <t>40616ONLOE-4073</t>
  </si>
  <si>
    <t>39950FVBWO-7339</t>
  </si>
  <si>
    <t>40296GYBQO-8672</t>
  </si>
  <si>
    <t>40248UNWYO-5586</t>
  </si>
  <si>
    <t>40471FODHU-2008</t>
  </si>
  <si>
    <t>40506XWJFQ-3462</t>
  </si>
  <si>
    <t>40149YFHCN-4692</t>
  </si>
  <si>
    <t>40394LXDVV-7761</t>
  </si>
  <si>
    <t>40489FYOGR-5003</t>
  </si>
  <si>
    <t>40226PMCUH-9675</t>
  </si>
  <si>
    <t>39970IVOSS-3277</t>
  </si>
  <si>
    <t>40613PTOOU-2823</t>
  </si>
  <si>
    <t>40183DGKBM-1367</t>
  </si>
  <si>
    <t>40157OBNQQ-6061</t>
  </si>
  <si>
    <t>40565XKNPV-6197</t>
  </si>
  <si>
    <t>39992TLEHU-3251</t>
  </si>
  <si>
    <t>40406SPWDB-6394</t>
  </si>
  <si>
    <t>39950HYXUF-2436</t>
  </si>
  <si>
    <t>40460OYTGQ-6878</t>
  </si>
  <si>
    <t>40473SOQYO-3507</t>
  </si>
  <si>
    <t>40527JBXJI-5404</t>
  </si>
  <si>
    <t>40043DDUED-3214</t>
  </si>
  <si>
    <t>40603WMRWP-5401</t>
  </si>
  <si>
    <t>40259HVNFR-6706</t>
  </si>
  <si>
    <t>40266MTGMH-4214</t>
  </si>
  <si>
    <t>40296CUIVI-3137</t>
  </si>
  <si>
    <t>40065VUFRH-8026</t>
  </si>
  <si>
    <t>39924KSJLB-8200</t>
  </si>
  <si>
    <t>39966KBUHW-6934</t>
  </si>
  <si>
    <t>40542NJQFE-3992</t>
  </si>
  <si>
    <t>39915QSNTQ-2967</t>
  </si>
  <si>
    <t>40508XFCJC-7709</t>
  </si>
  <si>
    <t>40458NUVSY-2136</t>
  </si>
  <si>
    <t>40505UDKUW-7296</t>
  </si>
  <si>
    <t>40275PGGRN-9976</t>
  </si>
  <si>
    <t>39952SXLIP-3066</t>
  </si>
  <si>
    <t>40314NTXRX-9378</t>
  </si>
  <si>
    <t>40066IHWHU-3462</t>
  </si>
  <si>
    <t>40159YOVSJ-8183</t>
  </si>
  <si>
    <t>40230RKPTV-2016</t>
  </si>
  <si>
    <t>40551KLMQJ-9303</t>
  </si>
  <si>
    <t>40325XJKDY-2456</t>
  </si>
  <si>
    <t>39938BGJPY-4660</t>
  </si>
  <si>
    <t>40215JVFMK-4435</t>
  </si>
  <si>
    <t>40404CFUOO-3244</t>
  </si>
  <si>
    <t>40339SBDDD-7641</t>
  </si>
  <si>
    <t>40567KNUFX-6303</t>
  </si>
  <si>
    <t>40224RBSVK-5354</t>
  </si>
  <si>
    <t>40021KEYHD-5678</t>
  </si>
  <si>
    <t>40325DSJXV-5389</t>
  </si>
  <si>
    <t>40165FQGSY-7166</t>
  </si>
  <si>
    <t>39911TXHVY-4682</t>
  </si>
  <si>
    <t>40140ISPHM-7121</t>
  </si>
  <si>
    <t>40535DMLWJ-8506</t>
  </si>
  <si>
    <t>40061XHNFP-7724</t>
  </si>
  <si>
    <t>40516KKBCH-5778</t>
  </si>
  <si>
    <t>40638FKUMW-6707</t>
  </si>
  <si>
    <t>40628SEJBX-7182</t>
  </si>
  <si>
    <t>39945RIOHR-7231</t>
  </si>
  <si>
    <t>40438VSBIX-5732</t>
  </si>
  <si>
    <t>40076FVWGF-4510</t>
  </si>
  <si>
    <t>40541PFXCJ-5260</t>
  </si>
  <si>
    <t>40096CTGED-6692</t>
  </si>
  <si>
    <t>40407PNGGF-8904</t>
  </si>
  <si>
    <t>40013EMVYC-7710</t>
  </si>
  <si>
    <t>40179RNJXP-9350</t>
  </si>
  <si>
    <t>40166GRVMT-3921</t>
  </si>
  <si>
    <t>40570DHMMN-9657</t>
  </si>
  <si>
    <t>40469LQQDG-9323</t>
  </si>
  <si>
    <t>40445WTYKG-9613</t>
  </si>
  <si>
    <t>40309DQIKJ-5489</t>
  </si>
  <si>
    <t>39962BEHRY-2068</t>
  </si>
  <si>
    <t>40301TMCWY-7596</t>
  </si>
  <si>
    <t>39967VILEL-2006</t>
  </si>
  <si>
    <t>39961IFCCX-9110</t>
  </si>
  <si>
    <t>40541HSNCL-5596</t>
  </si>
  <si>
    <t>40475YGFJH-8543</t>
  </si>
  <si>
    <t>40619GRWYX-4556</t>
  </si>
  <si>
    <t>40072KKYQN-1267</t>
  </si>
  <si>
    <t>40631TBUFW-8488</t>
  </si>
  <si>
    <t>40003ULPSI-3108</t>
  </si>
  <si>
    <t>40488IYWNF-8184</t>
  </si>
  <si>
    <t>40133NXEKX-4529</t>
  </si>
  <si>
    <t>40517YFFUT-5008</t>
  </si>
  <si>
    <t>40555GSKYI-5539</t>
  </si>
  <si>
    <t>39923MJSJH-1492</t>
  </si>
  <si>
    <t>40248FYYMO-9576</t>
  </si>
  <si>
    <t>40241HWIOB-9479</t>
  </si>
  <si>
    <t>39921EIFOV-1461</t>
  </si>
  <si>
    <t>40130NJEFV-8709</t>
  </si>
  <si>
    <t>40179LIUUJ-2431</t>
  </si>
  <si>
    <t>40566VLSVX-6408</t>
  </si>
  <si>
    <t>40175JGIBK-6229</t>
  </si>
  <si>
    <t>40627NJUGV-5576</t>
  </si>
  <si>
    <t>40140HDVEB-2874</t>
  </si>
  <si>
    <t>40194OXWJN-6545</t>
  </si>
  <si>
    <t>40420SSBEP-9524</t>
  </si>
  <si>
    <t>40080MSFWJ-4837</t>
  </si>
  <si>
    <t>40382UKKSK-8688</t>
  </si>
  <si>
    <t>40254DPTKF-2384</t>
  </si>
  <si>
    <t>40058SRYYQ-8230</t>
  </si>
  <si>
    <t>40478WFPMG-8683</t>
  </si>
  <si>
    <t>40611OENLW-9339</t>
  </si>
  <si>
    <t>40488ICFYQ-3756</t>
  </si>
  <si>
    <t>40536TKQSS-7375</t>
  </si>
  <si>
    <t>40404PNOKU-4800</t>
  </si>
  <si>
    <t>40201LECVU-9449</t>
  </si>
  <si>
    <t>39972YYJIG-7318</t>
  </si>
  <si>
    <t>40574KMPCL-3096</t>
  </si>
  <si>
    <t>40246KSXBF-7588</t>
  </si>
  <si>
    <t>40102QBSET-3371</t>
  </si>
  <si>
    <t>40244ILQHB-7652</t>
  </si>
  <si>
    <t>40555QQDIC-2891</t>
  </si>
  <si>
    <t>40558UOWFQ-8014</t>
  </si>
  <si>
    <t>40515IVDIG-1632</t>
  </si>
  <si>
    <t>40607NWUTB-6708</t>
  </si>
  <si>
    <t>40338CVYJK-6772</t>
  </si>
  <si>
    <t>39941YYFLH-5087</t>
  </si>
  <si>
    <t>39935JUXWR-2654</t>
  </si>
  <si>
    <t>39919SXHOJ-3181</t>
  </si>
  <si>
    <t>40443WKSYH-5443</t>
  </si>
  <si>
    <t>40364FORBB-9124</t>
  </si>
  <si>
    <t>40405HEYSF-4900</t>
  </si>
  <si>
    <t>39977HYBVH-4603</t>
  </si>
  <si>
    <t>39962KUKIE-3125</t>
  </si>
  <si>
    <t>40028USLJS-7015</t>
  </si>
  <si>
    <t>40409IPQKM-5214</t>
  </si>
  <si>
    <t>40076LLVJX-1575</t>
  </si>
  <si>
    <t>40614YLTEN-5219</t>
  </si>
  <si>
    <t>40393YBKTE-6747</t>
  </si>
  <si>
    <t>40295JJXHD-8642</t>
  </si>
  <si>
    <t>40396WXOJV-3880</t>
  </si>
  <si>
    <t>40526TTRNO-3036</t>
  </si>
  <si>
    <t>40208YGWDR-4481</t>
  </si>
  <si>
    <t>40545GMLUX-9381</t>
  </si>
  <si>
    <t>40183BBOUN-4332</t>
  </si>
  <si>
    <t>40266MLSGU-2517</t>
  </si>
  <si>
    <t>39929QWVWB-5213</t>
  </si>
  <si>
    <t>40410CTPQQ-8818</t>
  </si>
  <si>
    <t>40370DCCRX-7188</t>
  </si>
  <si>
    <t>40606VOVDV-8489</t>
  </si>
  <si>
    <t>40608FMTUX-2154</t>
  </si>
  <si>
    <t>40006MFRMQ-1675</t>
  </si>
  <si>
    <t>40289CVERQ-9567</t>
  </si>
  <si>
    <t>40289RHTMD-8068</t>
  </si>
  <si>
    <t>40588WLKFK-3679</t>
  </si>
  <si>
    <t>40122YWKGF-8695</t>
  </si>
  <si>
    <t>40388JPKOC-4062</t>
  </si>
  <si>
    <t>40399VKLTH-9576</t>
  </si>
  <si>
    <t>40214BBUYG-7422</t>
  </si>
  <si>
    <t>40629ENKGU-5845</t>
  </si>
  <si>
    <t>40558BRUVU-1884</t>
  </si>
  <si>
    <t>40597DKXMO-2204</t>
  </si>
  <si>
    <t>40327MOQCB-7206</t>
  </si>
  <si>
    <t>40265IJNNU-1964</t>
  </si>
  <si>
    <t>40382KEBTF-3771</t>
  </si>
  <si>
    <t>40185JGFMB-4235</t>
  </si>
  <si>
    <t>39987PICQQ-2785</t>
  </si>
  <si>
    <t>40366JHMQF-4231</t>
  </si>
  <si>
    <t>39970HDOLK-4405</t>
  </si>
  <si>
    <t>40309DBVVS-2321</t>
  </si>
  <si>
    <t>40108RIQPR-5879</t>
  </si>
  <si>
    <t>40163EWXXH-6412</t>
  </si>
  <si>
    <t>40083REJBV-9129</t>
  </si>
  <si>
    <t>40264BSIHX-3595</t>
  </si>
  <si>
    <t>39957JXISE-1164</t>
  </si>
  <si>
    <t>40007GPDYJ-7726</t>
  </si>
  <si>
    <t>40054TUOJK-8421</t>
  </si>
  <si>
    <t>40360OTIDH-5740</t>
  </si>
  <si>
    <t>40063RVKQR-6518</t>
  </si>
  <si>
    <t>40533YVJSO-8934</t>
  </si>
  <si>
    <t>40521NQDPQ-9986</t>
  </si>
  <si>
    <t>40126JXSOE-3293</t>
  </si>
  <si>
    <t>40448TSMFH-7063</t>
  </si>
  <si>
    <t>40405WXJNX-3716</t>
  </si>
  <si>
    <t>40109MXEED-6742</t>
  </si>
  <si>
    <t>40126GDTLB-6081</t>
  </si>
  <si>
    <t>40260GMXSN-9513</t>
  </si>
  <si>
    <t>39960TQRCK-6215</t>
  </si>
  <si>
    <t>39957VSXCG-8854</t>
  </si>
  <si>
    <t>40153TEHWT-4463</t>
  </si>
  <si>
    <t>40026UGDUH-2383</t>
  </si>
  <si>
    <t>40201FFBQY-2949</t>
  </si>
  <si>
    <t>40332SHFYF-7207</t>
  </si>
  <si>
    <t>40216EKGWF-7110</t>
  </si>
  <si>
    <t>40383PDIGL-2728</t>
  </si>
  <si>
    <t>40226XIFIU-1942</t>
  </si>
  <si>
    <t>40178WBVJY-1783</t>
  </si>
  <si>
    <t>40243MQLUW-7559</t>
  </si>
  <si>
    <t>40189BSEOQ-8971</t>
  </si>
  <si>
    <t>40491DKQYF-6824</t>
  </si>
  <si>
    <t>40374WEPDO-1398</t>
  </si>
  <si>
    <t>40091TSVSP-6709</t>
  </si>
  <si>
    <t>40031ROVED-7160</t>
  </si>
  <si>
    <t>40262FGWGR-4568</t>
  </si>
  <si>
    <t>40431YQSOW-9433</t>
  </si>
  <si>
    <t>40405KMRXD-6231</t>
  </si>
  <si>
    <t>40562BPMGK-9812</t>
  </si>
  <si>
    <t>40165FNTYJ-4862</t>
  </si>
  <si>
    <t>40583QOWMF-6190</t>
  </si>
  <si>
    <t>40523JJSGN-3681</t>
  </si>
  <si>
    <t>40410EOLWX-9902</t>
  </si>
  <si>
    <t>40559KVFHC-3300</t>
  </si>
  <si>
    <t>39957EDXII-6369</t>
  </si>
  <si>
    <t>40225VHSYE-1381</t>
  </si>
  <si>
    <t>40349WCKFS-1055</t>
  </si>
  <si>
    <t>40263IBTFL-5229</t>
  </si>
  <si>
    <t>39912JYICF-9642</t>
  </si>
  <si>
    <t>40033GOQUO-5125</t>
  </si>
  <si>
    <t>40343KJGQQ-9917</t>
  </si>
  <si>
    <t>40255TEXVC-1676</t>
  </si>
  <si>
    <t>40187FXIVI-7676</t>
  </si>
  <si>
    <t>40220EDGHQ-6058</t>
  </si>
  <si>
    <t>40621SIHNU-9456</t>
  </si>
  <si>
    <t>40505VTQJM-6974</t>
  </si>
  <si>
    <t>40502TLOLE-8292</t>
  </si>
  <si>
    <t>39918VQYDE-2107</t>
  </si>
  <si>
    <t>40297EOLJS-7429</t>
  </si>
  <si>
    <t>40018CSOIL-3403</t>
  </si>
  <si>
    <t>39988POGQY-5528</t>
  </si>
  <si>
    <t>40597KVOJE-1980</t>
  </si>
  <si>
    <t>40407DQTRF-7606</t>
  </si>
  <si>
    <t>40101WBWCE-4758</t>
  </si>
  <si>
    <t>40508NSYKF-9957</t>
  </si>
  <si>
    <t>40324MHRCE-1710</t>
  </si>
  <si>
    <t>40617UIUET-3107</t>
  </si>
  <si>
    <t>40352SGRUW-7238</t>
  </si>
  <si>
    <t>40325KMIKK-1287</t>
  </si>
  <si>
    <t>40393KMWHG-9447</t>
  </si>
  <si>
    <t>40111QORXJ-1301</t>
  </si>
  <si>
    <t>40361NCFXK-8687</t>
  </si>
  <si>
    <t>40284HKMOO-8760</t>
  </si>
  <si>
    <t>40410IQCCQ-2627</t>
  </si>
  <si>
    <t>39910MDCCT-3612</t>
  </si>
  <si>
    <t>40196CNECO-4812</t>
  </si>
  <si>
    <t>40165FIMFQ-9954</t>
  </si>
  <si>
    <t>40187NBEPK-4905</t>
  </si>
  <si>
    <t>40552UKYEP-6792</t>
  </si>
  <si>
    <t>40015VXTQH-7073</t>
  </si>
  <si>
    <t>40241CTPRS-3628</t>
  </si>
  <si>
    <t>40198GOQVH-4626</t>
  </si>
  <si>
    <t>40351NFTMV-8550</t>
  </si>
  <si>
    <t>40406KQWUD-1247</t>
  </si>
  <si>
    <t>40529OSNJW-9129</t>
  </si>
  <si>
    <t>40199TPYOL-5130</t>
  </si>
  <si>
    <t>40308FCKUU-3545</t>
  </si>
  <si>
    <t>40531IGGDF-7728</t>
  </si>
  <si>
    <t>40617CTYOO-2615</t>
  </si>
  <si>
    <t>40181FFHJO-7264</t>
  </si>
  <si>
    <t>40419YVKCH-9213</t>
  </si>
  <si>
    <t>40445BHQEP-2452</t>
  </si>
  <si>
    <t>40346JKFFY-2549</t>
  </si>
  <si>
    <t>40138QVMWP-7939</t>
  </si>
  <si>
    <t>40608LHCGS-3681</t>
  </si>
  <si>
    <t>40110GLTRE-7680</t>
  </si>
  <si>
    <t>40335BGGBU-7792</t>
  </si>
  <si>
    <t>40219IBTBO-3161</t>
  </si>
  <si>
    <t>40610SYPPL-9721</t>
  </si>
  <si>
    <t>40438ESPNE-9483</t>
  </si>
  <si>
    <t>40058GKXOU-1394</t>
  </si>
  <si>
    <t>40413WKUCQ-1968</t>
  </si>
  <si>
    <t>40331PORMR-3179</t>
  </si>
  <si>
    <t>39911NXKJT-7449</t>
  </si>
  <si>
    <t>40320OCJQU-6657</t>
  </si>
  <si>
    <t>40253MUEYP-8790</t>
  </si>
  <si>
    <t>40045SENEM-7611</t>
  </si>
  <si>
    <t>40031QUOXU-7153</t>
  </si>
  <si>
    <t>40199WVHJR-8260</t>
  </si>
  <si>
    <t>40028GSQQW-8856</t>
  </si>
  <si>
    <t>40582FFEQG-9274</t>
  </si>
  <si>
    <t>40401KGJFD-8923</t>
  </si>
  <si>
    <t>40370DYTXQ-5893</t>
  </si>
  <si>
    <t>39959YDNEG-4844</t>
  </si>
  <si>
    <t>39948SEKJH-1523</t>
  </si>
  <si>
    <t>39933HJUFQ-8140</t>
  </si>
  <si>
    <t>40439FUVBH-7378</t>
  </si>
  <si>
    <t>39910SGTWF-4252</t>
  </si>
  <si>
    <t>40080FDNVB-3362</t>
  </si>
  <si>
    <t>40636JRGIG-4191</t>
  </si>
  <si>
    <t>40224NBNCH-5048</t>
  </si>
  <si>
    <t>40292CJVLX-6768</t>
  </si>
  <si>
    <t>39934MHGWT-2425</t>
  </si>
  <si>
    <t>40279NKNQR-4009</t>
  </si>
  <si>
    <t>40635MOIQI-4186</t>
  </si>
  <si>
    <t>40149JPCTQ-6170</t>
  </si>
  <si>
    <t>40547YERSR-6529</t>
  </si>
  <si>
    <t>40492ULBTV-3206</t>
  </si>
  <si>
    <t>40367EXBKG-7362</t>
  </si>
  <si>
    <t>39925ETIQL-7756</t>
  </si>
  <si>
    <t>40274GSNQW-8658</t>
  </si>
  <si>
    <t>40538PEKHT-9550</t>
  </si>
  <si>
    <t>40514MERWO-6485</t>
  </si>
  <si>
    <t>39963FQOJL-2342</t>
  </si>
  <si>
    <t>40565DBFYM-1087</t>
  </si>
  <si>
    <t>40513KHMYW-2203</t>
  </si>
  <si>
    <t>40050RJJMV-4871</t>
  </si>
  <si>
    <t>40582FXJHO-5099</t>
  </si>
  <si>
    <t>40535RHGUX-9427</t>
  </si>
  <si>
    <t>40297MLYDT-2656</t>
  </si>
  <si>
    <t>40491ORTMR-4083</t>
  </si>
  <si>
    <t>40284TCXBQ-1225</t>
  </si>
  <si>
    <t>40602MGBUS-4991</t>
  </si>
  <si>
    <t>40241MJVWW-4430</t>
  </si>
  <si>
    <t>40177HLTVE-4357</t>
  </si>
  <si>
    <t>39929YOEUF-3722</t>
  </si>
  <si>
    <t>40128GFHGV-1291</t>
  </si>
  <si>
    <t>40045WMNPS-3753</t>
  </si>
  <si>
    <t>40425PRQIQ-7887</t>
  </si>
  <si>
    <t>40429RSREP-5070</t>
  </si>
  <si>
    <t>40487KUMKG-3497</t>
  </si>
  <si>
    <t>40198EDXBQ-7740</t>
  </si>
  <si>
    <t>40547KNRUV-8096</t>
  </si>
  <si>
    <t>40447YUHPE-1140</t>
  </si>
  <si>
    <t>39910SVOKG-4078</t>
  </si>
  <si>
    <t>39983VDBHK-1697</t>
  </si>
  <si>
    <t>40459JOODU-6446</t>
  </si>
  <si>
    <t>40602KDGLD-1807</t>
  </si>
  <si>
    <t>40443CLDHB-5885</t>
  </si>
  <si>
    <t>40093XPRTL-4634</t>
  </si>
  <si>
    <t>40426XXBME-8944</t>
  </si>
  <si>
    <t>40518RHLSN-9105</t>
  </si>
  <si>
    <t>40165RMCEJ-7726</t>
  </si>
  <si>
    <t>40496OBBHW-2105</t>
  </si>
  <si>
    <t>40146BHEYK-4089</t>
  </si>
  <si>
    <t>40375IYLBH-5571</t>
  </si>
  <si>
    <t>40226PEIUU-5135</t>
  </si>
  <si>
    <t>40614GOGGU-5638</t>
  </si>
  <si>
    <t>40464BLUKQ-5510</t>
  </si>
  <si>
    <t>40028CXVFH-4164</t>
  </si>
  <si>
    <t>40516LKCOF-3633</t>
  </si>
  <si>
    <t>40452YYHEQ-3600</t>
  </si>
  <si>
    <t>40158SPKVG-6187</t>
  </si>
  <si>
    <t>40172VXPIF-4524</t>
  </si>
  <si>
    <t>40100FHJYS-6937</t>
  </si>
  <si>
    <t>40445QRLWX-2730</t>
  </si>
  <si>
    <t>40407LLFIJ-4270</t>
  </si>
  <si>
    <t>40631QLNSW-5518</t>
  </si>
  <si>
    <t>40610OGMJF-9023</t>
  </si>
  <si>
    <t>40604NCLWS-7990</t>
  </si>
  <si>
    <t>40482IKCYH-3218</t>
  </si>
  <si>
    <t>40554GCGMR-5773</t>
  </si>
  <si>
    <t>40357KOIPD-4441</t>
  </si>
  <si>
    <t>40604OJPBQ-3359</t>
  </si>
  <si>
    <t>40063QNLEK-4132</t>
  </si>
  <si>
    <t>40461PYHBC-1142</t>
  </si>
  <si>
    <t>40451DEBNP-2603</t>
  </si>
  <si>
    <t>40279VLLQK-6050</t>
  </si>
  <si>
    <t>40001FMDKT-5728</t>
  </si>
  <si>
    <t>40022RFRDO-2084</t>
  </si>
  <si>
    <t>39986GTOUF-9838</t>
  </si>
  <si>
    <t>40060SYOBM-9052</t>
  </si>
  <si>
    <t>40266ROSXI-6652</t>
  </si>
  <si>
    <t>40410BOOWH-2930</t>
  </si>
  <si>
    <t>40504XPRKO-1955</t>
  </si>
  <si>
    <t>40534GPWQQ-2105</t>
  </si>
  <si>
    <t>40301LFUKS-7425</t>
  </si>
  <si>
    <t>39978GWKPC-3201</t>
  </si>
  <si>
    <t>40459EYTQE-4843</t>
  </si>
  <si>
    <t>40063XOWOI-8799</t>
  </si>
  <si>
    <t>40125UNXHS-4713</t>
  </si>
  <si>
    <t>39972JQDRE-5460</t>
  </si>
  <si>
    <t>40491BEJWC-9765</t>
  </si>
  <si>
    <t>40151CDEHP-1158</t>
  </si>
  <si>
    <t>40624TTXMV-5623</t>
  </si>
  <si>
    <t>40480DUMWS-9040</t>
  </si>
  <si>
    <t>40088NITPX-5690</t>
  </si>
  <si>
    <t>40451PGPLX-6980</t>
  </si>
  <si>
    <t>40612MBQCE-6807</t>
  </si>
  <si>
    <t>40113WCDJY-9820</t>
  </si>
  <si>
    <t>40509XQBGB-9741</t>
  </si>
  <si>
    <t>40479QIMEJ-6566</t>
  </si>
  <si>
    <t>40283HXMIK-8301</t>
  </si>
  <si>
    <t>39958PSBFI-8727</t>
  </si>
  <si>
    <t>40144LNTBL-6790</t>
  </si>
  <si>
    <t>40053XIKDK-3798</t>
  </si>
  <si>
    <t>40177KRLVO-8367</t>
  </si>
  <si>
    <t>40018VBVDG-5115</t>
  </si>
  <si>
    <t>40407KPYTT-8812</t>
  </si>
  <si>
    <t>40467VIBYK-5219</t>
  </si>
  <si>
    <t>40092UFRBE-4155</t>
  </si>
  <si>
    <t>40210JBJGO-9328</t>
  </si>
  <si>
    <t>40573JVNBS-7602</t>
  </si>
  <si>
    <t>40464RJDCN-3758</t>
  </si>
  <si>
    <t>40067JGEVK-2040</t>
  </si>
  <si>
    <t>40502JMFSK-1472</t>
  </si>
  <si>
    <t>40368BUMOK-6018</t>
  </si>
  <si>
    <t>40124SFNIS-7265</t>
  </si>
  <si>
    <t>40254HNJVJ-2029</t>
  </si>
  <si>
    <t>40534RNCCL-7843</t>
  </si>
  <si>
    <t>40222IRQVF-7478</t>
  </si>
  <si>
    <t>40536KSPSP-9767</t>
  </si>
  <si>
    <t>40003NDOGG-3908</t>
  </si>
  <si>
    <t>40320MMLMF-3068</t>
  </si>
  <si>
    <t>40229MEPSN-2445</t>
  </si>
  <si>
    <t>40388UHGVK-5944</t>
  </si>
  <si>
    <t>40184YLSIP-9428</t>
  </si>
  <si>
    <t>40132FYVKT-8234</t>
  </si>
  <si>
    <t>40326SJOCT-4531</t>
  </si>
  <si>
    <t>40503JRJEQ-4576</t>
  </si>
  <si>
    <t>39996SKEUP-3506</t>
  </si>
  <si>
    <t>40633WQNTE-1624</t>
  </si>
  <si>
    <t>40511EXMKP-8770</t>
  </si>
  <si>
    <t>40509JFLGI-9064</t>
  </si>
  <si>
    <t>39939ODGEE-1006</t>
  </si>
  <si>
    <t>40485QBLCU-5960</t>
  </si>
  <si>
    <t>40051CEOTY-9236</t>
  </si>
  <si>
    <t>40162WDVHB-7622</t>
  </si>
  <si>
    <t>40087RLOKP-5572</t>
  </si>
  <si>
    <t>40256BHUIL-6202</t>
  </si>
  <si>
    <t>39929TOOEW-3395</t>
  </si>
  <si>
    <t>40034NYKMK-3949</t>
  </si>
  <si>
    <t>40609IYOXF-8783</t>
  </si>
  <si>
    <t>40183MBRRC-4620</t>
  </si>
  <si>
    <t>40289DRFDS-8915</t>
  </si>
  <si>
    <t>40507PRVYH-6462</t>
  </si>
  <si>
    <t>40500HSWLU-2247</t>
  </si>
  <si>
    <t>40208GKPXO-6127</t>
  </si>
  <si>
    <t>39920JUXSH-8296</t>
  </si>
  <si>
    <t>40021BIUHN-4657</t>
  </si>
  <si>
    <t>40239VXFCP-1300</t>
  </si>
  <si>
    <t>39948OSLIS-5148</t>
  </si>
  <si>
    <t>39953RPOPQ-6933</t>
  </si>
  <si>
    <t>39936YUWBY-4193</t>
  </si>
  <si>
    <t>40472BFDPC-7909</t>
  </si>
  <si>
    <t>40187JVJVF-6775</t>
  </si>
  <si>
    <t>39967TUUCV-9447</t>
  </si>
  <si>
    <t>40012MEHTT-9112</t>
  </si>
  <si>
    <t>40192MWOWT-2783</t>
  </si>
  <si>
    <t>40241XRYHG-1053</t>
  </si>
  <si>
    <t>40463UTWYU-7876</t>
  </si>
  <si>
    <t>40436YNQSY-2270</t>
  </si>
  <si>
    <t>40097RSPVI-2794</t>
  </si>
  <si>
    <t>40443YCUJC-9848</t>
  </si>
  <si>
    <t>40479HCEOV-6426</t>
  </si>
  <si>
    <t>40410CYWWO-9675</t>
  </si>
  <si>
    <t>40210JXNQT-6976</t>
  </si>
  <si>
    <t>40504UVSHL-7022</t>
  </si>
  <si>
    <t>40526LFIFV-8202</t>
  </si>
  <si>
    <t>40028RLYGM-8897</t>
  </si>
  <si>
    <t>39989REROU-3971</t>
  </si>
  <si>
    <t>40587VQCUH-3379</t>
  </si>
  <si>
    <t>40506JKWJI-5460</t>
  </si>
  <si>
    <t>40414EHNDS-2616</t>
  </si>
  <si>
    <t>40444ULBMO-7914</t>
  </si>
  <si>
    <t>40096YVMQR-3186</t>
  </si>
  <si>
    <t>39910XROOY-9216</t>
  </si>
  <si>
    <t>40574CCPKJ-3922</t>
  </si>
  <si>
    <t>40163QPMQL-1411</t>
  </si>
  <si>
    <t>40461WRIJY-3309</t>
  </si>
  <si>
    <t>40448ULMEV-2840</t>
  </si>
  <si>
    <t>39935BJMNR-3921</t>
  </si>
  <si>
    <t>40183LDYUD-8079</t>
  </si>
  <si>
    <t>40277JODNR-5835</t>
  </si>
  <si>
    <t>40140GHMXG-6706</t>
  </si>
  <si>
    <t>40548JCUCI-6191</t>
  </si>
  <si>
    <t>40599DLIEB-5921</t>
  </si>
  <si>
    <t>40606OTCVB-8228</t>
  </si>
  <si>
    <t>40571VJTKW-2913</t>
  </si>
  <si>
    <t>40555UIWQV-1351</t>
  </si>
  <si>
    <t>40284MGQEH-8170</t>
  </si>
  <si>
    <t>40212JHTHE-8972</t>
  </si>
  <si>
    <t>40249HVJKE-6499</t>
  </si>
  <si>
    <t>39970IOJUT-4332</t>
  </si>
  <si>
    <t>40638TBLIL-1722</t>
  </si>
  <si>
    <t>40183SFMWD-5317</t>
  </si>
  <si>
    <t>40201KOEUB-8306</t>
  </si>
  <si>
    <t>39966GLMVW-8538</t>
  </si>
  <si>
    <t>40105GHREY-2113</t>
  </si>
  <si>
    <t>39977YGPUE-8258</t>
  </si>
  <si>
    <t>40437OVYNT-7350</t>
  </si>
  <si>
    <t>40031IUOSG-7426</t>
  </si>
  <si>
    <t>40436EYSOU-3985</t>
  </si>
  <si>
    <t>40587YPKSQ-3025</t>
  </si>
  <si>
    <t>40488YTSIG-1801</t>
  </si>
  <si>
    <t>40160JYDKK-5733</t>
  </si>
  <si>
    <t>39950QOOQW-2969</t>
  </si>
  <si>
    <t>40136SHCBR-3171</t>
  </si>
  <si>
    <t>40508QCLOY-5987</t>
  </si>
  <si>
    <t>39942TNFES-4453</t>
  </si>
  <si>
    <t>40030QSJJJ-4696</t>
  </si>
  <si>
    <t>40629YORMD-5704</t>
  </si>
  <si>
    <t>39983NPWCT-6554</t>
  </si>
  <si>
    <t>40549HTFKF-5248</t>
  </si>
  <si>
    <t>40535EDVYQ-6523</t>
  </si>
  <si>
    <t>40389UYTHH-1736</t>
  </si>
  <si>
    <t>40300MMSIL-5285</t>
  </si>
  <si>
    <t>40445PUEVX-7803</t>
  </si>
  <si>
    <t>40139MLNKG-1263</t>
  </si>
  <si>
    <t>39916SKHWV-3807</t>
  </si>
  <si>
    <t>40608OYUKY-8412</t>
  </si>
  <si>
    <t>40073JFBXI-2081</t>
  </si>
  <si>
    <t>40619TWWQL-6186</t>
  </si>
  <si>
    <t>40047WUDHL-2107</t>
  </si>
  <si>
    <t>40366NCPEQ-5829</t>
  </si>
  <si>
    <t>39916UMSLX-8297</t>
  </si>
  <si>
    <t>40265QYYLG-9363</t>
  </si>
  <si>
    <t>40165BPMCC-4067</t>
  </si>
  <si>
    <t>40389OTSNN-5551</t>
  </si>
  <si>
    <t>40555LHUGQ-4165</t>
  </si>
  <si>
    <t>40572OTCEM-4657</t>
  </si>
  <si>
    <t>40124CCMEC-7399</t>
  </si>
  <si>
    <t>39961LGRJI-3525</t>
  </si>
  <si>
    <t>39975DRWTY-3696</t>
  </si>
  <si>
    <t>40545EQVQE-1954</t>
  </si>
  <si>
    <t>40571TUEBI-3327</t>
  </si>
  <si>
    <t>40067CXEBT-7049</t>
  </si>
  <si>
    <t>40556VUPIH-5463</t>
  </si>
  <si>
    <t>40610VGPHY-2876</t>
  </si>
  <si>
    <t>40041BBKOE-9654</t>
  </si>
  <si>
    <t>40015FOWQC-1100</t>
  </si>
  <si>
    <t>40462CEQOJ-9353</t>
  </si>
  <si>
    <t>40226FQOWB-9179</t>
  </si>
  <si>
    <t>40177MBPMV-4484</t>
  </si>
  <si>
    <t>40565TSUWV-9009</t>
  </si>
  <si>
    <t>40637CBGRE-3413</t>
  </si>
  <si>
    <t>40630YFCGR-3722</t>
  </si>
  <si>
    <t>40361DKGBR-5616</t>
  </si>
  <si>
    <t>40347QRISV-6746</t>
  </si>
  <si>
    <t>39938MMDDM-6413</t>
  </si>
  <si>
    <t>40144TQQKF-8489</t>
  </si>
  <si>
    <t>40620WBMPX-3400</t>
  </si>
  <si>
    <t>40338VFYPM-3300</t>
  </si>
  <si>
    <t>40411HINWT-8855</t>
  </si>
  <si>
    <t>39933QDWTH-7305</t>
  </si>
  <si>
    <t>40392CIJRY-5142</t>
  </si>
  <si>
    <t>40224QGKPK-4907</t>
  </si>
  <si>
    <t>40196LPIGM-4008</t>
  </si>
  <si>
    <t>40569PQGXO-5051</t>
  </si>
  <si>
    <t>40090RDYHI-7632</t>
  </si>
  <si>
    <t>40289TFIMJ-6455</t>
  </si>
  <si>
    <t>40452UONUU-7478</t>
  </si>
  <si>
    <t>40394LDQQI-2077</t>
  </si>
  <si>
    <t>40031YLSHD-5324</t>
  </si>
  <si>
    <t>40333KEXPX-2776</t>
  </si>
  <si>
    <t>40158PKXKM-6257</t>
  </si>
  <si>
    <t>40406QUWML-8562</t>
  </si>
  <si>
    <t>39946TCINL-5353</t>
  </si>
  <si>
    <t>40145JGWFF-4734</t>
  </si>
  <si>
    <t>Create A PivotTable that sums sales for each Sales Rep by month and then make a column chart that shows the cross tabulated table in visual form. Create the PivotTable and Chart on this sheet. In this problem, you are trying to visually show the answer to the question "Which month did each SalesRep sell the most?"</t>
  </si>
  <si>
    <t>Label:</t>
  </si>
  <si>
    <t>Which Month Did Each SalesRep Sell The Most?</t>
  </si>
  <si>
    <t>Times For Manufacturing</t>
  </si>
  <si>
    <t>Times For Manufacturing (minutes are not entered as Time Serial Numbers).</t>
  </si>
  <si>
    <t>Using a PivotTable count the number of times that occur in the categories "10 &lt;= Times &lt; 15", "15 &lt;= Times &lt; 20", etc. up to the last category "45 &lt;= Times &lt;50". Then create a Histogram showing the pattern of the data.</t>
  </si>
  <si>
    <t>In cell B4 create a formula that calculates the average for the scores in column A that will not include the zeros in the calculation (you must leave the zero values in column A.
In cell E4 use the AVERAGE function to calculate the average - but before you do this remove all the zero values from column D so that they are not included in the calculation.</t>
  </si>
  <si>
    <t>Scores</t>
  </si>
  <si>
    <t>Sum of Sales</t>
  </si>
  <si>
    <t>Row Labels</t>
  </si>
  <si>
    <t>Column Labels</t>
  </si>
  <si>
    <t>(Beginning Inventory+Purchase)-Ending Inventory=COGS</t>
  </si>
  <si>
    <t>in Time</t>
  </si>
  <si>
    <t>out Time</t>
  </si>
  <si>
    <t>COGS Formula</t>
  </si>
  <si>
    <t>Formula</t>
  </si>
  <si>
    <t>Sales Amount*Commission</t>
  </si>
  <si>
    <t>Sum of COGS</t>
  </si>
  <si>
    <t>SalesRep Count</t>
  </si>
  <si>
    <t>SalesRep Sum</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</si>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</sst>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3" formatCode="_ * #,##0.00_ ;_ * \-#,##0.00_ ;_ * &quot;-&quot;??_ ;_ @_ "/>
    <numFmt numFmtId="164" formatCode="&quot;$&quot;#,##0.00_);[Red]\(&quot;$&quot;#,##0.00\)"/>
    <numFmt numFmtId="165" formatCode="_(* #,##0.00_);_(* \(#,##0.00\);_(* &quot;-&quot;??_);_(@_)"/>
    <numFmt numFmtId="166" formatCode="[$-409]h:mm\ AM/PM;@"/>
    <numFmt numFmtId="167" formatCode="0.00000000%"/>
    <numFmt numFmtId="168" formatCode="#,##0.00;\-#,##0.00;"/>
    <numFmt numFmtId="169" formatCode="&quot;$&quot;#,##0_);[Red]\(&quot;$&quot;#,##0\)"/>
    <numFmt numFmtId="170" formatCode="&quot;$&quot;#,##0.00"/>
    <numFmt numFmtId="171" formatCode="0.0%"/>
    <numFmt numFmtId="172" formatCode="m/d/yy"/>
    <numFmt numFmtId="173" formatCode="&quot;$&quot;#,##0.000_);[Red]\(&quot;$&quot;#,##0.000\)"/>
    <numFmt numFmtId="174" formatCode="mmmm\,\ yyyy"/>
    <numFmt numFmtId="175" formatCode="mm/dd/yy;@"/>
    <numFmt numFmtId="176" formatCode="[$$-409]#,##0.00"/>
    <numFmt numFmtId="177" formatCode="0.0"/>
    <numFmt numFmtId="178" formatCode="h:mm;@"/>
    <numFmt numFmtId="179" formatCode="#,##0.00;[Red]#,##0.00"/>
  </numFmts>
  <fonts count="1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0"/>
      <name val="Arial"/>
      <family val="2"/>
    </font>
    <font>
      <sz val="10"/>
      <color theme="0"/>
      <name val="Arial"/>
      <family val="2"/>
    </font>
    <font>
      <b/>
      <sz val="11"/>
      <color rgb="FFFFFFFF"/>
      <name val="Calibri"/>
      <family val="2"/>
    </font>
    <font>
      <i/>
      <sz val="11"/>
      <color theme="1"/>
      <name val="Calibri"/>
      <family val="2"/>
      <scheme val="minor"/>
    </font>
    <font>
      <sz val="9"/>
      <color rgb="FF333333"/>
      <name val="Verdana"/>
      <family val="2"/>
    </font>
    <font>
      <sz val="10"/>
      <name val="Wingdings"/>
      <charset val="2"/>
    </font>
    <font>
      <b/>
      <sz val="10"/>
      <name val="Arial"/>
      <family val="2"/>
    </font>
    <font>
      <b/>
      <sz val="10"/>
      <color theme="0"/>
      <name val="Arial"/>
      <family val="2"/>
    </font>
    <font>
      <b/>
      <sz val="11"/>
      <color indexed="8"/>
      <name val="Calibri"/>
      <family val="2"/>
      <scheme val="minor"/>
    </font>
  </fonts>
  <fills count="18">
    <fill>
      <patternFill patternType="none"/>
    </fill>
    <fill>
      <patternFill patternType="gray125"/>
    </fill>
    <fill>
      <patternFill patternType="solid">
        <fgColor rgb="FFFFFF99"/>
        <bgColor indexed="64"/>
      </patternFill>
    </fill>
    <fill>
      <patternFill patternType="solid">
        <fgColor rgb="FF002060"/>
        <bgColor indexed="64"/>
      </patternFill>
    </fill>
    <fill>
      <patternFill patternType="solid">
        <fgColor rgb="FF0070C0"/>
        <bgColor indexed="64"/>
      </patternFill>
    </fill>
    <fill>
      <patternFill patternType="solid">
        <fgColor rgb="FFCCFFCC"/>
        <bgColor indexed="64"/>
      </patternFill>
    </fill>
    <fill>
      <patternFill patternType="solid">
        <fgColor rgb="FFFFFF00"/>
        <bgColor indexed="64"/>
      </patternFill>
    </fill>
    <fill>
      <patternFill patternType="solid">
        <fgColor theme="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theme="6" tint="-0.499984740745262"/>
        <bgColor indexed="64"/>
      </patternFill>
    </fill>
    <fill>
      <patternFill patternType="solid">
        <fgColor rgb="FF002060"/>
        <bgColor rgb="FF000000"/>
      </patternFill>
    </fill>
    <fill>
      <patternFill patternType="solid">
        <fgColor theme="4" tint="0.79998168889431442"/>
        <bgColor indexed="64"/>
      </patternFill>
    </fill>
    <fill>
      <patternFill patternType="solid">
        <fgColor indexed="13"/>
        <bgColor indexed="64"/>
      </patternFill>
    </fill>
    <fill>
      <patternFill patternType="solid">
        <fgColor rgb="FF006600"/>
        <bgColor indexed="64"/>
      </patternFill>
    </fill>
    <fill>
      <patternFill patternType="solid">
        <fgColor theme="6" tint="0.39997558519241921"/>
        <bgColor indexed="64"/>
      </patternFill>
    </fill>
    <fill>
      <patternFill patternType="solid">
        <fgColor rgb="FFFFC000"/>
        <bgColor indexed="64"/>
      </patternFill>
    </fill>
  </fills>
  <borders count="1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double">
        <color indexed="64"/>
      </bottom>
      <diagonal/>
    </border>
    <border>
      <left/>
      <right/>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41">
    <xf numFmtId="0" fontId="0" fillId="0" borderId="0" xfId="0"/>
    <xf numFmtId="0" fontId="0" fillId="2" borderId="1" xfId="0" applyFill="1" applyBorder="1" applyAlignment="1">
      <alignment horizontal="centerContinuous" wrapText="1"/>
    </xf>
    <xf numFmtId="0" fontId="0" fillId="2" borderId="2" xfId="0" applyFill="1" applyBorder="1" applyAlignment="1">
      <alignment horizontal="centerContinuous" wrapText="1"/>
    </xf>
    <xf numFmtId="0" fontId="0" fillId="2" borderId="3" xfId="0" applyFill="1" applyBorder="1" applyAlignment="1">
      <alignment horizontal="centerContinuous" wrapText="1"/>
    </xf>
    <xf numFmtId="0" fontId="0" fillId="0" borderId="4" xfId="0" applyBorder="1"/>
    <xf numFmtId="0" fontId="2" fillId="3" borderId="4" xfId="0" applyFont="1" applyFill="1" applyBorder="1"/>
    <xf numFmtId="0" fontId="2" fillId="4" borderId="4" xfId="0" applyFont="1" applyFill="1" applyBorder="1"/>
    <xf numFmtId="164" fontId="0" fillId="0" borderId="4" xfId="0" applyNumberFormat="1" applyBorder="1"/>
    <xf numFmtId="0" fontId="4" fillId="3" borderId="4" xfId="0" applyFont="1" applyFill="1" applyBorder="1"/>
    <xf numFmtId="164" fontId="0" fillId="0" borderId="0" xfId="0" applyNumberFormat="1"/>
    <xf numFmtId="164" fontId="0" fillId="5" borderId="4" xfId="0" applyNumberFormat="1" applyFill="1" applyBorder="1"/>
    <xf numFmtId="0" fontId="3" fillId="0" borderId="4" xfId="0" applyFont="1" applyBorder="1"/>
    <xf numFmtId="43" fontId="0" fillId="0" borderId="4" xfId="1" applyFont="1" applyBorder="1"/>
    <xf numFmtId="0" fontId="3" fillId="0" borderId="4" xfId="0" applyFont="1" applyBorder="1" applyAlignment="1">
      <alignment horizontal="left" indent="1"/>
    </xf>
    <xf numFmtId="43" fontId="0" fillId="5" borderId="4" xfId="1" applyFont="1" applyFill="1" applyBorder="1"/>
    <xf numFmtId="0" fontId="4" fillId="3" borderId="0" xfId="0" applyFont="1" applyFill="1"/>
    <xf numFmtId="0" fontId="0" fillId="5" borderId="4" xfId="0" applyFill="1" applyBorder="1"/>
    <xf numFmtId="14" fontId="0" fillId="0" borderId="4" xfId="0" applyNumberFormat="1" applyBorder="1"/>
    <xf numFmtId="14" fontId="0" fillId="6" borderId="4" xfId="0" applyNumberFormat="1" applyFill="1" applyBorder="1"/>
    <xf numFmtId="0" fontId="0" fillId="6" borderId="4" xfId="0" applyFill="1" applyBorder="1"/>
    <xf numFmtId="164" fontId="0" fillId="6" borderId="4" xfId="0" applyNumberFormat="1" applyFill="1" applyBorder="1"/>
    <xf numFmtId="0" fontId="4" fillId="3" borderId="4" xfId="0" applyFont="1" applyFill="1" applyBorder="1" applyAlignment="1">
      <alignment wrapText="1"/>
    </xf>
    <xf numFmtId="166" fontId="0" fillId="0" borderId="4" xfId="0" applyNumberFormat="1" applyBorder="1"/>
    <xf numFmtId="9" fontId="0" fillId="0" borderId="4" xfId="0" applyNumberFormat="1" applyBorder="1"/>
    <xf numFmtId="0" fontId="5" fillId="2" borderId="4" xfId="0" applyFont="1" applyFill="1" applyBorder="1"/>
    <xf numFmtId="167" fontId="0" fillId="0" borderId="4" xfId="0" applyNumberFormat="1" applyBorder="1"/>
    <xf numFmtId="0" fontId="0" fillId="2" borderId="4" xfId="0" applyFill="1" applyBorder="1" applyAlignment="1">
      <alignment horizontal="centerContinuous" wrapText="1"/>
    </xf>
    <xf numFmtId="0" fontId="0" fillId="0" borderId="4" xfId="0" quotePrefix="1" applyBorder="1"/>
    <xf numFmtId="0" fontId="3" fillId="0" borderId="0" xfId="0" applyFont="1"/>
    <xf numFmtId="168" fontId="0" fillId="0" borderId="4" xfId="0" applyNumberFormat="1" applyBorder="1"/>
    <xf numFmtId="168" fontId="0" fillId="5" borderId="4" xfId="0" applyNumberFormat="1" applyFill="1" applyBorder="1"/>
    <xf numFmtId="164" fontId="0" fillId="5" borderId="4" xfId="0" quotePrefix="1" applyNumberFormat="1" applyFill="1" applyBorder="1"/>
    <xf numFmtId="0" fontId="3" fillId="0" borderId="4" xfId="0" applyFont="1" applyBorder="1" applyAlignment="1">
      <alignment wrapText="1"/>
    </xf>
    <xf numFmtId="0" fontId="0" fillId="0" borderId="3" xfId="0" applyBorder="1"/>
    <xf numFmtId="164" fontId="0" fillId="0" borderId="3" xfId="0" applyNumberFormat="1" applyBorder="1"/>
    <xf numFmtId="164" fontId="0" fillId="5" borderId="3" xfId="0" applyNumberFormat="1" applyFill="1" applyBorder="1"/>
    <xf numFmtId="2" fontId="0" fillId="0" borderId="4" xfId="0" applyNumberFormat="1" applyBorder="1"/>
    <xf numFmtId="2" fontId="0" fillId="0" borderId="4" xfId="0" applyNumberFormat="1" applyBorder="1" applyAlignment="1">
      <alignment wrapText="1"/>
    </xf>
    <xf numFmtId="2" fontId="0" fillId="5" borderId="4" xfId="0" applyNumberFormat="1" applyFill="1" applyBorder="1" applyAlignment="1">
      <alignment wrapText="1"/>
    </xf>
    <xf numFmtId="0" fontId="2" fillId="3" borderId="4" xfId="0" applyFont="1" applyFill="1" applyBorder="1" applyAlignment="1">
      <alignment wrapText="1"/>
    </xf>
    <xf numFmtId="18" fontId="0" fillId="0" borderId="4" xfId="0" applyNumberFormat="1" applyBorder="1"/>
    <xf numFmtId="169" fontId="0" fillId="0" borderId="4" xfId="0" applyNumberFormat="1" applyBorder="1"/>
    <xf numFmtId="0" fontId="6" fillId="0" borderId="0" xfId="0" applyFont="1"/>
    <xf numFmtId="0" fontId="7" fillId="7" borderId="0" xfId="0" applyFont="1" applyFill="1" applyAlignment="1">
      <alignment horizontal="centerContinuous" wrapText="1"/>
    </xf>
    <xf numFmtId="0" fontId="7" fillId="3" borderId="4" xfId="0" applyFont="1" applyFill="1" applyBorder="1"/>
    <xf numFmtId="9" fontId="7" fillId="3" borderId="4" xfId="0" applyNumberFormat="1" applyFont="1" applyFill="1" applyBorder="1"/>
    <xf numFmtId="0" fontId="7" fillId="3" borderId="4" xfId="0" applyFont="1" applyFill="1" applyBorder="1" applyAlignment="1">
      <alignment wrapText="1"/>
    </xf>
    <xf numFmtId="0" fontId="6" fillId="0" borderId="4" xfId="0" applyFont="1" applyBorder="1" applyAlignment="1">
      <alignment horizontal="left"/>
    </xf>
    <xf numFmtId="170" fontId="6" fillId="8" borderId="4" xfId="0" applyNumberFormat="1" applyFont="1" applyFill="1" applyBorder="1"/>
    <xf numFmtId="170" fontId="6" fillId="9" borderId="4" xfId="0" applyNumberFormat="1" applyFont="1" applyFill="1" applyBorder="1"/>
    <xf numFmtId="0" fontId="4" fillId="10" borderId="0" xfId="0" applyFont="1" applyFill="1" applyAlignment="1">
      <alignment horizontal="centerContinuous" wrapText="1"/>
    </xf>
    <xf numFmtId="0" fontId="6" fillId="0" borderId="4" xfId="0" applyFont="1" applyBorder="1" applyAlignment="1">
      <alignment wrapText="1"/>
    </xf>
    <xf numFmtId="9" fontId="6" fillId="0" borderId="4" xfId="0" applyNumberFormat="1" applyFont="1" applyBorder="1"/>
    <xf numFmtId="171" fontId="6" fillId="0" borderId="4" xfId="0" applyNumberFormat="1" applyFont="1" applyBorder="1"/>
    <xf numFmtId="0" fontId="4" fillId="10" borderId="4" xfId="0" applyFont="1" applyFill="1" applyBorder="1" applyAlignment="1">
      <alignment horizontal="centerContinuous" wrapText="1"/>
    </xf>
    <xf numFmtId="172" fontId="0" fillId="0" borderId="4" xfId="0" applyNumberFormat="1" applyBorder="1"/>
    <xf numFmtId="0" fontId="4" fillId="4" borderId="4" xfId="0" applyFont="1" applyFill="1" applyBorder="1"/>
    <xf numFmtId="0" fontId="4" fillId="4" borderId="4" xfId="0" applyFont="1" applyFill="1" applyBorder="1" applyAlignment="1">
      <alignment horizontal="left"/>
    </xf>
    <xf numFmtId="0" fontId="4" fillId="11" borderId="4" xfId="0" applyFont="1" applyFill="1" applyBorder="1"/>
    <xf numFmtId="9" fontId="0" fillId="0" borderId="4" xfId="2" applyFont="1" applyBorder="1"/>
    <xf numFmtId="0" fontId="0" fillId="2" borderId="4" xfId="0" applyFill="1" applyBorder="1" applyAlignment="1">
      <alignment horizontal="centerContinuous"/>
    </xf>
    <xf numFmtId="14" fontId="0" fillId="0" borderId="0" xfId="0" applyNumberFormat="1"/>
    <xf numFmtId="14" fontId="4" fillId="4" borderId="4" xfId="0" applyNumberFormat="1" applyFont="1" applyFill="1" applyBorder="1"/>
    <xf numFmtId="0" fontId="2" fillId="3" borderId="5" xfId="0" applyFont="1" applyFill="1" applyBorder="1"/>
    <xf numFmtId="0" fontId="4" fillId="4" borderId="6" xfId="0" applyFont="1" applyFill="1" applyBorder="1"/>
    <xf numFmtId="0" fontId="0" fillId="5" borderId="6" xfId="0" applyFill="1" applyBorder="1"/>
    <xf numFmtId="0" fontId="4" fillId="4" borderId="7" xfId="0" applyFont="1" applyFill="1" applyBorder="1"/>
    <xf numFmtId="0" fontId="0" fillId="5" borderId="7" xfId="0" applyFill="1" applyBorder="1"/>
    <xf numFmtId="0" fontId="4" fillId="10" borderId="4" xfId="0" applyFont="1" applyFill="1" applyBorder="1"/>
    <xf numFmtId="10" fontId="0" fillId="0" borderId="4" xfId="0" applyNumberFormat="1" applyBorder="1"/>
    <xf numFmtId="173" fontId="0" fillId="5" borderId="4" xfId="0" applyNumberFormat="1" applyFill="1" applyBorder="1"/>
    <xf numFmtId="0" fontId="0" fillId="0" borderId="4" xfId="0" applyBorder="1" applyAlignment="1">
      <alignment wrapText="1"/>
    </xf>
    <xf numFmtId="0" fontId="8" fillId="12" borderId="4" xfId="0" applyFont="1" applyFill="1" applyBorder="1"/>
    <xf numFmtId="0" fontId="4" fillId="3" borderId="0" xfId="0" applyFont="1" applyFill="1" applyAlignment="1">
      <alignment wrapText="1"/>
    </xf>
    <xf numFmtId="0" fontId="4" fillId="4" borderId="6" xfId="0" applyFont="1" applyFill="1" applyBorder="1" applyAlignment="1">
      <alignment wrapText="1"/>
    </xf>
    <xf numFmtId="0" fontId="0" fillId="2" borderId="4" xfId="0" applyFill="1" applyBorder="1"/>
    <xf numFmtId="14" fontId="0" fillId="5" borderId="4" xfId="0" applyNumberFormat="1" applyFill="1" applyBorder="1"/>
    <xf numFmtId="14" fontId="4" fillId="10" borderId="4" xfId="0" applyNumberFormat="1" applyFont="1" applyFill="1" applyBorder="1"/>
    <xf numFmtId="0" fontId="4" fillId="10" borderId="0" xfId="0" applyFont="1" applyFill="1"/>
    <xf numFmtId="174" fontId="0" fillId="5" borderId="4" xfId="0" applyNumberFormat="1" applyFill="1" applyBorder="1"/>
    <xf numFmtId="0" fontId="9" fillId="6" borderId="0" xfId="0" applyFont="1" applyFill="1"/>
    <xf numFmtId="0" fontId="0" fillId="6" borderId="0" xfId="0" applyFill="1"/>
    <xf numFmtId="0" fontId="4" fillId="10" borderId="1" xfId="0" applyFont="1" applyFill="1" applyBorder="1"/>
    <xf numFmtId="0" fontId="4" fillId="10" borderId="2" xfId="0" applyFont="1" applyFill="1" applyBorder="1"/>
    <xf numFmtId="0" fontId="4" fillId="10" borderId="3" xfId="0" applyFont="1" applyFill="1" applyBorder="1"/>
    <xf numFmtId="0" fontId="0" fillId="5" borderId="4" xfId="0" applyFill="1" applyBorder="1" applyAlignment="1">
      <alignment horizontal="left" indent="2"/>
    </xf>
    <xf numFmtId="0" fontId="0" fillId="13" borderId="4" xfId="0" applyFill="1" applyBorder="1"/>
    <xf numFmtId="2" fontId="0" fillId="5" borderId="4" xfId="0" applyNumberFormat="1" applyFill="1" applyBorder="1"/>
    <xf numFmtId="0" fontId="4" fillId="10" borderId="1" xfId="0" applyFont="1" applyFill="1" applyBorder="1" applyAlignment="1">
      <alignment horizontal="centerContinuous" wrapText="1"/>
    </xf>
    <xf numFmtId="0" fontId="4" fillId="10" borderId="2" xfId="0" applyFont="1" applyFill="1" applyBorder="1" applyAlignment="1">
      <alignment horizontal="centerContinuous" wrapText="1"/>
    </xf>
    <xf numFmtId="0" fontId="10" fillId="0" borderId="4" xfId="0" applyFont="1" applyBorder="1" applyAlignment="1">
      <alignment horizontal="left" vertical="center"/>
    </xf>
    <xf numFmtId="0" fontId="10" fillId="0" borderId="0" xfId="0" applyFont="1"/>
    <xf numFmtId="0" fontId="0" fillId="14" borderId="9" xfId="0" applyFill="1" applyBorder="1" applyAlignment="1">
      <alignment wrapText="1"/>
    </xf>
    <xf numFmtId="0" fontId="0" fillId="14" borderId="10" xfId="0" applyFill="1" applyBorder="1" applyAlignment="1">
      <alignment wrapText="1"/>
    </xf>
    <xf numFmtId="0" fontId="11" fillId="14" borderId="10" xfId="0" applyFont="1" applyFill="1" applyBorder="1" applyAlignment="1">
      <alignment wrapText="1"/>
    </xf>
    <xf numFmtId="0" fontId="0" fillId="14" borderId="11" xfId="0" applyFill="1" applyBorder="1" applyAlignment="1">
      <alignment wrapText="1"/>
    </xf>
    <xf numFmtId="0" fontId="0" fillId="0" borderId="1" xfId="0" applyBorder="1"/>
    <xf numFmtId="0" fontId="0" fillId="0" borderId="2" xfId="0" applyBorder="1"/>
    <xf numFmtId="0" fontId="0" fillId="0" borderId="12" xfId="0" applyBorder="1" applyAlignment="1">
      <alignment horizontal="right"/>
    </xf>
    <xf numFmtId="0" fontId="0" fillId="0" borderId="11" xfId="0" applyBorder="1"/>
    <xf numFmtId="0" fontId="0" fillId="0" borderId="9" xfId="0" applyBorder="1"/>
    <xf numFmtId="175" fontId="0" fillId="0" borderId="10" xfId="0" applyNumberFormat="1" applyBorder="1"/>
    <xf numFmtId="0" fontId="0" fillId="0" borderId="10" xfId="0" applyBorder="1"/>
    <xf numFmtId="165" fontId="4" fillId="10" borderId="10" xfId="0" applyNumberFormat="1" applyFont="1" applyFill="1" applyBorder="1"/>
    <xf numFmtId="165" fontId="4" fillId="15" borderId="10" xfId="0" applyNumberFormat="1" applyFont="1" applyFill="1" applyBorder="1"/>
    <xf numFmtId="165" fontId="0" fillId="5" borderId="11" xfId="0" applyNumberFormat="1" applyFill="1" applyBorder="1"/>
    <xf numFmtId="0" fontId="12" fillId="0" borderId="9" xfId="0" applyFont="1" applyBorder="1"/>
    <xf numFmtId="175" fontId="12" fillId="0" borderId="10" xfId="0" applyNumberFormat="1" applyFont="1" applyBorder="1"/>
    <xf numFmtId="0" fontId="12" fillId="0" borderId="10" xfId="0" applyFont="1" applyBorder="1"/>
    <xf numFmtId="165" fontId="13" fillId="15" borderId="10" xfId="0" applyNumberFormat="1" applyFont="1" applyFill="1" applyBorder="1"/>
    <xf numFmtId="10" fontId="0" fillId="0" borderId="4" xfId="2" applyNumberFormat="1" applyFont="1" applyBorder="1"/>
    <xf numFmtId="171" fontId="0" fillId="0" borderId="4" xfId="2" applyNumberFormat="1" applyFont="1" applyBorder="1"/>
    <xf numFmtId="164" fontId="0" fillId="16" borderId="4" xfId="0" applyNumberFormat="1" applyFill="1" applyBorder="1"/>
    <xf numFmtId="0" fontId="3" fillId="17" borderId="4" xfId="0" applyFont="1" applyFill="1" applyBorder="1"/>
    <xf numFmtId="17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4" xfId="0" applyNumberFormat="1" applyBorder="1"/>
    <xf numFmtId="166" fontId="0" fillId="5" borderId="4" xfId="0" applyNumberFormat="1" applyFill="1" applyBorder="1"/>
    <xf numFmtId="49" fontId="0" fillId="0" borderId="0" xfId="0" applyNumberFormat="1"/>
    <xf numFmtId="2" fontId="0" fillId="0" borderId="4" xfId="0" quotePrefix="1" applyNumberFormat="1" applyBorder="1"/>
    <xf numFmtId="0" fontId="3" fillId="6" borderId="0" xfId="0" applyFont="1" applyFill="1"/>
    <xf numFmtId="0" fontId="0" fillId="0" borderId="0" xfId="0" applyBorder="1"/>
    <xf numFmtId="0" fontId="3" fillId="17" borderId="8" xfId="0" applyFont="1" applyFill="1" applyBorder="1"/>
    <xf numFmtId="0" fontId="3" fillId="17" borderId="0" xfId="0" applyFont="1" applyFill="1" applyBorder="1"/>
    <xf numFmtId="177" fontId="0" fillId="5" borderId="4" xfId="0" applyNumberFormat="1" applyFill="1" applyBorder="1"/>
    <xf numFmtId="169" fontId="0" fillId="5" borderId="4" xfId="0" applyNumberFormat="1" applyFill="1" applyBorder="1"/>
    <xf numFmtId="0" fontId="3" fillId="17" borderId="0" xfId="0" applyFont="1" applyFill="1"/>
    <xf numFmtId="176" fontId="0" fillId="5" borderId="4" xfId="0" applyNumberFormat="1" applyFill="1" applyBorder="1"/>
    <xf numFmtId="178" fontId="0" fillId="0" borderId="4" xfId="0" applyNumberFormat="1" applyBorder="1"/>
    <xf numFmtId="176" fontId="0" fillId="0" borderId="4" xfId="0" applyNumberFormat="1" applyBorder="1"/>
    <xf numFmtId="0" fontId="0" fillId="0" borderId="4" xfId="0" applyBorder="1" applyAlignment="1">
      <alignment horizontal="left"/>
    </xf>
    <xf numFmtId="176" fontId="4" fillId="7" borderId="4" xfId="0" applyNumberFormat="1" applyFont="1" applyFill="1" applyBorder="1"/>
    <xf numFmtId="176" fontId="4" fillId="11" borderId="4" xfId="0" applyNumberFormat="1" applyFont="1" applyFill="1" applyBorder="1"/>
    <xf numFmtId="0" fontId="14" fillId="6" borderId="0" xfId="0" applyFont="1" applyFill="1"/>
    <xf numFmtId="9" fontId="0" fillId="0" borderId="0" xfId="0" applyNumberFormat="1"/>
    <xf numFmtId="2" fontId="0" fillId="5" borderId="4" xfId="2" applyNumberFormat="1" applyFont="1" applyFill="1" applyBorder="1"/>
    <xf numFmtId="176" fontId="0" fillId="5" borderId="3" xfId="0" applyNumberFormat="1" applyFill="1" applyBorder="1"/>
    <xf numFmtId="179" fontId="0" fillId="0" borderId="0" xfId="0" applyNumberFormat="1"/>
    <xf numFmtId="0" fontId="0" fillId="6" borderId="8" xfId="0" applyFill="1" applyBorder="1" applyAlignment="1">
      <alignment horizontal="center"/>
    </xf>
  </cellXfs>
  <cellStyles count="3">
    <cellStyle name="Comma" xfId="1" builtinId="3"/>
    <cellStyle name="Normal" xfId="0" builtinId="0"/>
    <cellStyle name="Percent" xfId="2" builtinId="5"/>
  </cellStyles>
  <dxfs count="6">
    <dxf>
      <font>
        <condense val="0"/>
        <extend val="0"/>
        <color rgb="FF9C0006"/>
      </font>
      <fill>
        <patternFill>
          <bgColor rgb="FFFFC7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409]#,##0.00"/>
    </dxf>
    <dxf>
      <numFmt numFmtId="176" formatCode="[$$-409]#,##0.00"/>
    </dxf>
  </dxfs>
  <tableStyles count="1" defaultTableStyle="TableStyleMedium2" defaultPivotStyle="PivotStyleLight16">
    <tableStyle name="Invisible"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externalLink" Target="externalLinks/externalLink1.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pivotCacheDefinition" Target="pivotCache/pivotCacheDefinition1.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Desktop/Sid/Excel%20Exam/ExcelSidArtSoni.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pter1&amp;2Pages1-24"/>
      <sheetName val="HW(1)"/>
      <sheetName val="HW(1an)"/>
      <sheetName val="HW(2)"/>
      <sheetName val="HW(2an)"/>
      <sheetName val="HW(3)"/>
      <sheetName val="HW(3an)"/>
      <sheetName val="HW(4)"/>
      <sheetName val="HW(4an)"/>
      <sheetName val="Chapter3Pages25-40"/>
      <sheetName val="HW(5)"/>
      <sheetName val="HW(5an)"/>
      <sheetName val="HW(6)"/>
      <sheetName val="HW(6an)"/>
      <sheetName val="HW(7)"/>
      <sheetName val="HW(7an)"/>
      <sheetName val="HW(8)"/>
      <sheetName val="HW(8an)"/>
      <sheetName val="Chapter3Pages40-57"/>
      <sheetName val="HW(9)"/>
      <sheetName val="HW(9an)"/>
      <sheetName val="HW(10)"/>
      <sheetName val="HW(10an)"/>
      <sheetName val="HW(11)"/>
      <sheetName val="HW(11an)"/>
      <sheetName val="Chapter3Pages57-78"/>
      <sheetName val="HW(12)"/>
      <sheetName val="HW(12an)"/>
      <sheetName val="HW(13)"/>
      <sheetName val="HW(13an)"/>
      <sheetName val="HW(14)"/>
      <sheetName val="HW(14an)"/>
      <sheetName val="Chapter3Pages78-87"/>
      <sheetName val="HW(15)"/>
      <sheetName val="HW(15an)"/>
      <sheetName val="HW(16)"/>
      <sheetName val="HW(16an)"/>
      <sheetName val="HW(17)"/>
      <sheetName val="HW(17an)"/>
      <sheetName val="HW(18)"/>
      <sheetName val="HW(18an)"/>
      <sheetName val="Chapter4Pages89-118"/>
      <sheetName val="HW(19)"/>
      <sheetName val="HW(19an)"/>
      <sheetName val="HW(20)"/>
      <sheetName val="HW(20an)"/>
      <sheetName val="HW(21)"/>
      <sheetName val="HW(21an)"/>
      <sheetName val="Chapter5Pages119-143"/>
      <sheetName val="HW(22)"/>
      <sheetName val="HW(22an)"/>
      <sheetName val="HW(23)"/>
      <sheetName val="HW(23an)"/>
      <sheetName val="HW(24)"/>
      <sheetName val="HW(24an)"/>
      <sheetName val="HW(25)"/>
      <sheetName val="HW(25an)"/>
      <sheetName val="HW(26)"/>
      <sheetName val="HW(26an)"/>
      <sheetName val="HW(27)"/>
      <sheetName val="HW(27an)"/>
      <sheetName val="HW(28)"/>
      <sheetName val="HW(28an)"/>
      <sheetName val="HW(29)"/>
      <sheetName val="HW(29an)"/>
      <sheetName val="HW(30)"/>
      <sheetName val="HW(30an)"/>
      <sheetName val="Chapter5Pages144-155"/>
      <sheetName val="HW(31)"/>
      <sheetName val="HW(31an)"/>
      <sheetName val="HW(32)"/>
      <sheetName val="HW(32an)"/>
      <sheetName val="HW(33)"/>
      <sheetName val="HW(33an)"/>
      <sheetName val="Chapter5Pages155-184"/>
      <sheetName val="HW(34)"/>
      <sheetName val="HW(34an)"/>
      <sheetName val="HW(35)"/>
      <sheetName val="HW(35an)"/>
      <sheetName val="HW(36)"/>
      <sheetName val="HW(36an)"/>
      <sheetName val="HW(37)"/>
      <sheetName val="HW(37an)"/>
      <sheetName val="Chapter5Pages185-207"/>
      <sheetName val="HW(38)"/>
      <sheetName val="HW(38an)"/>
      <sheetName val="HW(39)"/>
      <sheetName val="HW(39an)"/>
      <sheetName val="HW(40)"/>
      <sheetName val="HW(40an)"/>
      <sheetName val="HW(41)"/>
      <sheetName val="HW(41an)"/>
      <sheetName val="HW(42)"/>
      <sheetName val="HW(42an)"/>
      <sheetName val="HW(43)"/>
      <sheetName val="AssumptionsFor43"/>
      <sheetName val="HW(43an)"/>
      <sheetName val="HW(44)"/>
      <sheetName val="HW(44an)"/>
      <sheetName val="Chapter5Pages207-247"/>
      <sheetName val="HW(45)"/>
      <sheetName val="HW(45an)"/>
      <sheetName val="HW(46)"/>
      <sheetName val="HW(46an)"/>
      <sheetName val="HW(47)"/>
      <sheetName val="HW(47an)"/>
      <sheetName val="HW(48)"/>
      <sheetName val="HW(48an)"/>
      <sheetName val="Chapter5Pages248-308"/>
      <sheetName val="HW(49)"/>
      <sheetName val="HW(49an)"/>
      <sheetName val="HW(50)"/>
      <sheetName val="HW(50an)"/>
      <sheetName val="HW(51)"/>
      <sheetName val="HW(51an)"/>
      <sheetName val="HW(52)"/>
      <sheetName val="HW(52an)"/>
      <sheetName val="HW(53)"/>
      <sheetName val="HW(53an)"/>
      <sheetName val="HW(54)"/>
      <sheetName val="HW(54an)"/>
      <sheetName val="HW(55)"/>
      <sheetName val="HW(55an)"/>
      <sheetName val="HW(56)"/>
      <sheetName val="HW(56an)"/>
      <sheetName val="HW(57)"/>
      <sheetName val="HW(57an)"/>
      <sheetName val="HW(58)"/>
      <sheetName val="HW(58an)"/>
      <sheetName val="HW(59)"/>
      <sheetName val="HW(59an)"/>
      <sheetName val="Chapter5Pages308-340"/>
      <sheetName val="HW(60)"/>
      <sheetName val="HW(60an)"/>
      <sheetName val="HW(61)"/>
      <sheetName val="HW(61an)"/>
      <sheetName val="HW(62)"/>
      <sheetName val="HW(62an)"/>
      <sheetName val="HW(63)"/>
      <sheetName val="HW(63an)"/>
      <sheetName val="HW(64)"/>
      <sheetName val="HW(64an)"/>
      <sheetName val="HW(65)"/>
      <sheetName val="HW(65an)"/>
      <sheetName val="HW(66)"/>
      <sheetName val="HW(66an)"/>
      <sheetName val="HW(67)"/>
      <sheetName val="HW(67an)"/>
      <sheetName val="HW(68)"/>
      <sheetName val="HW(68an)"/>
      <sheetName val="Chapter6Pages341-373"/>
      <sheetName val="HW(69)"/>
      <sheetName val="HW(69an)"/>
      <sheetName val="HW(70)"/>
      <sheetName val="HW(70an)"/>
      <sheetName val="HW(71)"/>
      <sheetName val="HW(71an)"/>
      <sheetName val="HW(72)"/>
      <sheetName val="HW(72an)"/>
      <sheetName val="HW(73)"/>
      <sheetName val="HW(73an)"/>
      <sheetName val="HW(74)"/>
      <sheetName val="HW(74an)"/>
      <sheetName val="HW(75)"/>
      <sheetName val="HW(75an)"/>
      <sheetName val="Chapter6Pages374-433"/>
      <sheetName val="HW(76)"/>
      <sheetName val="HW(76an)"/>
      <sheetName val="HW(77)"/>
      <sheetName val="HW(77an)"/>
      <sheetName val="HW(78)"/>
      <sheetName val="HW(78an)"/>
      <sheetName val="HW(79)"/>
      <sheetName val="HW(79an)"/>
      <sheetName val="HW(80)"/>
      <sheetName val="HW(80an)"/>
      <sheetName val="HW(81)"/>
      <sheetName val="HW(81an)"/>
      <sheetName val="HW(82)"/>
      <sheetName val="HW(82an)"/>
      <sheetName val="HW(83)"/>
      <sheetName val="HW(83an)"/>
      <sheetName val="Chapter6Pages434-464"/>
      <sheetName val="HW(84)"/>
      <sheetName val="HW(84an)"/>
      <sheetName val="HW(85)"/>
      <sheetName val="HW(85an)"/>
      <sheetName val="HW(86)"/>
      <sheetName val="HW(86an)"/>
      <sheetName val="HW(87)"/>
      <sheetName val="HW(87an)"/>
      <sheetName val="HW(88)"/>
      <sheetName val="HW(88an)"/>
      <sheetName val="HW(89)"/>
      <sheetName val="HW(89an)"/>
      <sheetName val="HW(90)"/>
      <sheetName val="HW(90an)"/>
      <sheetName val="Chapter7Pages465-506"/>
      <sheetName val="HW(91)"/>
      <sheetName val="HW(91an)"/>
      <sheetName val="HW(92)"/>
      <sheetName val="HW(92an)"/>
      <sheetName val="HW(93)"/>
      <sheetName val="HW(93an)"/>
      <sheetName val="HW(94)"/>
      <sheetName val="HW(94an)"/>
      <sheetName val="(HW95)"/>
      <sheetName val="(HW95an)"/>
      <sheetName val="(HW96)"/>
      <sheetName val="(HW96an)"/>
      <sheetName val="Chapter8and9Pages507-526"/>
      <sheetName val="HW(97)"/>
      <sheetName val="HW(97an)"/>
      <sheetName val="HW(98)"/>
      <sheetName val="HW(98an)"/>
      <sheetName val="HW(99)"/>
      <sheetName val="HW(99an)"/>
      <sheetName val="HW(100)"/>
      <sheetName val="HW(100an)"/>
      <sheetName val="Extra==&gt;&gt;"/>
      <sheetName val="(101.1)"/>
      <sheetName val="(101.2)"/>
      <sheetName val="(101.3)"/>
      <sheetName val="(101.1an)"/>
      <sheetName val="(101.2an)"/>
      <sheetName val="(101.3an)"/>
      <sheetName val="(102)"/>
      <sheetName val="(102an)"/>
      <sheetName val="(103)"/>
      <sheetName val="(103a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ow r="1">
          <cell r="A1" t="str">
            <v>1) If Revenue was ₹ 5,28,050.00, Administrative Expense was ₹ 65,874.00, Operational Expense was ₹ 3,50,200.00, and Other Expense was ₹ 58,500.00, list the revenue and expenses and calculate Net Income without calculating total expenses in a separate cell. Then format the report nicely.</v>
          </cell>
        </row>
      </sheetData>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dmin" refreshedDate="45124.592327199076" createdVersion="5" refreshedVersion="5" minRefreshableVersion="3" recordCount="27">
  <cacheSource type="worksheet">
    <worksheetSource ref="A3:C30" sheet="Sheet6"/>
  </cacheSource>
  <cacheFields count="3">
    <cacheField name="Date" numFmtId="14">
      <sharedItems containsSemiMixedTypes="0" containsNonDate="0" containsDate="1" containsString="0" minDate="2010-03-18T00:00:00" maxDate="2010-04-14T00:00:00"/>
    </cacheField>
    <cacheField name="SalesRep" numFmtId="0">
      <sharedItems count="6">
        <s v="Fred"/>
        <s v="Jo"/>
        <s v="Joe"/>
        <s v="Sue"/>
        <s v="Sioux"/>
        <s v="Chin"/>
      </sharedItems>
    </cacheField>
    <cacheField name="Sales" numFmtId="164">
      <sharedItems containsSemiMixedTypes="0" containsString="0" containsNumber="1" containsInteger="1" minValue="50" maxValue="16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5124.599067013885" createdVersion="5" refreshedVersion="5" minRefreshableVersion="3" recordCount="27">
  <cacheSource type="worksheet">
    <worksheetSource ref="A3:D30" sheet="Sheet8"/>
  </cacheSource>
  <cacheFields count="4">
    <cacheField name="Date" numFmtId="14">
      <sharedItems containsSemiMixedTypes="0" containsNonDate="0" containsDate="1" containsString="0" minDate="2010-03-18T00:00:00" maxDate="2010-04-14T00:00:00"/>
    </cacheField>
    <cacheField name="SalesRep" numFmtId="0">
      <sharedItems count="6">
        <s v="Fred"/>
        <s v="Jo"/>
        <s v="Joe"/>
        <s v="Sue"/>
        <s v="Sioux"/>
        <s v="Chin"/>
      </sharedItems>
    </cacheField>
    <cacheField name="Sales" numFmtId="164">
      <sharedItems containsSemiMixedTypes="0" containsString="0" containsNumber="1" containsInteger="1" minValue="50" maxValue="168"/>
    </cacheField>
    <cacheField name="ProductSold" numFmtId="0">
      <sharedItems count="3">
        <s v="Compressor 3"/>
        <s v="Compressor 1"/>
        <s v="Compressor 2"/>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dmin" refreshedDate="45128.638537384257" createdVersion="5" refreshedVersion="5" minRefreshableVersion="3" recordCount="105">
  <cacheSource type="worksheet">
    <worksheetSource ref="A12:H117" sheet="Sheet30"/>
  </cacheSource>
  <cacheFields count="8">
    <cacheField name="Date" numFmtId="172">
      <sharedItems containsSemiMixedTypes="0" containsNonDate="0" containsDate="1" containsString="0" minDate="2011-01-01T00:00:00" maxDate="2011-01-31T00:00:00"/>
    </cacheField>
    <cacheField name="Product" numFmtId="0">
      <sharedItems count="5">
        <s v="Sunshine"/>
        <s v="Carlota"/>
        <s v="Sunset"/>
        <s v="Quad"/>
        <s v="Bellen"/>
      </sharedItems>
    </cacheField>
    <cacheField name="Region" numFmtId="0">
      <sharedItems/>
    </cacheField>
    <cacheField name="SalesRep" numFmtId="0">
      <sharedItems/>
    </cacheField>
    <cacheField name="Customer" numFmtId="0">
      <sharedItems/>
    </cacheField>
    <cacheField name="Units" numFmtId="0">
      <sharedItems containsSemiMixedTypes="0" containsString="0" containsNumber="1" containsInteger="1" minValue="6" maxValue="65"/>
    </cacheField>
    <cacheField name="Sales" numFmtId="164">
      <sharedItems containsSemiMixedTypes="0" containsString="0" containsNumber="1" containsInteger="1" minValue="126" maxValue="1728"/>
    </cacheField>
    <cacheField name="COGS" numFmtId="164">
      <sharedItems containsSemiMixedTypes="0" containsString="0" containsNumber="1" minValue="55.5" maxValue="92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7">
  <r>
    <d v="2010-03-18T00:00:00"/>
    <x v="0"/>
    <n v="73"/>
  </r>
  <r>
    <d v="2010-03-19T00:00:00"/>
    <x v="1"/>
    <n v="121"/>
  </r>
  <r>
    <d v="2010-03-20T00:00:00"/>
    <x v="0"/>
    <n v="167"/>
  </r>
  <r>
    <d v="2010-03-21T00:00:00"/>
    <x v="2"/>
    <n v="167"/>
  </r>
  <r>
    <d v="2010-03-22T00:00:00"/>
    <x v="3"/>
    <n v="75"/>
  </r>
  <r>
    <d v="2010-03-23T00:00:00"/>
    <x v="0"/>
    <n v="157"/>
  </r>
  <r>
    <d v="2010-03-24T00:00:00"/>
    <x v="3"/>
    <n v="61"/>
  </r>
  <r>
    <d v="2010-03-25T00:00:00"/>
    <x v="0"/>
    <n v="108"/>
  </r>
  <r>
    <d v="2010-03-26T00:00:00"/>
    <x v="1"/>
    <n v="139"/>
  </r>
  <r>
    <d v="2010-03-27T00:00:00"/>
    <x v="4"/>
    <n v="130"/>
  </r>
  <r>
    <d v="2010-03-28T00:00:00"/>
    <x v="3"/>
    <n v="66"/>
  </r>
  <r>
    <d v="2010-03-29T00:00:00"/>
    <x v="4"/>
    <n v="86"/>
  </r>
  <r>
    <d v="2010-03-30T00:00:00"/>
    <x v="2"/>
    <n v="122"/>
  </r>
  <r>
    <d v="2010-03-31T00:00:00"/>
    <x v="4"/>
    <n v="50"/>
  </r>
  <r>
    <d v="2010-04-01T00:00:00"/>
    <x v="3"/>
    <n v="77"/>
  </r>
  <r>
    <d v="2010-04-02T00:00:00"/>
    <x v="0"/>
    <n v="140"/>
  </r>
  <r>
    <d v="2010-04-03T00:00:00"/>
    <x v="3"/>
    <n v="107"/>
  </r>
  <r>
    <d v="2010-04-04T00:00:00"/>
    <x v="4"/>
    <n v="109"/>
  </r>
  <r>
    <d v="2010-04-05T00:00:00"/>
    <x v="2"/>
    <n v="121"/>
  </r>
  <r>
    <d v="2010-04-06T00:00:00"/>
    <x v="0"/>
    <n v="78"/>
  </r>
  <r>
    <d v="2010-04-07T00:00:00"/>
    <x v="4"/>
    <n v="168"/>
  </r>
  <r>
    <d v="2010-04-08T00:00:00"/>
    <x v="1"/>
    <n v="88"/>
  </r>
  <r>
    <d v="2010-04-09T00:00:00"/>
    <x v="5"/>
    <n v="110"/>
  </r>
  <r>
    <d v="2010-04-10T00:00:00"/>
    <x v="5"/>
    <n v="132"/>
  </r>
  <r>
    <d v="2010-04-11T00:00:00"/>
    <x v="1"/>
    <n v="54"/>
  </r>
  <r>
    <d v="2010-04-12T00:00:00"/>
    <x v="0"/>
    <n v="58"/>
  </r>
  <r>
    <d v="2010-04-13T00:00:00"/>
    <x v="3"/>
    <n v="71"/>
  </r>
</pivotCacheRecords>
</file>

<file path=xl/pivotCache/pivotCacheRecords2.xml><?xml version="1.0" encoding="utf-8"?>
<pivotCacheRecords xmlns="http://schemas.openxmlformats.org/spreadsheetml/2006/main" xmlns:r="http://schemas.openxmlformats.org/officeDocument/2006/relationships" count="27">
  <r>
    <d v="2010-03-18T00:00:00"/>
    <x v="0"/>
    <n v="73"/>
    <x v="0"/>
  </r>
  <r>
    <d v="2010-03-19T00:00:00"/>
    <x v="1"/>
    <n v="121"/>
    <x v="0"/>
  </r>
  <r>
    <d v="2010-03-20T00:00:00"/>
    <x v="0"/>
    <n v="167"/>
    <x v="1"/>
  </r>
  <r>
    <d v="2010-03-21T00:00:00"/>
    <x v="2"/>
    <n v="167"/>
    <x v="2"/>
  </r>
  <r>
    <d v="2010-03-22T00:00:00"/>
    <x v="3"/>
    <n v="75"/>
    <x v="0"/>
  </r>
  <r>
    <d v="2010-03-23T00:00:00"/>
    <x v="0"/>
    <n v="157"/>
    <x v="0"/>
  </r>
  <r>
    <d v="2010-03-24T00:00:00"/>
    <x v="3"/>
    <n v="61"/>
    <x v="0"/>
  </r>
  <r>
    <d v="2010-03-25T00:00:00"/>
    <x v="0"/>
    <n v="108"/>
    <x v="2"/>
  </r>
  <r>
    <d v="2010-03-26T00:00:00"/>
    <x v="1"/>
    <n v="139"/>
    <x v="1"/>
  </r>
  <r>
    <d v="2010-03-27T00:00:00"/>
    <x v="4"/>
    <n v="130"/>
    <x v="2"/>
  </r>
  <r>
    <d v="2010-03-28T00:00:00"/>
    <x v="3"/>
    <n v="66"/>
    <x v="0"/>
  </r>
  <r>
    <d v="2010-03-29T00:00:00"/>
    <x v="4"/>
    <n v="86"/>
    <x v="2"/>
  </r>
  <r>
    <d v="2010-03-30T00:00:00"/>
    <x v="2"/>
    <n v="122"/>
    <x v="0"/>
  </r>
  <r>
    <d v="2010-03-31T00:00:00"/>
    <x v="4"/>
    <n v="50"/>
    <x v="2"/>
  </r>
  <r>
    <d v="2010-04-01T00:00:00"/>
    <x v="3"/>
    <n v="77"/>
    <x v="2"/>
  </r>
  <r>
    <d v="2010-04-02T00:00:00"/>
    <x v="0"/>
    <n v="140"/>
    <x v="0"/>
  </r>
  <r>
    <d v="2010-04-03T00:00:00"/>
    <x v="3"/>
    <n v="107"/>
    <x v="2"/>
  </r>
  <r>
    <d v="2010-04-04T00:00:00"/>
    <x v="4"/>
    <n v="109"/>
    <x v="2"/>
  </r>
  <r>
    <d v="2010-04-05T00:00:00"/>
    <x v="2"/>
    <n v="121"/>
    <x v="2"/>
  </r>
  <r>
    <d v="2010-04-06T00:00:00"/>
    <x v="0"/>
    <n v="78"/>
    <x v="1"/>
  </r>
  <r>
    <d v="2010-04-07T00:00:00"/>
    <x v="4"/>
    <n v="168"/>
    <x v="0"/>
  </r>
  <r>
    <d v="2010-04-08T00:00:00"/>
    <x v="1"/>
    <n v="88"/>
    <x v="1"/>
  </r>
  <r>
    <d v="2010-04-09T00:00:00"/>
    <x v="5"/>
    <n v="110"/>
    <x v="0"/>
  </r>
  <r>
    <d v="2010-04-10T00:00:00"/>
    <x v="5"/>
    <n v="132"/>
    <x v="2"/>
  </r>
  <r>
    <d v="2010-04-11T00:00:00"/>
    <x v="1"/>
    <n v="54"/>
    <x v="0"/>
  </r>
  <r>
    <d v="2010-04-12T00:00:00"/>
    <x v="0"/>
    <n v="58"/>
    <x v="1"/>
  </r>
  <r>
    <d v="2010-04-13T00:00:00"/>
    <x v="3"/>
    <n v="71"/>
    <x v="1"/>
  </r>
</pivotCacheRecords>
</file>

<file path=xl/pivotCache/pivotCacheRecords3.xml><?xml version="1.0" encoding="utf-8"?>
<pivotCacheRecords xmlns="http://schemas.openxmlformats.org/spreadsheetml/2006/main" xmlns:r="http://schemas.openxmlformats.org/officeDocument/2006/relationships" count="105">
  <r>
    <d v="2011-01-13T00:00:00"/>
    <x v="0"/>
    <s v="East"/>
    <s v="Franks"/>
    <s v="KBTB"/>
    <n v="58"/>
    <n v="1102"/>
    <n v="464"/>
  </r>
  <r>
    <d v="2011-01-15T00:00:00"/>
    <x v="0"/>
    <s v="MidWest"/>
    <s v="Sioux"/>
    <s v="MNGD"/>
    <n v="17"/>
    <n v="323"/>
    <n v="136"/>
  </r>
  <r>
    <d v="2011-01-25T00:00:00"/>
    <x v="0"/>
    <s v="West"/>
    <s v="Franks"/>
    <s v="JAQ"/>
    <n v="59"/>
    <n v="1121"/>
    <n v="472"/>
  </r>
  <r>
    <d v="2011-01-03T00:00:00"/>
    <x v="1"/>
    <s v="MidWest"/>
    <s v="Chin"/>
    <s v="FRED"/>
    <n v="55"/>
    <n v="1265"/>
    <n v="605"/>
  </r>
  <r>
    <d v="2011-01-27T00:00:00"/>
    <x v="2"/>
    <s v="MidWest"/>
    <s v="Franks"/>
    <s v="WFMI"/>
    <n v="44"/>
    <n v="924"/>
    <n v="407"/>
  </r>
  <r>
    <d v="2011-01-14T00:00:00"/>
    <x v="3"/>
    <s v="MidWest"/>
    <s v="Smith"/>
    <s v="TTT"/>
    <n v="61"/>
    <n v="1647"/>
    <n v="884.5"/>
  </r>
  <r>
    <d v="2011-01-08T00:00:00"/>
    <x v="3"/>
    <s v="MidWest"/>
    <s v="Franks"/>
    <s v="ET"/>
    <n v="50"/>
    <n v="1350"/>
    <n v="725"/>
  </r>
  <r>
    <d v="2011-01-16T00:00:00"/>
    <x v="3"/>
    <s v="East"/>
    <s v="Pham"/>
    <s v="FM"/>
    <n v="59"/>
    <n v="1593"/>
    <n v="855.5"/>
  </r>
  <r>
    <d v="2011-01-07T00:00:00"/>
    <x v="3"/>
    <s v="East"/>
    <s v="Sioux"/>
    <s v="EPP"/>
    <n v="36"/>
    <n v="972"/>
    <n v="522"/>
  </r>
  <r>
    <d v="2011-01-15T00:00:00"/>
    <x v="2"/>
    <s v="East"/>
    <s v="Chin"/>
    <s v="FRED"/>
    <n v="14"/>
    <n v="294"/>
    <n v="129.5"/>
  </r>
  <r>
    <d v="2011-01-20T00:00:00"/>
    <x v="3"/>
    <s v="South"/>
    <s v="Pham"/>
    <s v="T"/>
    <n v="38"/>
    <n v="1026"/>
    <n v="551"/>
  </r>
  <r>
    <d v="2011-01-27T00:00:00"/>
    <x v="1"/>
    <s v="MidWest"/>
    <s v="Sioux"/>
    <s v="LOP"/>
    <n v="63"/>
    <n v="1449"/>
    <n v="693"/>
  </r>
  <r>
    <d v="2011-01-08T00:00:00"/>
    <x v="0"/>
    <s v="East"/>
    <s v="Gault"/>
    <s v="PSA"/>
    <n v="9"/>
    <n v="171"/>
    <n v="72"/>
  </r>
  <r>
    <d v="2011-01-20T00:00:00"/>
    <x v="1"/>
    <s v="MidWest"/>
    <s v="Chin"/>
    <s v="T"/>
    <n v="65"/>
    <n v="1495"/>
    <n v="715"/>
  </r>
  <r>
    <d v="2011-01-05T00:00:00"/>
    <x v="3"/>
    <s v="East"/>
    <s v="Pham"/>
    <s v="AST"/>
    <n v="35"/>
    <n v="945"/>
    <n v="507.5"/>
  </r>
  <r>
    <d v="2011-01-12T00:00:00"/>
    <x v="0"/>
    <s v="West"/>
    <s v="Chin"/>
    <s v="EPP"/>
    <n v="37"/>
    <n v="703"/>
    <n v="296"/>
  </r>
  <r>
    <d v="2011-01-04T00:00:00"/>
    <x v="0"/>
    <s v="East"/>
    <s v="Pham"/>
    <s v="SFWK"/>
    <n v="55"/>
    <n v="1045"/>
    <n v="440"/>
  </r>
  <r>
    <d v="2011-01-28T00:00:00"/>
    <x v="0"/>
    <s v="South"/>
    <s v="Smith"/>
    <s v="KBTB"/>
    <n v="33"/>
    <n v="627"/>
    <n v="264"/>
  </r>
  <r>
    <d v="2011-01-04T00:00:00"/>
    <x v="1"/>
    <s v="East"/>
    <s v="Chin"/>
    <s v="WSD"/>
    <n v="28"/>
    <n v="644"/>
    <n v="308"/>
  </r>
  <r>
    <d v="2011-01-18T00:00:00"/>
    <x v="3"/>
    <s v="East"/>
    <s v="Sioux"/>
    <s v="WFMI"/>
    <n v="10"/>
    <n v="270"/>
    <n v="145"/>
  </r>
  <r>
    <d v="2011-01-21T00:00:00"/>
    <x v="4"/>
    <s v="East"/>
    <s v="Chin"/>
    <s v="QT"/>
    <n v="30"/>
    <n v="660"/>
    <n v="300"/>
  </r>
  <r>
    <d v="2011-01-01T00:00:00"/>
    <x v="0"/>
    <s v="West"/>
    <s v="Pham"/>
    <s v="TTT"/>
    <n v="26"/>
    <n v="494"/>
    <n v="208"/>
  </r>
  <r>
    <d v="2011-01-23T00:00:00"/>
    <x v="2"/>
    <s v="East"/>
    <s v="Chin"/>
    <s v="DFR"/>
    <n v="6"/>
    <n v="126"/>
    <n v="55.5"/>
  </r>
  <r>
    <d v="2011-01-25T00:00:00"/>
    <x v="3"/>
    <s v="MidWest"/>
    <s v="Franks"/>
    <s v="EPP"/>
    <n v="41"/>
    <n v="1107"/>
    <n v="594.5"/>
  </r>
  <r>
    <d v="2011-01-19T00:00:00"/>
    <x v="3"/>
    <s v="West"/>
    <s v="Smith"/>
    <s v="HII"/>
    <n v="26"/>
    <n v="702"/>
    <n v="377"/>
  </r>
  <r>
    <d v="2011-01-29T00:00:00"/>
    <x v="0"/>
    <s v="MidWest"/>
    <s v="Gault"/>
    <s v="SFWK"/>
    <n v="45"/>
    <n v="855"/>
    <n v="360"/>
  </r>
  <r>
    <d v="2011-01-29T00:00:00"/>
    <x v="2"/>
    <s v="South"/>
    <s v="Gault"/>
    <s v="ITW"/>
    <n v="15"/>
    <n v="315"/>
    <n v="138.75"/>
  </r>
  <r>
    <d v="2011-01-22T00:00:00"/>
    <x v="1"/>
    <s v="West"/>
    <s v="Chin"/>
    <s v="KBTB"/>
    <n v="65"/>
    <n v="1495"/>
    <n v="715"/>
  </r>
  <r>
    <d v="2011-01-30T00:00:00"/>
    <x v="3"/>
    <s v="East"/>
    <s v="Franks"/>
    <s v="HII"/>
    <n v="14"/>
    <n v="378"/>
    <n v="203"/>
  </r>
  <r>
    <d v="2011-01-18T00:00:00"/>
    <x v="4"/>
    <s v="West"/>
    <s v="Chin"/>
    <s v="MNGD"/>
    <n v="56"/>
    <n v="1232"/>
    <n v="560"/>
  </r>
  <r>
    <d v="2011-01-01T00:00:00"/>
    <x v="0"/>
    <s v="West"/>
    <s v="Franks"/>
    <s v="FM"/>
    <n v="11"/>
    <n v="209"/>
    <n v="88"/>
  </r>
  <r>
    <d v="2011-01-18T00:00:00"/>
    <x v="3"/>
    <s v="West"/>
    <s v="Smith"/>
    <s v="AA"/>
    <n v="40"/>
    <n v="1080"/>
    <n v="580"/>
  </r>
  <r>
    <d v="2011-01-21T00:00:00"/>
    <x v="3"/>
    <s v="MidWest"/>
    <s v="Sioux"/>
    <s v="KBTB"/>
    <n v="58"/>
    <n v="1566"/>
    <n v="841"/>
  </r>
  <r>
    <d v="2011-01-12T00:00:00"/>
    <x v="1"/>
    <s v="MidWest"/>
    <s v="Chin"/>
    <s v="WT"/>
    <n v="40"/>
    <n v="920"/>
    <n v="440"/>
  </r>
  <r>
    <d v="2011-01-16T00:00:00"/>
    <x v="3"/>
    <s v="West"/>
    <s v="Chin"/>
    <s v="PCC"/>
    <n v="40"/>
    <n v="1080"/>
    <n v="580"/>
  </r>
  <r>
    <d v="2011-01-05T00:00:00"/>
    <x v="1"/>
    <s v="South"/>
    <s v="Franks"/>
    <s v="FM"/>
    <n v="11"/>
    <n v="253"/>
    <n v="121"/>
  </r>
  <r>
    <d v="2011-01-30T00:00:00"/>
    <x v="4"/>
    <s v="West"/>
    <s v="Franks"/>
    <s v="ZAT"/>
    <n v="17"/>
    <n v="374"/>
    <n v="170"/>
  </r>
  <r>
    <d v="2011-01-15T00:00:00"/>
    <x v="3"/>
    <s v="East"/>
    <s v="Gault"/>
    <s v="WT"/>
    <n v="19"/>
    <n v="513"/>
    <n v="275.5"/>
  </r>
  <r>
    <d v="2011-01-30T00:00:00"/>
    <x v="3"/>
    <s v="MidWest"/>
    <s v="Gault"/>
    <s v="EPP"/>
    <n v="15"/>
    <n v="405"/>
    <n v="217.5"/>
  </r>
  <r>
    <d v="2011-01-16T00:00:00"/>
    <x v="0"/>
    <s v="East"/>
    <s v="Gault"/>
    <s v="WSD"/>
    <n v="57"/>
    <n v="1083"/>
    <n v="456"/>
  </r>
  <r>
    <d v="2011-01-24T00:00:00"/>
    <x v="2"/>
    <s v="MidWest"/>
    <s v="Franks"/>
    <s v="WSD"/>
    <n v="17"/>
    <n v="357"/>
    <n v="157.25"/>
  </r>
  <r>
    <d v="2011-01-26T00:00:00"/>
    <x v="1"/>
    <s v="South"/>
    <s v="Smith"/>
    <s v="TTT"/>
    <n v="31"/>
    <n v="713"/>
    <n v="341"/>
  </r>
  <r>
    <d v="2011-01-11T00:00:00"/>
    <x v="2"/>
    <s v="South"/>
    <s v="Gault"/>
    <s v="MBG"/>
    <n v="28"/>
    <n v="588"/>
    <n v="259"/>
  </r>
  <r>
    <d v="2011-01-06T00:00:00"/>
    <x v="4"/>
    <s v="MidWest"/>
    <s v="Smith"/>
    <s v="TRU"/>
    <n v="11"/>
    <n v="242"/>
    <n v="110"/>
  </r>
  <r>
    <d v="2011-01-09T00:00:00"/>
    <x v="4"/>
    <s v="East"/>
    <s v="Smith"/>
    <s v="EPP"/>
    <n v="20"/>
    <n v="440"/>
    <n v="200"/>
  </r>
  <r>
    <d v="2011-01-16T00:00:00"/>
    <x v="3"/>
    <s v="East"/>
    <s v="Sioux"/>
    <s v="PLOT"/>
    <n v="8"/>
    <n v="216"/>
    <n v="116"/>
  </r>
  <r>
    <d v="2011-01-12T00:00:00"/>
    <x v="3"/>
    <s v="West"/>
    <s v="Franks"/>
    <s v="EPP"/>
    <n v="34"/>
    <n v="918"/>
    <n v="493"/>
  </r>
  <r>
    <d v="2011-01-14T00:00:00"/>
    <x v="1"/>
    <s v="MidWest"/>
    <s v="Sioux"/>
    <s v="TRU"/>
    <n v="34"/>
    <n v="782"/>
    <n v="374"/>
  </r>
  <r>
    <d v="2011-01-02T00:00:00"/>
    <x v="0"/>
    <s v="West"/>
    <s v="Franks"/>
    <s v="BBT"/>
    <n v="16"/>
    <n v="304"/>
    <n v="128"/>
  </r>
  <r>
    <d v="2011-01-10T00:00:00"/>
    <x v="1"/>
    <s v="East"/>
    <s v="Chin"/>
    <s v="TTT"/>
    <n v="32"/>
    <n v="736"/>
    <n v="352"/>
  </r>
  <r>
    <d v="2011-01-28T00:00:00"/>
    <x v="2"/>
    <s v="MidWest"/>
    <s v="Sioux"/>
    <s v="QT"/>
    <n v="61"/>
    <n v="1281"/>
    <n v="564.25"/>
  </r>
  <r>
    <d v="2011-01-11T00:00:00"/>
    <x v="2"/>
    <s v="South"/>
    <s v="Franks"/>
    <s v="TTT"/>
    <n v="59"/>
    <n v="1239"/>
    <n v="545.75"/>
  </r>
  <r>
    <d v="2011-01-03T00:00:00"/>
    <x v="4"/>
    <s v="South"/>
    <s v="Chin"/>
    <s v="TTT"/>
    <n v="30"/>
    <n v="660"/>
    <n v="300"/>
  </r>
  <r>
    <d v="2011-01-15T00:00:00"/>
    <x v="4"/>
    <s v="MidWest"/>
    <s v="Pham"/>
    <s v="LOP"/>
    <n v="22"/>
    <n v="484"/>
    <n v="220"/>
  </r>
  <r>
    <d v="2011-01-14T00:00:00"/>
    <x v="1"/>
    <s v="West"/>
    <s v="Franks"/>
    <s v="ET"/>
    <n v="6"/>
    <n v="138"/>
    <n v="66"/>
  </r>
  <r>
    <d v="2011-01-28T00:00:00"/>
    <x v="3"/>
    <s v="MidWest"/>
    <s v="Smith"/>
    <s v="DFGH"/>
    <n v="16"/>
    <n v="432"/>
    <n v="232"/>
  </r>
  <r>
    <d v="2011-01-04T00:00:00"/>
    <x v="3"/>
    <s v="East"/>
    <s v="Sioux"/>
    <s v="MBG"/>
    <n v="19"/>
    <n v="513"/>
    <n v="275.5"/>
  </r>
  <r>
    <d v="2011-01-13T00:00:00"/>
    <x v="1"/>
    <s v="South"/>
    <s v="Chin"/>
    <s v="AA"/>
    <n v="30"/>
    <n v="690"/>
    <n v="330"/>
  </r>
  <r>
    <d v="2011-01-12T00:00:00"/>
    <x v="0"/>
    <s v="West"/>
    <s v="Pham"/>
    <s v="WFMI"/>
    <n v="62"/>
    <n v="1178"/>
    <n v="496"/>
  </r>
  <r>
    <d v="2011-01-24T00:00:00"/>
    <x v="4"/>
    <s v="MidWest"/>
    <s v="Franks"/>
    <s v="EPP"/>
    <n v="25"/>
    <n v="550"/>
    <n v="250"/>
  </r>
  <r>
    <d v="2011-01-14T00:00:00"/>
    <x v="0"/>
    <s v="West"/>
    <s v="Sioux"/>
    <s v="FM"/>
    <n v="13"/>
    <n v="247"/>
    <n v="104"/>
  </r>
  <r>
    <d v="2011-01-06T00:00:00"/>
    <x v="2"/>
    <s v="MidWest"/>
    <s v="Chin"/>
    <s v="DFR"/>
    <n v="24"/>
    <n v="504"/>
    <n v="222"/>
  </r>
  <r>
    <d v="2011-01-19T00:00:00"/>
    <x v="1"/>
    <s v="South"/>
    <s v="Pham"/>
    <s v="GRR"/>
    <n v="51"/>
    <n v="1173"/>
    <n v="561"/>
  </r>
  <r>
    <d v="2011-01-27T00:00:00"/>
    <x v="0"/>
    <s v="East"/>
    <s v="Franks"/>
    <s v="ITW"/>
    <n v="23"/>
    <n v="437"/>
    <n v="184"/>
  </r>
  <r>
    <d v="2011-01-21T00:00:00"/>
    <x v="1"/>
    <s v="West"/>
    <s v="Pham"/>
    <s v="WSD"/>
    <n v="41"/>
    <n v="943"/>
    <n v="451"/>
  </r>
  <r>
    <d v="2011-01-04T00:00:00"/>
    <x v="0"/>
    <s v="West"/>
    <s v="Pham"/>
    <s v="FM"/>
    <n v="11"/>
    <n v="209"/>
    <n v="88"/>
  </r>
  <r>
    <d v="2011-01-04T00:00:00"/>
    <x v="3"/>
    <s v="MidWest"/>
    <s v="Franks"/>
    <s v="TRU"/>
    <n v="19"/>
    <n v="513"/>
    <n v="275.5"/>
  </r>
  <r>
    <d v="2011-01-27T00:00:00"/>
    <x v="4"/>
    <s v="West"/>
    <s v="Smith"/>
    <s v="TRU"/>
    <n v="62"/>
    <n v="1364"/>
    <n v="620"/>
  </r>
  <r>
    <d v="2011-01-19T00:00:00"/>
    <x v="0"/>
    <s v="South"/>
    <s v="Pham"/>
    <s v="ITW"/>
    <n v="48"/>
    <n v="912"/>
    <n v="384"/>
  </r>
  <r>
    <d v="2011-01-11T00:00:00"/>
    <x v="4"/>
    <s v="East"/>
    <s v="Franks"/>
    <s v="MNGD"/>
    <n v="34"/>
    <n v="748"/>
    <n v="340"/>
  </r>
  <r>
    <d v="2011-01-01T00:00:00"/>
    <x v="1"/>
    <s v="MidWest"/>
    <s v="Franks"/>
    <s v="JAQ"/>
    <n v="37"/>
    <n v="851"/>
    <n v="407"/>
  </r>
  <r>
    <d v="2011-01-05T00:00:00"/>
    <x v="0"/>
    <s v="West"/>
    <s v="Sioux"/>
    <s v="WT"/>
    <n v="50"/>
    <n v="950"/>
    <n v="400"/>
  </r>
  <r>
    <d v="2011-01-15T00:00:00"/>
    <x v="1"/>
    <s v="West"/>
    <s v="Smith"/>
    <s v="TTT"/>
    <n v="51"/>
    <n v="1173"/>
    <n v="561"/>
  </r>
  <r>
    <d v="2011-01-23T00:00:00"/>
    <x v="1"/>
    <s v="West"/>
    <s v="Pham"/>
    <s v="ET"/>
    <n v="32"/>
    <n v="736"/>
    <n v="352"/>
  </r>
  <r>
    <d v="2011-01-07T00:00:00"/>
    <x v="1"/>
    <s v="South"/>
    <s v="Chin"/>
    <s v="JAQ"/>
    <n v="22"/>
    <n v="506"/>
    <n v="242"/>
  </r>
  <r>
    <d v="2011-01-16T00:00:00"/>
    <x v="1"/>
    <s v="South"/>
    <s v="Sioux"/>
    <s v="ZAT"/>
    <n v="33"/>
    <n v="759"/>
    <n v="363"/>
  </r>
  <r>
    <d v="2011-01-19T00:00:00"/>
    <x v="4"/>
    <s v="South"/>
    <s v="Pham"/>
    <s v="TTT"/>
    <n v="18"/>
    <n v="396"/>
    <n v="180"/>
  </r>
  <r>
    <d v="2011-01-28T00:00:00"/>
    <x v="0"/>
    <s v="East"/>
    <s v="Sioux"/>
    <s v="QT"/>
    <n v="17"/>
    <n v="323"/>
    <n v="136"/>
  </r>
  <r>
    <d v="2011-01-16T00:00:00"/>
    <x v="0"/>
    <s v="South"/>
    <s v="Chin"/>
    <s v="T"/>
    <n v="14"/>
    <n v="266"/>
    <n v="112"/>
  </r>
  <r>
    <d v="2011-01-15T00:00:00"/>
    <x v="0"/>
    <s v="MidWest"/>
    <s v="Pham"/>
    <s v="DFGH"/>
    <n v="54"/>
    <n v="1026"/>
    <n v="432"/>
  </r>
  <r>
    <d v="2011-01-27T00:00:00"/>
    <x v="4"/>
    <s v="East"/>
    <s v="Franks"/>
    <s v="TTT"/>
    <n v="56"/>
    <n v="1232"/>
    <n v="560"/>
  </r>
  <r>
    <d v="2011-01-28T00:00:00"/>
    <x v="4"/>
    <s v="South"/>
    <s v="Sioux"/>
    <s v="WT"/>
    <n v="47"/>
    <n v="1034"/>
    <n v="470"/>
  </r>
  <r>
    <d v="2011-01-28T00:00:00"/>
    <x v="4"/>
    <s v="West"/>
    <s v="Chin"/>
    <s v="KPSA"/>
    <n v="65"/>
    <n v="1430"/>
    <n v="650"/>
  </r>
  <r>
    <d v="2011-01-15T00:00:00"/>
    <x v="2"/>
    <s v="MidWest"/>
    <s v="Franks"/>
    <s v="FM"/>
    <n v="56"/>
    <n v="1176"/>
    <n v="518"/>
  </r>
  <r>
    <d v="2011-01-14T00:00:00"/>
    <x v="3"/>
    <s v="South"/>
    <s v="Pham"/>
    <s v="AA"/>
    <n v="64"/>
    <n v="1728"/>
    <n v="928"/>
  </r>
  <r>
    <d v="2011-01-19T00:00:00"/>
    <x v="2"/>
    <s v="MidWest"/>
    <s v="Smith"/>
    <s v="DDH"/>
    <n v="63"/>
    <n v="1323"/>
    <n v="582.75"/>
  </r>
  <r>
    <d v="2011-01-29T00:00:00"/>
    <x v="2"/>
    <s v="West"/>
    <s v="Smith"/>
    <s v="TTT"/>
    <n v="25"/>
    <n v="525"/>
    <n v="231.25"/>
  </r>
  <r>
    <d v="2011-01-17T00:00:00"/>
    <x v="3"/>
    <s v="East"/>
    <s v="Franks"/>
    <s v="SFWK"/>
    <n v="15"/>
    <n v="405"/>
    <n v="217.5"/>
  </r>
  <r>
    <d v="2011-01-30T00:00:00"/>
    <x v="0"/>
    <s v="MidWest"/>
    <s v="Franks"/>
    <s v="LOP"/>
    <n v="42"/>
    <n v="798"/>
    <n v="336"/>
  </r>
  <r>
    <d v="2011-01-16T00:00:00"/>
    <x v="2"/>
    <s v="MidWest"/>
    <s v="Pham"/>
    <s v="JAQ"/>
    <n v="31"/>
    <n v="651"/>
    <n v="286.75"/>
  </r>
  <r>
    <d v="2011-01-19T00:00:00"/>
    <x v="2"/>
    <s v="West"/>
    <s v="Gault"/>
    <s v="QT"/>
    <n v="32"/>
    <n v="672"/>
    <n v="296"/>
  </r>
  <r>
    <d v="2011-01-05T00:00:00"/>
    <x v="1"/>
    <s v="South"/>
    <s v="Sioux"/>
    <s v="WSD"/>
    <n v="34"/>
    <n v="782"/>
    <n v="374"/>
  </r>
  <r>
    <d v="2011-01-18T00:00:00"/>
    <x v="1"/>
    <s v="East"/>
    <s v="Chin"/>
    <s v="TRU"/>
    <n v="50"/>
    <n v="1150"/>
    <n v="550"/>
  </r>
  <r>
    <d v="2011-01-08T00:00:00"/>
    <x v="0"/>
    <s v="South"/>
    <s v="Sioux"/>
    <s v="ZAT"/>
    <n v="53"/>
    <n v="1007"/>
    <n v="424"/>
  </r>
  <r>
    <d v="2011-01-10T00:00:00"/>
    <x v="3"/>
    <s v="MidWest"/>
    <s v="Sioux"/>
    <s v="KPSA"/>
    <n v="27"/>
    <n v="729"/>
    <n v="391.5"/>
  </r>
  <r>
    <d v="2011-01-05T00:00:00"/>
    <x v="4"/>
    <s v="East"/>
    <s v="Gault"/>
    <s v="WSD"/>
    <n v="23"/>
    <n v="506"/>
    <n v="230"/>
  </r>
  <r>
    <d v="2011-01-15T00:00:00"/>
    <x v="3"/>
    <s v="West"/>
    <s v="Chin"/>
    <s v="MBG"/>
    <n v="12"/>
    <n v="324"/>
    <n v="174"/>
  </r>
  <r>
    <d v="2011-01-17T00:00:00"/>
    <x v="3"/>
    <s v="West"/>
    <s v="Chin"/>
    <s v="HII"/>
    <n v="50"/>
    <n v="1350"/>
    <n v="725"/>
  </r>
  <r>
    <d v="2011-01-26T00:00:00"/>
    <x v="0"/>
    <s v="MidWest"/>
    <s v="Smith"/>
    <s v="TRU"/>
    <n v="49"/>
    <n v="931"/>
    <n v="392"/>
  </r>
  <r>
    <d v="2011-01-11T00:00:00"/>
    <x v="2"/>
    <s v="South"/>
    <s v="Smith"/>
    <s v="HII"/>
    <n v="17"/>
    <n v="357"/>
    <n v="157.25"/>
  </r>
  <r>
    <d v="2011-01-04T00:00:00"/>
    <x v="3"/>
    <s v="South"/>
    <s v="Sioux"/>
    <s v="ET"/>
    <n v="12"/>
    <n v="324"/>
    <n v="174"/>
  </r>
  <r>
    <d v="2011-01-21T00:00:00"/>
    <x v="1"/>
    <s v="MidWest"/>
    <s v="Chin"/>
    <s v="BBT"/>
    <n v="53"/>
    <n v="1219"/>
    <n v="583"/>
  </r>
  <r>
    <d v="2011-01-22T00:00:00"/>
    <x v="2"/>
    <s v="West"/>
    <s v="Franks"/>
    <s v="AA"/>
    <n v="41"/>
    <n v="861"/>
    <n v="379.25"/>
  </r>
  <r>
    <d v="2011-01-10T00:00:00"/>
    <x v="0"/>
    <s v="East"/>
    <s v="Franks"/>
    <s v="JAQ"/>
    <n v="8"/>
    <n v="152"/>
    <n v="64"/>
  </r>
  <r>
    <d v="2011-01-12T00:00:00"/>
    <x v="2"/>
    <s v="South"/>
    <s v="Franks"/>
    <s v="QT"/>
    <n v="47"/>
    <n v="987"/>
    <n v="434.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3:F10" firstHeaderRow="1" firstDataRow="1" firstDataCol="1"/>
  <pivotFields count="3">
    <pivotField numFmtId="14" showAll="0"/>
    <pivotField axis="axisRow" showAll="0">
      <items count="7">
        <item x="5"/>
        <item x="0"/>
        <item x="1"/>
        <item x="2"/>
        <item x="4"/>
        <item x="3"/>
        <item t="default"/>
      </items>
    </pivotField>
    <pivotField dataField="1" numFmtId="164" showAll="0"/>
  </pivotFields>
  <rowFields count="1">
    <field x="1"/>
  </rowFields>
  <rowItems count="7">
    <i>
      <x/>
    </i>
    <i>
      <x v="1"/>
    </i>
    <i>
      <x v="2"/>
    </i>
    <i>
      <x v="3"/>
    </i>
    <i>
      <x v="4"/>
    </i>
    <i>
      <x v="5"/>
    </i>
    <i t="grand">
      <x/>
    </i>
  </rowItems>
  <colItems count="1">
    <i/>
  </colItems>
  <dataFields count="1">
    <dataField name="Sum of Sale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5:L13" firstHeaderRow="1" firstDataRow="2" firstDataCol="1"/>
  <pivotFields count="4">
    <pivotField numFmtId="14" showAll="0"/>
    <pivotField axis="axisRow" showAll="0">
      <items count="7">
        <item x="5"/>
        <item x="0"/>
        <item x="1"/>
        <item x="2"/>
        <item x="4"/>
        <item x="3"/>
        <item t="default"/>
      </items>
    </pivotField>
    <pivotField dataField="1" numFmtId="164" showAll="0"/>
    <pivotField axis="axisCol" showAll="0">
      <items count="4">
        <item x="1"/>
        <item x="2"/>
        <item x="0"/>
        <item t="default"/>
      </items>
    </pivotField>
  </pivotFields>
  <rowFields count="1">
    <field x="1"/>
  </rowFields>
  <rowItems count="7">
    <i>
      <x/>
    </i>
    <i>
      <x v="1"/>
    </i>
    <i>
      <x v="2"/>
    </i>
    <i>
      <x v="3"/>
    </i>
    <i>
      <x v="4"/>
    </i>
    <i>
      <x v="5"/>
    </i>
    <i t="grand">
      <x/>
    </i>
  </rowItems>
  <colFields count="1">
    <field x="3"/>
  </colFields>
  <colItems count="4">
    <i>
      <x/>
    </i>
    <i>
      <x v="1"/>
    </i>
    <i>
      <x v="2"/>
    </i>
    <i t="grand">
      <x/>
    </i>
  </colItems>
  <dataFields count="1">
    <dataField name="Sum of Sales" fld="2" baseField="0" baseItem="0" numFmtId="176"/>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2:L8" firstHeaderRow="1" firstDataRow="1" firstDataCol="1"/>
  <pivotFields count="8">
    <pivotField numFmtId="172" showAll="0"/>
    <pivotField axis="axisRow" showAll="0">
      <items count="6">
        <item x="4"/>
        <item x="1"/>
        <item x="3"/>
        <item x="2"/>
        <item x="0"/>
        <item t="default"/>
      </items>
    </pivotField>
    <pivotField showAll="0"/>
    <pivotField showAll="0"/>
    <pivotField showAll="0"/>
    <pivotField showAll="0"/>
    <pivotField numFmtId="164" showAll="0"/>
    <pivotField dataField="1" numFmtId="164" showAll="0"/>
  </pivotFields>
  <rowFields count="1">
    <field x="1"/>
  </rowFields>
  <rowItems count="6">
    <i>
      <x/>
    </i>
    <i>
      <x v="1"/>
    </i>
    <i>
      <x v="2"/>
    </i>
    <i>
      <x v="3"/>
    </i>
    <i>
      <x v="4"/>
    </i>
    <i t="grand">
      <x/>
    </i>
  </rowItems>
  <colItems count="1">
    <i/>
  </colItems>
  <dataFields count="1">
    <dataField name="Sum of COGS" fld="7" baseField="0" baseItem="0" numFmtId="176"/>
  </dataFields>
  <formats count="4">
    <format dxfId="4">
      <pivotArea outline="0" collapsedLevelsAreSubtotals="1" fieldPosition="0"/>
    </format>
    <format dxfId="3">
      <pivotArea outline="0" collapsedLevelsAreSubtotals="1" fieldPosition="0"/>
    </format>
    <format dxfId="2">
      <pivotArea dataOnly="0" labelOnly="1" fieldPosition="0">
        <references count="1">
          <reference field="1" count="0"/>
        </references>
      </pivotArea>
    </format>
    <format dxfId="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G19" sqref="G19"/>
    </sheetView>
  </sheetViews>
  <sheetFormatPr defaultRowHeight="15" x14ac:dyDescent="0.25"/>
  <cols>
    <col min="1" max="1" width="11.28515625" bestFit="1" customWidth="1"/>
    <col min="2" max="6" width="12.7109375" customWidth="1"/>
    <col min="7" max="7" width="11.28515625" bestFit="1" customWidth="1"/>
  </cols>
  <sheetData>
    <row r="1" spans="1:8" ht="45" x14ac:dyDescent="0.25">
      <c r="A1" s="1" t="s">
        <v>0</v>
      </c>
      <c r="B1" s="2"/>
      <c r="C1" s="2"/>
      <c r="D1" s="2"/>
      <c r="E1" s="2"/>
      <c r="F1" s="2"/>
      <c r="G1" s="2"/>
      <c r="H1" s="3"/>
    </row>
    <row r="3" spans="1:8" x14ac:dyDescent="0.25">
      <c r="A3" s="4"/>
      <c r="B3" s="5" t="s">
        <v>1</v>
      </c>
      <c r="C3" s="5" t="s">
        <v>2</v>
      </c>
      <c r="D3" s="5" t="s">
        <v>3</v>
      </c>
      <c r="E3" s="5" t="s">
        <v>4</v>
      </c>
      <c r="F3" s="5" t="s">
        <v>5</v>
      </c>
      <c r="G3" s="5" t="s">
        <v>6</v>
      </c>
    </row>
    <row r="4" spans="1:8" x14ac:dyDescent="0.25">
      <c r="A4" s="6" t="s">
        <v>7</v>
      </c>
      <c r="B4" s="7">
        <v>149</v>
      </c>
      <c r="C4" s="7">
        <v>112</v>
      </c>
      <c r="D4" s="7">
        <v>276</v>
      </c>
      <c r="E4" s="7">
        <v>115</v>
      </c>
      <c r="F4" s="7">
        <v>276</v>
      </c>
      <c r="G4" s="7">
        <v>313</v>
      </c>
    </row>
    <row r="5" spans="1:8" x14ac:dyDescent="0.25">
      <c r="A5" s="6" t="s">
        <v>8</v>
      </c>
      <c r="B5" s="7">
        <v>173</v>
      </c>
      <c r="C5" s="7">
        <v>228</v>
      </c>
      <c r="D5" s="7">
        <v>235</v>
      </c>
      <c r="E5" s="7">
        <v>145</v>
      </c>
      <c r="F5" s="7">
        <v>252</v>
      </c>
      <c r="G5" s="7">
        <v>318</v>
      </c>
    </row>
    <row r="6" spans="1:8" x14ac:dyDescent="0.25">
      <c r="A6" s="6" t="s">
        <v>9</v>
      </c>
      <c r="B6" s="7">
        <v>318</v>
      </c>
      <c r="C6" s="7">
        <v>241</v>
      </c>
      <c r="D6" s="7">
        <v>122</v>
      </c>
      <c r="E6" s="7">
        <v>155</v>
      </c>
      <c r="F6" s="7">
        <v>280</v>
      </c>
      <c r="G6" s="7">
        <v>256</v>
      </c>
    </row>
    <row r="9" spans="1:8" x14ac:dyDescent="0.25">
      <c r="A9" s="4"/>
      <c r="B9" s="6" t="s">
        <v>7</v>
      </c>
      <c r="C9" s="6" t="s">
        <v>8</v>
      </c>
      <c r="D9" s="6" t="s">
        <v>9</v>
      </c>
    </row>
    <row r="10" spans="1:8" x14ac:dyDescent="0.25">
      <c r="A10" s="5" t="s">
        <v>1</v>
      </c>
      <c r="B10" s="7">
        <v>149</v>
      </c>
      <c r="C10" s="7">
        <v>173</v>
      </c>
      <c r="D10" s="7">
        <v>318</v>
      </c>
    </row>
    <row r="11" spans="1:8" x14ac:dyDescent="0.25">
      <c r="A11" s="5" t="s">
        <v>2</v>
      </c>
      <c r="B11" s="7">
        <v>112</v>
      </c>
      <c r="C11" s="7">
        <v>228</v>
      </c>
      <c r="D11" s="7">
        <v>241</v>
      </c>
    </row>
    <row r="12" spans="1:8" x14ac:dyDescent="0.25">
      <c r="A12" s="5" t="s">
        <v>3</v>
      </c>
      <c r="B12" s="7">
        <v>276</v>
      </c>
      <c r="C12" s="7">
        <v>235</v>
      </c>
      <c r="D12" s="7">
        <v>122</v>
      </c>
    </row>
    <row r="13" spans="1:8" x14ac:dyDescent="0.25">
      <c r="A13" s="5" t="s">
        <v>4</v>
      </c>
      <c r="B13" s="7">
        <v>115</v>
      </c>
      <c r="C13" s="7">
        <v>145</v>
      </c>
      <c r="D13" s="7">
        <v>155</v>
      </c>
    </row>
    <row r="14" spans="1:8" x14ac:dyDescent="0.25">
      <c r="A14" s="5" t="s">
        <v>5</v>
      </c>
      <c r="B14" s="7">
        <v>276</v>
      </c>
      <c r="C14" s="7">
        <v>252</v>
      </c>
      <c r="D14" s="7">
        <v>280</v>
      </c>
    </row>
    <row r="15" spans="1:8" x14ac:dyDescent="0.25">
      <c r="A15" s="5" t="s">
        <v>6</v>
      </c>
      <c r="B15" s="7">
        <v>313</v>
      </c>
      <c r="C15" s="7">
        <v>318</v>
      </c>
      <c r="D15" s="7">
        <v>256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8"/>
  <sheetViews>
    <sheetView workbookViewId="0">
      <selection activeCell="A3" sqref="A3:C3"/>
    </sheetView>
  </sheetViews>
  <sheetFormatPr defaultRowHeight="15" x14ac:dyDescent="0.25"/>
  <cols>
    <col min="1" max="1" width="9.85546875" bestFit="1" customWidth="1"/>
    <col min="2" max="2" width="8.7109375" bestFit="1" customWidth="1"/>
    <col min="3" max="3" width="8.42578125" bestFit="1" customWidth="1"/>
    <col min="8" max="8" width="10.42578125" bestFit="1" customWidth="1"/>
  </cols>
  <sheetData>
    <row r="1" spans="1:8" x14ac:dyDescent="0.25">
      <c r="A1" s="1" t="s">
        <v>52</v>
      </c>
      <c r="B1" s="2"/>
      <c r="C1" s="2"/>
      <c r="D1" s="2"/>
      <c r="E1" s="2"/>
      <c r="F1" s="2"/>
      <c r="G1" s="2"/>
      <c r="H1" s="3"/>
    </row>
    <row r="3" spans="1:8" x14ac:dyDescent="0.25">
      <c r="A3" s="5" t="s">
        <v>35</v>
      </c>
      <c r="B3" s="5" t="s">
        <v>36</v>
      </c>
      <c r="C3" s="5" t="s">
        <v>37</v>
      </c>
    </row>
    <row r="4" spans="1:8" x14ac:dyDescent="0.25">
      <c r="A4" s="17">
        <v>40358</v>
      </c>
      <c r="B4" s="4" t="s">
        <v>30</v>
      </c>
      <c r="C4" s="7">
        <v>165</v>
      </c>
    </row>
    <row r="5" spans="1:8" x14ac:dyDescent="0.25">
      <c r="A5" s="17">
        <v>40372</v>
      </c>
      <c r="B5" s="4" t="s">
        <v>30</v>
      </c>
      <c r="C5" s="7">
        <v>153</v>
      </c>
    </row>
    <row r="6" spans="1:8" x14ac:dyDescent="0.25">
      <c r="A6" s="17">
        <v>40289</v>
      </c>
      <c r="B6" s="4" t="s">
        <v>30</v>
      </c>
      <c r="C6" s="7">
        <v>151</v>
      </c>
    </row>
    <row r="7" spans="1:8" x14ac:dyDescent="0.25">
      <c r="A7" s="17">
        <v>40433</v>
      </c>
      <c r="B7" s="4" t="s">
        <v>30</v>
      </c>
      <c r="C7" s="7">
        <v>148</v>
      </c>
    </row>
    <row r="8" spans="1:8" x14ac:dyDescent="0.25">
      <c r="A8" s="17">
        <v>40299</v>
      </c>
      <c r="B8" s="4" t="s">
        <v>30</v>
      </c>
      <c r="C8" s="7">
        <v>146</v>
      </c>
    </row>
    <row r="9" spans="1:8" x14ac:dyDescent="0.25">
      <c r="A9" s="17">
        <v>40384</v>
      </c>
      <c r="B9" s="4" t="s">
        <v>30</v>
      </c>
      <c r="C9" s="7">
        <v>136</v>
      </c>
    </row>
    <row r="10" spans="1:8" x14ac:dyDescent="0.25">
      <c r="A10" s="17">
        <v>40278</v>
      </c>
      <c r="B10" s="4" t="s">
        <v>30</v>
      </c>
      <c r="C10" s="7">
        <v>132</v>
      </c>
    </row>
    <row r="11" spans="1:8" x14ac:dyDescent="0.25">
      <c r="A11" s="17">
        <v>40297</v>
      </c>
      <c r="B11" s="4" t="s">
        <v>30</v>
      </c>
      <c r="C11" s="7">
        <v>114</v>
      </c>
    </row>
    <row r="12" spans="1:8" x14ac:dyDescent="0.25">
      <c r="A12" s="17">
        <v>40389</v>
      </c>
      <c r="B12" s="4" t="s">
        <v>30</v>
      </c>
      <c r="C12" s="7">
        <v>113</v>
      </c>
    </row>
    <row r="13" spans="1:8" x14ac:dyDescent="0.25">
      <c r="A13" s="17">
        <v>40309</v>
      </c>
      <c r="B13" s="4" t="s">
        <v>30</v>
      </c>
      <c r="C13" s="7">
        <v>111</v>
      </c>
    </row>
    <row r="14" spans="1:8" x14ac:dyDescent="0.25">
      <c r="A14" s="17">
        <v>40277</v>
      </c>
      <c r="B14" s="4" t="s">
        <v>30</v>
      </c>
      <c r="C14" s="7">
        <v>110</v>
      </c>
    </row>
    <row r="15" spans="1:8" x14ac:dyDescent="0.25">
      <c r="A15" s="17">
        <v>40340</v>
      </c>
      <c r="B15" s="4" t="s">
        <v>30</v>
      </c>
      <c r="C15" s="7">
        <v>109</v>
      </c>
    </row>
    <row r="16" spans="1:8" x14ac:dyDescent="0.25">
      <c r="A16" s="17">
        <v>40432</v>
      </c>
      <c r="B16" s="4" t="s">
        <v>30</v>
      </c>
      <c r="C16" s="7">
        <v>107</v>
      </c>
    </row>
    <row r="17" spans="1:3" x14ac:dyDescent="0.25">
      <c r="A17" s="17">
        <v>40287</v>
      </c>
      <c r="B17" s="4" t="s">
        <v>30</v>
      </c>
      <c r="C17" s="7">
        <v>103</v>
      </c>
    </row>
    <row r="18" spans="1:3" x14ac:dyDescent="0.25">
      <c r="A18" s="17">
        <v>40382</v>
      </c>
      <c r="B18" s="4" t="s">
        <v>30</v>
      </c>
      <c r="C18" s="7">
        <v>98</v>
      </c>
    </row>
    <row r="19" spans="1:3" x14ac:dyDescent="0.25">
      <c r="A19" s="17">
        <v>40425</v>
      </c>
      <c r="B19" s="4" t="s">
        <v>30</v>
      </c>
      <c r="C19" s="7">
        <v>97</v>
      </c>
    </row>
    <row r="20" spans="1:3" x14ac:dyDescent="0.25">
      <c r="A20" s="17">
        <v>40294</v>
      </c>
      <c r="B20" s="4" t="s">
        <v>30</v>
      </c>
      <c r="C20" s="7">
        <v>94</v>
      </c>
    </row>
    <row r="21" spans="1:3" x14ac:dyDescent="0.25">
      <c r="A21" s="17">
        <v>40420</v>
      </c>
      <c r="B21" s="4" t="s">
        <v>30</v>
      </c>
      <c r="C21" s="7">
        <v>84</v>
      </c>
    </row>
    <row r="22" spans="1:3" x14ac:dyDescent="0.25">
      <c r="A22" s="17">
        <v>40438</v>
      </c>
      <c r="B22" s="4" t="s">
        <v>30</v>
      </c>
      <c r="C22" s="7">
        <v>84</v>
      </c>
    </row>
    <row r="23" spans="1:3" x14ac:dyDescent="0.25">
      <c r="A23" s="17">
        <v>40364</v>
      </c>
      <c r="B23" s="4" t="s">
        <v>30</v>
      </c>
      <c r="C23" s="7">
        <v>78</v>
      </c>
    </row>
    <row r="24" spans="1:3" x14ac:dyDescent="0.25">
      <c r="A24" s="17">
        <v>40378</v>
      </c>
      <c r="B24" s="4" t="s">
        <v>30</v>
      </c>
      <c r="C24" s="7">
        <v>78</v>
      </c>
    </row>
    <row r="25" spans="1:3" x14ac:dyDescent="0.25">
      <c r="A25" s="17">
        <v>40339</v>
      </c>
      <c r="B25" s="4" t="s">
        <v>30</v>
      </c>
      <c r="C25" s="7">
        <v>69</v>
      </c>
    </row>
    <row r="26" spans="1:3" x14ac:dyDescent="0.25">
      <c r="A26" s="17">
        <v>40304</v>
      </c>
      <c r="B26" s="4" t="s">
        <v>30</v>
      </c>
      <c r="C26" s="7">
        <v>62</v>
      </c>
    </row>
    <row r="27" spans="1:3" x14ac:dyDescent="0.25">
      <c r="A27" s="17">
        <v>40427</v>
      </c>
      <c r="B27" s="4" t="s">
        <v>30</v>
      </c>
      <c r="C27" s="7">
        <v>62</v>
      </c>
    </row>
    <row r="28" spans="1:3" x14ac:dyDescent="0.25">
      <c r="A28" s="17">
        <v>40391</v>
      </c>
      <c r="B28" s="4" t="s">
        <v>30</v>
      </c>
      <c r="C28" s="7">
        <v>60</v>
      </c>
    </row>
    <row r="29" spans="1:3" x14ac:dyDescent="0.25">
      <c r="A29" s="17">
        <v>40291</v>
      </c>
      <c r="B29" s="4" t="s">
        <v>30</v>
      </c>
      <c r="C29" s="7">
        <v>54</v>
      </c>
    </row>
    <row r="30" spans="1:3" x14ac:dyDescent="0.25">
      <c r="A30" s="17">
        <v>40257</v>
      </c>
      <c r="B30" s="4" t="s">
        <v>40</v>
      </c>
      <c r="C30" s="7">
        <v>167</v>
      </c>
    </row>
    <row r="31" spans="1:3" x14ac:dyDescent="0.25">
      <c r="A31" s="17">
        <v>40316</v>
      </c>
      <c r="B31" s="4" t="s">
        <v>40</v>
      </c>
      <c r="C31" s="7">
        <v>163</v>
      </c>
    </row>
    <row r="32" spans="1:3" x14ac:dyDescent="0.25">
      <c r="A32" s="17">
        <v>40260</v>
      </c>
      <c r="B32" s="4" t="s">
        <v>40</v>
      </c>
      <c r="C32" s="7">
        <v>157</v>
      </c>
    </row>
    <row r="33" spans="1:3" x14ac:dyDescent="0.25">
      <c r="A33" s="17">
        <v>40348</v>
      </c>
      <c r="B33" s="4" t="s">
        <v>40</v>
      </c>
      <c r="C33" s="7">
        <v>152</v>
      </c>
    </row>
    <row r="34" spans="1:3" x14ac:dyDescent="0.25">
      <c r="A34" s="17">
        <v>40303</v>
      </c>
      <c r="B34" s="4" t="s">
        <v>40</v>
      </c>
      <c r="C34" s="7">
        <v>150</v>
      </c>
    </row>
    <row r="35" spans="1:3" x14ac:dyDescent="0.25">
      <c r="A35" s="17">
        <v>40451</v>
      </c>
      <c r="B35" s="4" t="s">
        <v>40</v>
      </c>
      <c r="C35" s="7">
        <v>146</v>
      </c>
    </row>
    <row r="36" spans="1:3" x14ac:dyDescent="0.25">
      <c r="A36" s="17">
        <v>40458</v>
      </c>
      <c r="B36" s="4" t="s">
        <v>40</v>
      </c>
      <c r="C36" s="7">
        <v>143</v>
      </c>
    </row>
    <row r="37" spans="1:3" x14ac:dyDescent="0.25">
      <c r="A37" s="17">
        <v>40414</v>
      </c>
      <c r="B37" s="4" t="s">
        <v>40</v>
      </c>
      <c r="C37" s="7">
        <v>141</v>
      </c>
    </row>
    <row r="38" spans="1:3" x14ac:dyDescent="0.25">
      <c r="A38" s="17">
        <v>40270</v>
      </c>
      <c r="B38" s="4" t="s">
        <v>40</v>
      </c>
      <c r="C38" s="7">
        <v>140</v>
      </c>
    </row>
    <row r="39" spans="1:3" x14ac:dyDescent="0.25">
      <c r="A39" s="17">
        <v>40327</v>
      </c>
      <c r="B39" s="4" t="s">
        <v>40</v>
      </c>
      <c r="C39" s="7">
        <v>134</v>
      </c>
    </row>
    <row r="40" spans="1:3" x14ac:dyDescent="0.25">
      <c r="A40" s="17">
        <v>40346</v>
      </c>
      <c r="B40" s="4" t="s">
        <v>40</v>
      </c>
      <c r="C40" s="7">
        <v>130</v>
      </c>
    </row>
    <row r="41" spans="1:3" x14ac:dyDescent="0.25">
      <c r="A41" s="17">
        <v>40355</v>
      </c>
      <c r="B41" s="4" t="s">
        <v>40</v>
      </c>
      <c r="C41" s="7">
        <v>126</v>
      </c>
    </row>
    <row r="42" spans="1:3" x14ac:dyDescent="0.25">
      <c r="A42" s="17">
        <v>40321</v>
      </c>
      <c r="B42" s="4" t="s">
        <v>40</v>
      </c>
      <c r="C42" s="7">
        <v>125</v>
      </c>
    </row>
    <row r="43" spans="1:3" x14ac:dyDescent="0.25">
      <c r="A43" s="17">
        <v>40298</v>
      </c>
      <c r="B43" s="4" t="s">
        <v>40</v>
      </c>
      <c r="C43" s="7">
        <v>120</v>
      </c>
    </row>
    <row r="44" spans="1:3" x14ac:dyDescent="0.25">
      <c r="A44" s="17">
        <v>40404</v>
      </c>
      <c r="B44" s="4" t="s">
        <v>40</v>
      </c>
      <c r="C44" s="7">
        <v>117</v>
      </c>
    </row>
    <row r="45" spans="1:3" x14ac:dyDescent="0.25">
      <c r="A45" s="17">
        <v>40283</v>
      </c>
      <c r="B45" s="4" t="s">
        <v>40</v>
      </c>
      <c r="C45" s="7">
        <v>109</v>
      </c>
    </row>
    <row r="46" spans="1:3" x14ac:dyDescent="0.25">
      <c r="A46" s="17">
        <v>40262</v>
      </c>
      <c r="B46" s="4" t="s">
        <v>40</v>
      </c>
      <c r="C46" s="7">
        <v>108</v>
      </c>
    </row>
    <row r="47" spans="1:3" x14ac:dyDescent="0.25">
      <c r="A47" s="17">
        <v>40311</v>
      </c>
      <c r="B47" s="4" t="s">
        <v>40</v>
      </c>
      <c r="C47" s="7">
        <v>104</v>
      </c>
    </row>
    <row r="48" spans="1:3" x14ac:dyDescent="0.25">
      <c r="A48" s="17">
        <v>40373</v>
      </c>
      <c r="B48" s="4" t="s">
        <v>40</v>
      </c>
      <c r="C48" s="7">
        <v>100</v>
      </c>
    </row>
    <row r="49" spans="1:3" x14ac:dyDescent="0.25">
      <c r="A49" s="17">
        <v>40319</v>
      </c>
      <c r="B49" s="4" t="s">
        <v>40</v>
      </c>
      <c r="C49" s="7">
        <v>99</v>
      </c>
    </row>
    <row r="50" spans="1:3" x14ac:dyDescent="0.25">
      <c r="A50" s="17">
        <v>40369</v>
      </c>
      <c r="B50" s="4" t="s">
        <v>40</v>
      </c>
      <c r="C50" s="7">
        <v>92</v>
      </c>
    </row>
    <row r="51" spans="1:3" x14ac:dyDescent="0.25">
      <c r="A51" s="17">
        <v>40423</v>
      </c>
      <c r="B51" s="4" t="s">
        <v>40</v>
      </c>
      <c r="C51" s="7">
        <v>87</v>
      </c>
    </row>
    <row r="52" spans="1:3" x14ac:dyDescent="0.25">
      <c r="A52" s="17">
        <v>40422</v>
      </c>
      <c r="B52" s="4" t="s">
        <v>40</v>
      </c>
      <c r="C52" s="7">
        <v>86</v>
      </c>
    </row>
    <row r="53" spans="1:3" x14ac:dyDescent="0.25">
      <c r="A53" s="17">
        <v>40363</v>
      </c>
      <c r="B53" s="4" t="s">
        <v>40</v>
      </c>
      <c r="C53" s="7">
        <v>79</v>
      </c>
    </row>
    <row r="54" spans="1:3" x14ac:dyDescent="0.25">
      <c r="A54" s="17">
        <v>40274</v>
      </c>
      <c r="B54" s="4" t="s">
        <v>40</v>
      </c>
      <c r="C54" s="7">
        <v>78</v>
      </c>
    </row>
    <row r="55" spans="1:3" x14ac:dyDescent="0.25">
      <c r="A55" s="17">
        <v>40407</v>
      </c>
      <c r="B55" s="4" t="s">
        <v>40</v>
      </c>
      <c r="C55" s="7">
        <v>76</v>
      </c>
    </row>
    <row r="56" spans="1:3" x14ac:dyDescent="0.25">
      <c r="A56" s="17">
        <v>40296</v>
      </c>
      <c r="B56" s="4" t="s">
        <v>40</v>
      </c>
      <c r="C56" s="7">
        <v>75</v>
      </c>
    </row>
    <row r="57" spans="1:3" x14ac:dyDescent="0.25">
      <c r="A57" s="17">
        <v>40434</v>
      </c>
      <c r="B57" s="4" t="s">
        <v>40</v>
      </c>
      <c r="C57" s="7">
        <v>75</v>
      </c>
    </row>
    <row r="58" spans="1:3" x14ac:dyDescent="0.25">
      <c r="A58" s="17">
        <v>40255</v>
      </c>
      <c r="B58" s="4" t="s">
        <v>40</v>
      </c>
      <c r="C58" s="7">
        <v>73</v>
      </c>
    </row>
    <row r="59" spans="1:3" x14ac:dyDescent="0.25">
      <c r="A59" s="17">
        <v>40429</v>
      </c>
      <c r="B59" s="4" t="s">
        <v>40</v>
      </c>
      <c r="C59" s="7">
        <v>69</v>
      </c>
    </row>
    <row r="60" spans="1:3" x14ac:dyDescent="0.25">
      <c r="A60" s="17">
        <v>40435</v>
      </c>
      <c r="B60" s="4" t="s">
        <v>40</v>
      </c>
      <c r="C60" s="7">
        <v>68</v>
      </c>
    </row>
    <row r="61" spans="1:3" x14ac:dyDescent="0.25">
      <c r="A61" s="17">
        <v>40280</v>
      </c>
      <c r="B61" s="4" t="s">
        <v>40</v>
      </c>
      <c r="C61" s="7">
        <v>58</v>
      </c>
    </row>
    <row r="62" spans="1:3" x14ac:dyDescent="0.25">
      <c r="A62" s="17">
        <v>40328</v>
      </c>
      <c r="B62" s="4" t="s">
        <v>40</v>
      </c>
      <c r="C62" s="7">
        <v>54</v>
      </c>
    </row>
    <row r="63" spans="1:3" x14ac:dyDescent="0.25">
      <c r="A63" s="17">
        <v>40430</v>
      </c>
      <c r="B63" s="4" t="s">
        <v>41</v>
      </c>
      <c r="C63" s="7">
        <v>160</v>
      </c>
    </row>
    <row r="64" spans="1:3" x14ac:dyDescent="0.25">
      <c r="A64" s="17">
        <v>40366</v>
      </c>
      <c r="B64" s="4" t="s">
        <v>41</v>
      </c>
      <c r="C64" s="7">
        <v>157</v>
      </c>
    </row>
    <row r="65" spans="1:3" x14ac:dyDescent="0.25">
      <c r="A65" s="17">
        <v>40426</v>
      </c>
      <c r="B65" s="4" t="s">
        <v>41</v>
      </c>
      <c r="C65" s="7">
        <v>151</v>
      </c>
    </row>
    <row r="66" spans="1:3" x14ac:dyDescent="0.25">
      <c r="A66" s="17">
        <v>40424</v>
      </c>
      <c r="B66" s="4" t="s">
        <v>41</v>
      </c>
      <c r="C66" s="7">
        <v>150</v>
      </c>
    </row>
    <row r="67" spans="1:3" x14ac:dyDescent="0.25">
      <c r="A67" s="17">
        <v>40419</v>
      </c>
      <c r="B67" s="4" t="s">
        <v>41</v>
      </c>
      <c r="C67" s="7">
        <v>147</v>
      </c>
    </row>
    <row r="68" spans="1:3" x14ac:dyDescent="0.25">
      <c r="A68" s="17">
        <v>40440</v>
      </c>
      <c r="B68" s="4" t="s">
        <v>41</v>
      </c>
      <c r="C68" s="7">
        <v>146</v>
      </c>
    </row>
    <row r="69" spans="1:3" x14ac:dyDescent="0.25">
      <c r="A69" s="17">
        <v>40295</v>
      </c>
      <c r="B69" s="4" t="s">
        <v>41</v>
      </c>
      <c r="C69" s="7">
        <v>142</v>
      </c>
    </row>
    <row r="70" spans="1:3" x14ac:dyDescent="0.25">
      <c r="A70" s="17">
        <v>40354</v>
      </c>
      <c r="B70" s="4" t="s">
        <v>41</v>
      </c>
      <c r="C70" s="7">
        <v>141</v>
      </c>
    </row>
    <row r="71" spans="1:3" x14ac:dyDescent="0.25">
      <c r="A71" s="17">
        <v>40362</v>
      </c>
      <c r="B71" s="4" t="s">
        <v>41</v>
      </c>
      <c r="C71" s="7">
        <v>141</v>
      </c>
    </row>
    <row r="72" spans="1:3" x14ac:dyDescent="0.25">
      <c r="A72" s="17">
        <v>40371</v>
      </c>
      <c r="B72" s="4" t="s">
        <v>41</v>
      </c>
      <c r="C72" s="7">
        <v>141</v>
      </c>
    </row>
    <row r="73" spans="1:3" x14ac:dyDescent="0.25">
      <c r="A73" s="17">
        <v>40263</v>
      </c>
      <c r="B73" s="4" t="s">
        <v>41</v>
      </c>
      <c r="C73" s="7">
        <v>139</v>
      </c>
    </row>
    <row r="74" spans="1:3" x14ac:dyDescent="0.25">
      <c r="A74" s="17">
        <v>40444</v>
      </c>
      <c r="B74" s="4" t="s">
        <v>41</v>
      </c>
      <c r="C74" s="7">
        <v>131</v>
      </c>
    </row>
    <row r="75" spans="1:3" x14ac:dyDescent="0.25">
      <c r="A75" s="17">
        <v>40383</v>
      </c>
      <c r="B75" s="4" t="s">
        <v>41</v>
      </c>
      <c r="C75" s="7">
        <v>130</v>
      </c>
    </row>
    <row r="76" spans="1:3" x14ac:dyDescent="0.25">
      <c r="A76" s="17">
        <v>40356</v>
      </c>
      <c r="B76" s="4" t="s">
        <v>41</v>
      </c>
      <c r="C76" s="7">
        <v>126</v>
      </c>
    </row>
    <row r="77" spans="1:3" x14ac:dyDescent="0.25">
      <c r="A77" s="17">
        <v>40428</v>
      </c>
      <c r="B77" s="4" t="s">
        <v>41</v>
      </c>
      <c r="C77" s="7">
        <v>125</v>
      </c>
    </row>
    <row r="78" spans="1:3" x14ac:dyDescent="0.25">
      <c r="A78" s="17">
        <v>40350</v>
      </c>
      <c r="B78" s="4" t="s">
        <v>41</v>
      </c>
      <c r="C78" s="7">
        <v>123</v>
      </c>
    </row>
    <row r="79" spans="1:3" x14ac:dyDescent="0.25">
      <c r="A79" s="17">
        <v>40406</v>
      </c>
      <c r="B79" s="4" t="s">
        <v>41</v>
      </c>
      <c r="C79" s="7">
        <v>122</v>
      </c>
    </row>
    <row r="80" spans="1:3" x14ac:dyDescent="0.25">
      <c r="A80" s="17">
        <v>40256</v>
      </c>
      <c r="B80" s="4" t="s">
        <v>41</v>
      </c>
      <c r="C80" s="7">
        <v>121</v>
      </c>
    </row>
    <row r="81" spans="1:3" x14ac:dyDescent="0.25">
      <c r="A81" s="17">
        <v>40410</v>
      </c>
      <c r="B81" s="4" t="s">
        <v>41</v>
      </c>
      <c r="C81" s="7">
        <v>116</v>
      </c>
    </row>
    <row r="82" spans="1:3" x14ac:dyDescent="0.25">
      <c r="A82" s="17">
        <v>40320</v>
      </c>
      <c r="B82" s="4" t="s">
        <v>41</v>
      </c>
      <c r="C82" s="7">
        <v>115</v>
      </c>
    </row>
    <row r="83" spans="1:3" x14ac:dyDescent="0.25">
      <c r="A83" s="17">
        <v>40376</v>
      </c>
      <c r="B83" s="4" t="s">
        <v>41</v>
      </c>
      <c r="C83" s="7">
        <v>113</v>
      </c>
    </row>
    <row r="84" spans="1:3" x14ac:dyDescent="0.25">
      <c r="A84" s="17">
        <v>40400</v>
      </c>
      <c r="B84" s="4" t="s">
        <v>41</v>
      </c>
      <c r="C84" s="7">
        <v>106</v>
      </c>
    </row>
    <row r="85" spans="1:3" x14ac:dyDescent="0.25">
      <c r="A85" s="17">
        <v>40370</v>
      </c>
      <c r="B85" s="4" t="s">
        <v>41</v>
      </c>
      <c r="C85" s="7">
        <v>104</v>
      </c>
    </row>
    <row r="86" spans="1:3" x14ac:dyDescent="0.25">
      <c r="A86" s="17">
        <v>40349</v>
      </c>
      <c r="B86" s="4" t="s">
        <v>41</v>
      </c>
      <c r="C86" s="7">
        <v>100</v>
      </c>
    </row>
    <row r="87" spans="1:3" x14ac:dyDescent="0.25">
      <c r="A87" s="17">
        <v>40330</v>
      </c>
      <c r="B87" s="4" t="s">
        <v>41</v>
      </c>
      <c r="C87" s="7">
        <v>99</v>
      </c>
    </row>
    <row r="88" spans="1:3" x14ac:dyDescent="0.25">
      <c r="A88" s="17">
        <v>40416</v>
      </c>
      <c r="B88" s="4" t="s">
        <v>41</v>
      </c>
      <c r="C88" s="7">
        <v>95</v>
      </c>
    </row>
    <row r="89" spans="1:3" x14ac:dyDescent="0.25">
      <c r="A89" s="17">
        <v>40276</v>
      </c>
      <c r="B89" s="4" t="s">
        <v>41</v>
      </c>
      <c r="C89" s="7">
        <v>88</v>
      </c>
    </row>
    <row r="90" spans="1:3" x14ac:dyDescent="0.25">
      <c r="A90" s="17">
        <v>40396</v>
      </c>
      <c r="B90" s="4" t="s">
        <v>41</v>
      </c>
      <c r="C90" s="7">
        <v>81</v>
      </c>
    </row>
    <row r="91" spans="1:3" x14ac:dyDescent="0.25">
      <c r="A91" s="17">
        <v>40397</v>
      </c>
      <c r="B91" s="4" t="s">
        <v>41</v>
      </c>
      <c r="C91" s="7">
        <v>79</v>
      </c>
    </row>
    <row r="92" spans="1:3" x14ac:dyDescent="0.25">
      <c r="A92" s="17">
        <v>40342</v>
      </c>
      <c r="B92" s="4" t="s">
        <v>41</v>
      </c>
      <c r="C92" s="7">
        <v>76</v>
      </c>
    </row>
    <row r="93" spans="1:3" x14ac:dyDescent="0.25">
      <c r="A93" s="17">
        <v>40398</v>
      </c>
      <c r="B93" s="4" t="s">
        <v>41</v>
      </c>
      <c r="C93" s="7">
        <v>76</v>
      </c>
    </row>
    <row r="94" spans="1:3" x14ac:dyDescent="0.25">
      <c r="A94" s="17">
        <v>40285</v>
      </c>
      <c r="B94" s="4" t="s">
        <v>41</v>
      </c>
      <c r="C94" s="7">
        <v>74</v>
      </c>
    </row>
    <row r="95" spans="1:3" x14ac:dyDescent="0.25">
      <c r="A95" s="17">
        <v>40329</v>
      </c>
      <c r="B95" s="4" t="s">
        <v>41</v>
      </c>
      <c r="C95" s="7">
        <v>59</v>
      </c>
    </row>
    <row r="96" spans="1:3" x14ac:dyDescent="0.25">
      <c r="A96" s="17">
        <v>40313</v>
      </c>
      <c r="B96" s="4" t="s">
        <v>41</v>
      </c>
      <c r="C96" s="7">
        <v>56</v>
      </c>
    </row>
    <row r="97" spans="1:3" x14ac:dyDescent="0.25">
      <c r="A97" s="17">
        <v>40279</v>
      </c>
      <c r="B97" s="4" t="s">
        <v>41</v>
      </c>
      <c r="C97" s="7">
        <v>54</v>
      </c>
    </row>
    <row r="98" spans="1:3" x14ac:dyDescent="0.25">
      <c r="A98" s="17">
        <v>40387</v>
      </c>
      <c r="B98" s="4" t="s">
        <v>41</v>
      </c>
      <c r="C98" s="7">
        <v>53</v>
      </c>
    </row>
    <row r="99" spans="1:3" x14ac:dyDescent="0.25">
      <c r="A99" s="17">
        <v>40282</v>
      </c>
      <c r="B99" s="4" t="s">
        <v>41</v>
      </c>
      <c r="C99" s="7">
        <v>50</v>
      </c>
    </row>
    <row r="100" spans="1:3" x14ac:dyDescent="0.25">
      <c r="A100" s="17">
        <v>40413</v>
      </c>
      <c r="B100" s="4" t="s">
        <v>42</v>
      </c>
      <c r="C100" s="7">
        <v>170</v>
      </c>
    </row>
    <row r="101" spans="1:3" x14ac:dyDescent="0.25">
      <c r="A101" s="18">
        <v>40258</v>
      </c>
      <c r="B101" s="19" t="s">
        <v>42</v>
      </c>
      <c r="C101" s="20">
        <v>167</v>
      </c>
    </row>
    <row r="102" spans="1:3" x14ac:dyDescent="0.25">
      <c r="A102" s="17">
        <v>40399</v>
      </c>
      <c r="B102" s="4" t="s">
        <v>42</v>
      </c>
      <c r="C102" s="7">
        <v>166</v>
      </c>
    </row>
    <row r="103" spans="1:3" x14ac:dyDescent="0.25">
      <c r="A103" s="17">
        <v>40381</v>
      </c>
      <c r="B103" s="4" t="s">
        <v>42</v>
      </c>
      <c r="C103" s="7">
        <v>159</v>
      </c>
    </row>
    <row r="104" spans="1:3" x14ac:dyDescent="0.25">
      <c r="A104" s="17">
        <v>40359</v>
      </c>
      <c r="B104" s="4" t="s">
        <v>42</v>
      </c>
      <c r="C104" s="7">
        <v>153</v>
      </c>
    </row>
    <row r="105" spans="1:3" x14ac:dyDescent="0.25">
      <c r="A105" s="17">
        <v>40335</v>
      </c>
      <c r="B105" s="4" t="s">
        <v>42</v>
      </c>
      <c r="C105" s="7">
        <v>152</v>
      </c>
    </row>
    <row r="106" spans="1:3" x14ac:dyDescent="0.25">
      <c r="A106" s="17">
        <v>40403</v>
      </c>
      <c r="B106" s="4" t="s">
        <v>42</v>
      </c>
      <c r="C106" s="7">
        <v>151</v>
      </c>
    </row>
    <row r="107" spans="1:3" x14ac:dyDescent="0.25">
      <c r="A107" s="17">
        <v>40324</v>
      </c>
      <c r="B107" s="4" t="s">
        <v>42</v>
      </c>
      <c r="C107" s="7">
        <v>148</v>
      </c>
    </row>
    <row r="108" spans="1:3" x14ac:dyDescent="0.25">
      <c r="A108" s="17">
        <v>40325</v>
      </c>
      <c r="B108" s="4" t="s">
        <v>42</v>
      </c>
      <c r="C108" s="7">
        <v>148</v>
      </c>
    </row>
    <row r="109" spans="1:3" x14ac:dyDescent="0.25">
      <c r="A109" s="17">
        <v>40408</v>
      </c>
      <c r="B109" s="4" t="s">
        <v>42</v>
      </c>
      <c r="C109" s="7">
        <v>145</v>
      </c>
    </row>
    <row r="110" spans="1:3" x14ac:dyDescent="0.25">
      <c r="A110" s="17">
        <v>40307</v>
      </c>
      <c r="B110" s="4" t="s">
        <v>42</v>
      </c>
      <c r="C110" s="7">
        <v>143</v>
      </c>
    </row>
    <row r="111" spans="1:3" x14ac:dyDescent="0.25">
      <c r="A111" s="17">
        <v>40308</v>
      </c>
      <c r="B111" s="4" t="s">
        <v>42</v>
      </c>
      <c r="C111" s="7">
        <v>139</v>
      </c>
    </row>
    <row r="112" spans="1:3" x14ac:dyDescent="0.25">
      <c r="A112" s="17">
        <v>40290</v>
      </c>
      <c r="B112" s="4" t="s">
        <v>42</v>
      </c>
      <c r="C112" s="7">
        <v>135</v>
      </c>
    </row>
    <row r="113" spans="1:3" x14ac:dyDescent="0.25">
      <c r="A113" s="17">
        <v>40332</v>
      </c>
      <c r="B113" s="4" t="s">
        <v>42</v>
      </c>
      <c r="C113" s="7">
        <v>135</v>
      </c>
    </row>
    <row r="114" spans="1:3" x14ac:dyDescent="0.25">
      <c r="A114" s="17">
        <v>40323</v>
      </c>
      <c r="B114" s="4" t="s">
        <v>42</v>
      </c>
      <c r="C114" s="7">
        <v>133</v>
      </c>
    </row>
    <row r="115" spans="1:3" x14ac:dyDescent="0.25">
      <c r="A115" s="17">
        <v>40457</v>
      </c>
      <c r="B115" s="4" t="s">
        <v>42</v>
      </c>
      <c r="C115" s="7">
        <v>132</v>
      </c>
    </row>
    <row r="116" spans="1:3" x14ac:dyDescent="0.25">
      <c r="A116" s="17">
        <v>40322</v>
      </c>
      <c r="B116" s="4" t="s">
        <v>42</v>
      </c>
      <c r="C116" s="7">
        <v>130</v>
      </c>
    </row>
    <row r="117" spans="1:3" x14ac:dyDescent="0.25">
      <c r="A117" s="17">
        <v>40386</v>
      </c>
      <c r="B117" s="4" t="s">
        <v>42</v>
      </c>
      <c r="C117" s="7">
        <v>130</v>
      </c>
    </row>
    <row r="118" spans="1:3" x14ac:dyDescent="0.25">
      <c r="A118" s="17">
        <v>40448</v>
      </c>
      <c r="B118" s="4" t="s">
        <v>42</v>
      </c>
      <c r="C118" s="7">
        <v>126</v>
      </c>
    </row>
    <row r="119" spans="1:3" x14ac:dyDescent="0.25">
      <c r="A119" s="17">
        <v>40357</v>
      </c>
      <c r="B119" s="4" t="s">
        <v>42</v>
      </c>
      <c r="C119" s="7">
        <v>123</v>
      </c>
    </row>
    <row r="120" spans="1:3" x14ac:dyDescent="0.25">
      <c r="A120" s="17">
        <v>40409</v>
      </c>
      <c r="B120" s="4" t="s">
        <v>42</v>
      </c>
      <c r="C120" s="7">
        <v>123</v>
      </c>
    </row>
    <row r="121" spans="1:3" x14ac:dyDescent="0.25">
      <c r="A121" s="17">
        <v>40267</v>
      </c>
      <c r="B121" s="4" t="s">
        <v>42</v>
      </c>
      <c r="C121" s="7">
        <v>122</v>
      </c>
    </row>
    <row r="122" spans="1:3" x14ac:dyDescent="0.25">
      <c r="A122" s="17">
        <v>40273</v>
      </c>
      <c r="B122" s="4" t="s">
        <v>42</v>
      </c>
      <c r="C122" s="7">
        <v>121</v>
      </c>
    </row>
    <row r="123" spans="1:3" x14ac:dyDescent="0.25">
      <c r="A123" s="17">
        <v>40341</v>
      </c>
      <c r="B123" s="4" t="s">
        <v>42</v>
      </c>
      <c r="C123" s="7">
        <v>119</v>
      </c>
    </row>
    <row r="124" spans="1:3" x14ac:dyDescent="0.25">
      <c r="A124" s="17">
        <v>40377</v>
      </c>
      <c r="B124" s="4" t="s">
        <v>42</v>
      </c>
      <c r="C124" s="7">
        <v>117</v>
      </c>
    </row>
    <row r="125" spans="1:3" x14ac:dyDescent="0.25">
      <c r="A125" s="17">
        <v>40449</v>
      </c>
      <c r="B125" s="4" t="s">
        <v>42</v>
      </c>
      <c r="C125" s="7">
        <v>117</v>
      </c>
    </row>
    <row r="126" spans="1:3" x14ac:dyDescent="0.25">
      <c r="A126" s="17">
        <v>40317</v>
      </c>
      <c r="B126" s="4" t="s">
        <v>42</v>
      </c>
      <c r="C126" s="7">
        <v>108</v>
      </c>
    </row>
    <row r="127" spans="1:3" x14ac:dyDescent="0.25">
      <c r="A127" s="17">
        <v>40436</v>
      </c>
      <c r="B127" s="4" t="s">
        <v>42</v>
      </c>
      <c r="C127" s="7">
        <v>98</v>
      </c>
    </row>
    <row r="128" spans="1:3" x14ac:dyDescent="0.25">
      <c r="A128" s="17">
        <v>40315</v>
      </c>
      <c r="B128" s="4" t="s">
        <v>42</v>
      </c>
      <c r="C128" s="7">
        <v>96</v>
      </c>
    </row>
    <row r="129" spans="1:3" x14ac:dyDescent="0.25">
      <c r="A129" s="17">
        <v>40431</v>
      </c>
      <c r="B129" s="4" t="s">
        <v>42</v>
      </c>
      <c r="C129" s="7">
        <v>88</v>
      </c>
    </row>
    <row r="130" spans="1:3" x14ac:dyDescent="0.25">
      <c r="A130" s="17">
        <v>40314</v>
      </c>
      <c r="B130" s="4" t="s">
        <v>42</v>
      </c>
      <c r="C130" s="7">
        <v>76</v>
      </c>
    </row>
    <row r="131" spans="1:3" x14ac:dyDescent="0.25">
      <c r="A131" s="17">
        <v>40333</v>
      </c>
      <c r="B131" s="4" t="s">
        <v>42</v>
      </c>
      <c r="C131" s="7">
        <v>75</v>
      </c>
    </row>
    <row r="132" spans="1:3" x14ac:dyDescent="0.25">
      <c r="A132" s="17">
        <v>40338</v>
      </c>
      <c r="B132" s="4" t="s">
        <v>42</v>
      </c>
      <c r="C132" s="7">
        <v>74</v>
      </c>
    </row>
    <row r="133" spans="1:3" x14ac:dyDescent="0.25">
      <c r="A133" s="17">
        <v>40353</v>
      </c>
      <c r="B133" s="4" t="s">
        <v>42</v>
      </c>
      <c r="C133" s="7">
        <v>71</v>
      </c>
    </row>
    <row r="134" spans="1:3" x14ac:dyDescent="0.25">
      <c r="A134" s="17">
        <v>40310</v>
      </c>
      <c r="B134" s="4" t="s">
        <v>42</v>
      </c>
      <c r="C134" s="7">
        <v>70</v>
      </c>
    </row>
    <row r="135" spans="1:3" x14ac:dyDescent="0.25">
      <c r="A135" s="17">
        <v>40367</v>
      </c>
      <c r="B135" s="4" t="s">
        <v>42</v>
      </c>
      <c r="C135" s="7">
        <v>67</v>
      </c>
    </row>
    <row r="136" spans="1:3" x14ac:dyDescent="0.25">
      <c r="A136" s="17">
        <v>40318</v>
      </c>
      <c r="B136" s="4" t="s">
        <v>42</v>
      </c>
      <c r="C136" s="7">
        <v>63</v>
      </c>
    </row>
    <row r="137" spans="1:3" x14ac:dyDescent="0.25">
      <c r="A137" s="17">
        <v>40450</v>
      </c>
      <c r="B137" s="4" t="s">
        <v>42</v>
      </c>
      <c r="C137" s="7">
        <v>57</v>
      </c>
    </row>
    <row r="138" spans="1:3" x14ac:dyDescent="0.25">
      <c r="A138" s="17">
        <v>40326</v>
      </c>
      <c r="B138" s="4" t="s">
        <v>42</v>
      </c>
      <c r="C138" s="7">
        <v>56</v>
      </c>
    </row>
    <row r="139" spans="1:3" x14ac:dyDescent="0.25">
      <c r="A139" s="17">
        <v>40385</v>
      </c>
      <c r="B139" s="4" t="s">
        <v>42</v>
      </c>
      <c r="C139" s="7">
        <v>56</v>
      </c>
    </row>
    <row r="140" spans="1:3" x14ac:dyDescent="0.25">
      <c r="A140" s="17">
        <v>40275</v>
      </c>
      <c r="B140" s="4" t="s">
        <v>28</v>
      </c>
      <c r="C140" s="7">
        <v>168</v>
      </c>
    </row>
    <row r="141" spans="1:3" x14ac:dyDescent="0.25">
      <c r="A141" s="17">
        <v>40337</v>
      </c>
      <c r="B141" s="4" t="s">
        <v>28</v>
      </c>
      <c r="C141" s="7">
        <v>167</v>
      </c>
    </row>
    <row r="142" spans="1:3" x14ac:dyDescent="0.25">
      <c r="A142" s="17">
        <v>40305</v>
      </c>
      <c r="B142" s="4" t="s">
        <v>28</v>
      </c>
      <c r="C142" s="7">
        <v>166</v>
      </c>
    </row>
    <row r="143" spans="1:3" x14ac:dyDescent="0.25">
      <c r="A143" s="17">
        <v>40452</v>
      </c>
      <c r="B143" s="4" t="s">
        <v>28</v>
      </c>
      <c r="C143" s="7">
        <v>159</v>
      </c>
    </row>
    <row r="144" spans="1:3" x14ac:dyDescent="0.25">
      <c r="A144" s="17">
        <v>40439</v>
      </c>
      <c r="B144" s="4" t="s">
        <v>28</v>
      </c>
      <c r="C144" s="7">
        <v>155</v>
      </c>
    </row>
    <row r="145" spans="1:3" x14ac:dyDescent="0.25">
      <c r="A145" s="17">
        <v>40306</v>
      </c>
      <c r="B145" s="4" t="s">
        <v>28</v>
      </c>
      <c r="C145" s="7">
        <v>152</v>
      </c>
    </row>
    <row r="146" spans="1:3" x14ac:dyDescent="0.25">
      <c r="A146" s="17">
        <v>40345</v>
      </c>
      <c r="B146" s="4" t="s">
        <v>28</v>
      </c>
      <c r="C146" s="7">
        <v>138</v>
      </c>
    </row>
    <row r="147" spans="1:3" x14ac:dyDescent="0.25">
      <c r="A147" s="17">
        <v>40264</v>
      </c>
      <c r="B147" s="4" t="s">
        <v>28</v>
      </c>
      <c r="C147" s="7">
        <v>130</v>
      </c>
    </row>
    <row r="148" spans="1:3" x14ac:dyDescent="0.25">
      <c r="A148" s="17">
        <v>40390</v>
      </c>
      <c r="B148" s="4" t="s">
        <v>28</v>
      </c>
      <c r="C148" s="7">
        <v>123</v>
      </c>
    </row>
    <row r="149" spans="1:3" x14ac:dyDescent="0.25">
      <c r="A149" s="17">
        <v>40394</v>
      </c>
      <c r="B149" s="4" t="s">
        <v>28</v>
      </c>
      <c r="C149" s="7">
        <v>114</v>
      </c>
    </row>
    <row r="150" spans="1:3" x14ac:dyDescent="0.25">
      <c r="A150" s="17">
        <v>40272</v>
      </c>
      <c r="B150" s="4" t="s">
        <v>28</v>
      </c>
      <c r="C150" s="7">
        <v>109</v>
      </c>
    </row>
    <row r="151" spans="1:3" x14ac:dyDescent="0.25">
      <c r="A151" s="17">
        <v>40300</v>
      </c>
      <c r="B151" s="4" t="s">
        <v>28</v>
      </c>
      <c r="C151" s="7">
        <v>96</v>
      </c>
    </row>
    <row r="152" spans="1:3" x14ac:dyDescent="0.25">
      <c r="A152" s="17">
        <v>40402</v>
      </c>
      <c r="B152" s="4" t="s">
        <v>28</v>
      </c>
      <c r="C152" s="7">
        <v>95</v>
      </c>
    </row>
    <row r="153" spans="1:3" x14ac:dyDescent="0.25">
      <c r="A153" s="17">
        <v>40266</v>
      </c>
      <c r="B153" s="4" t="s">
        <v>28</v>
      </c>
      <c r="C153" s="7">
        <v>86</v>
      </c>
    </row>
    <row r="154" spans="1:3" x14ac:dyDescent="0.25">
      <c r="A154" s="17">
        <v>40293</v>
      </c>
      <c r="B154" s="4" t="s">
        <v>28</v>
      </c>
      <c r="C154" s="7">
        <v>81</v>
      </c>
    </row>
    <row r="155" spans="1:3" x14ac:dyDescent="0.25">
      <c r="A155" s="17">
        <v>40375</v>
      </c>
      <c r="B155" s="4" t="s">
        <v>28</v>
      </c>
      <c r="C155" s="7">
        <v>76</v>
      </c>
    </row>
    <row r="156" spans="1:3" x14ac:dyDescent="0.25">
      <c r="A156" s="17">
        <v>40392</v>
      </c>
      <c r="B156" s="4" t="s">
        <v>28</v>
      </c>
      <c r="C156" s="7">
        <v>73</v>
      </c>
    </row>
    <row r="157" spans="1:3" x14ac:dyDescent="0.25">
      <c r="A157" s="17">
        <v>40301</v>
      </c>
      <c r="B157" s="4" t="s">
        <v>28</v>
      </c>
      <c r="C157" s="7">
        <v>69</v>
      </c>
    </row>
    <row r="158" spans="1:3" x14ac:dyDescent="0.25">
      <c r="A158" s="17">
        <v>40443</v>
      </c>
      <c r="B158" s="4" t="s">
        <v>28</v>
      </c>
      <c r="C158" s="7">
        <v>68</v>
      </c>
    </row>
    <row r="159" spans="1:3" x14ac:dyDescent="0.25">
      <c r="A159" s="17">
        <v>40447</v>
      </c>
      <c r="B159" s="4" t="s">
        <v>28</v>
      </c>
      <c r="C159" s="7">
        <v>65</v>
      </c>
    </row>
    <row r="160" spans="1:3" x14ac:dyDescent="0.25">
      <c r="A160" s="17">
        <v>40312</v>
      </c>
      <c r="B160" s="4" t="s">
        <v>28</v>
      </c>
      <c r="C160" s="7">
        <v>64</v>
      </c>
    </row>
    <row r="161" spans="1:3" x14ac:dyDescent="0.25">
      <c r="A161" s="17">
        <v>40455</v>
      </c>
      <c r="B161" s="4" t="s">
        <v>28</v>
      </c>
      <c r="C161" s="7">
        <v>60</v>
      </c>
    </row>
    <row r="162" spans="1:3" x14ac:dyDescent="0.25">
      <c r="A162" s="17">
        <v>40417</v>
      </c>
      <c r="B162" s="4" t="s">
        <v>28</v>
      </c>
      <c r="C162" s="7">
        <v>57</v>
      </c>
    </row>
    <row r="163" spans="1:3" x14ac:dyDescent="0.25">
      <c r="A163" s="17">
        <v>40268</v>
      </c>
      <c r="B163" s="4" t="s">
        <v>28</v>
      </c>
      <c r="C163" s="7">
        <v>50</v>
      </c>
    </row>
    <row r="164" spans="1:3" x14ac:dyDescent="0.25">
      <c r="A164" s="17">
        <v>40286</v>
      </c>
      <c r="B164" s="4" t="s">
        <v>28</v>
      </c>
      <c r="C164" s="7">
        <v>50</v>
      </c>
    </row>
    <row r="165" spans="1:3" x14ac:dyDescent="0.25">
      <c r="A165" s="17">
        <v>40368</v>
      </c>
      <c r="B165" s="4" t="s">
        <v>43</v>
      </c>
      <c r="C165" s="7">
        <v>170</v>
      </c>
    </row>
    <row r="166" spans="1:3" x14ac:dyDescent="0.25">
      <c r="A166" s="17">
        <v>40380</v>
      </c>
      <c r="B166" s="4" t="s">
        <v>43</v>
      </c>
      <c r="C166" s="7">
        <v>168</v>
      </c>
    </row>
    <row r="167" spans="1:3" x14ac:dyDescent="0.25">
      <c r="A167" s="17">
        <v>40334</v>
      </c>
      <c r="B167" s="4" t="s">
        <v>43</v>
      </c>
      <c r="C167" s="7">
        <v>167</v>
      </c>
    </row>
    <row r="168" spans="1:3" x14ac:dyDescent="0.25">
      <c r="A168" s="17">
        <v>40393</v>
      </c>
      <c r="B168" s="4" t="s">
        <v>43</v>
      </c>
      <c r="C168" s="7">
        <v>167</v>
      </c>
    </row>
    <row r="169" spans="1:3" x14ac:dyDescent="0.25">
      <c r="A169" s="17">
        <v>40388</v>
      </c>
      <c r="B169" s="4" t="s">
        <v>43</v>
      </c>
      <c r="C169" s="7">
        <v>160</v>
      </c>
    </row>
    <row r="170" spans="1:3" x14ac:dyDescent="0.25">
      <c r="A170" s="17">
        <v>40361</v>
      </c>
      <c r="B170" s="4" t="s">
        <v>43</v>
      </c>
      <c r="C170" s="7">
        <v>156</v>
      </c>
    </row>
    <row r="171" spans="1:3" x14ac:dyDescent="0.25">
      <c r="A171" s="17">
        <v>40395</v>
      </c>
      <c r="B171" s="4" t="s">
        <v>43</v>
      </c>
      <c r="C171" s="7">
        <v>148</v>
      </c>
    </row>
    <row r="172" spans="1:3" x14ac:dyDescent="0.25">
      <c r="A172" s="17">
        <v>40421</v>
      </c>
      <c r="B172" s="4" t="s">
        <v>43</v>
      </c>
      <c r="C172" s="7">
        <v>147</v>
      </c>
    </row>
    <row r="173" spans="1:3" x14ac:dyDescent="0.25">
      <c r="A173" s="17">
        <v>40352</v>
      </c>
      <c r="B173" s="4" t="s">
        <v>43</v>
      </c>
      <c r="C173" s="7">
        <v>146</v>
      </c>
    </row>
    <row r="174" spans="1:3" x14ac:dyDescent="0.25">
      <c r="A174" s="17">
        <v>40459</v>
      </c>
      <c r="B174" s="4" t="s">
        <v>43</v>
      </c>
      <c r="C174" s="7">
        <v>146</v>
      </c>
    </row>
    <row r="175" spans="1:3" x14ac:dyDescent="0.25">
      <c r="A175" s="17">
        <v>40405</v>
      </c>
      <c r="B175" s="4" t="s">
        <v>43</v>
      </c>
      <c r="C175" s="7">
        <v>143</v>
      </c>
    </row>
    <row r="176" spans="1:3" x14ac:dyDescent="0.25">
      <c r="A176" s="17">
        <v>40445</v>
      </c>
      <c r="B176" s="4" t="s">
        <v>43</v>
      </c>
      <c r="C176" s="7">
        <v>141</v>
      </c>
    </row>
    <row r="177" spans="1:3" x14ac:dyDescent="0.25">
      <c r="A177" s="17">
        <v>40442</v>
      </c>
      <c r="B177" s="4" t="s">
        <v>43</v>
      </c>
      <c r="C177" s="7">
        <v>139</v>
      </c>
    </row>
    <row r="178" spans="1:3" x14ac:dyDescent="0.25">
      <c r="A178" s="17">
        <v>40284</v>
      </c>
      <c r="B178" s="4" t="s">
        <v>43</v>
      </c>
      <c r="C178" s="7">
        <v>138</v>
      </c>
    </row>
    <row r="179" spans="1:3" x14ac:dyDescent="0.25">
      <c r="A179" s="17">
        <v>40347</v>
      </c>
      <c r="B179" s="4" t="s">
        <v>43</v>
      </c>
      <c r="C179" s="7">
        <v>137</v>
      </c>
    </row>
    <row r="180" spans="1:3" x14ac:dyDescent="0.25">
      <c r="A180" s="17">
        <v>40331</v>
      </c>
      <c r="B180" s="4" t="s">
        <v>43</v>
      </c>
      <c r="C180" s="7">
        <v>135</v>
      </c>
    </row>
    <row r="181" spans="1:3" x14ac:dyDescent="0.25">
      <c r="A181" s="17">
        <v>40288</v>
      </c>
      <c r="B181" s="4" t="s">
        <v>43</v>
      </c>
      <c r="C181" s="7">
        <v>134</v>
      </c>
    </row>
    <row r="182" spans="1:3" x14ac:dyDescent="0.25">
      <c r="A182" s="17">
        <v>40437</v>
      </c>
      <c r="B182" s="4" t="s">
        <v>43</v>
      </c>
      <c r="C182" s="7">
        <v>134</v>
      </c>
    </row>
    <row r="183" spans="1:3" x14ac:dyDescent="0.25">
      <c r="A183" s="17">
        <v>40418</v>
      </c>
      <c r="B183" s="4" t="s">
        <v>43</v>
      </c>
      <c r="C183" s="7">
        <v>133</v>
      </c>
    </row>
    <row r="184" spans="1:3" x14ac:dyDescent="0.25">
      <c r="A184" s="17">
        <v>40454</v>
      </c>
      <c r="B184" s="4" t="s">
        <v>43</v>
      </c>
      <c r="C184" s="7">
        <v>132</v>
      </c>
    </row>
    <row r="185" spans="1:3" x14ac:dyDescent="0.25">
      <c r="A185" s="17">
        <v>40302</v>
      </c>
      <c r="B185" s="4" t="s">
        <v>43</v>
      </c>
      <c r="C185" s="7">
        <v>130</v>
      </c>
    </row>
    <row r="186" spans="1:3" x14ac:dyDescent="0.25">
      <c r="A186" s="17">
        <v>40336</v>
      </c>
      <c r="B186" s="4" t="s">
        <v>43</v>
      </c>
      <c r="C186" s="7">
        <v>129</v>
      </c>
    </row>
    <row r="187" spans="1:3" x14ac:dyDescent="0.25">
      <c r="A187" s="17">
        <v>40365</v>
      </c>
      <c r="B187" s="4" t="s">
        <v>43</v>
      </c>
      <c r="C187" s="7">
        <v>120</v>
      </c>
    </row>
    <row r="188" spans="1:3" x14ac:dyDescent="0.25">
      <c r="A188" s="17">
        <v>40412</v>
      </c>
      <c r="B188" s="4" t="s">
        <v>43</v>
      </c>
      <c r="C188" s="7">
        <v>117</v>
      </c>
    </row>
    <row r="189" spans="1:3" x14ac:dyDescent="0.25">
      <c r="A189" s="17">
        <v>40456</v>
      </c>
      <c r="B189" s="4" t="s">
        <v>43</v>
      </c>
      <c r="C189" s="7">
        <v>116</v>
      </c>
    </row>
    <row r="190" spans="1:3" x14ac:dyDescent="0.25">
      <c r="A190" s="17">
        <v>40351</v>
      </c>
      <c r="B190" s="4" t="s">
        <v>43</v>
      </c>
      <c r="C190" s="7">
        <v>110</v>
      </c>
    </row>
    <row r="191" spans="1:3" x14ac:dyDescent="0.25">
      <c r="A191" s="17">
        <v>40441</v>
      </c>
      <c r="B191" s="4" t="s">
        <v>43</v>
      </c>
      <c r="C191" s="7">
        <v>110</v>
      </c>
    </row>
    <row r="192" spans="1:3" x14ac:dyDescent="0.25">
      <c r="A192" s="17">
        <v>40344</v>
      </c>
      <c r="B192" s="4" t="s">
        <v>43</v>
      </c>
      <c r="C192" s="7">
        <v>109</v>
      </c>
    </row>
    <row r="193" spans="1:3" x14ac:dyDescent="0.25">
      <c r="A193" s="17">
        <v>40343</v>
      </c>
      <c r="B193" s="4" t="s">
        <v>43</v>
      </c>
      <c r="C193" s="7">
        <v>108</v>
      </c>
    </row>
    <row r="194" spans="1:3" x14ac:dyDescent="0.25">
      <c r="A194" s="17">
        <v>40271</v>
      </c>
      <c r="B194" s="4" t="s">
        <v>43</v>
      </c>
      <c r="C194" s="7">
        <v>107</v>
      </c>
    </row>
    <row r="195" spans="1:3" x14ac:dyDescent="0.25">
      <c r="A195" s="17">
        <v>40360</v>
      </c>
      <c r="B195" s="4" t="s">
        <v>43</v>
      </c>
      <c r="C195" s="7">
        <v>103</v>
      </c>
    </row>
    <row r="196" spans="1:3" x14ac:dyDescent="0.25">
      <c r="A196" s="17">
        <v>40411</v>
      </c>
      <c r="B196" s="4" t="s">
        <v>43</v>
      </c>
      <c r="C196" s="7">
        <v>91</v>
      </c>
    </row>
    <row r="197" spans="1:3" x14ac:dyDescent="0.25">
      <c r="A197" s="17">
        <v>40379</v>
      </c>
      <c r="B197" s="4" t="s">
        <v>43</v>
      </c>
      <c r="C197" s="7">
        <v>88</v>
      </c>
    </row>
    <row r="198" spans="1:3" x14ac:dyDescent="0.25">
      <c r="A198" s="17">
        <v>40453</v>
      </c>
      <c r="B198" s="4" t="s">
        <v>43</v>
      </c>
      <c r="C198" s="7">
        <v>80</v>
      </c>
    </row>
    <row r="199" spans="1:3" x14ac:dyDescent="0.25">
      <c r="A199" s="17">
        <v>40269</v>
      </c>
      <c r="B199" s="4" t="s">
        <v>43</v>
      </c>
      <c r="C199" s="7">
        <v>77</v>
      </c>
    </row>
    <row r="200" spans="1:3" x14ac:dyDescent="0.25">
      <c r="A200" s="17">
        <v>40259</v>
      </c>
      <c r="B200" s="4" t="s">
        <v>43</v>
      </c>
      <c r="C200" s="7">
        <v>75</v>
      </c>
    </row>
    <row r="201" spans="1:3" x14ac:dyDescent="0.25">
      <c r="A201" s="17">
        <v>40401</v>
      </c>
      <c r="B201" s="4" t="s">
        <v>43</v>
      </c>
      <c r="C201" s="7">
        <v>74</v>
      </c>
    </row>
    <row r="202" spans="1:3" x14ac:dyDescent="0.25">
      <c r="A202" s="17">
        <v>40281</v>
      </c>
      <c r="B202" s="4" t="s">
        <v>43</v>
      </c>
      <c r="C202" s="7">
        <v>71</v>
      </c>
    </row>
    <row r="203" spans="1:3" x14ac:dyDescent="0.25">
      <c r="A203" s="17">
        <v>40265</v>
      </c>
      <c r="B203" s="4" t="s">
        <v>43</v>
      </c>
      <c r="C203" s="7">
        <v>66</v>
      </c>
    </row>
    <row r="204" spans="1:3" x14ac:dyDescent="0.25">
      <c r="A204" s="17">
        <v>40292</v>
      </c>
      <c r="B204" s="4" t="s">
        <v>43</v>
      </c>
      <c r="C204" s="7">
        <v>66</v>
      </c>
    </row>
    <row r="205" spans="1:3" x14ac:dyDescent="0.25">
      <c r="A205" s="17">
        <v>40261</v>
      </c>
      <c r="B205" s="4" t="s">
        <v>43</v>
      </c>
      <c r="C205" s="7">
        <v>61</v>
      </c>
    </row>
    <row r="206" spans="1:3" x14ac:dyDescent="0.25">
      <c r="A206" s="17">
        <v>40374</v>
      </c>
      <c r="B206" s="4" t="s">
        <v>43</v>
      </c>
      <c r="C206" s="7">
        <v>56</v>
      </c>
    </row>
    <row r="207" spans="1:3" x14ac:dyDescent="0.25">
      <c r="A207" s="17">
        <v>40415</v>
      </c>
      <c r="B207" s="4" t="s">
        <v>43</v>
      </c>
      <c r="C207" s="7">
        <v>54</v>
      </c>
    </row>
    <row r="208" spans="1:3" x14ac:dyDescent="0.25">
      <c r="A208" s="17">
        <v>40446</v>
      </c>
      <c r="B208" s="4" t="s">
        <v>43</v>
      </c>
      <c r="C208" s="7">
        <v>50</v>
      </c>
    </row>
  </sheetData>
  <autoFilter ref="A3:C3">
    <sortState ref="A4:C208">
      <sortCondition ref="B3"/>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B14" sqref="B14"/>
    </sheetView>
  </sheetViews>
  <sheetFormatPr defaultRowHeight="15" x14ac:dyDescent="0.25"/>
  <cols>
    <col min="1" max="1" width="22.140625" bestFit="1" customWidth="1"/>
    <col min="2" max="2" width="20" customWidth="1"/>
    <col min="3" max="3" width="10.42578125" bestFit="1" customWidth="1"/>
    <col min="8" max="8" width="10.42578125" bestFit="1" customWidth="1"/>
  </cols>
  <sheetData>
    <row r="1" spans="1:8" ht="45" x14ac:dyDescent="0.25">
      <c r="A1" s="1" t="s">
        <v>53</v>
      </c>
      <c r="B1" s="2"/>
      <c r="C1" s="2"/>
      <c r="D1" s="2"/>
      <c r="E1" s="2"/>
      <c r="F1" s="2"/>
      <c r="G1" s="2"/>
      <c r="H1" s="3"/>
    </row>
    <row r="3" spans="1:8" x14ac:dyDescent="0.25">
      <c r="A3" s="5" t="s">
        <v>54</v>
      </c>
      <c r="B3" s="17">
        <v>40620</v>
      </c>
    </row>
    <row r="4" spans="1:8" x14ac:dyDescent="0.25">
      <c r="A4" s="5" t="s">
        <v>55</v>
      </c>
      <c r="B4" s="17">
        <v>40644</v>
      </c>
    </row>
    <row r="5" spans="1:8" x14ac:dyDescent="0.25">
      <c r="A5" s="5" t="s">
        <v>56</v>
      </c>
      <c r="B5" s="16">
        <f>_xlfn.DAYS(B4,B3)</f>
        <v>24</v>
      </c>
    </row>
    <row r="7" spans="1:8" x14ac:dyDescent="0.25">
      <c r="A7" s="5" t="s">
        <v>57</v>
      </c>
      <c r="B7" s="7">
        <v>10500</v>
      </c>
    </row>
    <row r="8" spans="1:8" x14ac:dyDescent="0.25">
      <c r="A8" s="5" t="s">
        <v>58</v>
      </c>
      <c r="B8" s="17">
        <v>40255</v>
      </c>
    </row>
    <row r="9" spans="1:8" x14ac:dyDescent="0.25">
      <c r="A9" s="5" t="s">
        <v>59</v>
      </c>
      <c r="B9" s="118">
        <v>75</v>
      </c>
    </row>
    <row r="10" spans="1:8" x14ac:dyDescent="0.25">
      <c r="A10" s="5" t="s">
        <v>60</v>
      </c>
      <c r="B10" s="76">
        <f>B8+B9</f>
        <v>40330</v>
      </c>
      <c r="C10" s="61"/>
    </row>
    <row r="12" spans="1:8" x14ac:dyDescent="0.25">
      <c r="A12" s="5" t="s">
        <v>61</v>
      </c>
      <c r="B12" s="17">
        <f>B13+4</f>
        <v>40620</v>
      </c>
    </row>
    <row r="13" spans="1:8" x14ac:dyDescent="0.25">
      <c r="A13" s="5" t="s">
        <v>62</v>
      </c>
      <c r="B13" s="17">
        <v>40616</v>
      </c>
    </row>
    <row r="14" spans="1:8" x14ac:dyDescent="0.25">
      <c r="A14" s="5" t="s">
        <v>63</v>
      </c>
      <c r="B14" s="16">
        <f>_xlfn.DAYS(B12,B13)</f>
        <v>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G19" sqref="G19"/>
    </sheetView>
  </sheetViews>
  <sheetFormatPr defaultRowHeight="15" x14ac:dyDescent="0.25"/>
  <cols>
    <col min="1" max="1" width="6.85546875" bestFit="1" customWidth="1"/>
    <col min="2" max="3" width="9.85546875" customWidth="1"/>
    <col min="4" max="4" width="10.28515625" bestFit="1" customWidth="1"/>
    <col min="6" max="6" width="12.28515625" customWidth="1"/>
    <col min="8" max="8" width="10.42578125" bestFit="1" customWidth="1"/>
  </cols>
  <sheetData>
    <row r="1" spans="1:8" x14ac:dyDescent="0.25">
      <c r="A1" s="1" t="s">
        <v>64</v>
      </c>
      <c r="B1" s="2"/>
      <c r="C1" s="2"/>
      <c r="D1" s="2"/>
      <c r="E1" s="2"/>
      <c r="F1" s="2"/>
      <c r="G1" s="2"/>
      <c r="H1" s="3"/>
    </row>
    <row r="3" spans="1:8" ht="60" x14ac:dyDescent="0.25">
      <c r="A3" s="21" t="s">
        <v>65</v>
      </c>
      <c r="B3" s="21" t="s">
        <v>66</v>
      </c>
      <c r="C3" s="21" t="s">
        <v>67</v>
      </c>
      <c r="D3" s="21" t="s">
        <v>68</v>
      </c>
      <c r="E3" s="21" t="s">
        <v>69</v>
      </c>
      <c r="F3" s="21" t="s">
        <v>70</v>
      </c>
    </row>
    <row r="4" spans="1:8" x14ac:dyDescent="0.25">
      <c r="A4" s="4" t="s">
        <v>71</v>
      </c>
      <c r="B4" s="22">
        <v>0.39333333333333331</v>
      </c>
      <c r="C4" s="22">
        <v>0.89333333333333331</v>
      </c>
      <c r="D4" s="119">
        <f>C4-B4</f>
        <v>0.5</v>
      </c>
      <c r="E4" s="7">
        <v>19</v>
      </c>
      <c r="F4" s="119"/>
    </row>
    <row r="5" spans="1:8" x14ac:dyDescent="0.25">
      <c r="A5" s="4" t="s">
        <v>72</v>
      </c>
      <c r="B5" s="22">
        <v>0.40333333333333332</v>
      </c>
      <c r="C5" s="22">
        <v>0.60333333333333328</v>
      </c>
      <c r="D5" s="119">
        <f t="shared" ref="D5:D11" si="0">C5-B5</f>
        <v>0.19999999999999996</v>
      </c>
      <c r="E5" s="7">
        <v>15</v>
      </c>
      <c r="F5" s="16"/>
    </row>
    <row r="6" spans="1:8" x14ac:dyDescent="0.25">
      <c r="A6" s="4" t="s">
        <v>73</v>
      </c>
      <c r="B6" s="22">
        <v>0.3833333333333333</v>
      </c>
      <c r="C6" s="22">
        <v>0.68333333333333335</v>
      </c>
      <c r="D6" s="119">
        <f t="shared" si="0"/>
        <v>0.30000000000000004</v>
      </c>
      <c r="E6" s="7">
        <v>18</v>
      </c>
      <c r="F6" s="16"/>
    </row>
    <row r="7" spans="1:8" x14ac:dyDescent="0.25">
      <c r="A7" s="4" t="s">
        <v>74</v>
      </c>
      <c r="B7" s="22">
        <v>0.42333333333333334</v>
      </c>
      <c r="C7" s="22">
        <v>0.62333333333333329</v>
      </c>
      <c r="D7" s="119">
        <f t="shared" si="0"/>
        <v>0.19999999999999996</v>
      </c>
      <c r="E7" s="7">
        <v>16</v>
      </c>
      <c r="F7" s="16"/>
    </row>
    <row r="8" spans="1:8" x14ac:dyDescent="0.25">
      <c r="A8" s="4" t="s">
        <v>75</v>
      </c>
      <c r="B8" s="22">
        <v>0.3833333333333333</v>
      </c>
      <c r="C8" s="22">
        <v>0.78333333333333333</v>
      </c>
      <c r="D8" s="119">
        <f t="shared" si="0"/>
        <v>0.4</v>
      </c>
      <c r="E8" s="7">
        <v>11</v>
      </c>
      <c r="F8" s="16"/>
    </row>
    <row r="9" spans="1:8" x14ac:dyDescent="0.25">
      <c r="A9" s="4" t="s">
        <v>76</v>
      </c>
      <c r="B9" s="22">
        <v>0.39333333333333331</v>
      </c>
      <c r="C9" s="22">
        <v>0.59333333333333327</v>
      </c>
      <c r="D9" s="119">
        <f t="shared" si="0"/>
        <v>0.19999999999999996</v>
      </c>
      <c r="E9" s="7">
        <v>14</v>
      </c>
      <c r="F9" s="16"/>
    </row>
    <row r="10" spans="1:8" x14ac:dyDescent="0.25">
      <c r="A10" s="4" t="s">
        <v>77</v>
      </c>
      <c r="B10" s="22">
        <v>0.37333333333333329</v>
      </c>
      <c r="C10" s="22">
        <v>0.77333333333333332</v>
      </c>
      <c r="D10" s="119">
        <f t="shared" si="0"/>
        <v>0.4</v>
      </c>
      <c r="E10" s="7">
        <v>17</v>
      </c>
      <c r="F10" s="16"/>
    </row>
    <row r="11" spans="1:8" x14ac:dyDescent="0.25">
      <c r="A11" s="4" t="s">
        <v>78</v>
      </c>
      <c r="B11" s="22">
        <v>0.36333333333333329</v>
      </c>
      <c r="C11" s="22">
        <v>0.66333333333333333</v>
      </c>
      <c r="D11" s="119">
        <f t="shared" si="0"/>
        <v>0.30000000000000004</v>
      </c>
      <c r="E11" s="7">
        <v>17</v>
      </c>
      <c r="F11"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B4" sqref="B4"/>
    </sheetView>
  </sheetViews>
  <sheetFormatPr defaultRowHeight="15" x14ac:dyDescent="0.25"/>
  <cols>
    <col min="1" max="1" width="11.7109375" customWidth="1"/>
    <col min="2" max="2" width="9.85546875" customWidth="1"/>
    <col min="3" max="3" width="2.7109375" customWidth="1"/>
    <col min="4" max="4" width="61.7109375" customWidth="1"/>
    <col min="6" max="6" width="12.28515625" customWidth="1"/>
    <col min="8" max="8" width="10.42578125" bestFit="1" customWidth="1"/>
  </cols>
  <sheetData>
    <row r="1" spans="1:4" x14ac:dyDescent="0.25">
      <c r="A1" s="1" t="s">
        <v>79</v>
      </c>
      <c r="B1" s="2"/>
      <c r="C1" s="2"/>
      <c r="D1" s="2"/>
    </row>
    <row r="4" spans="1:4" x14ac:dyDescent="0.25">
      <c r="A4" s="8" t="s">
        <v>80</v>
      </c>
      <c r="B4" s="23">
        <v>1.4500000000000001E-2</v>
      </c>
      <c r="D4" s="24" t="str">
        <f>" &lt;&lt;== This percentage should read "&amp;TEXT(B4,"0.00%")&amp;". Fix the problem"</f>
        <v xml:space="preserve"> &lt;&lt;== This percentage should read 1.45%. Fix the problem</v>
      </c>
    </row>
    <row r="5" spans="1:4" x14ac:dyDescent="0.25">
      <c r="A5" s="8" t="s">
        <v>81</v>
      </c>
      <c r="B5" s="23">
        <v>2</v>
      </c>
      <c r="D5" s="24" t="str">
        <f>" &lt;&lt;== This percentage should read "&amp;TEXT(B5/100,"0.00%")&amp;". Fix the problem"</f>
        <v xml:space="preserve"> &lt;&lt;== This percentage should read 2.00%. Fix the problem</v>
      </c>
    </row>
    <row r="6" spans="1:4" x14ac:dyDescent="0.25">
      <c r="A6" s="8" t="s">
        <v>82</v>
      </c>
      <c r="B6" s="4">
        <v>0.14499999999999999</v>
      </c>
      <c r="D6" s="24" t="str">
        <f>" &lt;&lt;== This number should be formatted to show "&amp;TEXT(B6,"0.00%")&amp;". Fix the problem"</f>
        <v xml:space="preserve"> &lt;&lt;== This number should be formatted to show 14.50%. Fix the problem</v>
      </c>
    </row>
    <row r="7" spans="1:4" x14ac:dyDescent="0.25">
      <c r="A7" s="8" t="s">
        <v>83</v>
      </c>
      <c r="B7" s="4">
        <v>2</v>
      </c>
      <c r="D7" s="24" t="str">
        <f>" &lt;&lt;== This number should be formatted to show "&amp;TEXT(B7/100,"0.00%")&amp;". Fix the problem"</f>
        <v xml:space="preserve"> &lt;&lt;== This number should be formatted to show 2.00%. Fix the problem</v>
      </c>
    </row>
    <row r="8" spans="1:4" x14ac:dyDescent="0.25">
      <c r="A8" s="8" t="s">
        <v>84</v>
      </c>
      <c r="B8" s="25">
        <v>1.4500000000000001E-2</v>
      </c>
      <c r="D8" s="24" t="str">
        <f>" &lt;&lt;== This percentage should read "&amp;TEXT(B8,"0.00%")&amp;". Fix the problem"</f>
        <v xml:space="preserve"> &lt;&lt;== This percentage should read 1.45%. Fix the problem</v>
      </c>
    </row>
    <row r="9" spans="1:4" x14ac:dyDescent="0.25">
      <c r="A9" s="8" t="s">
        <v>85</v>
      </c>
      <c r="B9" s="23">
        <v>5.9799999999999999E-2</v>
      </c>
      <c r="D9" s="24" t="str">
        <f>" &lt;&lt;== This percentage should read "&amp;TEXT(B9,"0.00%")&amp;". Fix the problem"</f>
        <v xml:space="preserve"> &lt;&lt;== This percentage should read 5.98%. Fix the problem</v>
      </c>
    </row>
    <row r="10" spans="1:4" x14ac:dyDescent="0.25">
      <c r="A10" s="8" t="s">
        <v>86</v>
      </c>
      <c r="B10" s="23">
        <v>0.1459</v>
      </c>
      <c r="D10" s="24" t="str">
        <f>" &lt;&lt;== This percentage should read "&amp;TEXT(B10,"0.00%")&amp;". Fix the problem"</f>
        <v xml:space="preserve"> &lt;&lt;== This percentage should read 14.59%. Fix the problem</v>
      </c>
    </row>
    <row r="11" spans="1:4" x14ac:dyDescent="0.25">
      <c r="A11" s="8" t="s">
        <v>87</v>
      </c>
      <c r="B11" s="23">
        <v>15</v>
      </c>
      <c r="D11" s="24" t="str">
        <f>" &lt;&lt;== This percentage should read "&amp;TEXT(B11/10,"0%")&amp;". Fix the problem"</f>
        <v xml:space="preserve"> &lt;&lt;== This percentage should read 150%. Fix the problem</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E11" sqref="E11"/>
    </sheetView>
  </sheetViews>
  <sheetFormatPr defaultColWidth="10.28515625" defaultRowHeight="15" x14ac:dyDescent="0.25"/>
  <sheetData>
    <row r="1" spans="1:4" ht="45" x14ac:dyDescent="0.25">
      <c r="A1" s="26" t="s">
        <v>88</v>
      </c>
      <c r="B1" s="26"/>
      <c r="C1" s="26"/>
      <c r="D1" s="26"/>
    </row>
    <row r="3" spans="1:4" x14ac:dyDescent="0.25">
      <c r="A3" s="8" t="s">
        <v>89</v>
      </c>
    </row>
    <row r="4" spans="1:4" x14ac:dyDescent="0.25">
      <c r="A4" s="36" t="s">
        <v>90</v>
      </c>
    </row>
    <row r="5" spans="1:4" x14ac:dyDescent="0.25">
      <c r="A5" s="36" t="s">
        <v>91</v>
      </c>
    </row>
    <row r="6" spans="1:4" x14ac:dyDescent="0.25">
      <c r="A6" s="36" t="s">
        <v>92</v>
      </c>
    </row>
    <row r="7" spans="1:4" x14ac:dyDescent="0.25">
      <c r="A7" s="36" t="s">
        <v>93</v>
      </c>
    </row>
    <row r="8" spans="1:4" x14ac:dyDescent="0.25">
      <c r="A8" s="36" t="s">
        <v>91</v>
      </c>
    </row>
    <row r="9" spans="1:4" x14ac:dyDescent="0.25">
      <c r="A9" s="36" t="s">
        <v>92</v>
      </c>
    </row>
    <row r="10" spans="1:4" x14ac:dyDescent="0.25">
      <c r="A10" s="36" t="s">
        <v>94</v>
      </c>
    </row>
    <row r="11" spans="1:4" x14ac:dyDescent="0.25">
      <c r="A11" s="87"/>
      <c r="B11" s="12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A4" sqref="A4"/>
    </sheetView>
  </sheetViews>
  <sheetFormatPr defaultColWidth="10.28515625" defaultRowHeight="15" x14ac:dyDescent="0.25"/>
  <cols>
    <col min="1" max="1" width="13" customWidth="1"/>
  </cols>
  <sheetData>
    <row r="1" spans="1:4" ht="30" x14ac:dyDescent="0.25">
      <c r="A1" s="26" t="s">
        <v>95</v>
      </c>
      <c r="B1" s="26"/>
      <c r="C1" s="26"/>
      <c r="D1" s="26"/>
    </row>
    <row r="3" spans="1:4" x14ac:dyDescent="0.25">
      <c r="A3" s="8" t="s">
        <v>96</v>
      </c>
    </row>
    <row r="4" spans="1:4" x14ac:dyDescent="0.25">
      <c r="A4" s="121" t="s">
        <v>97</v>
      </c>
    </row>
    <row r="5" spans="1:4" x14ac:dyDescent="0.25">
      <c r="A5" s="121" t="s">
        <v>98</v>
      </c>
    </row>
    <row r="6" spans="1:4" x14ac:dyDescent="0.25">
      <c r="A6" s="121">
        <v>40734</v>
      </c>
    </row>
    <row r="7" spans="1:4" x14ac:dyDescent="0.25">
      <c r="A7" s="121" t="s">
        <v>99</v>
      </c>
    </row>
    <row r="8" spans="1:4" x14ac:dyDescent="0.25">
      <c r="A8" s="121" t="s">
        <v>100</v>
      </c>
    </row>
    <row r="9" spans="1:4" x14ac:dyDescent="0.25">
      <c r="A9" s="121">
        <v>40553</v>
      </c>
    </row>
    <row r="10" spans="1:4" x14ac:dyDescent="0.25">
      <c r="A10" s="121">
        <v>40553</v>
      </c>
    </row>
    <row r="11" spans="1:4" x14ac:dyDescent="0.25">
      <c r="A11" s="16">
        <f>COUNT(A4:A10)</f>
        <v>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F8" sqref="F8"/>
    </sheetView>
  </sheetViews>
  <sheetFormatPr defaultColWidth="10.28515625" defaultRowHeight="15" x14ac:dyDescent="0.25"/>
  <cols>
    <col min="1" max="1" width="16" bestFit="1" customWidth="1"/>
  </cols>
  <sheetData>
    <row r="1" spans="1:4" ht="30" x14ac:dyDescent="0.25">
      <c r="A1" s="26" t="s">
        <v>112</v>
      </c>
      <c r="B1" s="26"/>
      <c r="C1" s="26"/>
      <c r="D1" s="26"/>
    </row>
    <row r="3" spans="1:4" x14ac:dyDescent="0.25">
      <c r="A3" s="122"/>
    </row>
    <row r="4" spans="1:4" x14ac:dyDescent="0.25">
      <c r="A4" s="125" t="s">
        <v>101</v>
      </c>
      <c r="B4" s="125" t="s">
        <v>102</v>
      </c>
      <c r="C4" s="125" t="s">
        <v>103</v>
      </c>
      <c r="D4" s="125" t="s">
        <v>104</v>
      </c>
    </row>
    <row r="5" spans="1:4" x14ac:dyDescent="0.25">
      <c r="A5" s="123" t="s">
        <v>105</v>
      </c>
      <c r="B5" s="123">
        <v>154000</v>
      </c>
      <c r="C5" s="123">
        <v>254000</v>
      </c>
      <c r="D5" s="123">
        <v>289000</v>
      </c>
    </row>
    <row r="6" spans="1:4" x14ac:dyDescent="0.25">
      <c r="A6" s="123" t="s">
        <v>106</v>
      </c>
      <c r="B6" s="123">
        <v>265000</v>
      </c>
      <c r="C6" s="123">
        <v>218000</v>
      </c>
      <c r="D6" s="123">
        <v>88000</v>
      </c>
    </row>
    <row r="7" spans="1:4" x14ac:dyDescent="0.25">
      <c r="A7" s="123" t="s">
        <v>107</v>
      </c>
      <c r="B7" s="123">
        <v>92000</v>
      </c>
      <c r="C7" s="123">
        <v>121000</v>
      </c>
      <c r="D7" s="123">
        <v>160000</v>
      </c>
    </row>
    <row r="8" spans="1:4" x14ac:dyDescent="0.25">
      <c r="A8" s="123" t="s">
        <v>108</v>
      </c>
      <c r="B8" s="123">
        <v>221000</v>
      </c>
      <c r="C8" s="123">
        <v>74000</v>
      </c>
      <c r="D8" s="123">
        <v>148000</v>
      </c>
    </row>
    <row r="9" spans="1:4" x14ac:dyDescent="0.25">
      <c r="A9" s="123" t="s">
        <v>109</v>
      </c>
      <c r="B9" s="123">
        <v>201000</v>
      </c>
      <c r="C9" s="123">
        <v>72000</v>
      </c>
      <c r="D9" s="123">
        <v>271000</v>
      </c>
    </row>
    <row r="10" spans="1:4" x14ac:dyDescent="0.25">
      <c r="A10" s="123" t="s">
        <v>110</v>
      </c>
      <c r="B10" s="123">
        <v>131000</v>
      </c>
      <c r="C10" s="123">
        <v>210000</v>
      </c>
      <c r="D10" s="123">
        <v>152000</v>
      </c>
    </row>
    <row r="11" spans="1:4" x14ac:dyDescent="0.25">
      <c r="A11" s="124" t="s">
        <v>111</v>
      </c>
      <c r="B11" s="124">
        <f>SUM(B5:B10)</f>
        <v>1064000</v>
      </c>
      <c r="C11" s="124">
        <f>SUM(C5:C10)</f>
        <v>949000</v>
      </c>
      <c r="D11" s="124">
        <f>SUM(D5:D10)</f>
        <v>1108000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7"/>
  <sheetViews>
    <sheetView workbookViewId="0">
      <selection activeCell="A7" sqref="A7"/>
    </sheetView>
  </sheetViews>
  <sheetFormatPr defaultRowHeight="15" x14ac:dyDescent="0.25"/>
  <cols>
    <col min="1" max="1" width="6.85546875" bestFit="1" customWidth="1"/>
    <col min="2" max="2" width="11.85546875" bestFit="1" customWidth="1"/>
    <col min="4" max="4" width="13.140625" bestFit="1" customWidth="1"/>
    <col min="5" max="5" width="11.85546875" bestFit="1" customWidth="1"/>
    <col min="6" max="6" width="15.5703125" bestFit="1" customWidth="1"/>
    <col min="7" max="7" width="28.28515625" bestFit="1" customWidth="1"/>
    <col min="8" max="8" width="10.42578125" bestFit="1" customWidth="1"/>
    <col min="257" max="257" width="6.85546875" bestFit="1" customWidth="1"/>
    <col min="258" max="258" width="11.85546875" bestFit="1" customWidth="1"/>
    <col min="260" max="260" width="13.140625" bestFit="1" customWidth="1"/>
    <col min="261" max="261" width="11.85546875" bestFit="1" customWidth="1"/>
    <col min="262" max="262" width="15.5703125" bestFit="1" customWidth="1"/>
    <col min="263" max="263" width="24.28515625" bestFit="1" customWidth="1"/>
    <col min="264" max="264" width="10.42578125" bestFit="1" customWidth="1"/>
    <col min="513" max="513" width="6.85546875" bestFit="1" customWidth="1"/>
    <col min="514" max="514" width="11.85546875" bestFit="1" customWidth="1"/>
    <col min="516" max="516" width="13.140625" bestFit="1" customWidth="1"/>
    <col min="517" max="517" width="11.85546875" bestFit="1" customWidth="1"/>
    <col min="518" max="518" width="15.5703125" bestFit="1" customWidth="1"/>
    <col min="519" max="519" width="24.28515625" bestFit="1" customWidth="1"/>
    <col min="520" max="520" width="10.42578125" bestFit="1" customWidth="1"/>
    <col min="769" max="769" width="6.85546875" bestFit="1" customWidth="1"/>
    <col min="770" max="770" width="11.85546875" bestFit="1" customWidth="1"/>
    <col min="772" max="772" width="13.140625" bestFit="1" customWidth="1"/>
    <col min="773" max="773" width="11.85546875" bestFit="1" customWidth="1"/>
    <col min="774" max="774" width="15.5703125" bestFit="1" customWidth="1"/>
    <col min="775" max="775" width="24.28515625" bestFit="1" customWidth="1"/>
    <col min="776" max="776" width="10.42578125" bestFit="1" customWidth="1"/>
    <col min="1025" max="1025" width="6.85546875" bestFit="1" customWidth="1"/>
    <col min="1026" max="1026" width="11.85546875" bestFit="1" customWidth="1"/>
    <col min="1028" max="1028" width="13.140625" bestFit="1" customWidth="1"/>
    <col min="1029" max="1029" width="11.85546875" bestFit="1" customWidth="1"/>
    <col min="1030" max="1030" width="15.5703125" bestFit="1" customWidth="1"/>
    <col min="1031" max="1031" width="24.28515625" bestFit="1" customWidth="1"/>
    <col min="1032" max="1032" width="10.42578125" bestFit="1" customWidth="1"/>
    <col min="1281" max="1281" width="6.85546875" bestFit="1" customWidth="1"/>
    <col min="1282" max="1282" width="11.85546875" bestFit="1" customWidth="1"/>
    <col min="1284" max="1284" width="13.140625" bestFit="1" customWidth="1"/>
    <col min="1285" max="1285" width="11.85546875" bestFit="1" customWidth="1"/>
    <col min="1286" max="1286" width="15.5703125" bestFit="1" customWidth="1"/>
    <col min="1287" max="1287" width="24.28515625" bestFit="1" customWidth="1"/>
    <col min="1288" max="1288" width="10.42578125" bestFit="1" customWidth="1"/>
    <col min="1537" max="1537" width="6.85546875" bestFit="1" customWidth="1"/>
    <col min="1538" max="1538" width="11.85546875" bestFit="1" customWidth="1"/>
    <col min="1540" max="1540" width="13.140625" bestFit="1" customWidth="1"/>
    <col min="1541" max="1541" width="11.85546875" bestFit="1" customWidth="1"/>
    <col min="1542" max="1542" width="15.5703125" bestFit="1" customWidth="1"/>
    <col min="1543" max="1543" width="24.28515625" bestFit="1" customWidth="1"/>
    <col min="1544" max="1544" width="10.42578125" bestFit="1" customWidth="1"/>
    <col min="1793" max="1793" width="6.85546875" bestFit="1" customWidth="1"/>
    <col min="1794" max="1794" width="11.85546875" bestFit="1" customWidth="1"/>
    <col min="1796" max="1796" width="13.140625" bestFit="1" customWidth="1"/>
    <col min="1797" max="1797" width="11.85546875" bestFit="1" customWidth="1"/>
    <col min="1798" max="1798" width="15.5703125" bestFit="1" customWidth="1"/>
    <col min="1799" max="1799" width="24.28515625" bestFit="1" customWidth="1"/>
    <col min="1800" max="1800" width="10.42578125" bestFit="1" customWidth="1"/>
    <col min="2049" max="2049" width="6.85546875" bestFit="1" customWidth="1"/>
    <col min="2050" max="2050" width="11.85546875" bestFit="1" customWidth="1"/>
    <col min="2052" max="2052" width="13.140625" bestFit="1" customWidth="1"/>
    <col min="2053" max="2053" width="11.85546875" bestFit="1" customWidth="1"/>
    <col min="2054" max="2054" width="15.5703125" bestFit="1" customWidth="1"/>
    <col min="2055" max="2055" width="24.28515625" bestFit="1" customWidth="1"/>
    <col min="2056" max="2056" width="10.42578125" bestFit="1" customWidth="1"/>
    <col min="2305" max="2305" width="6.85546875" bestFit="1" customWidth="1"/>
    <col min="2306" max="2306" width="11.85546875" bestFit="1" customWidth="1"/>
    <col min="2308" max="2308" width="13.140625" bestFit="1" customWidth="1"/>
    <col min="2309" max="2309" width="11.85546875" bestFit="1" customWidth="1"/>
    <col min="2310" max="2310" width="15.5703125" bestFit="1" customWidth="1"/>
    <col min="2311" max="2311" width="24.28515625" bestFit="1" customWidth="1"/>
    <col min="2312" max="2312" width="10.42578125" bestFit="1" customWidth="1"/>
    <col min="2561" max="2561" width="6.85546875" bestFit="1" customWidth="1"/>
    <col min="2562" max="2562" width="11.85546875" bestFit="1" customWidth="1"/>
    <col min="2564" max="2564" width="13.140625" bestFit="1" customWidth="1"/>
    <col min="2565" max="2565" width="11.85546875" bestFit="1" customWidth="1"/>
    <col min="2566" max="2566" width="15.5703125" bestFit="1" customWidth="1"/>
    <col min="2567" max="2567" width="24.28515625" bestFit="1" customWidth="1"/>
    <col min="2568" max="2568" width="10.42578125" bestFit="1" customWidth="1"/>
    <col min="2817" max="2817" width="6.85546875" bestFit="1" customWidth="1"/>
    <col min="2818" max="2818" width="11.85546875" bestFit="1" customWidth="1"/>
    <col min="2820" max="2820" width="13.140625" bestFit="1" customWidth="1"/>
    <col min="2821" max="2821" width="11.85546875" bestFit="1" customWidth="1"/>
    <col min="2822" max="2822" width="15.5703125" bestFit="1" customWidth="1"/>
    <col min="2823" max="2823" width="24.28515625" bestFit="1" customWidth="1"/>
    <col min="2824" max="2824" width="10.42578125" bestFit="1" customWidth="1"/>
    <col min="3073" max="3073" width="6.85546875" bestFit="1" customWidth="1"/>
    <col min="3074" max="3074" width="11.85546875" bestFit="1" customWidth="1"/>
    <col min="3076" max="3076" width="13.140625" bestFit="1" customWidth="1"/>
    <col min="3077" max="3077" width="11.85546875" bestFit="1" customWidth="1"/>
    <col min="3078" max="3078" width="15.5703125" bestFit="1" customWidth="1"/>
    <col min="3079" max="3079" width="24.28515625" bestFit="1" customWidth="1"/>
    <col min="3080" max="3080" width="10.42578125" bestFit="1" customWidth="1"/>
    <col min="3329" max="3329" width="6.85546875" bestFit="1" customWidth="1"/>
    <col min="3330" max="3330" width="11.85546875" bestFit="1" customWidth="1"/>
    <col min="3332" max="3332" width="13.140625" bestFit="1" customWidth="1"/>
    <col min="3333" max="3333" width="11.85546875" bestFit="1" customWidth="1"/>
    <col min="3334" max="3334" width="15.5703125" bestFit="1" customWidth="1"/>
    <col min="3335" max="3335" width="24.28515625" bestFit="1" customWidth="1"/>
    <col min="3336" max="3336" width="10.42578125" bestFit="1" customWidth="1"/>
    <col min="3585" max="3585" width="6.85546875" bestFit="1" customWidth="1"/>
    <col min="3586" max="3586" width="11.85546875" bestFit="1" customWidth="1"/>
    <col min="3588" max="3588" width="13.140625" bestFit="1" customWidth="1"/>
    <col min="3589" max="3589" width="11.85546875" bestFit="1" customWidth="1"/>
    <col min="3590" max="3590" width="15.5703125" bestFit="1" customWidth="1"/>
    <col min="3591" max="3591" width="24.28515625" bestFit="1" customWidth="1"/>
    <col min="3592" max="3592" width="10.42578125" bestFit="1" customWidth="1"/>
    <col min="3841" max="3841" width="6.85546875" bestFit="1" customWidth="1"/>
    <col min="3842" max="3842" width="11.85546875" bestFit="1" customWidth="1"/>
    <col min="3844" max="3844" width="13.140625" bestFit="1" customWidth="1"/>
    <col min="3845" max="3845" width="11.85546875" bestFit="1" customWidth="1"/>
    <col min="3846" max="3846" width="15.5703125" bestFit="1" customWidth="1"/>
    <col min="3847" max="3847" width="24.28515625" bestFit="1" customWidth="1"/>
    <col min="3848" max="3848" width="10.42578125" bestFit="1" customWidth="1"/>
    <col min="4097" max="4097" width="6.85546875" bestFit="1" customWidth="1"/>
    <col min="4098" max="4098" width="11.85546875" bestFit="1" customWidth="1"/>
    <col min="4100" max="4100" width="13.140625" bestFit="1" customWidth="1"/>
    <col min="4101" max="4101" width="11.85546875" bestFit="1" customWidth="1"/>
    <col min="4102" max="4102" width="15.5703125" bestFit="1" customWidth="1"/>
    <col min="4103" max="4103" width="24.28515625" bestFit="1" customWidth="1"/>
    <col min="4104" max="4104" width="10.42578125" bestFit="1" customWidth="1"/>
    <col min="4353" max="4353" width="6.85546875" bestFit="1" customWidth="1"/>
    <col min="4354" max="4354" width="11.85546875" bestFit="1" customWidth="1"/>
    <col min="4356" max="4356" width="13.140625" bestFit="1" customWidth="1"/>
    <col min="4357" max="4357" width="11.85546875" bestFit="1" customWidth="1"/>
    <col min="4358" max="4358" width="15.5703125" bestFit="1" customWidth="1"/>
    <col min="4359" max="4359" width="24.28515625" bestFit="1" customWidth="1"/>
    <col min="4360" max="4360" width="10.42578125" bestFit="1" customWidth="1"/>
    <col min="4609" max="4609" width="6.85546875" bestFit="1" customWidth="1"/>
    <col min="4610" max="4610" width="11.85546875" bestFit="1" customWidth="1"/>
    <col min="4612" max="4612" width="13.140625" bestFit="1" customWidth="1"/>
    <col min="4613" max="4613" width="11.85546875" bestFit="1" customWidth="1"/>
    <col min="4614" max="4614" width="15.5703125" bestFit="1" customWidth="1"/>
    <col min="4615" max="4615" width="24.28515625" bestFit="1" customWidth="1"/>
    <col min="4616" max="4616" width="10.42578125" bestFit="1" customWidth="1"/>
    <col min="4865" max="4865" width="6.85546875" bestFit="1" customWidth="1"/>
    <col min="4866" max="4866" width="11.85546875" bestFit="1" customWidth="1"/>
    <col min="4868" max="4868" width="13.140625" bestFit="1" customWidth="1"/>
    <col min="4869" max="4869" width="11.85546875" bestFit="1" customWidth="1"/>
    <col min="4870" max="4870" width="15.5703125" bestFit="1" customWidth="1"/>
    <col min="4871" max="4871" width="24.28515625" bestFit="1" customWidth="1"/>
    <col min="4872" max="4872" width="10.42578125" bestFit="1" customWidth="1"/>
    <col min="5121" max="5121" width="6.85546875" bestFit="1" customWidth="1"/>
    <col min="5122" max="5122" width="11.85546875" bestFit="1" customWidth="1"/>
    <col min="5124" max="5124" width="13.140625" bestFit="1" customWidth="1"/>
    <col min="5125" max="5125" width="11.85546875" bestFit="1" customWidth="1"/>
    <col min="5126" max="5126" width="15.5703125" bestFit="1" customWidth="1"/>
    <col min="5127" max="5127" width="24.28515625" bestFit="1" customWidth="1"/>
    <col min="5128" max="5128" width="10.42578125" bestFit="1" customWidth="1"/>
    <col min="5377" max="5377" width="6.85546875" bestFit="1" customWidth="1"/>
    <col min="5378" max="5378" width="11.85546875" bestFit="1" customWidth="1"/>
    <col min="5380" max="5380" width="13.140625" bestFit="1" customWidth="1"/>
    <col min="5381" max="5381" width="11.85546875" bestFit="1" customWidth="1"/>
    <col min="5382" max="5382" width="15.5703125" bestFit="1" customWidth="1"/>
    <col min="5383" max="5383" width="24.28515625" bestFit="1" customWidth="1"/>
    <col min="5384" max="5384" width="10.42578125" bestFit="1" customWidth="1"/>
    <col min="5633" max="5633" width="6.85546875" bestFit="1" customWidth="1"/>
    <col min="5634" max="5634" width="11.85546875" bestFit="1" customWidth="1"/>
    <col min="5636" max="5636" width="13.140625" bestFit="1" customWidth="1"/>
    <col min="5637" max="5637" width="11.85546875" bestFit="1" customWidth="1"/>
    <col min="5638" max="5638" width="15.5703125" bestFit="1" customWidth="1"/>
    <col min="5639" max="5639" width="24.28515625" bestFit="1" customWidth="1"/>
    <col min="5640" max="5640" width="10.42578125" bestFit="1" customWidth="1"/>
    <col min="5889" max="5889" width="6.85546875" bestFit="1" customWidth="1"/>
    <col min="5890" max="5890" width="11.85546875" bestFit="1" customWidth="1"/>
    <col min="5892" max="5892" width="13.140625" bestFit="1" customWidth="1"/>
    <col min="5893" max="5893" width="11.85546875" bestFit="1" customWidth="1"/>
    <col min="5894" max="5894" width="15.5703125" bestFit="1" customWidth="1"/>
    <col min="5895" max="5895" width="24.28515625" bestFit="1" customWidth="1"/>
    <col min="5896" max="5896" width="10.42578125" bestFit="1" customWidth="1"/>
    <col min="6145" max="6145" width="6.85546875" bestFit="1" customWidth="1"/>
    <col min="6146" max="6146" width="11.85546875" bestFit="1" customWidth="1"/>
    <col min="6148" max="6148" width="13.140625" bestFit="1" customWidth="1"/>
    <col min="6149" max="6149" width="11.85546875" bestFit="1" customWidth="1"/>
    <col min="6150" max="6150" width="15.5703125" bestFit="1" customWidth="1"/>
    <col min="6151" max="6151" width="24.28515625" bestFit="1" customWidth="1"/>
    <col min="6152" max="6152" width="10.42578125" bestFit="1" customWidth="1"/>
    <col min="6401" max="6401" width="6.85546875" bestFit="1" customWidth="1"/>
    <col min="6402" max="6402" width="11.85546875" bestFit="1" customWidth="1"/>
    <col min="6404" max="6404" width="13.140625" bestFit="1" customWidth="1"/>
    <col min="6405" max="6405" width="11.85546875" bestFit="1" customWidth="1"/>
    <col min="6406" max="6406" width="15.5703125" bestFit="1" customWidth="1"/>
    <col min="6407" max="6407" width="24.28515625" bestFit="1" customWidth="1"/>
    <col min="6408" max="6408" width="10.42578125" bestFit="1" customWidth="1"/>
    <col min="6657" max="6657" width="6.85546875" bestFit="1" customWidth="1"/>
    <col min="6658" max="6658" width="11.85546875" bestFit="1" customWidth="1"/>
    <col min="6660" max="6660" width="13.140625" bestFit="1" customWidth="1"/>
    <col min="6661" max="6661" width="11.85546875" bestFit="1" customWidth="1"/>
    <col min="6662" max="6662" width="15.5703125" bestFit="1" customWidth="1"/>
    <col min="6663" max="6663" width="24.28515625" bestFit="1" customWidth="1"/>
    <col min="6664" max="6664" width="10.42578125" bestFit="1" customWidth="1"/>
    <col min="6913" max="6913" width="6.85546875" bestFit="1" customWidth="1"/>
    <col min="6914" max="6914" width="11.85546875" bestFit="1" customWidth="1"/>
    <col min="6916" max="6916" width="13.140625" bestFit="1" customWidth="1"/>
    <col min="6917" max="6917" width="11.85546875" bestFit="1" customWidth="1"/>
    <col min="6918" max="6918" width="15.5703125" bestFit="1" customWidth="1"/>
    <col min="6919" max="6919" width="24.28515625" bestFit="1" customWidth="1"/>
    <col min="6920" max="6920" width="10.42578125" bestFit="1" customWidth="1"/>
    <col min="7169" max="7169" width="6.85546875" bestFit="1" customWidth="1"/>
    <col min="7170" max="7170" width="11.85546875" bestFit="1" customWidth="1"/>
    <col min="7172" max="7172" width="13.140625" bestFit="1" customWidth="1"/>
    <col min="7173" max="7173" width="11.85546875" bestFit="1" customWidth="1"/>
    <col min="7174" max="7174" width="15.5703125" bestFit="1" customWidth="1"/>
    <col min="7175" max="7175" width="24.28515625" bestFit="1" customWidth="1"/>
    <col min="7176" max="7176" width="10.42578125" bestFit="1" customWidth="1"/>
    <col min="7425" max="7425" width="6.85546875" bestFit="1" customWidth="1"/>
    <col min="7426" max="7426" width="11.85546875" bestFit="1" customWidth="1"/>
    <col min="7428" max="7428" width="13.140625" bestFit="1" customWidth="1"/>
    <col min="7429" max="7429" width="11.85546875" bestFit="1" customWidth="1"/>
    <col min="7430" max="7430" width="15.5703125" bestFit="1" customWidth="1"/>
    <col min="7431" max="7431" width="24.28515625" bestFit="1" customWidth="1"/>
    <col min="7432" max="7432" width="10.42578125" bestFit="1" customWidth="1"/>
    <col min="7681" max="7681" width="6.85546875" bestFit="1" customWidth="1"/>
    <col min="7682" max="7682" width="11.85546875" bestFit="1" customWidth="1"/>
    <col min="7684" max="7684" width="13.140625" bestFit="1" customWidth="1"/>
    <col min="7685" max="7685" width="11.85546875" bestFit="1" customWidth="1"/>
    <col min="7686" max="7686" width="15.5703125" bestFit="1" customWidth="1"/>
    <col min="7687" max="7687" width="24.28515625" bestFit="1" customWidth="1"/>
    <col min="7688" max="7688" width="10.42578125" bestFit="1" customWidth="1"/>
    <col min="7937" max="7937" width="6.85546875" bestFit="1" customWidth="1"/>
    <col min="7938" max="7938" width="11.85546875" bestFit="1" customWidth="1"/>
    <col min="7940" max="7940" width="13.140625" bestFit="1" customWidth="1"/>
    <col min="7941" max="7941" width="11.85546875" bestFit="1" customWidth="1"/>
    <col min="7942" max="7942" width="15.5703125" bestFit="1" customWidth="1"/>
    <col min="7943" max="7943" width="24.28515625" bestFit="1" customWidth="1"/>
    <col min="7944" max="7944" width="10.42578125" bestFit="1" customWidth="1"/>
    <col min="8193" max="8193" width="6.85546875" bestFit="1" customWidth="1"/>
    <col min="8194" max="8194" width="11.85546875" bestFit="1" customWidth="1"/>
    <col min="8196" max="8196" width="13.140625" bestFit="1" customWidth="1"/>
    <col min="8197" max="8197" width="11.85546875" bestFit="1" customWidth="1"/>
    <col min="8198" max="8198" width="15.5703125" bestFit="1" customWidth="1"/>
    <col min="8199" max="8199" width="24.28515625" bestFit="1" customWidth="1"/>
    <col min="8200" max="8200" width="10.42578125" bestFit="1" customWidth="1"/>
    <col min="8449" max="8449" width="6.85546875" bestFit="1" customWidth="1"/>
    <col min="8450" max="8450" width="11.85546875" bestFit="1" customWidth="1"/>
    <col min="8452" max="8452" width="13.140625" bestFit="1" customWidth="1"/>
    <col min="8453" max="8453" width="11.85546875" bestFit="1" customWidth="1"/>
    <col min="8454" max="8454" width="15.5703125" bestFit="1" customWidth="1"/>
    <col min="8455" max="8455" width="24.28515625" bestFit="1" customWidth="1"/>
    <col min="8456" max="8456" width="10.42578125" bestFit="1" customWidth="1"/>
    <col min="8705" max="8705" width="6.85546875" bestFit="1" customWidth="1"/>
    <col min="8706" max="8706" width="11.85546875" bestFit="1" customWidth="1"/>
    <col min="8708" max="8708" width="13.140625" bestFit="1" customWidth="1"/>
    <col min="8709" max="8709" width="11.85546875" bestFit="1" customWidth="1"/>
    <col min="8710" max="8710" width="15.5703125" bestFit="1" customWidth="1"/>
    <col min="8711" max="8711" width="24.28515625" bestFit="1" customWidth="1"/>
    <col min="8712" max="8712" width="10.42578125" bestFit="1" customWidth="1"/>
    <col min="8961" max="8961" width="6.85546875" bestFit="1" customWidth="1"/>
    <col min="8962" max="8962" width="11.85546875" bestFit="1" customWidth="1"/>
    <col min="8964" max="8964" width="13.140625" bestFit="1" customWidth="1"/>
    <col min="8965" max="8965" width="11.85546875" bestFit="1" customWidth="1"/>
    <col min="8966" max="8966" width="15.5703125" bestFit="1" customWidth="1"/>
    <col min="8967" max="8967" width="24.28515625" bestFit="1" customWidth="1"/>
    <col min="8968" max="8968" width="10.42578125" bestFit="1" customWidth="1"/>
    <col min="9217" max="9217" width="6.85546875" bestFit="1" customWidth="1"/>
    <col min="9218" max="9218" width="11.85546875" bestFit="1" customWidth="1"/>
    <col min="9220" max="9220" width="13.140625" bestFit="1" customWidth="1"/>
    <col min="9221" max="9221" width="11.85546875" bestFit="1" customWidth="1"/>
    <col min="9222" max="9222" width="15.5703125" bestFit="1" customWidth="1"/>
    <col min="9223" max="9223" width="24.28515625" bestFit="1" customWidth="1"/>
    <col min="9224" max="9224" width="10.42578125" bestFit="1" customWidth="1"/>
    <col min="9473" max="9473" width="6.85546875" bestFit="1" customWidth="1"/>
    <col min="9474" max="9474" width="11.85546875" bestFit="1" customWidth="1"/>
    <col min="9476" max="9476" width="13.140625" bestFit="1" customWidth="1"/>
    <col min="9477" max="9477" width="11.85546875" bestFit="1" customWidth="1"/>
    <col min="9478" max="9478" width="15.5703125" bestFit="1" customWidth="1"/>
    <col min="9479" max="9479" width="24.28515625" bestFit="1" customWidth="1"/>
    <col min="9480" max="9480" width="10.42578125" bestFit="1" customWidth="1"/>
    <col min="9729" max="9729" width="6.85546875" bestFit="1" customWidth="1"/>
    <col min="9730" max="9730" width="11.85546875" bestFit="1" customWidth="1"/>
    <col min="9732" max="9732" width="13.140625" bestFit="1" customWidth="1"/>
    <col min="9733" max="9733" width="11.85546875" bestFit="1" customWidth="1"/>
    <col min="9734" max="9734" width="15.5703125" bestFit="1" customWidth="1"/>
    <col min="9735" max="9735" width="24.28515625" bestFit="1" customWidth="1"/>
    <col min="9736" max="9736" width="10.42578125" bestFit="1" customWidth="1"/>
    <col min="9985" max="9985" width="6.85546875" bestFit="1" customWidth="1"/>
    <col min="9986" max="9986" width="11.85546875" bestFit="1" customWidth="1"/>
    <col min="9988" max="9988" width="13.140625" bestFit="1" customWidth="1"/>
    <col min="9989" max="9989" width="11.85546875" bestFit="1" customWidth="1"/>
    <col min="9990" max="9990" width="15.5703125" bestFit="1" customWidth="1"/>
    <col min="9991" max="9991" width="24.28515625" bestFit="1" customWidth="1"/>
    <col min="9992" max="9992" width="10.42578125" bestFit="1" customWidth="1"/>
    <col min="10241" max="10241" width="6.85546875" bestFit="1" customWidth="1"/>
    <col min="10242" max="10242" width="11.85546875" bestFit="1" customWidth="1"/>
    <col min="10244" max="10244" width="13.140625" bestFit="1" customWidth="1"/>
    <col min="10245" max="10245" width="11.85546875" bestFit="1" customWidth="1"/>
    <col min="10246" max="10246" width="15.5703125" bestFit="1" customWidth="1"/>
    <col min="10247" max="10247" width="24.28515625" bestFit="1" customWidth="1"/>
    <col min="10248" max="10248" width="10.42578125" bestFit="1" customWidth="1"/>
    <col min="10497" max="10497" width="6.85546875" bestFit="1" customWidth="1"/>
    <col min="10498" max="10498" width="11.85546875" bestFit="1" customWidth="1"/>
    <col min="10500" max="10500" width="13.140625" bestFit="1" customWidth="1"/>
    <col min="10501" max="10501" width="11.85546875" bestFit="1" customWidth="1"/>
    <col min="10502" max="10502" width="15.5703125" bestFit="1" customWidth="1"/>
    <col min="10503" max="10503" width="24.28515625" bestFit="1" customWidth="1"/>
    <col min="10504" max="10504" width="10.42578125" bestFit="1" customWidth="1"/>
    <col min="10753" max="10753" width="6.85546875" bestFit="1" customWidth="1"/>
    <col min="10754" max="10754" width="11.85546875" bestFit="1" customWidth="1"/>
    <col min="10756" max="10756" width="13.140625" bestFit="1" customWidth="1"/>
    <col min="10757" max="10757" width="11.85546875" bestFit="1" customWidth="1"/>
    <col min="10758" max="10758" width="15.5703125" bestFit="1" customWidth="1"/>
    <col min="10759" max="10759" width="24.28515625" bestFit="1" customWidth="1"/>
    <col min="10760" max="10760" width="10.42578125" bestFit="1" customWidth="1"/>
    <col min="11009" max="11009" width="6.85546875" bestFit="1" customWidth="1"/>
    <col min="11010" max="11010" width="11.85546875" bestFit="1" customWidth="1"/>
    <col min="11012" max="11012" width="13.140625" bestFit="1" customWidth="1"/>
    <col min="11013" max="11013" width="11.85546875" bestFit="1" customWidth="1"/>
    <col min="11014" max="11014" width="15.5703125" bestFit="1" customWidth="1"/>
    <col min="11015" max="11015" width="24.28515625" bestFit="1" customWidth="1"/>
    <col min="11016" max="11016" width="10.42578125" bestFit="1" customWidth="1"/>
    <col min="11265" max="11265" width="6.85546875" bestFit="1" customWidth="1"/>
    <col min="11266" max="11266" width="11.85546875" bestFit="1" customWidth="1"/>
    <col min="11268" max="11268" width="13.140625" bestFit="1" customWidth="1"/>
    <col min="11269" max="11269" width="11.85546875" bestFit="1" customWidth="1"/>
    <col min="11270" max="11270" width="15.5703125" bestFit="1" customWidth="1"/>
    <col min="11271" max="11271" width="24.28515625" bestFit="1" customWidth="1"/>
    <col min="11272" max="11272" width="10.42578125" bestFit="1" customWidth="1"/>
    <col min="11521" max="11521" width="6.85546875" bestFit="1" customWidth="1"/>
    <col min="11522" max="11522" width="11.85546875" bestFit="1" customWidth="1"/>
    <col min="11524" max="11524" width="13.140625" bestFit="1" customWidth="1"/>
    <col min="11525" max="11525" width="11.85546875" bestFit="1" customWidth="1"/>
    <col min="11526" max="11526" width="15.5703125" bestFit="1" customWidth="1"/>
    <col min="11527" max="11527" width="24.28515625" bestFit="1" customWidth="1"/>
    <col min="11528" max="11528" width="10.42578125" bestFit="1" customWidth="1"/>
    <col min="11777" max="11777" width="6.85546875" bestFit="1" customWidth="1"/>
    <col min="11778" max="11778" width="11.85546875" bestFit="1" customWidth="1"/>
    <col min="11780" max="11780" width="13.140625" bestFit="1" customWidth="1"/>
    <col min="11781" max="11781" width="11.85546875" bestFit="1" customWidth="1"/>
    <col min="11782" max="11782" width="15.5703125" bestFit="1" customWidth="1"/>
    <col min="11783" max="11783" width="24.28515625" bestFit="1" customWidth="1"/>
    <col min="11784" max="11784" width="10.42578125" bestFit="1" customWidth="1"/>
    <col min="12033" max="12033" width="6.85546875" bestFit="1" customWidth="1"/>
    <col min="12034" max="12034" width="11.85546875" bestFit="1" customWidth="1"/>
    <col min="12036" max="12036" width="13.140625" bestFit="1" customWidth="1"/>
    <col min="12037" max="12037" width="11.85546875" bestFit="1" customWidth="1"/>
    <col min="12038" max="12038" width="15.5703125" bestFit="1" customWidth="1"/>
    <col min="12039" max="12039" width="24.28515625" bestFit="1" customWidth="1"/>
    <col min="12040" max="12040" width="10.42578125" bestFit="1" customWidth="1"/>
    <col min="12289" max="12289" width="6.85546875" bestFit="1" customWidth="1"/>
    <col min="12290" max="12290" width="11.85546875" bestFit="1" customWidth="1"/>
    <col min="12292" max="12292" width="13.140625" bestFit="1" customWidth="1"/>
    <col min="12293" max="12293" width="11.85546875" bestFit="1" customWidth="1"/>
    <col min="12294" max="12294" width="15.5703125" bestFit="1" customWidth="1"/>
    <col min="12295" max="12295" width="24.28515625" bestFit="1" customWidth="1"/>
    <col min="12296" max="12296" width="10.42578125" bestFit="1" customWidth="1"/>
    <col min="12545" max="12545" width="6.85546875" bestFit="1" customWidth="1"/>
    <col min="12546" max="12546" width="11.85546875" bestFit="1" customWidth="1"/>
    <col min="12548" max="12548" width="13.140625" bestFit="1" customWidth="1"/>
    <col min="12549" max="12549" width="11.85546875" bestFit="1" customWidth="1"/>
    <col min="12550" max="12550" width="15.5703125" bestFit="1" customWidth="1"/>
    <col min="12551" max="12551" width="24.28515625" bestFit="1" customWidth="1"/>
    <col min="12552" max="12552" width="10.42578125" bestFit="1" customWidth="1"/>
    <col min="12801" max="12801" width="6.85546875" bestFit="1" customWidth="1"/>
    <col min="12802" max="12802" width="11.85546875" bestFit="1" customWidth="1"/>
    <col min="12804" max="12804" width="13.140625" bestFit="1" customWidth="1"/>
    <col min="12805" max="12805" width="11.85546875" bestFit="1" customWidth="1"/>
    <col min="12806" max="12806" width="15.5703125" bestFit="1" customWidth="1"/>
    <col min="12807" max="12807" width="24.28515625" bestFit="1" customWidth="1"/>
    <col min="12808" max="12808" width="10.42578125" bestFit="1" customWidth="1"/>
    <col min="13057" max="13057" width="6.85546875" bestFit="1" customWidth="1"/>
    <col min="13058" max="13058" width="11.85546875" bestFit="1" customWidth="1"/>
    <col min="13060" max="13060" width="13.140625" bestFit="1" customWidth="1"/>
    <col min="13061" max="13061" width="11.85546875" bestFit="1" customWidth="1"/>
    <col min="13062" max="13062" width="15.5703125" bestFit="1" customWidth="1"/>
    <col min="13063" max="13063" width="24.28515625" bestFit="1" customWidth="1"/>
    <col min="13064" max="13064" width="10.42578125" bestFit="1" customWidth="1"/>
    <col min="13313" max="13313" width="6.85546875" bestFit="1" customWidth="1"/>
    <col min="13314" max="13314" width="11.85546875" bestFit="1" customWidth="1"/>
    <col min="13316" max="13316" width="13.140625" bestFit="1" customWidth="1"/>
    <col min="13317" max="13317" width="11.85546875" bestFit="1" customWidth="1"/>
    <col min="13318" max="13318" width="15.5703125" bestFit="1" customWidth="1"/>
    <col min="13319" max="13319" width="24.28515625" bestFit="1" customWidth="1"/>
    <col min="13320" max="13320" width="10.42578125" bestFit="1" customWidth="1"/>
    <col min="13569" max="13569" width="6.85546875" bestFit="1" customWidth="1"/>
    <col min="13570" max="13570" width="11.85546875" bestFit="1" customWidth="1"/>
    <col min="13572" max="13572" width="13.140625" bestFit="1" customWidth="1"/>
    <col min="13573" max="13573" width="11.85546875" bestFit="1" customWidth="1"/>
    <col min="13574" max="13574" width="15.5703125" bestFit="1" customWidth="1"/>
    <col min="13575" max="13575" width="24.28515625" bestFit="1" customWidth="1"/>
    <col min="13576" max="13576" width="10.42578125" bestFit="1" customWidth="1"/>
    <col min="13825" max="13825" width="6.85546875" bestFit="1" customWidth="1"/>
    <col min="13826" max="13826" width="11.85546875" bestFit="1" customWidth="1"/>
    <col min="13828" max="13828" width="13.140625" bestFit="1" customWidth="1"/>
    <col min="13829" max="13829" width="11.85546875" bestFit="1" customWidth="1"/>
    <col min="13830" max="13830" width="15.5703125" bestFit="1" customWidth="1"/>
    <col min="13831" max="13831" width="24.28515625" bestFit="1" customWidth="1"/>
    <col min="13832" max="13832" width="10.42578125" bestFit="1" customWidth="1"/>
    <col min="14081" max="14081" width="6.85546875" bestFit="1" customWidth="1"/>
    <col min="14082" max="14082" width="11.85546875" bestFit="1" customWidth="1"/>
    <col min="14084" max="14084" width="13.140625" bestFit="1" customWidth="1"/>
    <col min="14085" max="14085" width="11.85546875" bestFit="1" customWidth="1"/>
    <col min="14086" max="14086" width="15.5703125" bestFit="1" customWidth="1"/>
    <col min="14087" max="14087" width="24.28515625" bestFit="1" customWidth="1"/>
    <col min="14088" max="14088" width="10.42578125" bestFit="1" customWidth="1"/>
    <col min="14337" max="14337" width="6.85546875" bestFit="1" customWidth="1"/>
    <col min="14338" max="14338" width="11.85546875" bestFit="1" customWidth="1"/>
    <col min="14340" max="14340" width="13.140625" bestFit="1" customWidth="1"/>
    <col min="14341" max="14341" width="11.85546875" bestFit="1" customWidth="1"/>
    <col min="14342" max="14342" width="15.5703125" bestFit="1" customWidth="1"/>
    <col min="14343" max="14343" width="24.28515625" bestFit="1" customWidth="1"/>
    <col min="14344" max="14344" width="10.42578125" bestFit="1" customWidth="1"/>
    <col min="14593" max="14593" width="6.85546875" bestFit="1" customWidth="1"/>
    <col min="14594" max="14594" width="11.85546875" bestFit="1" customWidth="1"/>
    <col min="14596" max="14596" width="13.140625" bestFit="1" customWidth="1"/>
    <col min="14597" max="14597" width="11.85546875" bestFit="1" customWidth="1"/>
    <col min="14598" max="14598" width="15.5703125" bestFit="1" customWidth="1"/>
    <col min="14599" max="14599" width="24.28515625" bestFit="1" customWidth="1"/>
    <col min="14600" max="14600" width="10.42578125" bestFit="1" customWidth="1"/>
    <col min="14849" max="14849" width="6.85546875" bestFit="1" customWidth="1"/>
    <col min="14850" max="14850" width="11.85546875" bestFit="1" customWidth="1"/>
    <col min="14852" max="14852" width="13.140625" bestFit="1" customWidth="1"/>
    <col min="14853" max="14853" width="11.85546875" bestFit="1" customWidth="1"/>
    <col min="14854" max="14854" width="15.5703125" bestFit="1" customWidth="1"/>
    <col min="14855" max="14855" width="24.28515625" bestFit="1" customWidth="1"/>
    <col min="14856" max="14856" width="10.42578125" bestFit="1" customWidth="1"/>
    <col min="15105" max="15105" width="6.85546875" bestFit="1" customWidth="1"/>
    <col min="15106" max="15106" width="11.85546875" bestFit="1" customWidth="1"/>
    <col min="15108" max="15108" width="13.140625" bestFit="1" customWidth="1"/>
    <col min="15109" max="15109" width="11.85546875" bestFit="1" customWidth="1"/>
    <col min="15110" max="15110" width="15.5703125" bestFit="1" customWidth="1"/>
    <col min="15111" max="15111" width="24.28515625" bestFit="1" customWidth="1"/>
    <col min="15112" max="15112" width="10.42578125" bestFit="1" customWidth="1"/>
    <col min="15361" max="15361" width="6.85546875" bestFit="1" customWidth="1"/>
    <col min="15362" max="15362" width="11.85546875" bestFit="1" customWidth="1"/>
    <col min="15364" max="15364" width="13.140625" bestFit="1" customWidth="1"/>
    <col min="15365" max="15365" width="11.85546875" bestFit="1" customWidth="1"/>
    <col min="15366" max="15366" width="15.5703125" bestFit="1" customWidth="1"/>
    <col min="15367" max="15367" width="24.28515625" bestFit="1" customWidth="1"/>
    <col min="15368" max="15368" width="10.42578125" bestFit="1" customWidth="1"/>
    <col min="15617" max="15617" width="6.85546875" bestFit="1" customWidth="1"/>
    <col min="15618" max="15618" width="11.85546875" bestFit="1" customWidth="1"/>
    <col min="15620" max="15620" width="13.140625" bestFit="1" customWidth="1"/>
    <col min="15621" max="15621" width="11.85546875" bestFit="1" customWidth="1"/>
    <col min="15622" max="15622" width="15.5703125" bestFit="1" customWidth="1"/>
    <col min="15623" max="15623" width="24.28515625" bestFit="1" customWidth="1"/>
    <col min="15624" max="15624" width="10.42578125" bestFit="1" customWidth="1"/>
    <col min="15873" max="15873" width="6.85546875" bestFit="1" customWidth="1"/>
    <col min="15874" max="15874" width="11.85546875" bestFit="1" customWidth="1"/>
    <col min="15876" max="15876" width="13.140625" bestFit="1" customWidth="1"/>
    <col min="15877" max="15877" width="11.85546875" bestFit="1" customWidth="1"/>
    <col min="15878" max="15878" width="15.5703125" bestFit="1" customWidth="1"/>
    <col min="15879" max="15879" width="24.28515625" bestFit="1" customWidth="1"/>
    <col min="15880" max="15880" width="10.42578125" bestFit="1" customWidth="1"/>
    <col min="16129" max="16129" width="6.85546875" bestFit="1" customWidth="1"/>
    <col min="16130" max="16130" width="11.85546875" bestFit="1" customWidth="1"/>
    <col min="16132" max="16132" width="13.140625" bestFit="1" customWidth="1"/>
    <col min="16133" max="16133" width="11.85546875" bestFit="1" customWidth="1"/>
    <col min="16134" max="16134" width="15.5703125" bestFit="1" customWidth="1"/>
    <col min="16135" max="16135" width="24.28515625" bestFit="1" customWidth="1"/>
    <col min="16136" max="16136" width="10.42578125" bestFit="1" customWidth="1"/>
  </cols>
  <sheetData>
    <row r="1" spans="1:8" x14ac:dyDescent="0.25">
      <c r="A1" s="26" t="s">
        <v>120</v>
      </c>
      <c r="B1" s="26"/>
      <c r="C1" s="26"/>
      <c r="D1" s="26"/>
      <c r="E1" s="26"/>
      <c r="F1" s="26"/>
      <c r="G1" s="26"/>
    </row>
    <row r="3" spans="1:8" x14ac:dyDescent="0.25">
      <c r="B3" s="5" t="s">
        <v>113</v>
      </c>
      <c r="F3" s="5" t="s">
        <v>114</v>
      </c>
    </row>
    <row r="4" spans="1:8" x14ac:dyDescent="0.25">
      <c r="B4" s="4">
        <v>30</v>
      </c>
      <c r="F4" s="4">
        <v>12</v>
      </c>
    </row>
    <row r="6" spans="1:8" x14ac:dyDescent="0.25">
      <c r="A6" s="5" t="s">
        <v>115</v>
      </c>
      <c r="B6" s="5" t="s">
        <v>121</v>
      </c>
      <c r="C6" s="5" t="s">
        <v>116</v>
      </c>
      <c r="D6" s="5" t="s">
        <v>117</v>
      </c>
      <c r="E6" s="5" t="s">
        <v>118</v>
      </c>
      <c r="F6" s="5" t="s">
        <v>119</v>
      </c>
      <c r="G6" s="5" t="s">
        <v>122</v>
      </c>
      <c r="H6" s="28"/>
    </row>
    <row r="7" spans="1:8" x14ac:dyDescent="0.25">
      <c r="A7" s="4">
        <f>ROWS(A$7:A7)-1</f>
        <v>0</v>
      </c>
      <c r="B7" s="4"/>
      <c r="C7" s="4"/>
      <c r="D7" s="4"/>
      <c r="E7" s="29">
        <v>350000</v>
      </c>
      <c r="F7" s="4"/>
      <c r="G7" s="4"/>
    </row>
    <row r="8" spans="1:8" x14ac:dyDescent="0.25">
      <c r="A8" s="4">
        <f>ROWS(A$7:A8)-1</f>
        <v>1</v>
      </c>
      <c r="B8" s="30"/>
      <c r="C8" s="30"/>
      <c r="D8" s="30"/>
      <c r="E8" s="30"/>
      <c r="F8" s="4">
        <v>0.08</v>
      </c>
      <c r="G8" s="29"/>
    </row>
    <row r="9" spans="1:8" x14ac:dyDescent="0.25">
      <c r="A9" s="4">
        <f>ROWS(A$7:A9)-1</f>
        <v>2</v>
      </c>
      <c r="B9" s="30"/>
      <c r="C9" s="30"/>
      <c r="D9" s="30"/>
      <c r="E9" s="30"/>
      <c r="F9" s="4">
        <v>0.08</v>
      </c>
      <c r="G9" s="29"/>
    </row>
    <row r="10" spans="1:8" x14ac:dyDescent="0.25">
      <c r="A10" s="4">
        <f>ROWS(A$7:A10)-1</f>
        <v>3</v>
      </c>
      <c r="B10" s="30"/>
      <c r="C10" s="30"/>
      <c r="D10" s="30"/>
      <c r="E10" s="30"/>
      <c r="F10" s="4">
        <v>0.08</v>
      </c>
      <c r="G10" s="29">
        <v>10000</v>
      </c>
    </row>
    <row r="11" spans="1:8" x14ac:dyDescent="0.25">
      <c r="A11" s="4">
        <f>ROWS(A$7:A11)-1</f>
        <v>4</v>
      </c>
      <c r="B11" s="30"/>
      <c r="C11" s="30"/>
      <c r="D11" s="30"/>
      <c r="E11" s="30"/>
      <c r="F11" s="4">
        <v>0.08</v>
      </c>
      <c r="G11" s="29"/>
    </row>
    <row r="12" spans="1:8" x14ac:dyDescent="0.25">
      <c r="A12" s="4">
        <f>ROWS(A$7:A12)-1</f>
        <v>5</v>
      </c>
      <c r="B12" s="30"/>
      <c r="C12" s="30"/>
      <c r="D12" s="30"/>
      <c r="E12" s="30"/>
      <c r="F12" s="4">
        <v>0.08</v>
      </c>
      <c r="G12" s="29"/>
    </row>
    <row r="13" spans="1:8" x14ac:dyDescent="0.25">
      <c r="A13" s="4">
        <f>ROWS(A$7:A13)-1</f>
        <v>6</v>
      </c>
      <c r="B13" s="30"/>
      <c r="C13" s="30"/>
      <c r="D13" s="30"/>
      <c r="E13" s="30"/>
      <c r="F13" s="4">
        <v>0.08</v>
      </c>
      <c r="G13" s="29"/>
    </row>
    <row r="14" spans="1:8" x14ac:dyDescent="0.25">
      <c r="A14" s="4">
        <f>ROWS(A$7:A14)-1</f>
        <v>7</v>
      </c>
      <c r="B14" s="30"/>
      <c r="C14" s="30"/>
      <c r="D14" s="30"/>
      <c r="E14" s="30"/>
      <c r="F14" s="4">
        <v>0.08</v>
      </c>
      <c r="G14" s="29"/>
    </row>
    <row r="15" spans="1:8" x14ac:dyDescent="0.25">
      <c r="A15" s="4">
        <f>ROWS(A$7:A15)-1</f>
        <v>8</v>
      </c>
      <c r="B15" s="30"/>
      <c r="C15" s="30"/>
      <c r="D15" s="30"/>
      <c r="E15" s="30"/>
      <c r="F15" s="4">
        <v>0.08</v>
      </c>
      <c r="G15" s="29"/>
    </row>
    <row r="16" spans="1:8" x14ac:dyDescent="0.25">
      <c r="A16" s="4">
        <f>ROWS(A$7:A16)-1</f>
        <v>9</v>
      </c>
      <c r="B16" s="30"/>
      <c r="C16" s="30"/>
      <c r="D16" s="30"/>
      <c r="E16" s="30"/>
      <c r="F16" s="4">
        <v>0.08</v>
      </c>
      <c r="G16" s="29"/>
    </row>
    <row r="17" spans="1:7" x14ac:dyDescent="0.25">
      <c r="A17" s="4">
        <f>ROWS(A$7:A17)-1</f>
        <v>10</v>
      </c>
      <c r="B17" s="30"/>
      <c r="C17" s="30"/>
      <c r="D17" s="30"/>
      <c r="E17" s="30"/>
      <c r="F17" s="4">
        <v>0.08</v>
      </c>
      <c r="G17" s="29"/>
    </row>
    <row r="18" spans="1:7" x14ac:dyDescent="0.25">
      <c r="A18" s="4">
        <f>ROWS(A$7:A18)-1</f>
        <v>11</v>
      </c>
      <c r="B18" s="30"/>
      <c r="C18" s="30"/>
      <c r="D18" s="30"/>
      <c r="E18" s="30"/>
      <c r="F18" s="4">
        <v>0.08</v>
      </c>
      <c r="G18" s="29"/>
    </row>
    <row r="19" spans="1:7" x14ac:dyDescent="0.25">
      <c r="A19" s="4">
        <f>ROWS(A$7:A19)-1</f>
        <v>12</v>
      </c>
      <c r="B19" s="30"/>
      <c r="C19" s="30"/>
      <c r="D19" s="30"/>
      <c r="E19" s="30"/>
      <c r="F19" s="4">
        <v>0.08</v>
      </c>
      <c r="G19" s="29"/>
    </row>
    <row r="20" spans="1:7" x14ac:dyDescent="0.25">
      <c r="A20" s="4">
        <f>ROWS(A$7:A20)-1</f>
        <v>13</v>
      </c>
      <c r="B20" s="30"/>
      <c r="C20" s="30"/>
      <c r="D20" s="30"/>
      <c r="E20" s="30"/>
      <c r="F20" s="4">
        <v>8.5000000000000006E-2</v>
      </c>
      <c r="G20" s="29"/>
    </row>
    <row r="21" spans="1:7" x14ac:dyDescent="0.25">
      <c r="A21" s="4">
        <f>ROWS(A$7:A21)-1</f>
        <v>14</v>
      </c>
      <c r="B21" s="30"/>
      <c r="C21" s="30"/>
      <c r="D21" s="30"/>
      <c r="E21" s="30"/>
      <c r="F21" s="4">
        <v>8.5000000000000006E-2</v>
      </c>
      <c r="G21" s="29"/>
    </row>
    <row r="22" spans="1:7" x14ac:dyDescent="0.25">
      <c r="A22" s="4">
        <f>ROWS(A$7:A22)-1</f>
        <v>15</v>
      </c>
      <c r="B22" s="30"/>
      <c r="C22" s="30"/>
      <c r="D22" s="30"/>
      <c r="E22" s="30"/>
      <c r="F22" s="4">
        <v>8.5000000000000006E-2</v>
      </c>
      <c r="G22" s="29"/>
    </row>
    <row r="23" spans="1:7" x14ac:dyDescent="0.25">
      <c r="A23" s="4">
        <f>ROWS(A$7:A23)-1</f>
        <v>16</v>
      </c>
      <c r="B23" s="30"/>
      <c r="C23" s="30"/>
      <c r="D23" s="30"/>
      <c r="E23" s="30"/>
      <c r="F23" s="4">
        <v>8.5000000000000006E-2</v>
      </c>
      <c r="G23" s="29"/>
    </row>
    <row r="24" spans="1:7" x14ac:dyDescent="0.25">
      <c r="A24" s="4">
        <f>ROWS(A$7:A24)-1</f>
        <v>17</v>
      </c>
      <c r="B24" s="30"/>
      <c r="C24" s="30"/>
      <c r="D24" s="30"/>
      <c r="E24" s="30"/>
      <c r="F24" s="4">
        <v>8.5000000000000006E-2</v>
      </c>
      <c r="G24" s="29"/>
    </row>
    <row r="25" spans="1:7" x14ac:dyDescent="0.25">
      <c r="A25" s="4">
        <f>ROWS(A$7:A25)-1</f>
        <v>18</v>
      </c>
      <c r="B25" s="30"/>
      <c r="C25" s="30"/>
      <c r="D25" s="30"/>
      <c r="E25" s="30"/>
      <c r="F25" s="4">
        <v>8.5000000000000006E-2</v>
      </c>
      <c r="G25" s="29"/>
    </row>
    <row r="26" spans="1:7" x14ac:dyDescent="0.25">
      <c r="A26" s="4">
        <f>ROWS(A$7:A26)-1</f>
        <v>19</v>
      </c>
      <c r="B26" s="30"/>
      <c r="C26" s="30"/>
      <c r="D26" s="30"/>
      <c r="E26" s="30"/>
      <c r="F26" s="4">
        <v>8.5000000000000006E-2</v>
      </c>
      <c r="G26" s="29"/>
    </row>
    <row r="27" spans="1:7" x14ac:dyDescent="0.25">
      <c r="A27" s="4">
        <f>ROWS(A$7:A27)-1</f>
        <v>20</v>
      </c>
      <c r="B27" s="30"/>
      <c r="C27" s="30"/>
      <c r="D27" s="30"/>
      <c r="E27" s="30"/>
      <c r="F27" s="4">
        <v>8.5000000000000006E-2</v>
      </c>
      <c r="G27" s="29"/>
    </row>
    <row r="28" spans="1:7" x14ac:dyDescent="0.25">
      <c r="A28" s="4">
        <f>ROWS(A$7:A28)-1</f>
        <v>21</v>
      </c>
      <c r="B28" s="30"/>
      <c r="C28" s="30"/>
      <c r="D28" s="30"/>
      <c r="E28" s="30"/>
      <c r="F28" s="4">
        <v>8.5000000000000006E-2</v>
      </c>
      <c r="G28" s="29"/>
    </row>
    <row r="29" spans="1:7" x14ac:dyDescent="0.25">
      <c r="A29" s="4">
        <f>ROWS(A$7:A29)-1</f>
        <v>22</v>
      </c>
      <c r="B29" s="30"/>
      <c r="C29" s="30"/>
      <c r="D29" s="30"/>
      <c r="E29" s="30"/>
      <c r="F29" s="4">
        <v>8.5000000000000006E-2</v>
      </c>
      <c r="G29" s="29"/>
    </row>
    <row r="30" spans="1:7" x14ac:dyDescent="0.25">
      <c r="A30" s="4">
        <f>ROWS(A$7:A30)-1</f>
        <v>23</v>
      </c>
      <c r="B30" s="30"/>
      <c r="C30" s="30"/>
      <c r="D30" s="30"/>
      <c r="E30" s="30"/>
      <c r="F30" s="4">
        <v>8.5000000000000006E-2</v>
      </c>
      <c r="G30" s="29"/>
    </row>
    <row r="31" spans="1:7" x14ac:dyDescent="0.25">
      <c r="A31" s="4">
        <f>ROWS(A$7:A31)-1</f>
        <v>24</v>
      </c>
      <c r="B31" s="30"/>
      <c r="C31" s="30"/>
      <c r="D31" s="30"/>
      <c r="E31" s="30"/>
      <c r="F31" s="4">
        <v>8.5000000000000006E-2</v>
      </c>
      <c r="G31" s="29"/>
    </row>
    <row r="32" spans="1:7" x14ac:dyDescent="0.25">
      <c r="A32" s="4">
        <f>ROWS(A$7:A32)-1</f>
        <v>25</v>
      </c>
      <c r="B32" s="30"/>
      <c r="C32" s="30"/>
      <c r="D32" s="30"/>
      <c r="E32" s="30"/>
      <c r="F32" s="4">
        <v>8.5000000000000006E-2</v>
      </c>
      <c r="G32" s="29"/>
    </row>
    <row r="33" spans="1:7" x14ac:dyDescent="0.25">
      <c r="A33" s="4">
        <f>ROWS(A$7:A33)-1</f>
        <v>26</v>
      </c>
      <c r="B33" s="30"/>
      <c r="C33" s="30"/>
      <c r="D33" s="30"/>
      <c r="E33" s="30"/>
      <c r="F33" s="4">
        <v>8.5000000000000006E-2</v>
      </c>
      <c r="G33" s="29"/>
    </row>
    <row r="34" spans="1:7" x14ac:dyDescent="0.25">
      <c r="A34" s="4">
        <f>ROWS(A$7:A34)-1</f>
        <v>27</v>
      </c>
      <c r="B34" s="30"/>
      <c r="C34" s="30"/>
      <c r="D34" s="30"/>
      <c r="E34" s="30"/>
      <c r="F34" s="4">
        <v>8.5000000000000006E-2</v>
      </c>
      <c r="G34" s="29"/>
    </row>
    <row r="35" spans="1:7" x14ac:dyDescent="0.25">
      <c r="A35" s="4">
        <f>ROWS(A$7:A35)-1</f>
        <v>28</v>
      </c>
      <c r="B35" s="30"/>
      <c r="C35" s="30"/>
      <c r="D35" s="30"/>
      <c r="E35" s="30"/>
      <c r="F35" s="4">
        <v>8.5000000000000006E-2</v>
      </c>
      <c r="G35" s="29"/>
    </row>
    <row r="36" spans="1:7" x14ac:dyDescent="0.25">
      <c r="A36" s="4">
        <f>ROWS(A$7:A36)-1</f>
        <v>29</v>
      </c>
      <c r="B36" s="30"/>
      <c r="C36" s="30"/>
      <c r="D36" s="30"/>
      <c r="E36" s="30"/>
      <c r="F36" s="4">
        <v>8.5000000000000006E-2</v>
      </c>
      <c r="G36" s="29"/>
    </row>
    <row r="37" spans="1:7" x14ac:dyDescent="0.25">
      <c r="A37" s="4">
        <f>ROWS(A$7:A37)-1</f>
        <v>30</v>
      </c>
      <c r="B37" s="30"/>
      <c r="C37" s="30"/>
      <c r="D37" s="30"/>
      <c r="E37" s="30"/>
      <c r="F37" s="4">
        <v>8.5000000000000006E-2</v>
      </c>
      <c r="G37" s="29"/>
    </row>
    <row r="38" spans="1:7" x14ac:dyDescent="0.25">
      <c r="A38" s="4">
        <f>ROWS(A$7:A38)-1</f>
        <v>31</v>
      </c>
      <c r="B38" s="30"/>
      <c r="C38" s="30"/>
      <c r="D38" s="30"/>
      <c r="E38" s="30"/>
      <c r="F38" s="4">
        <v>8.5000000000000006E-2</v>
      </c>
      <c r="G38" s="29"/>
    </row>
    <row r="39" spans="1:7" x14ac:dyDescent="0.25">
      <c r="A39" s="4">
        <f>ROWS(A$7:A39)-1</f>
        <v>32</v>
      </c>
      <c r="B39" s="30"/>
      <c r="C39" s="30"/>
      <c r="D39" s="30"/>
      <c r="E39" s="30"/>
      <c r="F39" s="4">
        <v>8.5000000000000006E-2</v>
      </c>
      <c r="G39" s="29"/>
    </row>
    <row r="40" spans="1:7" x14ac:dyDescent="0.25">
      <c r="A40" s="4">
        <f>ROWS(A$7:A40)-1</f>
        <v>33</v>
      </c>
      <c r="B40" s="30"/>
      <c r="C40" s="30"/>
      <c r="D40" s="30"/>
      <c r="E40" s="30"/>
      <c r="F40" s="4">
        <v>8.5000000000000006E-2</v>
      </c>
      <c r="G40" s="29"/>
    </row>
    <row r="41" spans="1:7" x14ac:dyDescent="0.25">
      <c r="A41" s="4">
        <f>ROWS(A$7:A41)-1</f>
        <v>34</v>
      </c>
      <c r="B41" s="30"/>
      <c r="C41" s="30"/>
      <c r="D41" s="30"/>
      <c r="E41" s="30"/>
      <c r="F41" s="4">
        <v>8.5000000000000006E-2</v>
      </c>
      <c r="G41" s="29"/>
    </row>
    <row r="42" spans="1:7" x14ac:dyDescent="0.25">
      <c r="A42" s="4">
        <f>ROWS(A$7:A42)-1</f>
        <v>35</v>
      </c>
      <c r="B42" s="30"/>
      <c r="C42" s="30"/>
      <c r="D42" s="30"/>
      <c r="E42" s="30"/>
      <c r="F42" s="4">
        <v>8.5000000000000006E-2</v>
      </c>
      <c r="G42" s="29"/>
    </row>
    <row r="43" spans="1:7" x14ac:dyDescent="0.25">
      <c r="A43" s="4">
        <f>ROWS(A$7:A43)-1</f>
        <v>36</v>
      </c>
      <c r="B43" s="30"/>
      <c r="C43" s="30"/>
      <c r="D43" s="30"/>
      <c r="E43" s="30"/>
      <c r="F43" s="4">
        <v>8.5000000000000006E-2</v>
      </c>
      <c r="G43" s="29"/>
    </row>
    <row r="44" spans="1:7" x14ac:dyDescent="0.25">
      <c r="A44" s="4">
        <f>ROWS(A$7:A44)-1</f>
        <v>37</v>
      </c>
      <c r="B44" s="30"/>
      <c r="C44" s="30"/>
      <c r="D44" s="30"/>
      <c r="E44" s="30"/>
      <c r="F44" s="4">
        <v>8.5000000000000006E-2</v>
      </c>
      <c r="G44" s="29"/>
    </row>
    <row r="45" spans="1:7" x14ac:dyDescent="0.25">
      <c r="A45" s="4">
        <f>ROWS(A$7:A45)-1</f>
        <v>38</v>
      </c>
      <c r="B45" s="30"/>
      <c r="C45" s="30"/>
      <c r="D45" s="30"/>
      <c r="E45" s="30"/>
      <c r="F45" s="4">
        <v>8.5000000000000006E-2</v>
      </c>
      <c r="G45" s="29"/>
    </row>
    <row r="46" spans="1:7" x14ac:dyDescent="0.25">
      <c r="A46" s="4">
        <f>ROWS(A$7:A46)-1</f>
        <v>39</v>
      </c>
      <c r="B46" s="30"/>
      <c r="C46" s="30"/>
      <c r="D46" s="30"/>
      <c r="E46" s="30"/>
      <c r="F46" s="4">
        <v>8.5000000000000006E-2</v>
      </c>
      <c r="G46" s="29"/>
    </row>
    <row r="47" spans="1:7" x14ac:dyDescent="0.25">
      <c r="A47" s="4">
        <f>ROWS(A$7:A47)-1</f>
        <v>40</v>
      </c>
      <c r="B47" s="30"/>
      <c r="C47" s="30"/>
      <c r="D47" s="30"/>
      <c r="E47" s="30"/>
      <c r="F47" s="4">
        <v>8.5000000000000006E-2</v>
      </c>
      <c r="G47" s="29"/>
    </row>
    <row r="48" spans="1:7" x14ac:dyDescent="0.25">
      <c r="A48" s="4">
        <f>ROWS(A$7:A48)-1</f>
        <v>41</v>
      </c>
      <c r="B48" s="30"/>
      <c r="C48" s="30"/>
      <c r="D48" s="30"/>
      <c r="E48" s="30"/>
      <c r="F48" s="4">
        <v>8.5000000000000006E-2</v>
      </c>
      <c r="G48" s="29"/>
    </row>
    <row r="49" spans="1:7" x14ac:dyDescent="0.25">
      <c r="A49" s="4">
        <f>ROWS(A$7:A49)-1</f>
        <v>42</v>
      </c>
      <c r="B49" s="30"/>
      <c r="C49" s="30"/>
      <c r="D49" s="30"/>
      <c r="E49" s="30"/>
      <c r="F49" s="4">
        <v>8.5000000000000006E-2</v>
      </c>
      <c r="G49" s="29"/>
    </row>
    <row r="50" spans="1:7" x14ac:dyDescent="0.25">
      <c r="A50" s="4">
        <f>ROWS(A$7:A50)-1</f>
        <v>43</v>
      </c>
      <c r="B50" s="30"/>
      <c r="C50" s="30"/>
      <c r="D50" s="30"/>
      <c r="E50" s="30"/>
      <c r="F50" s="4">
        <v>8.5000000000000006E-2</v>
      </c>
      <c r="G50" s="29"/>
    </row>
    <row r="51" spans="1:7" x14ac:dyDescent="0.25">
      <c r="A51" s="4">
        <f>ROWS(A$7:A51)-1</f>
        <v>44</v>
      </c>
      <c r="B51" s="30"/>
      <c r="C51" s="30"/>
      <c r="D51" s="30"/>
      <c r="E51" s="30"/>
      <c r="F51" s="4">
        <v>8.5000000000000006E-2</v>
      </c>
      <c r="G51" s="29"/>
    </row>
    <row r="52" spans="1:7" x14ac:dyDescent="0.25">
      <c r="A52" s="4">
        <f>ROWS(A$7:A52)-1</f>
        <v>45</v>
      </c>
      <c r="B52" s="30"/>
      <c r="C52" s="30"/>
      <c r="D52" s="30"/>
      <c r="E52" s="30"/>
      <c r="F52" s="4">
        <v>8.5000000000000006E-2</v>
      </c>
      <c r="G52" s="29"/>
    </row>
    <row r="53" spans="1:7" x14ac:dyDescent="0.25">
      <c r="A53" s="4">
        <f>ROWS(A$7:A53)-1</f>
        <v>46</v>
      </c>
      <c r="B53" s="30"/>
      <c r="C53" s="30"/>
      <c r="D53" s="30"/>
      <c r="E53" s="30"/>
      <c r="F53" s="4">
        <v>8.5000000000000006E-2</v>
      </c>
      <c r="G53" s="29"/>
    </row>
    <row r="54" spans="1:7" x14ac:dyDescent="0.25">
      <c r="A54" s="4">
        <f>ROWS(A$7:A54)-1</f>
        <v>47</v>
      </c>
      <c r="B54" s="30"/>
      <c r="C54" s="30"/>
      <c r="D54" s="30"/>
      <c r="E54" s="30"/>
      <c r="F54" s="4">
        <v>8.5000000000000006E-2</v>
      </c>
      <c r="G54" s="29"/>
    </row>
    <row r="55" spans="1:7" x14ac:dyDescent="0.25">
      <c r="A55" s="4">
        <f>ROWS(A$7:A55)-1</f>
        <v>48</v>
      </c>
      <c r="B55" s="30"/>
      <c r="C55" s="30"/>
      <c r="D55" s="30"/>
      <c r="E55" s="30"/>
      <c r="F55" s="4">
        <v>8.5000000000000006E-2</v>
      </c>
      <c r="G55" s="29"/>
    </row>
    <row r="56" spans="1:7" x14ac:dyDescent="0.25">
      <c r="A56" s="4">
        <f>ROWS(A$7:A56)-1</f>
        <v>49</v>
      </c>
      <c r="B56" s="30"/>
      <c r="C56" s="30"/>
      <c r="D56" s="30"/>
      <c r="E56" s="30"/>
      <c r="F56" s="4">
        <v>8.5000000000000006E-2</v>
      </c>
      <c r="G56" s="29"/>
    </row>
    <row r="57" spans="1:7" x14ac:dyDescent="0.25">
      <c r="A57" s="4">
        <f>ROWS(A$7:A57)-1</f>
        <v>50</v>
      </c>
      <c r="B57" s="30"/>
      <c r="C57" s="30"/>
      <c r="D57" s="30"/>
      <c r="E57" s="30"/>
      <c r="F57" s="4">
        <v>8.5000000000000006E-2</v>
      </c>
      <c r="G57" s="29"/>
    </row>
    <row r="58" spans="1:7" x14ac:dyDescent="0.25">
      <c r="A58" s="4">
        <f>ROWS(A$7:A58)-1</f>
        <v>51</v>
      </c>
      <c r="B58" s="30"/>
      <c r="C58" s="30"/>
      <c r="D58" s="30"/>
      <c r="E58" s="30"/>
      <c r="F58" s="4">
        <v>8.5000000000000006E-2</v>
      </c>
      <c r="G58" s="29"/>
    </row>
    <row r="59" spans="1:7" x14ac:dyDescent="0.25">
      <c r="A59" s="4">
        <f>ROWS(A$7:A59)-1</f>
        <v>52</v>
      </c>
      <c r="B59" s="30"/>
      <c r="C59" s="30"/>
      <c r="D59" s="30"/>
      <c r="E59" s="30"/>
      <c r="F59" s="4">
        <v>8.5000000000000006E-2</v>
      </c>
      <c r="G59" s="29"/>
    </row>
    <row r="60" spans="1:7" x14ac:dyDescent="0.25">
      <c r="A60" s="4">
        <f>ROWS(A$7:A60)-1</f>
        <v>53</v>
      </c>
      <c r="B60" s="30"/>
      <c r="C60" s="30"/>
      <c r="D60" s="30"/>
      <c r="E60" s="30"/>
      <c r="F60" s="4">
        <v>8.5000000000000006E-2</v>
      </c>
      <c r="G60" s="29"/>
    </row>
    <row r="61" spans="1:7" x14ac:dyDescent="0.25">
      <c r="A61" s="4">
        <f>ROWS(A$7:A61)-1</f>
        <v>54</v>
      </c>
      <c r="B61" s="30"/>
      <c r="C61" s="30"/>
      <c r="D61" s="30"/>
      <c r="E61" s="30"/>
      <c r="F61" s="4">
        <v>8.5000000000000006E-2</v>
      </c>
      <c r="G61" s="29"/>
    </row>
    <row r="62" spans="1:7" x14ac:dyDescent="0.25">
      <c r="A62" s="4">
        <f>ROWS(A$7:A62)-1</f>
        <v>55</v>
      </c>
      <c r="B62" s="30"/>
      <c r="C62" s="30"/>
      <c r="D62" s="30"/>
      <c r="E62" s="30"/>
      <c r="F62" s="4">
        <v>8.5000000000000006E-2</v>
      </c>
      <c r="G62" s="29"/>
    </row>
    <row r="63" spans="1:7" x14ac:dyDescent="0.25">
      <c r="A63" s="4">
        <f>ROWS(A$7:A63)-1</f>
        <v>56</v>
      </c>
      <c r="B63" s="30"/>
      <c r="C63" s="30"/>
      <c r="D63" s="30"/>
      <c r="E63" s="30"/>
      <c r="F63" s="4">
        <v>8.5000000000000006E-2</v>
      </c>
      <c r="G63" s="29"/>
    </row>
    <row r="64" spans="1:7" x14ac:dyDescent="0.25">
      <c r="A64" s="4">
        <f>ROWS(A$7:A64)-1</f>
        <v>57</v>
      </c>
      <c r="B64" s="30"/>
      <c r="C64" s="30"/>
      <c r="D64" s="30"/>
      <c r="E64" s="30"/>
      <c r="F64" s="4">
        <v>8.5000000000000006E-2</v>
      </c>
      <c r="G64" s="29"/>
    </row>
    <row r="65" spans="1:7" x14ac:dyDescent="0.25">
      <c r="A65" s="4">
        <f>ROWS(A$7:A65)-1</f>
        <v>58</v>
      </c>
      <c r="B65" s="30"/>
      <c r="C65" s="30"/>
      <c r="D65" s="30"/>
      <c r="E65" s="30"/>
      <c r="F65" s="4">
        <v>8.5000000000000006E-2</v>
      </c>
      <c r="G65" s="29"/>
    </row>
    <row r="66" spans="1:7" x14ac:dyDescent="0.25">
      <c r="A66" s="4">
        <f>ROWS(A$7:A66)-1</f>
        <v>59</v>
      </c>
      <c r="B66" s="30"/>
      <c r="C66" s="30"/>
      <c r="D66" s="30"/>
      <c r="E66" s="30"/>
      <c r="F66" s="4">
        <v>8.5000000000000006E-2</v>
      </c>
      <c r="G66" s="29"/>
    </row>
    <row r="67" spans="1:7" x14ac:dyDescent="0.25">
      <c r="A67" s="4">
        <f>ROWS(A$7:A67)-1</f>
        <v>60</v>
      </c>
      <c r="B67" s="30"/>
      <c r="C67" s="30"/>
      <c r="D67" s="30"/>
      <c r="E67" s="30"/>
      <c r="F67" s="4">
        <v>8.5000000000000006E-2</v>
      </c>
      <c r="G67" s="29"/>
    </row>
    <row r="68" spans="1:7" x14ac:dyDescent="0.25">
      <c r="A68" s="4">
        <f>ROWS(A$7:A68)-1</f>
        <v>61</v>
      </c>
      <c r="B68" s="30"/>
      <c r="C68" s="30"/>
      <c r="D68" s="30"/>
      <c r="E68" s="30"/>
      <c r="F68" s="4">
        <v>7.4999999999999997E-2</v>
      </c>
      <c r="G68" s="29"/>
    </row>
    <row r="69" spans="1:7" x14ac:dyDescent="0.25">
      <c r="A69" s="4">
        <f>ROWS(A$7:A69)-1</f>
        <v>62</v>
      </c>
      <c r="B69" s="30"/>
      <c r="C69" s="30"/>
      <c r="D69" s="30"/>
      <c r="E69" s="30"/>
      <c r="F69" s="4">
        <v>7.4999999999999997E-2</v>
      </c>
      <c r="G69" s="29"/>
    </row>
    <row r="70" spans="1:7" x14ac:dyDescent="0.25">
      <c r="A70" s="4">
        <f>ROWS(A$7:A70)-1</f>
        <v>63</v>
      </c>
      <c r="B70" s="30"/>
      <c r="C70" s="30"/>
      <c r="D70" s="30"/>
      <c r="E70" s="30"/>
      <c r="F70" s="4">
        <v>7.4999999999999997E-2</v>
      </c>
      <c r="G70" s="29"/>
    </row>
    <row r="71" spans="1:7" x14ac:dyDescent="0.25">
      <c r="A71" s="4">
        <f>ROWS(A$7:A71)-1</f>
        <v>64</v>
      </c>
      <c r="B71" s="30"/>
      <c r="C71" s="30"/>
      <c r="D71" s="30"/>
      <c r="E71" s="30"/>
      <c r="F71" s="4">
        <v>7.4999999999999997E-2</v>
      </c>
      <c r="G71" s="29"/>
    </row>
    <row r="72" spans="1:7" x14ac:dyDescent="0.25">
      <c r="A72" s="4">
        <f>ROWS(A$7:A72)-1</f>
        <v>65</v>
      </c>
      <c r="B72" s="30"/>
      <c r="C72" s="30"/>
      <c r="D72" s="30"/>
      <c r="E72" s="30"/>
      <c r="F72" s="4">
        <v>7.4999999999999997E-2</v>
      </c>
      <c r="G72" s="29"/>
    </row>
    <row r="73" spans="1:7" x14ac:dyDescent="0.25">
      <c r="A73" s="4">
        <f>ROWS(A$7:A73)-1</f>
        <v>66</v>
      </c>
      <c r="B73" s="30"/>
      <c r="C73" s="30"/>
      <c r="D73" s="30"/>
      <c r="E73" s="30"/>
      <c r="F73" s="4">
        <v>7.4999999999999997E-2</v>
      </c>
      <c r="G73" s="29"/>
    </row>
    <row r="74" spans="1:7" x14ac:dyDescent="0.25">
      <c r="A74" s="4">
        <f>ROWS(A$7:A74)-1</f>
        <v>67</v>
      </c>
      <c r="B74" s="30"/>
      <c r="C74" s="30"/>
      <c r="D74" s="30"/>
      <c r="E74" s="30"/>
      <c r="F74" s="4">
        <v>7.4999999999999997E-2</v>
      </c>
      <c r="G74" s="29"/>
    </row>
    <row r="75" spans="1:7" x14ac:dyDescent="0.25">
      <c r="A75" s="4">
        <f>ROWS(A$7:A75)-1</f>
        <v>68</v>
      </c>
      <c r="B75" s="30"/>
      <c r="C75" s="30"/>
      <c r="D75" s="30"/>
      <c r="E75" s="30"/>
      <c r="F75" s="4">
        <v>7.4999999999999997E-2</v>
      </c>
      <c r="G75" s="29"/>
    </row>
    <row r="76" spans="1:7" x14ac:dyDescent="0.25">
      <c r="A76" s="4">
        <f>ROWS(A$7:A76)-1</f>
        <v>69</v>
      </c>
      <c r="B76" s="30"/>
      <c r="C76" s="30"/>
      <c r="D76" s="30"/>
      <c r="E76" s="30"/>
      <c r="F76" s="4">
        <v>7.4999999999999997E-2</v>
      </c>
      <c r="G76" s="29"/>
    </row>
    <row r="77" spans="1:7" x14ac:dyDescent="0.25">
      <c r="A77" s="4">
        <f>ROWS(A$7:A77)-1</f>
        <v>70</v>
      </c>
      <c r="B77" s="30"/>
      <c r="C77" s="30"/>
      <c r="D77" s="30"/>
      <c r="E77" s="30"/>
      <c r="F77" s="4">
        <v>7.4999999999999997E-2</v>
      </c>
      <c r="G77" s="29"/>
    </row>
    <row r="78" spans="1:7" x14ac:dyDescent="0.25">
      <c r="A78" s="4">
        <f>ROWS(A$7:A78)-1</f>
        <v>71</v>
      </c>
      <c r="B78" s="30"/>
      <c r="C78" s="30"/>
      <c r="D78" s="30"/>
      <c r="E78" s="30"/>
      <c r="F78" s="4">
        <v>7.4999999999999997E-2</v>
      </c>
      <c r="G78" s="29"/>
    </row>
    <row r="79" spans="1:7" x14ac:dyDescent="0.25">
      <c r="A79" s="4">
        <f>ROWS(A$7:A79)-1</f>
        <v>72</v>
      </c>
      <c r="B79" s="30"/>
      <c r="C79" s="30"/>
      <c r="D79" s="30"/>
      <c r="E79" s="30"/>
      <c r="F79" s="4">
        <v>7.4999999999999997E-2</v>
      </c>
      <c r="G79" s="29"/>
    </row>
    <row r="80" spans="1:7" x14ac:dyDescent="0.25">
      <c r="A80" s="4">
        <f>ROWS(A$7:A80)-1</f>
        <v>73</v>
      </c>
      <c r="B80" s="30"/>
      <c r="C80" s="30"/>
      <c r="D80" s="30"/>
      <c r="E80" s="30"/>
      <c r="F80" s="4">
        <v>7.4999999999999997E-2</v>
      </c>
      <c r="G80" s="29">
        <v>10000</v>
      </c>
    </row>
    <row r="81" spans="1:7" x14ac:dyDescent="0.25">
      <c r="A81" s="4">
        <f>ROWS(A$7:A81)-1</f>
        <v>74</v>
      </c>
      <c r="B81" s="30"/>
      <c r="C81" s="30"/>
      <c r="D81" s="30"/>
      <c r="E81" s="30"/>
      <c r="F81" s="4">
        <v>7.4999999999999997E-2</v>
      </c>
      <c r="G81" s="29"/>
    </row>
    <row r="82" spans="1:7" x14ac:dyDescent="0.25">
      <c r="A82" s="4">
        <f>ROWS(A$7:A82)-1</f>
        <v>75</v>
      </c>
      <c r="B82" s="30"/>
      <c r="C82" s="30"/>
      <c r="D82" s="30"/>
      <c r="E82" s="30"/>
      <c r="F82" s="4">
        <v>7.4999999999999997E-2</v>
      </c>
      <c r="G82" s="29"/>
    </row>
    <row r="83" spans="1:7" x14ac:dyDescent="0.25">
      <c r="A83" s="4">
        <f>ROWS(A$7:A83)-1</f>
        <v>76</v>
      </c>
      <c r="B83" s="30"/>
      <c r="C83" s="30"/>
      <c r="D83" s="30"/>
      <c r="E83" s="30"/>
      <c r="F83" s="4">
        <v>7.4999999999999997E-2</v>
      </c>
      <c r="G83" s="29"/>
    </row>
    <row r="84" spans="1:7" x14ac:dyDescent="0.25">
      <c r="A84" s="4">
        <f>ROWS(A$7:A84)-1</f>
        <v>77</v>
      </c>
      <c r="B84" s="30"/>
      <c r="C84" s="30"/>
      <c r="D84" s="30"/>
      <c r="E84" s="30"/>
      <c r="F84" s="4">
        <v>7.4999999999999997E-2</v>
      </c>
      <c r="G84" s="29"/>
    </row>
    <row r="85" spans="1:7" x14ac:dyDescent="0.25">
      <c r="A85" s="4">
        <f>ROWS(A$7:A85)-1</f>
        <v>78</v>
      </c>
      <c r="B85" s="30"/>
      <c r="C85" s="30"/>
      <c r="D85" s="30"/>
      <c r="E85" s="30"/>
      <c r="F85" s="4">
        <v>7.4999999999999997E-2</v>
      </c>
      <c r="G85" s="29"/>
    </row>
    <row r="86" spans="1:7" x14ac:dyDescent="0.25">
      <c r="A86" s="4">
        <f>ROWS(A$7:A86)-1</f>
        <v>79</v>
      </c>
      <c r="B86" s="30"/>
      <c r="C86" s="30"/>
      <c r="D86" s="30"/>
      <c r="E86" s="30"/>
      <c r="F86" s="4">
        <v>7.4999999999999997E-2</v>
      </c>
      <c r="G86" s="29"/>
    </row>
    <row r="87" spans="1:7" x14ac:dyDescent="0.25">
      <c r="A87" s="4">
        <f>ROWS(A$7:A87)-1</f>
        <v>80</v>
      </c>
      <c r="B87" s="30"/>
      <c r="C87" s="30"/>
      <c r="D87" s="30"/>
      <c r="E87" s="30"/>
      <c r="F87" s="4">
        <v>7.4999999999999997E-2</v>
      </c>
      <c r="G87" s="29"/>
    </row>
    <row r="88" spans="1:7" x14ac:dyDescent="0.25">
      <c r="A88" s="4">
        <f>ROWS(A$7:A88)-1</f>
        <v>81</v>
      </c>
      <c r="B88" s="30"/>
      <c r="C88" s="30"/>
      <c r="D88" s="30"/>
      <c r="E88" s="30"/>
      <c r="F88" s="4">
        <v>7.4999999999999997E-2</v>
      </c>
      <c r="G88" s="29"/>
    </row>
    <row r="89" spans="1:7" x14ac:dyDescent="0.25">
      <c r="A89" s="4">
        <f>ROWS(A$7:A89)-1</f>
        <v>82</v>
      </c>
      <c r="B89" s="30"/>
      <c r="C89" s="30"/>
      <c r="D89" s="30"/>
      <c r="E89" s="30"/>
      <c r="F89" s="4">
        <v>7.4999999999999997E-2</v>
      </c>
      <c r="G89" s="29"/>
    </row>
    <row r="90" spans="1:7" x14ac:dyDescent="0.25">
      <c r="A90" s="4">
        <f>ROWS(A$7:A90)-1</f>
        <v>83</v>
      </c>
      <c r="B90" s="30"/>
      <c r="C90" s="30"/>
      <c r="D90" s="30"/>
      <c r="E90" s="30"/>
      <c r="F90" s="4">
        <v>7.4999999999999997E-2</v>
      </c>
      <c r="G90" s="29"/>
    </row>
    <row r="91" spans="1:7" x14ac:dyDescent="0.25">
      <c r="A91" s="4">
        <f>ROWS(A$7:A91)-1</f>
        <v>84</v>
      </c>
      <c r="B91" s="30"/>
      <c r="C91" s="30"/>
      <c r="D91" s="30"/>
      <c r="E91" s="30"/>
      <c r="F91" s="4">
        <v>7.4999999999999997E-2</v>
      </c>
      <c r="G91" s="29"/>
    </row>
    <row r="92" spans="1:7" x14ac:dyDescent="0.25">
      <c r="A92" s="4">
        <f>ROWS(A$7:A92)-1</f>
        <v>85</v>
      </c>
      <c r="B92" s="30"/>
      <c r="C92" s="30"/>
      <c r="D92" s="30"/>
      <c r="E92" s="30"/>
      <c r="F92" s="4">
        <v>7.4999999999999997E-2</v>
      </c>
      <c r="G92" s="29"/>
    </row>
    <row r="93" spans="1:7" x14ac:dyDescent="0.25">
      <c r="A93" s="4">
        <f>ROWS(A$7:A93)-1</f>
        <v>86</v>
      </c>
      <c r="B93" s="30"/>
      <c r="C93" s="30"/>
      <c r="D93" s="30"/>
      <c r="E93" s="30"/>
      <c r="F93" s="4">
        <v>7.4999999999999997E-2</v>
      </c>
      <c r="G93" s="29"/>
    </row>
    <row r="94" spans="1:7" x14ac:dyDescent="0.25">
      <c r="A94" s="4">
        <f>ROWS(A$7:A94)-1</f>
        <v>87</v>
      </c>
      <c r="B94" s="30"/>
      <c r="C94" s="30"/>
      <c r="D94" s="30"/>
      <c r="E94" s="30"/>
      <c r="F94" s="4">
        <v>7.4999999999999997E-2</v>
      </c>
      <c r="G94" s="29"/>
    </row>
    <row r="95" spans="1:7" x14ac:dyDescent="0.25">
      <c r="A95" s="4">
        <f>ROWS(A$7:A95)-1</f>
        <v>88</v>
      </c>
      <c r="B95" s="30"/>
      <c r="C95" s="30"/>
      <c r="D95" s="30"/>
      <c r="E95" s="30"/>
      <c r="F95" s="4">
        <v>7.4999999999999997E-2</v>
      </c>
      <c r="G95" s="29"/>
    </row>
    <row r="96" spans="1:7" x14ac:dyDescent="0.25">
      <c r="A96" s="4">
        <f>ROWS(A$7:A96)-1</f>
        <v>89</v>
      </c>
      <c r="B96" s="30"/>
      <c r="C96" s="30"/>
      <c r="D96" s="30"/>
      <c r="E96" s="30"/>
      <c r="F96" s="4">
        <v>7.4999999999999997E-2</v>
      </c>
      <c r="G96" s="29"/>
    </row>
    <row r="97" spans="1:7" x14ac:dyDescent="0.25">
      <c r="A97" s="4">
        <f>ROWS(A$7:A97)-1</f>
        <v>90</v>
      </c>
      <c r="B97" s="30"/>
      <c r="C97" s="30"/>
      <c r="D97" s="30"/>
      <c r="E97" s="30"/>
      <c r="F97" s="4">
        <v>7.4999999999999997E-2</v>
      </c>
      <c r="G97" s="29"/>
    </row>
    <row r="98" spans="1:7" x14ac:dyDescent="0.25">
      <c r="A98" s="4">
        <f>ROWS(A$7:A98)-1</f>
        <v>91</v>
      </c>
      <c r="B98" s="30"/>
      <c r="C98" s="30"/>
      <c r="D98" s="30"/>
      <c r="E98" s="30"/>
      <c r="F98" s="4">
        <v>7.4999999999999997E-2</v>
      </c>
      <c r="G98" s="29"/>
    </row>
    <row r="99" spans="1:7" x14ac:dyDescent="0.25">
      <c r="A99" s="4">
        <f>ROWS(A$7:A99)-1</f>
        <v>92</v>
      </c>
      <c r="B99" s="30"/>
      <c r="C99" s="30"/>
      <c r="D99" s="30"/>
      <c r="E99" s="30"/>
      <c r="F99" s="4">
        <v>7.4999999999999997E-2</v>
      </c>
      <c r="G99" s="29"/>
    </row>
    <row r="100" spans="1:7" x14ac:dyDescent="0.25">
      <c r="A100" s="4">
        <f>ROWS(A$7:A100)-1</f>
        <v>93</v>
      </c>
      <c r="B100" s="30"/>
      <c r="C100" s="30"/>
      <c r="D100" s="30"/>
      <c r="E100" s="30"/>
      <c r="F100" s="4">
        <v>7.4999999999999997E-2</v>
      </c>
      <c r="G100" s="29"/>
    </row>
    <row r="101" spans="1:7" x14ac:dyDescent="0.25">
      <c r="A101" s="4">
        <f>ROWS(A$7:A101)-1</f>
        <v>94</v>
      </c>
      <c r="B101" s="30"/>
      <c r="C101" s="30"/>
      <c r="D101" s="30"/>
      <c r="E101" s="30"/>
      <c r="F101" s="4">
        <v>7.4999999999999997E-2</v>
      </c>
      <c r="G101" s="29"/>
    </row>
    <row r="102" spans="1:7" x14ac:dyDescent="0.25">
      <c r="A102" s="4">
        <f>ROWS(A$7:A102)-1</f>
        <v>95</v>
      </c>
      <c r="B102" s="30"/>
      <c r="C102" s="30"/>
      <c r="D102" s="30"/>
      <c r="E102" s="30"/>
      <c r="F102" s="4">
        <v>7.4999999999999997E-2</v>
      </c>
      <c r="G102" s="29"/>
    </row>
    <row r="103" spans="1:7" x14ac:dyDescent="0.25">
      <c r="A103" s="4">
        <f>ROWS(A$7:A103)-1</f>
        <v>96</v>
      </c>
      <c r="B103" s="30"/>
      <c r="C103" s="30"/>
      <c r="D103" s="30"/>
      <c r="E103" s="30"/>
      <c r="F103" s="4">
        <v>7.4999999999999997E-2</v>
      </c>
      <c r="G103" s="29"/>
    </row>
    <row r="104" spans="1:7" x14ac:dyDescent="0.25">
      <c r="A104" s="4">
        <f>ROWS(A$7:A104)-1</f>
        <v>97</v>
      </c>
      <c r="B104" s="30"/>
      <c r="C104" s="30"/>
      <c r="D104" s="30"/>
      <c r="E104" s="30"/>
      <c r="F104" s="4">
        <v>7.4999999999999997E-2</v>
      </c>
      <c r="G104" s="29"/>
    </row>
    <row r="105" spans="1:7" x14ac:dyDescent="0.25">
      <c r="A105" s="4">
        <f>ROWS(A$7:A105)-1</f>
        <v>98</v>
      </c>
      <c r="B105" s="30"/>
      <c r="C105" s="30"/>
      <c r="D105" s="30"/>
      <c r="E105" s="30"/>
      <c r="F105" s="4">
        <v>7.4999999999999997E-2</v>
      </c>
      <c r="G105" s="29"/>
    </row>
    <row r="106" spans="1:7" x14ac:dyDescent="0.25">
      <c r="A106" s="4">
        <f>ROWS(A$7:A106)-1</f>
        <v>99</v>
      </c>
      <c r="B106" s="30"/>
      <c r="C106" s="30"/>
      <c r="D106" s="30"/>
      <c r="E106" s="30"/>
      <c r="F106" s="4">
        <v>7.4999999999999997E-2</v>
      </c>
      <c r="G106" s="29"/>
    </row>
    <row r="107" spans="1:7" x14ac:dyDescent="0.25">
      <c r="A107" s="4">
        <f>ROWS(A$7:A107)-1</f>
        <v>100</v>
      </c>
      <c r="B107" s="30"/>
      <c r="C107" s="30"/>
      <c r="D107" s="30"/>
      <c r="E107" s="30"/>
      <c r="F107" s="4">
        <v>7.4999999999999997E-2</v>
      </c>
      <c r="G107" s="29"/>
    </row>
    <row r="108" spans="1:7" x14ac:dyDescent="0.25">
      <c r="A108" s="4">
        <f>ROWS(A$7:A108)-1</f>
        <v>101</v>
      </c>
      <c r="B108" s="30"/>
      <c r="C108" s="30"/>
      <c r="D108" s="30"/>
      <c r="E108" s="30"/>
      <c r="F108" s="4">
        <v>7.4999999999999997E-2</v>
      </c>
      <c r="G108" s="29"/>
    </row>
    <row r="109" spans="1:7" x14ac:dyDescent="0.25">
      <c r="A109" s="4">
        <f>ROWS(A$7:A109)-1</f>
        <v>102</v>
      </c>
      <c r="B109" s="30"/>
      <c r="C109" s="30"/>
      <c r="D109" s="30"/>
      <c r="E109" s="30"/>
      <c r="F109" s="4">
        <v>7.4999999999999997E-2</v>
      </c>
      <c r="G109" s="29"/>
    </row>
    <row r="110" spans="1:7" x14ac:dyDescent="0.25">
      <c r="A110" s="4">
        <f>ROWS(A$7:A110)-1</f>
        <v>103</v>
      </c>
      <c r="B110" s="30"/>
      <c r="C110" s="30"/>
      <c r="D110" s="30"/>
      <c r="E110" s="30"/>
      <c r="F110" s="4">
        <v>7.4999999999999997E-2</v>
      </c>
      <c r="G110" s="29"/>
    </row>
    <row r="111" spans="1:7" x14ac:dyDescent="0.25">
      <c r="A111" s="4">
        <f>ROWS(A$7:A111)-1</f>
        <v>104</v>
      </c>
      <c r="B111" s="30"/>
      <c r="C111" s="30"/>
      <c r="D111" s="30"/>
      <c r="E111" s="30"/>
      <c r="F111" s="4">
        <v>7.4999999999999997E-2</v>
      </c>
      <c r="G111" s="29"/>
    </row>
    <row r="112" spans="1:7" x14ac:dyDescent="0.25">
      <c r="A112" s="4">
        <f>ROWS(A$7:A112)-1</f>
        <v>105</v>
      </c>
      <c r="B112" s="30"/>
      <c r="C112" s="30"/>
      <c r="D112" s="30"/>
      <c r="E112" s="30"/>
      <c r="F112" s="4">
        <v>7.4999999999999997E-2</v>
      </c>
      <c r="G112" s="29"/>
    </row>
    <row r="113" spans="1:7" x14ac:dyDescent="0.25">
      <c r="A113" s="4">
        <f>ROWS(A$7:A113)-1</f>
        <v>106</v>
      </c>
      <c r="B113" s="30"/>
      <c r="C113" s="30"/>
      <c r="D113" s="30"/>
      <c r="E113" s="30"/>
      <c r="F113" s="4">
        <v>7.4999999999999997E-2</v>
      </c>
      <c r="G113" s="29"/>
    </row>
    <row r="114" spans="1:7" x14ac:dyDescent="0.25">
      <c r="A114" s="4">
        <f>ROWS(A$7:A114)-1</f>
        <v>107</v>
      </c>
      <c r="B114" s="30"/>
      <c r="C114" s="30"/>
      <c r="D114" s="30"/>
      <c r="E114" s="30"/>
      <c r="F114" s="4">
        <v>7.4999999999999997E-2</v>
      </c>
      <c r="G114" s="29"/>
    </row>
    <row r="115" spans="1:7" x14ac:dyDescent="0.25">
      <c r="A115" s="4">
        <f>ROWS(A$7:A115)-1</f>
        <v>108</v>
      </c>
      <c r="B115" s="30"/>
      <c r="C115" s="30"/>
      <c r="D115" s="30"/>
      <c r="E115" s="30"/>
      <c r="F115" s="4">
        <v>7.4999999999999997E-2</v>
      </c>
      <c r="G115" s="29"/>
    </row>
    <row r="116" spans="1:7" x14ac:dyDescent="0.25">
      <c r="A116" s="4">
        <f>ROWS(A$7:A116)-1</f>
        <v>109</v>
      </c>
      <c r="B116" s="30"/>
      <c r="C116" s="30"/>
      <c r="D116" s="30"/>
      <c r="E116" s="30"/>
      <c r="F116" s="4">
        <v>7.4999999999999997E-2</v>
      </c>
      <c r="G116" s="29"/>
    </row>
    <row r="117" spans="1:7" x14ac:dyDescent="0.25">
      <c r="A117" s="4">
        <f>ROWS(A$7:A117)-1</f>
        <v>110</v>
      </c>
      <c r="B117" s="30"/>
      <c r="C117" s="30"/>
      <c r="D117" s="30"/>
      <c r="E117" s="30"/>
      <c r="F117" s="4">
        <v>7.4999999999999997E-2</v>
      </c>
      <c r="G117" s="29"/>
    </row>
    <row r="118" spans="1:7" x14ac:dyDescent="0.25">
      <c r="A118" s="4">
        <f>ROWS(A$7:A118)-1</f>
        <v>111</v>
      </c>
      <c r="B118" s="30"/>
      <c r="C118" s="30"/>
      <c r="D118" s="30"/>
      <c r="E118" s="30"/>
      <c r="F118" s="4">
        <v>7.4999999999999997E-2</v>
      </c>
      <c r="G118" s="29"/>
    </row>
    <row r="119" spans="1:7" x14ac:dyDescent="0.25">
      <c r="A119" s="4">
        <f>ROWS(A$7:A119)-1</f>
        <v>112</v>
      </c>
      <c r="B119" s="30"/>
      <c r="C119" s="30"/>
      <c r="D119" s="30"/>
      <c r="E119" s="30"/>
      <c r="F119" s="4">
        <v>7.4999999999999997E-2</v>
      </c>
      <c r="G119" s="29"/>
    </row>
    <row r="120" spans="1:7" x14ac:dyDescent="0.25">
      <c r="A120" s="4">
        <f>ROWS(A$7:A120)-1</f>
        <v>113</v>
      </c>
      <c r="B120" s="30"/>
      <c r="C120" s="30"/>
      <c r="D120" s="30"/>
      <c r="E120" s="30"/>
      <c r="F120" s="4">
        <v>7.4999999999999997E-2</v>
      </c>
      <c r="G120" s="29"/>
    </row>
    <row r="121" spans="1:7" x14ac:dyDescent="0.25">
      <c r="A121" s="4">
        <f>ROWS(A$7:A121)-1</f>
        <v>114</v>
      </c>
      <c r="B121" s="30"/>
      <c r="C121" s="30"/>
      <c r="D121" s="30"/>
      <c r="E121" s="30"/>
      <c r="F121" s="4">
        <v>7.4999999999999997E-2</v>
      </c>
      <c r="G121" s="29"/>
    </row>
    <row r="122" spans="1:7" x14ac:dyDescent="0.25">
      <c r="A122" s="4">
        <f>ROWS(A$7:A122)-1</f>
        <v>115</v>
      </c>
      <c r="B122" s="30"/>
      <c r="C122" s="30"/>
      <c r="D122" s="30"/>
      <c r="E122" s="30"/>
      <c r="F122" s="4">
        <v>7.4999999999999997E-2</v>
      </c>
      <c r="G122" s="29"/>
    </row>
    <row r="123" spans="1:7" x14ac:dyDescent="0.25">
      <c r="A123" s="4">
        <f>ROWS(A$7:A123)-1</f>
        <v>116</v>
      </c>
      <c r="B123" s="30"/>
      <c r="C123" s="30"/>
      <c r="D123" s="30"/>
      <c r="E123" s="30"/>
      <c r="F123" s="4">
        <v>7.4999999999999997E-2</v>
      </c>
      <c r="G123" s="29"/>
    </row>
    <row r="124" spans="1:7" x14ac:dyDescent="0.25">
      <c r="A124" s="4">
        <f>ROWS(A$7:A124)-1</f>
        <v>117</v>
      </c>
      <c r="B124" s="30"/>
      <c r="C124" s="30"/>
      <c r="D124" s="30"/>
      <c r="E124" s="30"/>
      <c r="F124" s="4">
        <v>7.4999999999999997E-2</v>
      </c>
      <c r="G124" s="29"/>
    </row>
    <row r="125" spans="1:7" x14ac:dyDescent="0.25">
      <c r="A125" s="4">
        <f>ROWS(A$7:A125)-1</f>
        <v>118</v>
      </c>
      <c r="B125" s="30"/>
      <c r="C125" s="30"/>
      <c r="D125" s="30"/>
      <c r="E125" s="30"/>
      <c r="F125" s="4">
        <v>7.4999999999999997E-2</v>
      </c>
      <c r="G125" s="29"/>
    </row>
    <row r="126" spans="1:7" x14ac:dyDescent="0.25">
      <c r="A126" s="4">
        <f>ROWS(A$7:A126)-1</f>
        <v>119</v>
      </c>
      <c r="B126" s="30"/>
      <c r="C126" s="30"/>
      <c r="D126" s="30"/>
      <c r="E126" s="30"/>
      <c r="F126" s="4">
        <v>7.4999999999999997E-2</v>
      </c>
      <c r="G126" s="29"/>
    </row>
    <row r="127" spans="1:7" x14ac:dyDescent="0.25">
      <c r="A127" s="4">
        <f>ROWS(A$7:A127)-1</f>
        <v>120</v>
      </c>
      <c r="B127" s="30"/>
      <c r="C127" s="30"/>
      <c r="D127" s="30"/>
      <c r="E127" s="30"/>
      <c r="F127" s="4">
        <v>7.4999999999999997E-2</v>
      </c>
      <c r="G127" s="29"/>
    </row>
    <row r="128" spans="1:7" x14ac:dyDescent="0.25">
      <c r="A128" s="4">
        <f>ROWS(A$7:A128)-1</f>
        <v>121</v>
      </c>
      <c r="B128" s="30"/>
      <c r="C128" s="30"/>
      <c r="D128" s="30"/>
      <c r="E128" s="30"/>
      <c r="F128" s="4">
        <v>7.4999999999999997E-2</v>
      </c>
      <c r="G128" s="29"/>
    </row>
    <row r="129" spans="1:7" x14ac:dyDescent="0.25">
      <c r="A129" s="4">
        <f>ROWS(A$7:A129)-1</f>
        <v>122</v>
      </c>
      <c r="B129" s="30"/>
      <c r="C129" s="30"/>
      <c r="D129" s="30"/>
      <c r="E129" s="30"/>
      <c r="F129" s="4">
        <v>7.4999999999999997E-2</v>
      </c>
      <c r="G129" s="29"/>
    </row>
    <row r="130" spans="1:7" x14ac:dyDescent="0.25">
      <c r="A130" s="4">
        <f>ROWS(A$7:A130)-1</f>
        <v>123</v>
      </c>
      <c r="B130" s="30"/>
      <c r="C130" s="30"/>
      <c r="D130" s="30"/>
      <c r="E130" s="30"/>
      <c r="F130" s="4">
        <v>7.4999999999999997E-2</v>
      </c>
      <c r="G130" s="29"/>
    </row>
    <row r="131" spans="1:7" x14ac:dyDescent="0.25">
      <c r="A131" s="4">
        <f>ROWS(A$7:A131)-1</f>
        <v>124</v>
      </c>
      <c r="B131" s="30"/>
      <c r="C131" s="30"/>
      <c r="D131" s="30"/>
      <c r="E131" s="30"/>
      <c r="F131" s="4">
        <v>7.4999999999999997E-2</v>
      </c>
      <c r="G131" s="29"/>
    </row>
    <row r="132" spans="1:7" x14ac:dyDescent="0.25">
      <c r="A132" s="4">
        <f>ROWS(A$7:A132)-1</f>
        <v>125</v>
      </c>
      <c r="B132" s="30"/>
      <c r="C132" s="30"/>
      <c r="D132" s="30"/>
      <c r="E132" s="30"/>
      <c r="F132" s="4">
        <v>7.4999999999999997E-2</v>
      </c>
      <c r="G132" s="29"/>
    </row>
    <row r="133" spans="1:7" x14ac:dyDescent="0.25">
      <c r="A133" s="4">
        <f>ROWS(A$7:A133)-1</f>
        <v>126</v>
      </c>
      <c r="B133" s="30"/>
      <c r="C133" s="30"/>
      <c r="D133" s="30"/>
      <c r="E133" s="30"/>
      <c r="F133" s="4">
        <v>7.4999999999999997E-2</v>
      </c>
      <c r="G133" s="29"/>
    </row>
    <row r="134" spans="1:7" x14ac:dyDescent="0.25">
      <c r="A134" s="4">
        <f>ROWS(A$7:A134)-1</f>
        <v>127</v>
      </c>
      <c r="B134" s="30"/>
      <c r="C134" s="30"/>
      <c r="D134" s="30"/>
      <c r="E134" s="30"/>
      <c r="F134" s="4">
        <v>7.4999999999999997E-2</v>
      </c>
      <c r="G134" s="29"/>
    </row>
    <row r="135" spans="1:7" x14ac:dyDescent="0.25">
      <c r="A135" s="4">
        <f>ROWS(A$7:A135)-1</f>
        <v>128</v>
      </c>
      <c r="B135" s="30"/>
      <c r="C135" s="30"/>
      <c r="D135" s="30"/>
      <c r="E135" s="30"/>
      <c r="F135" s="4">
        <v>7.4999999999999997E-2</v>
      </c>
      <c r="G135" s="29"/>
    </row>
    <row r="136" spans="1:7" x14ac:dyDescent="0.25">
      <c r="A136" s="4">
        <f>ROWS(A$7:A136)-1</f>
        <v>129</v>
      </c>
      <c r="B136" s="30"/>
      <c r="C136" s="30"/>
      <c r="D136" s="30"/>
      <c r="E136" s="30"/>
      <c r="F136" s="4">
        <v>7.4999999999999997E-2</v>
      </c>
      <c r="G136" s="29"/>
    </row>
    <row r="137" spans="1:7" x14ac:dyDescent="0.25">
      <c r="A137" s="4">
        <f>ROWS(A$7:A137)-1</f>
        <v>130</v>
      </c>
      <c r="B137" s="30"/>
      <c r="C137" s="30"/>
      <c r="D137" s="30"/>
      <c r="E137" s="30"/>
      <c r="F137" s="4">
        <v>7.4999999999999997E-2</v>
      </c>
      <c r="G137" s="29"/>
    </row>
    <row r="138" spans="1:7" x14ac:dyDescent="0.25">
      <c r="A138" s="4">
        <f>ROWS(A$7:A138)-1</f>
        <v>131</v>
      </c>
      <c r="B138" s="30"/>
      <c r="C138" s="30"/>
      <c r="D138" s="30"/>
      <c r="E138" s="30"/>
      <c r="F138" s="4">
        <v>7.4999999999999997E-2</v>
      </c>
      <c r="G138" s="29"/>
    </row>
    <row r="139" spans="1:7" x14ac:dyDescent="0.25">
      <c r="A139" s="4">
        <f>ROWS(A$7:A139)-1</f>
        <v>132</v>
      </c>
      <c r="B139" s="30"/>
      <c r="C139" s="30"/>
      <c r="D139" s="30"/>
      <c r="E139" s="30"/>
      <c r="F139" s="4">
        <v>7.4999999999999997E-2</v>
      </c>
      <c r="G139" s="29"/>
    </row>
    <row r="140" spans="1:7" x14ac:dyDescent="0.25">
      <c r="A140" s="4">
        <f>ROWS(A$7:A140)-1</f>
        <v>133</v>
      </c>
      <c r="B140" s="30"/>
      <c r="C140" s="30"/>
      <c r="D140" s="30"/>
      <c r="E140" s="30"/>
      <c r="F140" s="4">
        <v>7.4999999999999997E-2</v>
      </c>
      <c r="G140" s="29"/>
    </row>
    <row r="141" spans="1:7" x14ac:dyDescent="0.25">
      <c r="A141" s="4">
        <f>ROWS(A$7:A141)-1</f>
        <v>134</v>
      </c>
      <c r="B141" s="30"/>
      <c r="C141" s="30"/>
      <c r="D141" s="30"/>
      <c r="E141" s="30"/>
      <c r="F141" s="4">
        <v>7.4999999999999997E-2</v>
      </c>
      <c r="G141" s="29"/>
    </row>
    <row r="142" spans="1:7" x14ac:dyDescent="0.25">
      <c r="A142" s="4">
        <f>ROWS(A$7:A142)-1</f>
        <v>135</v>
      </c>
      <c r="B142" s="30"/>
      <c r="C142" s="30"/>
      <c r="D142" s="30"/>
      <c r="E142" s="30"/>
      <c r="F142" s="4">
        <v>7.4999999999999997E-2</v>
      </c>
      <c r="G142" s="29"/>
    </row>
    <row r="143" spans="1:7" x14ac:dyDescent="0.25">
      <c r="A143" s="4">
        <f>ROWS(A$7:A143)-1</f>
        <v>136</v>
      </c>
      <c r="B143" s="30"/>
      <c r="C143" s="30"/>
      <c r="D143" s="30"/>
      <c r="E143" s="30"/>
      <c r="F143" s="4">
        <v>7.4999999999999997E-2</v>
      </c>
      <c r="G143" s="29"/>
    </row>
    <row r="144" spans="1:7" x14ac:dyDescent="0.25">
      <c r="A144" s="4">
        <f>ROWS(A$7:A144)-1</f>
        <v>137</v>
      </c>
      <c r="B144" s="30"/>
      <c r="C144" s="30"/>
      <c r="D144" s="30"/>
      <c r="E144" s="30"/>
      <c r="F144" s="4">
        <v>7.4999999999999997E-2</v>
      </c>
      <c r="G144" s="29"/>
    </row>
    <row r="145" spans="1:7" x14ac:dyDescent="0.25">
      <c r="A145" s="4">
        <f>ROWS(A$7:A145)-1</f>
        <v>138</v>
      </c>
      <c r="B145" s="30"/>
      <c r="C145" s="30"/>
      <c r="D145" s="30"/>
      <c r="E145" s="30"/>
      <c r="F145" s="4">
        <v>7.4999999999999997E-2</v>
      </c>
      <c r="G145" s="29"/>
    </row>
    <row r="146" spans="1:7" x14ac:dyDescent="0.25">
      <c r="A146" s="4">
        <f>ROWS(A$7:A146)-1</f>
        <v>139</v>
      </c>
      <c r="B146" s="30"/>
      <c r="C146" s="30"/>
      <c r="D146" s="30"/>
      <c r="E146" s="30"/>
      <c r="F146" s="4">
        <v>7.4999999999999997E-2</v>
      </c>
      <c r="G146" s="29"/>
    </row>
    <row r="147" spans="1:7" x14ac:dyDescent="0.25">
      <c r="A147" s="4">
        <f>ROWS(A$7:A147)-1</f>
        <v>140</v>
      </c>
      <c r="B147" s="30"/>
      <c r="C147" s="30"/>
      <c r="D147" s="30"/>
      <c r="E147" s="30"/>
      <c r="F147" s="4">
        <v>7.4999999999999997E-2</v>
      </c>
      <c r="G147" s="29"/>
    </row>
    <row r="148" spans="1:7" x14ac:dyDescent="0.25">
      <c r="A148" s="4">
        <f>ROWS(A$7:A148)-1</f>
        <v>141</v>
      </c>
      <c r="B148" s="30"/>
      <c r="C148" s="30"/>
      <c r="D148" s="30"/>
      <c r="E148" s="30"/>
      <c r="F148" s="4">
        <v>7.4999999999999997E-2</v>
      </c>
      <c r="G148" s="29"/>
    </row>
    <row r="149" spans="1:7" x14ac:dyDescent="0.25">
      <c r="A149" s="4">
        <f>ROWS(A$7:A149)-1</f>
        <v>142</v>
      </c>
      <c r="B149" s="30"/>
      <c r="C149" s="30"/>
      <c r="D149" s="30"/>
      <c r="E149" s="30"/>
      <c r="F149" s="4">
        <v>7.4999999999999997E-2</v>
      </c>
      <c r="G149" s="29"/>
    </row>
    <row r="150" spans="1:7" x14ac:dyDescent="0.25">
      <c r="A150" s="4">
        <f>ROWS(A$7:A150)-1</f>
        <v>143</v>
      </c>
      <c r="B150" s="30"/>
      <c r="C150" s="30"/>
      <c r="D150" s="30"/>
      <c r="E150" s="30"/>
      <c r="F150" s="4">
        <v>7.4999999999999997E-2</v>
      </c>
      <c r="G150" s="29"/>
    </row>
    <row r="151" spans="1:7" x14ac:dyDescent="0.25">
      <c r="A151" s="4">
        <f>ROWS(A$7:A151)-1</f>
        <v>144</v>
      </c>
      <c r="B151" s="30"/>
      <c r="C151" s="30"/>
      <c r="D151" s="30"/>
      <c r="E151" s="30"/>
      <c r="F151" s="4">
        <v>7.4999999999999997E-2</v>
      </c>
      <c r="G151" s="29"/>
    </row>
    <row r="152" spans="1:7" x14ac:dyDescent="0.25">
      <c r="A152" s="4">
        <f>ROWS(A$7:A152)-1</f>
        <v>145</v>
      </c>
      <c r="B152" s="30"/>
      <c r="C152" s="30"/>
      <c r="D152" s="30"/>
      <c r="E152" s="30"/>
      <c r="F152" s="4">
        <v>7.4999999999999997E-2</v>
      </c>
      <c r="G152" s="29"/>
    </row>
    <row r="153" spans="1:7" x14ac:dyDescent="0.25">
      <c r="A153" s="4">
        <f>ROWS(A$7:A153)-1</f>
        <v>146</v>
      </c>
      <c r="B153" s="30"/>
      <c r="C153" s="30"/>
      <c r="D153" s="30"/>
      <c r="E153" s="30"/>
      <c r="F153" s="4">
        <v>7.4999999999999997E-2</v>
      </c>
      <c r="G153" s="29"/>
    </row>
    <row r="154" spans="1:7" x14ac:dyDescent="0.25">
      <c r="A154" s="4">
        <f>ROWS(A$7:A154)-1</f>
        <v>147</v>
      </c>
      <c r="B154" s="30"/>
      <c r="C154" s="30"/>
      <c r="D154" s="30"/>
      <c r="E154" s="30"/>
      <c r="F154" s="4">
        <v>7.4999999999999997E-2</v>
      </c>
      <c r="G154" s="29"/>
    </row>
    <row r="155" spans="1:7" x14ac:dyDescent="0.25">
      <c r="A155" s="4">
        <f>ROWS(A$7:A155)-1</f>
        <v>148</v>
      </c>
      <c r="B155" s="30"/>
      <c r="C155" s="30"/>
      <c r="D155" s="30"/>
      <c r="E155" s="30"/>
      <c r="F155" s="4">
        <v>7.4999999999999997E-2</v>
      </c>
      <c r="G155" s="29"/>
    </row>
    <row r="156" spans="1:7" x14ac:dyDescent="0.25">
      <c r="A156" s="4">
        <f>ROWS(A$7:A156)-1</f>
        <v>149</v>
      </c>
      <c r="B156" s="30"/>
      <c r="C156" s="30"/>
      <c r="D156" s="30"/>
      <c r="E156" s="30"/>
      <c r="F156" s="4">
        <v>7.4999999999999997E-2</v>
      </c>
      <c r="G156" s="29"/>
    </row>
    <row r="157" spans="1:7" x14ac:dyDescent="0.25">
      <c r="A157" s="4">
        <f>ROWS(A$7:A157)-1</f>
        <v>150</v>
      </c>
      <c r="B157" s="30"/>
      <c r="C157" s="30"/>
      <c r="D157" s="30"/>
      <c r="E157" s="30"/>
      <c r="F157" s="4">
        <v>7.4999999999999997E-2</v>
      </c>
      <c r="G157" s="29"/>
    </row>
    <row r="158" spans="1:7" x14ac:dyDescent="0.25">
      <c r="A158" s="4">
        <f>ROWS(A$7:A158)-1</f>
        <v>151</v>
      </c>
      <c r="B158" s="30"/>
      <c r="C158" s="30"/>
      <c r="D158" s="30"/>
      <c r="E158" s="30"/>
      <c r="F158" s="4">
        <v>7.4999999999999997E-2</v>
      </c>
      <c r="G158" s="29"/>
    </row>
    <row r="159" spans="1:7" x14ac:dyDescent="0.25">
      <c r="A159" s="4">
        <f>ROWS(A$7:A159)-1</f>
        <v>152</v>
      </c>
      <c r="B159" s="30"/>
      <c r="C159" s="30"/>
      <c r="D159" s="30"/>
      <c r="E159" s="30"/>
      <c r="F159" s="4">
        <v>7.4999999999999997E-2</v>
      </c>
      <c r="G159" s="29"/>
    </row>
    <row r="160" spans="1:7" x14ac:dyDescent="0.25">
      <c r="A160" s="4">
        <f>ROWS(A$7:A160)-1</f>
        <v>153</v>
      </c>
      <c r="B160" s="30"/>
      <c r="C160" s="30"/>
      <c r="D160" s="30"/>
      <c r="E160" s="30"/>
      <c r="F160" s="4">
        <v>7.4999999999999997E-2</v>
      </c>
      <c r="G160" s="29"/>
    </row>
    <row r="161" spans="1:7" x14ac:dyDescent="0.25">
      <c r="A161" s="4">
        <f>ROWS(A$7:A161)-1</f>
        <v>154</v>
      </c>
      <c r="B161" s="30"/>
      <c r="C161" s="30"/>
      <c r="D161" s="30"/>
      <c r="E161" s="30"/>
      <c r="F161" s="4">
        <v>7.4999999999999997E-2</v>
      </c>
      <c r="G161" s="29"/>
    </row>
    <row r="162" spans="1:7" x14ac:dyDescent="0.25">
      <c r="A162" s="4">
        <f>ROWS(A$7:A162)-1</f>
        <v>155</v>
      </c>
      <c r="B162" s="30"/>
      <c r="C162" s="30"/>
      <c r="D162" s="30"/>
      <c r="E162" s="30"/>
      <c r="F162" s="4">
        <v>7.4999999999999997E-2</v>
      </c>
      <c r="G162" s="29"/>
    </row>
    <row r="163" spans="1:7" x14ac:dyDescent="0.25">
      <c r="A163" s="4">
        <f>ROWS(A$7:A163)-1</f>
        <v>156</v>
      </c>
      <c r="B163" s="30"/>
      <c r="C163" s="30"/>
      <c r="D163" s="30"/>
      <c r="E163" s="30"/>
      <c r="F163" s="4">
        <v>7.4999999999999997E-2</v>
      </c>
      <c r="G163" s="29"/>
    </row>
    <row r="164" spans="1:7" x14ac:dyDescent="0.25">
      <c r="A164" s="4">
        <f>ROWS(A$7:A164)-1</f>
        <v>157</v>
      </c>
      <c r="B164" s="30"/>
      <c r="C164" s="30"/>
      <c r="D164" s="30"/>
      <c r="E164" s="30"/>
      <c r="F164" s="4">
        <v>7.4999999999999997E-2</v>
      </c>
      <c r="G164" s="29"/>
    </row>
    <row r="165" spans="1:7" x14ac:dyDescent="0.25">
      <c r="A165" s="4">
        <f>ROWS(A$7:A165)-1</f>
        <v>158</v>
      </c>
      <c r="B165" s="30"/>
      <c r="C165" s="30"/>
      <c r="D165" s="30"/>
      <c r="E165" s="30"/>
      <c r="F165" s="4">
        <v>7.4999999999999997E-2</v>
      </c>
      <c r="G165" s="29"/>
    </row>
    <row r="166" spans="1:7" x14ac:dyDescent="0.25">
      <c r="A166" s="4">
        <f>ROWS(A$7:A166)-1</f>
        <v>159</v>
      </c>
      <c r="B166" s="30"/>
      <c r="C166" s="30"/>
      <c r="D166" s="30"/>
      <c r="E166" s="30"/>
      <c r="F166" s="4">
        <v>7.4999999999999997E-2</v>
      </c>
      <c r="G166" s="29"/>
    </row>
    <row r="167" spans="1:7" x14ac:dyDescent="0.25">
      <c r="A167" s="4">
        <f>ROWS(A$7:A167)-1</f>
        <v>160</v>
      </c>
      <c r="B167" s="30"/>
      <c r="C167" s="30"/>
      <c r="D167" s="30"/>
      <c r="E167" s="30"/>
      <c r="F167" s="4">
        <v>7.4999999999999997E-2</v>
      </c>
      <c r="G167" s="29"/>
    </row>
    <row r="168" spans="1:7" x14ac:dyDescent="0.25">
      <c r="A168" s="4">
        <f>ROWS(A$7:A168)-1</f>
        <v>161</v>
      </c>
      <c r="B168" s="30"/>
      <c r="C168" s="30"/>
      <c r="D168" s="30"/>
      <c r="E168" s="30"/>
      <c r="F168" s="4">
        <v>7.4999999999999997E-2</v>
      </c>
      <c r="G168" s="29"/>
    </row>
    <row r="169" spans="1:7" x14ac:dyDescent="0.25">
      <c r="A169" s="4">
        <f>ROWS(A$7:A169)-1</f>
        <v>162</v>
      </c>
      <c r="B169" s="30"/>
      <c r="C169" s="30"/>
      <c r="D169" s="30"/>
      <c r="E169" s="30"/>
      <c r="F169" s="4">
        <v>7.4999999999999997E-2</v>
      </c>
      <c r="G169" s="29"/>
    </row>
    <row r="170" spans="1:7" x14ac:dyDescent="0.25">
      <c r="A170" s="4">
        <f>ROWS(A$7:A170)-1</f>
        <v>163</v>
      </c>
      <c r="B170" s="30"/>
      <c r="C170" s="30"/>
      <c r="D170" s="30"/>
      <c r="E170" s="30"/>
      <c r="F170" s="4">
        <v>7.4999999999999997E-2</v>
      </c>
      <c r="G170" s="29"/>
    </row>
    <row r="171" spans="1:7" x14ac:dyDescent="0.25">
      <c r="A171" s="4">
        <f>ROWS(A$7:A171)-1</f>
        <v>164</v>
      </c>
      <c r="B171" s="30"/>
      <c r="C171" s="30"/>
      <c r="D171" s="30"/>
      <c r="E171" s="30"/>
      <c r="F171" s="4">
        <v>7.4999999999999997E-2</v>
      </c>
      <c r="G171" s="29"/>
    </row>
    <row r="172" spans="1:7" x14ac:dyDescent="0.25">
      <c r="A172" s="4">
        <f>ROWS(A$7:A172)-1</f>
        <v>165</v>
      </c>
      <c r="B172" s="30"/>
      <c r="C172" s="30"/>
      <c r="D172" s="30"/>
      <c r="E172" s="30"/>
      <c r="F172" s="4">
        <v>7.4999999999999997E-2</v>
      </c>
      <c r="G172" s="29"/>
    </row>
    <row r="173" spans="1:7" x14ac:dyDescent="0.25">
      <c r="A173" s="4">
        <f>ROWS(A$7:A173)-1</f>
        <v>166</v>
      </c>
      <c r="B173" s="30"/>
      <c r="C173" s="30"/>
      <c r="D173" s="30"/>
      <c r="E173" s="30"/>
      <c r="F173" s="4">
        <v>7.4999999999999997E-2</v>
      </c>
      <c r="G173" s="29"/>
    </row>
    <row r="174" spans="1:7" x14ac:dyDescent="0.25">
      <c r="A174" s="4">
        <f>ROWS(A$7:A174)-1</f>
        <v>167</v>
      </c>
      <c r="B174" s="30"/>
      <c r="C174" s="30"/>
      <c r="D174" s="30"/>
      <c r="E174" s="30"/>
      <c r="F174" s="4">
        <v>7.4999999999999997E-2</v>
      </c>
      <c r="G174" s="29"/>
    </row>
    <row r="175" spans="1:7" x14ac:dyDescent="0.25">
      <c r="A175" s="4">
        <f>ROWS(A$7:A175)-1</f>
        <v>168</v>
      </c>
      <c r="B175" s="30"/>
      <c r="C175" s="30"/>
      <c r="D175" s="30"/>
      <c r="E175" s="30"/>
      <c r="F175" s="4">
        <v>7.4999999999999997E-2</v>
      </c>
      <c r="G175" s="29"/>
    </row>
    <row r="176" spans="1:7" x14ac:dyDescent="0.25">
      <c r="A176" s="4">
        <f>ROWS(A$7:A176)-1</f>
        <v>169</v>
      </c>
      <c r="B176" s="30"/>
      <c r="C176" s="30"/>
      <c r="D176" s="30"/>
      <c r="E176" s="30"/>
      <c r="F176" s="4">
        <v>7.4999999999999997E-2</v>
      </c>
      <c r="G176" s="29"/>
    </row>
    <row r="177" spans="1:7" x14ac:dyDescent="0.25">
      <c r="A177" s="4">
        <f>ROWS(A$7:A177)-1</f>
        <v>170</v>
      </c>
      <c r="B177" s="30"/>
      <c r="C177" s="30"/>
      <c r="D177" s="30"/>
      <c r="E177" s="30"/>
      <c r="F177" s="4">
        <v>7.4999999999999997E-2</v>
      </c>
      <c r="G177" s="29"/>
    </row>
    <row r="178" spans="1:7" x14ac:dyDescent="0.25">
      <c r="A178" s="4">
        <f>ROWS(A$7:A178)-1</f>
        <v>171</v>
      </c>
      <c r="B178" s="30"/>
      <c r="C178" s="30"/>
      <c r="D178" s="30"/>
      <c r="E178" s="30"/>
      <c r="F178" s="4">
        <v>7.4999999999999997E-2</v>
      </c>
      <c r="G178" s="29"/>
    </row>
    <row r="179" spans="1:7" x14ac:dyDescent="0.25">
      <c r="A179" s="4">
        <f>ROWS(A$7:A179)-1</f>
        <v>172</v>
      </c>
      <c r="B179" s="30"/>
      <c r="C179" s="30"/>
      <c r="D179" s="30"/>
      <c r="E179" s="30"/>
      <c r="F179" s="4">
        <v>7.4999999999999997E-2</v>
      </c>
      <c r="G179" s="29"/>
    </row>
    <row r="180" spans="1:7" x14ac:dyDescent="0.25">
      <c r="A180" s="4">
        <f>ROWS(A$7:A180)-1</f>
        <v>173</v>
      </c>
      <c r="B180" s="30"/>
      <c r="C180" s="30"/>
      <c r="D180" s="30"/>
      <c r="E180" s="30"/>
      <c r="F180" s="4">
        <v>7.4999999999999997E-2</v>
      </c>
      <c r="G180" s="29"/>
    </row>
    <row r="181" spans="1:7" x14ac:dyDescent="0.25">
      <c r="A181" s="4">
        <f>ROWS(A$7:A181)-1</f>
        <v>174</v>
      </c>
      <c r="B181" s="30"/>
      <c r="C181" s="30"/>
      <c r="D181" s="30"/>
      <c r="E181" s="30"/>
      <c r="F181" s="4">
        <v>7.4999999999999997E-2</v>
      </c>
      <c r="G181" s="29"/>
    </row>
    <row r="182" spans="1:7" x14ac:dyDescent="0.25">
      <c r="A182" s="4">
        <f>ROWS(A$7:A182)-1</f>
        <v>175</v>
      </c>
      <c r="B182" s="30"/>
      <c r="C182" s="30"/>
      <c r="D182" s="30"/>
      <c r="E182" s="30"/>
      <c r="F182" s="4">
        <v>7.4999999999999997E-2</v>
      </c>
      <c r="G182" s="29"/>
    </row>
    <row r="183" spans="1:7" x14ac:dyDescent="0.25">
      <c r="A183" s="4">
        <f>ROWS(A$7:A183)-1</f>
        <v>176</v>
      </c>
      <c r="B183" s="30"/>
      <c r="C183" s="30"/>
      <c r="D183" s="30"/>
      <c r="E183" s="30"/>
      <c r="F183" s="4">
        <v>7.4999999999999997E-2</v>
      </c>
      <c r="G183" s="29"/>
    </row>
    <row r="184" spans="1:7" x14ac:dyDescent="0.25">
      <c r="A184" s="4">
        <f>ROWS(A$7:A184)-1</f>
        <v>177</v>
      </c>
      <c r="B184" s="30"/>
      <c r="C184" s="30"/>
      <c r="D184" s="30"/>
      <c r="E184" s="30"/>
      <c r="F184" s="4">
        <v>7.4999999999999997E-2</v>
      </c>
      <c r="G184" s="29"/>
    </row>
    <row r="185" spans="1:7" x14ac:dyDescent="0.25">
      <c r="A185" s="4">
        <f>ROWS(A$7:A185)-1</f>
        <v>178</v>
      </c>
      <c r="B185" s="30"/>
      <c r="C185" s="30"/>
      <c r="D185" s="30"/>
      <c r="E185" s="30"/>
      <c r="F185" s="4">
        <v>7.4999999999999997E-2</v>
      </c>
      <c r="G185" s="29"/>
    </row>
    <row r="186" spans="1:7" x14ac:dyDescent="0.25">
      <c r="A186" s="4">
        <f>ROWS(A$7:A186)-1</f>
        <v>179</v>
      </c>
      <c r="B186" s="30"/>
      <c r="C186" s="30"/>
      <c r="D186" s="30"/>
      <c r="E186" s="30"/>
      <c r="F186" s="4">
        <v>7.4999999999999997E-2</v>
      </c>
      <c r="G186" s="29"/>
    </row>
    <row r="187" spans="1:7" x14ac:dyDescent="0.25">
      <c r="A187" s="4">
        <f>ROWS(A$7:A187)-1</f>
        <v>180</v>
      </c>
      <c r="B187" s="30"/>
      <c r="C187" s="30"/>
      <c r="D187" s="30"/>
      <c r="E187" s="30"/>
      <c r="F187" s="4">
        <v>7.4999999999999997E-2</v>
      </c>
      <c r="G187" s="29"/>
    </row>
    <row r="188" spans="1:7" x14ac:dyDescent="0.25">
      <c r="A188" s="4">
        <f>ROWS(A$7:A188)-1</f>
        <v>181</v>
      </c>
      <c r="B188" s="30"/>
      <c r="C188" s="30"/>
      <c r="D188" s="30"/>
      <c r="E188" s="30"/>
      <c r="F188" s="4">
        <v>7.4999999999999997E-2</v>
      </c>
      <c r="G188" s="29"/>
    </row>
    <row r="189" spans="1:7" x14ac:dyDescent="0.25">
      <c r="A189" s="4">
        <f>ROWS(A$7:A189)-1</f>
        <v>182</v>
      </c>
      <c r="B189" s="30"/>
      <c r="C189" s="30"/>
      <c r="D189" s="30"/>
      <c r="E189" s="30"/>
      <c r="F189" s="4">
        <v>7.4999999999999997E-2</v>
      </c>
      <c r="G189" s="29"/>
    </row>
    <row r="190" spans="1:7" x14ac:dyDescent="0.25">
      <c r="A190" s="4">
        <f>ROWS(A$7:A190)-1</f>
        <v>183</v>
      </c>
      <c r="B190" s="30"/>
      <c r="C190" s="30"/>
      <c r="D190" s="30"/>
      <c r="E190" s="30"/>
      <c r="F190" s="4">
        <v>7.4999999999999997E-2</v>
      </c>
      <c r="G190" s="29"/>
    </row>
    <row r="191" spans="1:7" x14ac:dyDescent="0.25">
      <c r="A191" s="4">
        <f>ROWS(A$7:A191)-1</f>
        <v>184</v>
      </c>
      <c r="B191" s="30"/>
      <c r="C191" s="30"/>
      <c r="D191" s="30"/>
      <c r="E191" s="30"/>
      <c r="F191" s="4">
        <v>7.4999999999999997E-2</v>
      </c>
      <c r="G191" s="29"/>
    </row>
    <row r="192" spans="1:7" x14ac:dyDescent="0.25">
      <c r="A192" s="4">
        <f>ROWS(A$7:A192)-1</f>
        <v>185</v>
      </c>
      <c r="B192" s="30"/>
      <c r="C192" s="30"/>
      <c r="D192" s="30"/>
      <c r="E192" s="30"/>
      <c r="F192" s="4">
        <v>7.4999999999999997E-2</v>
      </c>
      <c r="G192" s="29"/>
    </row>
    <row r="193" spans="1:7" x14ac:dyDescent="0.25">
      <c r="A193" s="4">
        <f>ROWS(A$7:A193)-1</f>
        <v>186</v>
      </c>
      <c r="B193" s="30"/>
      <c r="C193" s="30"/>
      <c r="D193" s="30"/>
      <c r="E193" s="30"/>
      <c r="F193" s="4">
        <v>7.4999999999999997E-2</v>
      </c>
      <c r="G193" s="29"/>
    </row>
    <row r="194" spans="1:7" x14ac:dyDescent="0.25">
      <c r="A194" s="4">
        <f>ROWS(A$7:A194)-1</f>
        <v>187</v>
      </c>
      <c r="B194" s="30"/>
      <c r="C194" s="30"/>
      <c r="D194" s="30"/>
      <c r="E194" s="30"/>
      <c r="F194" s="4">
        <v>7.4999999999999997E-2</v>
      </c>
      <c r="G194" s="29"/>
    </row>
    <row r="195" spans="1:7" x14ac:dyDescent="0.25">
      <c r="A195" s="4">
        <f>ROWS(A$7:A195)-1</f>
        <v>188</v>
      </c>
      <c r="B195" s="30"/>
      <c r="C195" s="30"/>
      <c r="D195" s="30"/>
      <c r="E195" s="30"/>
      <c r="F195" s="4">
        <v>7.4999999999999997E-2</v>
      </c>
      <c r="G195" s="29"/>
    </row>
    <row r="196" spans="1:7" x14ac:dyDescent="0.25">
      <c r="A196" s="4">
        <f>ROWS(A$7:A196)-1</f>
        <v>189</v>
      </c>
      <c r="B196" s="30"/>
      <c r="C196" s="30"/>
      <c r="D196" s="30"/>
      <c r="E196" s="30"/>
      <c r="F196" s="4">
        <v>7.4999999999999997E-2</v>
      </c>
      <c r="G196" s="29"/>
    </row>
    <row r="197" spans="1:7" x14ac:dyDescent="0.25">
      <c r="A197" s="4">
        <f>ROWS(A$7:A197)-1</f>
        <v>190</v>
      </c>
      <c r="B197" s="30"/>
      <c r="C197" s="30"/>
      <c r="D197" s="30"/>
      <c r="E197" s="30"/>
      <c r="F197" s="4">
        <v>7.4999999999999997E-2</v>
      </c>
      <c r="G197" s="29"/>
    </row>
    <row r="198" spans="1:7" x14ac:dyDescent="0.25">
      <c r="A198" s="4">
        <f>ROWS(A$7:A198)-1</f>
        <v>191</v>
      </c>
      <c r="B198" s="30"/>
      <c r="C198" s="30"/>
      <c r="D198" s="30"/>
      <c r="E198" s="30"/>
      <c r="F198" s="4">
        <v>7.4999999999999997E-2</v>
      </c>
      <c r="G198" s="29"/>
    </row>
    <row r="199" spans="1:7" x14ac:dyDescent="0.25">
      <c r="A199" s="4">
        <f>ROWS(A$7:A199)-1</f>
        <v>192</v>
      </c>
      <c r="B199" s="30"/>
      <c r="C199" s="30"/>
      <c r="D199" s="30"/>
      <c r="E199" s="30"/>
      <c r="F199" s="4">
        <v>7.4999999999999997E-2</v>
      </c>
      <c r="G199" s="29"/>
    </row>
    <row r="200" spans="1:7" x14ac:dyDescent="0.25">
      <c r="A200" s="4">
        <f>ROWS(A$7:A200)-1</f>
        <v>193</v>
      </c>
      <c r="B200" s="30"/>
      <c r="C200" s="30"/>
      <c r="D200" s="30"/>
      <c r="E200" s="30"/>
      <c r="F200" s="4">
        <v>7.4999999999999997E-2</v>
      </c>
      <c r="G200" s="29"/>
    </row>
    <row r="201" spans="1:7" x14ac:dyDescent="0.25">
      <c r="A201" s="4">
        <f>ROWS(A$7:A201)-1</f>
        <v>194</v>
      </c>
      <c r="B201" s="30"/>
      <c r="C201" s="30"/>
      <c r="D201" s="30"/>
      <c r="E201" s="30"/>
      <c r="F201" s="4">
        <v>7.4999999999999997E-2</v>
      </c>
      <c r="G201" s="29"/>
    </row>
    <row r="202" spans="1:7" x14ac:dyDescent="0.25">
      <c r="A202" s="4">
        <f>ROWS(A$7:A202)-1</f>
        <v>195</v>
      </c>
      <c r="B202" s="30"/>
      <c r="C202" s="30"/>
      <c r="D202" s="30"/>
      <c r="E202" s="30"/>
      <c r="F202" s="4">
        <v>7.4999999999999997E-2</v>
      </c>
      <c r="G202" s="29"/>
    </row>
    <row r="203" spans="1:7" x14ac:dyDescent="0.25">
      <c r="A203" s="4">
        <f>ROWS(A$7:A203)-1</f>
        <v>196</v>
      </c>
      <c r="B203" s="30"/>
      <c r="C203" s="30"/>
      <c r="D203" s="30"/>
      <c r="E203" s="30"/>
      <c r="F203" s="4">
        <v>7.4999999999999997E-2</v>
      </c>
      <c r="G203" s="29"/>
    </row>
    <row r="204" spans="1:7" x14ac:dyDescent="0.25">
      <c r="A204" s="4">
        <f>ROWS(A$7:A204)-1</f>
        <v>197</v>
      </c>
      <c r="B204" s="30"/>
      <c r="C204" s="30"/>
      <c r="D204" s="30"/>
      <c r="E204" s="30"/>
      <c r="F204" s="4">
        <v>7.4999999999999997E-2</v>
      </c>
      <c r="G204" s="29"/>
    </row>
    <row r="205" spans="1:7" x14ac:dyDescent="0.25">
      <c r="A205" s="4">
        <f>ROWS(A$7:A205)-1</f>
        <v>198</v>
      </c>
      <c r="B205" s="30"/>
      <c r="C205" s="30"/>
      <c r="D205" s="30"/>
      <c r="E205" s="30"/>
      <c r="F205" s="4">
        <v>7.4999999999999997E-2</v>
      </c>
      <c r="G205" s="29"/>
    </row>
    <row r="206" spans="1:7" x14ac:dyDescent="0.25">
      <c r="A206" s="4">
        <f>ROWS(A$7:A206)-1</f>
        <v>199</v>
      </c>
      <c r="B206" s="30"/>
      <c r="C206" s="30"/>
      <c r="D206" s="30"/>
      <c r="E206" s="30"/>
      <c r="F206" s="4">
        <v>7.4999999999999997E-2</v>
      </c>
      <c r="G206" s="29"/>
    </row>
    <row r="207" spans="1:7" x14ac:dyDescent="0.25">
      <c r="A207" s="4">
        <f>ROWS(A$7:A207)-1</f>
        <v>200</v>
      </c>
      <c r="B207" s="30"/>
      <c r="C207" s="30"/>
      <c r="D207" s="30"/>
      <c r="E207" s="30"/>
      <c r="F207" s="4">
        <v>7.4999999999999997E-2</v>
      </c>
      <c r="G207" s="29"/>
    </row>
    <row r="208" spans="1:7" x14ac:dyDescent="0.25">
      <c r="A208" s="4">
        <f>ROWS(A$7:A208)-1</f>
        <v>201</v>
      </c>
      <c r="B208" s="30"/>
      <c r="C208" s="30"/>
      <c r="D208" s="30"/>
      <c r="E208" s="30"/>
      <c r="F208" s="4">
        <v>7.4999999999999997E-2</v>
      </c>
      <c r="G208" s="29"/>
    </row>
    <row r="209" spans="1:7" x14ac:dyDescent="0.25">
      <c r="A209" s="4">
        <f>ROWS(A$7:A209)-1</f>
        <v>202</v>
      </c>
      <c r="B209" s="30"/>
      <c r="C209" s="30"/>
      <c r="D209" s="30"/>
      <c r="E209" s="30"/>
      <c r="F209" s="4">
        <v>7.4999999999999997E-2</v>
      </c>
      <c r="G209" s="29"/>
    </row>
    <row r="210" spans="1:7" x14ac:dyDescent="0.25">
      <c r="A210" s="4">
        <f>ROWS(A$7:A210)-1</f>
        <v>203</v>
      </c>
      <c r="B210" s="30"/>
      <c r="C210" s="30"/>
      <c r="D210" s="30"/>
      <c r="E210" s="30"/>
      <c r="F210" s="4">
        <v>7.4999999999999997E-2</v>
      </c>
      <c r="G210" s="29"/>
    </row>
    <row r="211" spans="1:7" x14ac:dyDescent="0.25">
      <c r="A211" s="4">
        <f>ROWS(A$7:A211)-1</f>
        <v>204</v>
      </c>
      <c r="B211" s="30"/>
      <c r="C211" s="30"/>
      <c r="D211" s="30"/>
      <c r="E211" s="30"/>
      <c r="F211" s="4">
        <v>7.4999999999999997E-2</v>
      </c>
      <c r="G211" s="29"/>
    </row>
    <row r="212" spans="1:7" x14ac:dyDescent="0.25">
      <c r="A212" s="4">
        <f>ROWS(A$7:A212)-1</f>
        <v>205</v>
      </c>
      <c r="B212" s="30"/>
      <c r="C212" s="30"/>
      <c r="D212" s="30"/>
      <c r="E212" s="30"/>
      <c r="F212" s="4">
        <v>7.4999999999999997E-2</v>
      </c>
      <c r="G212" s="29"/>
    </row>
    <row r="213" spans="1:7" x14ac:dyDescent="0.25">
      <c r="A213" s="4">
        <f>ROWS(A$7:A213)-1</f>
        <v>206</v>
      </c>
      <c r="B213" s="30"/>
      <c r="C213" s="30"/>
      <c r="D213" s="30"/>
      <c r="E213" s="30"/>
      <c r="F213" s="4">
        <v>7.4999999999999997E-2</v>
      </c>
      <c r="G213" s="29"/>
    </row>
    <row r="214" spans="1:7" x14ac:dyDescent="0.25">
      <c r="A214" s="4">
        <f>ROWS(A$7:A214)-1</f>
        <v>207</v>
      </c>
      <c r="B214" s="30"/>
      <c r="C214" s="30"/>
      <c r="D214" s="30"/>
      <c r="E214" s="30"/>
      <c r="F214" s="4">
        <v>7.4999999999999997E-2</v>
      </c>
      <c r="G214" s="29"/>
    </row>
    <row r="215" spans="1:7" x14ac:dyDescent="0.25">
      <c r="A215" s="4">
        <f>ROWS(A$7:A215)-1</f>
        <v>208</v>
      </c>
      <c r="B215" s="30"/>
      <c r="C215" s="30"/>
      <c r="D215" s="30"/>
      <c r="E215" s="30"/>
      <c r="F215" s="4">
        <v>7.4999999999999997E-2</v>
      </c>
      <c r="G215" s="29"/>
    </row>
    <row r="216" spans="1:7" x14ac:dyDescent="0.25">
      <c r="A216" s="4">
        <f>ROWS(A$7:A216)-1</f>
        <v>209</v>
      </c>
      <c r="B216" s="30"/>
      <c r="C216" s="30"/>
      <c r="D216" s="30"/>
      <c r="E216" s="30"/>
      <c r="F216" s="4">
        <v>7.4999999999999997E-2</v>
      </c>
      <c r="G216" s="29"/>
    </row>
    <row r="217" spans="1:7" x14ac:dyDescent="0.25">
      <c r="A217" s="4">
        <f>ROWS(A$7:A217)-1</f>
        <v>210</v>
      </c>
      <c r="B217" s="30"/>
      <c r="C217" s="30"/>
      <c r="D217" s="30"/>
      <c r="E217" s="30"/>
      <c r="F217" s="4">
        <v>7.4999999999999997E-2</v>
      </c>
      <c r="G217" s="29"/>
    </row>
    <row r="218" spans="1:7" x14ac:dyDescent="0.25">
      <c r="A218" s="4">
        <f>ROWS(A$7:A218)-1</f>
        <v>211</v>
      </c>
      <c r="B218" s="30"/>
      <c r="C218" s="30"/>
      <c r="D218" s="30"/>
      <c r="E218" s="30"/>
      <c r="F218" s="4">
        <v>7.4999999999999997E-2</v>
      </c>
      <c r="G218" s="29"/>
    </row>
    <row r="219" spans="1:7" x14ac:dyDescent="0.25">
      <c r="A219" s="4">
        <f>ROWS(A$7:A219)-1</f>
        <v>212</v>
      </c>
      <c r="B219" s="30"/>
      <c r="C219" s="30"/>
      <c r="D219" s="30"/>
      <c r="E219" s="30"/>
      <c r="F219" s="4">
        <v>7.4999999999999997E-2</v>
      </c>
      <c r="G219" s="29"/>
    </row>
    <row r="220" spans="1:7" x14ac:dyDescent="0.25">
      <c r="A220" s="4">
        <f>ROWS(A$7:A220)-1</f>
        <v>213</v>
      </c>
      <c r="B220" s="30"/>
      <c r="C220" s="30"/>
      <c r="D220" s="30"/>
      <c r="E220" s="30"/>
      <c r="F220" s="4">
        <v>7.4999999999999997E-2</v>
      </c>
      <c r="G220" s="29"/>
    </row>
    <row r="221" spans="1:7" x14ac:dyDescent="0.25">
      <c r="A221" s="4">
        <f>ROWS(A$7:A221)-1</f>
        <v>214</v>
      </c>
      <c r="B221" s="30"/>
      <c r="C221" s="30"/>
      <c r="D221" s="30"/>
      <c r="E221" s="30"/>
      <c r="F221" s="4">
        <v>7.4999999999999997E-2</v>
      </c>
      <c r="G221" s="29"/>
    </row>
    <row r="222" spans="1:7" x14ac:dyDescent="0.25">
      <c r="A222" s="4">
        <f>ROWS(A$7:A222)-1</f>
        <v>215</v>
      </c>
      <c r="B222" s="30"/>
      <c r="C222" s="30"/>
      <c r="D222" s="30"/>
      <c r="E222" s="30"/>
      <c r="F222" s="4">
        <v>7.4999999999999997E-2</v>
      </c>
      <c r="G222" s="29"/>
    </row>
    <row r="223" spans="1:7" x14ac:dyDescent="0.25">
      <c r="A223" s="4">
        <f>ROWS(A$7:A223)-1</f>
        <v>216</v>
      </c>
      <c r="B223" s="30"/>
      <c r="C223" s="30"/>
      <c r="D223" s="30"/>
      <c r="E223" s="30"/>
      <c r="F223" s="4">
        <v>7.4999999999999997E-2</v>
      </c>
      <c r="G223" s="29"/>
    </row>
    <row r="224" spans="1:7" x14ac:dyDescent="0.25">
      <c r="A224" s="4">
        <f>ROWS(A$7:A224)-1</f>
        <v>217</v>
      </c>
      <c r="B224" s="30"/>
      <c r="C224" s="30"/>
      <c r="D224" s="30"/>
      <c r="E224" s="30"/>
      <c r="F224" s="4">
        <v>7.4999999999999997E-2</v>
      </c>
      <c r="G224" s="29"/>
    </row>
    <row r="225" spans="1:7" x14ac:dyDescent="0.25">
      <c r="A225" s="4">
        <f>ROWS(A$7:A225)-1</f>
        <v>218</v>
      </c>
      <c r="B225" s="30"/>
      <c r="C225" s="30"/>
      <c r="D225" s="30"/>
      <c r="E225" s="30"/>
      <c r="F225" s="4">
        <v>7.4999999999999997E-2</v>
      </c>
      <c r="G225" s="29"/>
    </row>
    <row r="226" spans="1:7" x14ac:dyDescent="0.25">
      <c r="A226" s="4">
        <f>ROWS(A$7:A226)-1</f>
        <v>219</v>
      </c>
      <c r="B226" s="30"/>
      <c r="C226" s="30"/>
      <c r="D226" s="30"/>
      <c r="E226" s="30"/>
      <c r="F226" s="4">
        <v>7.4999999999999997E-2</v>
      </c>
      <c r="G226" s="29"/>
    </row>
    <row r="227" spans="1:7" x14ac:dyDescent="0.25">
      <c r="A227" s="4">
        <f>ROWS(A$7:A227)-1</f>
        <v>220</v>
      </c>
      <c r="B227" s="30"/>
      <c r="C227" s="30"/>
      <c r="D227" s="30"/>
      <c r="E227" s="30"/>
      <c r="F227" s="4">
        <v>7.4999999999999997E-2</v>
      </c>
      <c r="G227" s="29"/>
    </row>
    <row r="228" spans="1:7" x14ac:dyDescent="0.25">
      <c r="A228" s="4">
        <f>ROWS(A$7:A228)-1</f>
        <v>221</v>
      </c>
      <c r="B228" s="30"/>
      <c r="C228" s="30"/>
      <c r="D228" s="30"/>
      <c r="E228" s="30"/>
      <c r="F228" s="4">
        <v>7.4999999999999997E-2</v>
      </c>
      <c r="G228" s="29"/>
    </row>
    <row r="229" spans="1:7" x14ac:dyDescent="0.25">
      <c r="A229" s="4">
        <f>ROWS(A$7:A229)-1</f>
        <v>222</v>
      </c>
      <c r="B229" s="30"/>
      <c r="C229" s="30"/>
      <c r="D229" s="30"/>
      <c r="E229" s="30"/>
      <c r="F229" s="4">
        <v>7.4999999999999997E-2</v>
      </c>
      <c r="G229" s="29"/>
    </row>
    <row r="230" spans="1:7" x14ac:dyDescent="0.25">
      <c r="A230" s="4">
        <f>ROWS(A$7:A230)-1</f>
        <v>223</v>
      </c>
      <c r="B230" s="30"/>
      <c r="C230" s="30"/>
      <c r="D230" s="30"/>
      <c r="E230" s="30"/>
      <c r="F230" s="4">
        <v>7.4999999999999997E-2</v>
      </c>
      <c r="G230" s="29"/>
    </row>
    <row r="231" spans="1:7" x14ac:dyDescent="0.25">
      <c r="A231" s="4">
        <f>ROWS(A$7:A231)-1</f>
        <v>224</v>
      </c>
      <c r="B231" s="30"/>
      <c r="C231" s="30"/>
      <c r="D231" s="30"/>
      <c r="E231" s="30"/>
      <c r="F231" s="4">
        <v>7.4999999999999997E-2</v>
      </c>
      <c r="G231" s="29"/>
    </row>
    <row r="232" spans="1:7" x14ac:dyDescent="0.25">
      <c r="A232" s="4">
        <f>ROWS(A$7:A232)-1</f>
        <v>225</v>
      </c>
      <c r="B232" s="30"/>
      <c r="C232" s="30"/>
      <c r="D232" s="30"/>
      <c r="E232" s="30"/>
      <c r="F232" s="4">
        <v>7.4999999999999997E-2</v>
      </c>
      <c r="G232" s="29"/>
    </row>
    <row r="233" spans="1:7" x14ac:dyDescent="0.25">
      <c r="A233" s="4">
        <f>ROWS(A$7:A233)-1</f>
        <v>226</v>
      </c>
      <c r="B233" s="30"/>
      <c r="C233" s="30"/>
      <c r="D233" s="30"/>
      <c r="E233" s="30"/>
      <c r="F233" s="4">
        <v>7.4999999999999997E-2</v>
      </c>
      <c r="G233" s="29"/>
    </row>
    <row r="234" spans="1:7" x14ac:dyDescent="0.25">
      <c r="A234" s="4">
        <f>ROWS(A$7:A234)-1</f>
        <v>227</v>
      </c>
      <c r="B234" s="30"/>
      <c r="C234" s="30"/>
      <c r="D234" s="30"/>
      <c r="E234" s="30"/>
      <c r="F234" s="4">
        <v>7.4999999999999997E-2</v>
      </c>
      <c r="G234" s="29"/>
    </row>
    <row r="235" spans="1:7" x14ac:dyDescent="0.25">
      <c r="A235" s="4">
        <f>ROWS(A$7:A235)-1</f>
        <v>228</v>
      </c>
      <c r="B235" s="30"/>
      <c r="C235" s="30"/>
      <c r="D235" s="30"/>
      <c r="E235" s="30"/>
      <c r="F235" s="4">
        <v>7.4999999999999997E-2</v>
      </c>
      <c r="G235" s="29"/>
    </row>
    <row r="236" spans="1:7" x14ac:dyDescent="0.25">
      <c r="A236" s="4">
        <f>ROWS(A$7:A236)-1</f>
        <v>229</v>
      </c>
      <c r="B236" s="30"/>
      <c r="C236" s="30"/>
      <c r="D236" s="30"/>
      <c r="E236" s="30"/>
      <c r="F236" s="4">
        <v>7.4999999999999997E-2</v>
      </c>
      <c r="G236" s="29"/>
    </row>
    <row r="237" spans="1:7" x14ac:dyDescent="0.25">
      <c r="A237" s="4">
        <f>ROWS(A$7:A237)-1</f>
        <v>230</v>
      </c>
      <c r="B237" s="30"/>
      <c r="C237" s="30"/>
      <c r="D237" s="30"/>
      <c r="E237" s="30"/>
      <c r="F237" s="4">
        <v>7.4999999999999997E-2</v>
      </c>
      <c r="G237" s="29"/>
    </row>
    <row r="238" spans="1:7" x14ac:dyDescent="0.25">
      <c r="A238" s="4">
        <f>ROWS(A$7:A238)-1</f>
        <v>231</v>
      </c>
      <c r="B238" s="30"/>
      <c r="C238" s="30"/>
      <c r="D238" s="30"/>
      <c r="E238" s="30"/>
      <c r="F238" s="4">
        <v>7.4999999999999997E-2</v>
      </c>
      <c r="G238" s="29"/>
    </row>
    <row r="239" spans="1:7" x14ac:dyDescent="0.25">
      <c r="A239" s="4">
        <f>ROWS(A$7:A239)-1</f>
        <v>232</v>
      </c>
      <c r="B239" s="30"/>
      <c r="C239" s="30"/>
      <c r="D239" s="30"/>
      <c r="E239" s="30"/>
      <c r="F239" s="4">
        <v>7.4999999999999997E-2</v>
      </c>
      <c r="G239" s="29"/>
    </row>
    <row r="240" spans="1:7" x14ac:dyDescent="0.25">
      <c r="A240" s="4">
        <f>ROWS(A$7:A240)-1</f>
        <v>233</v>
      </c>
      <c r="B240" s="30"/>
      <c r="C240" s="30"/>
      <c r="D240" s="30"/>
      <c r="E240" s="30"/>
      <c r="F240" s="4">
        <v>7.4999999999999997E-2</v>
      </c>
      <c r="G240" s="29"/>
    </row>
    <row r="241" spans="1:7" x14ac:dyDescent="0.25">
      <c r="A241" s="4">
        <f>ROWS(A$7:A241)-1</f>
        <v>234</v>
      </c>
      <c r="B241" s="30"/>
      <c r="C241" s="30"/>
      <c r="D241" s="30"/>
      <c r="E241" s="30"/>
      <c r="F241" s="4">
        <v>7.4999999999999997E-2</v>
      </c>
      <c r="G241" s="29"/>
    </row>
    <row r="242" spans="1:7" x14ac:dyDescent="0.25">
      <c r="A242" s="4">
        <f>ROWS(A$7:A242)-1</f>
        <v>235</v>
      </c>
      <c r="B242" s="30"/>
      <c r="C242" s="30"/>
      <c r="D242" s="30"/>
      <c r="E242" s="30"/>
      <c r="F242" s="4">
        <v>7.4999999999999997E-2</v>
      </c>
      <c r="G242" s="29"/>
    </row>
    <row r="243" spans="1:7" x14ac:dyDescent="0.25">
      <c r="A243" s="4">
        <f>ROWS(A$7:A243)-1</f>
        <v>236</v>
      </c>
      <c r="B243" s="30"/>
      <c r="C243" s="30"/>
      <c r="D243" s="30"/>
      <c r="E243" s="30"/>
      <c r="F243" s="4">
        <v>7.4999999999999997E-2</v>
      </c>
      <c r="G243" s="29"/>
    </row>
    <row r="244" spans="1:7" x14ac:dyDescent="0.25">
      <c r="A244" s="4">
        <f>ROWS(A$7:A244)-1</f>
        <v>237</v>
      </c>
      <c r="B244" s="30"/>
      <c r="C244" s="30"/>
      <c r="D244" s="30"/>
      <c r="E244" s="30"/>
      <c r="F244" s="4">
        <v>7.4999999999999997E-2</v>
      </c>
      <c r="G244" s="29"/>
    </row>
    <row r="245" spans="1:7" x14ac:dyDescent="0.25">
      <c r="A245" s="4">
        <f>ROWS(A$7:A245)-1</f>
        <v>238</v>
      </c>
      <c r="B245" s="30"/>
      <c r="C245" s="30"/>
      <c r="D245" s="30"/>
      <c r="E245" s="30"/>
      <c r="F245" s="4">
        <v>7.4999999999999997E-2</v>
      </c>
      <c r="G245" s="29"/>
    </row>
    <row r="246" spans="1:7" x14ac:dyDescent="0.25">
      <c r="A246" s="4">
        <f>ROWS(A$7:A246)-1</f>
        <v>239</v>
      </c>
      <c r="B246" s="30"/>
      <c r="C246" s="30"/>
      <c r="D246" s="30"/>
      <c r="E246" s="30"/>
      <c r="F246" s="4">
        <v>7.4999999999999997E-2</v>
      </c>
      <c r="G246" s="29"/>
    </row>
    <row r="247" spans="1:7" x14ac:dyDescent="0.25">
      <c r="A247" s="4">
        <f>ROWS(A$7:A247)-1</f>
        <v>240</v>
      </c>
      <c r="B247" s="30"/>
      <c r="C247" s="30"/>
      <c r="D247" s="30"/>
      <c r="E247" s="30"/>
      <c r="F247" s="4">
        <v>7.4999999999999997E-2</v>
      </c>
      <c r="G247" s="29"/>
    </row>
    <row r="248" spans="1:7" x14ac:dyDescent="0.25">
      <c r="A248" s="4">
        <f>ROWS(A$7:A248)-1</f>
        <v>241</v>
      </c>
      <c r="B248" s="30"/>
      <c r="C248" s="30"/>
      <c r="D248" s="30"/>
      <c r="E248" s="30"/>
      <c r="F248" s="4">
        <v>7.4999999999999997E-2</v>
      </c>
      <c r="G248" s="29"/>
    </row>
    <row r="249" spans="1:7" x14ac:dyDescent="0.25">
      <c r="A249" s="4">
        <f>ROWS(A$7:A249)-1</f>
        <v>242</v>
      </c>
      <c r="B249" s="30"/>
      <c r="C249" s="30"/>
      <c r="D249" s="30"/>
      <c r="E249" s="30"/>
      <c r="F249" s="4">
        <v>7.4999999999999997E-2</v>
      </c>
      <c r="G249" s="29"/>
    </row>
    <row r="250" spans="1:7" x14ac:dyDescent="0.25">
      <c r="A250" s="4">
        <f>ROWS(A$7:A250)-1</f>
        <v>243</v>
      </c>
      <c r="B250" s="30"/>
      <c r="C250" s="30"/>
      <c r="D250" s="30"/>
      <c r="E250" s="30"/>
      <c r="F250" s="4">
        <v>7.4999999999999997E-2</v>
      </c>
      <c r="G250" s="29"/>
    </row>
    <row r="251" spans="1:7" x14ac:dyDescent="0.25">
      <c r="A251" s="4">
        <f>ROWS(A$7:A251)-1</f>
        <v>244</v>
      </c>
      <c r="B251" s="30"/>
      <c r="C251" s="30"/>
      <c r="D251" s="30"/>
      <c r="E251" s="30"/>
      <c r="F251" s="4">
        <v>7.4999999999999997E-2</v>
      </c>
      <c r="G251" s="29"/>
    </row>
    <row r="252" spans="1:7" x14ac:dyDescent="0.25">
      <c r="A252" s="4">
        <f>ROWS(A$7:A252)-1</f>
        <v>245</v>
      </c>
      <c r="B252" s="30"/>
      <c r="C252" s="30"/>
      <c r="D252" s="30"/>
      <c r="E252" s="30"/>
      <c r="F252" s="4">
        <v>7.4999999999999997E-2</v>
      </c>
      <c r="G252" s="29"/>
    </row>
    <row r="253" spans="1:7" x14ac:dyDescent="0.25">
      <c r="A253" s="4">
        <f>ROWS(A$7:A253)-1</f>
        <v>246</v>
      </c>
      <c r="B253" s="30"/>
      <c r="C253" s="30"/>
      <c r="D253" s="30"/>
      <c r="E253" s="30"/>
      <c r="F253" s="4">
        <v>7.4999999999999997E-2</v>
      </c>
      <c r="G253" s="29"/>
    </row>
    <row r="254" spans="1:7" x14ac:dyDescent="0.25">
      <c r="A254" s="4">
        <f>ROWS(A$7:A254)-1</f>
        <v>247</v>
      </c>
      <c r="B254" s="30"/>
      <c r="C254" s="30"/>
      <c r="D254" s="30"/>
      <c r="E254" s="30"/>
      <c r="F254" s="4">
        <v>7.4999999999999997E-2</v>
      </c>
      <c r="G254" s="29"/>
    </row>
    <row r="255" spans="1:7" x14ac:dyDescent="0.25">
      <c r="A255" s="4">
        <f>ROWS(A$7:A255)-1</f>
        <v>248</v>
      </c>
      <c r="B255" s="30"/>
      <c r="C255" s="30"/>
      <c r="D255" s="30"/>
      <c r="E255" s="30"/>
      <c r="F255" s="4">
        <v>7.4999999999999997E-2</v>
      </c>
      <c r="G255" s="29"/>
    </row>
    <row r="256" spans="1:7" x14ac:dyDescent="0.25">
      <c r="A256" s="4">
        <f>ROWS(A$7:A256)-1</f>
        <v>249</v>
      </c>
      <c r="B256" s="30"/>
      <c r="C256" s="30"/>
      <c r="D256" s="30"/>
      <c r="E256" s="30"/>
      <c r="F256" s="4">
        <v>7.4999999999999997E-2</v>
      </c>
      <c r="G256" s="29"/>
    </row>
    <row r="257" spans="1:7" x14ac:dyDescent="0.25">
      <c r="A257" s="4">
        <f>ROWS(A$7:A257)-1</f>
        <v>250</v>
      </c>
      <c r="B257" s="30"/>
      <c r="C257" s="30"/>
      <c r="D257" s="30"/>
      <c r="E257" s="30"/>
      <c r="F257" s="4">
        <v>7.4999999999999997E-2</v>
      </c>
      <c r="G257" s="29"/>
    </row>
    <row r="258" spans="1:7" x14ac:dyDescent="0.25">
      <c r="A258" s="4">
        <f>ROWS(A$7:A258)-1</f>
        <v>251</v>
      </c>
      <c r="B258" s="30"/>
      <c r="C258" s="30"/>
      <c r="D258" s="30"/>
      <c r="E258" s="30"/>
      <c r="F258" s="4">
        <v>7.4999999999999997E-2</v>
      </c>
      <c r="G258" s="29"/>
    </row>
    <row r="259" spans="1:7" x14ac:dyDescent="0.25">
      <c r="A259" s="4">
        <f>ROWS(A$7:A259)-1</f>
        <v>252</v>
      </c>
      <c r="B259" s="30"/>
      <c r="C259" s="30"/>
      <c r="D259" s="30"/>
      <c r="E259" s="30"/>
      <c r="F259" s="4">
        <v>7.4999999999999997E-2</v>
      </c>
      <c r="G259" s="29"/>
    </row>
    <row r="260" spans="1:7" x14ac:dyDescent="0.25">
      <c r="A260" s="4">
        <f>ROWS(A$7:A260)-1</f>
        <v>253</v>
      </c>
      <c r="B260" s="30"/>
      <c r="C260" s="30"/>
      <c r="D260" s="30"/>
      <c r="E260" s="30"/>
      <c r="F260" s="4">
        <v>7.4999999999999997E-2</v>
      </c>
      <c r="G260" s="29"/>
    </row>
    <row r="261" spans="1:7" x14ac:dyDescent="0.25">
      <c r="A261" s="4">
        <f>ROWS(A$7:A261)-1</f>
        <v>254</v>
      </c>
      <c r="B261" s="30"/>
      <c r="C261" s="30"/>
      <c r="D261" s="30"/>
      <c r="E261" s="30"/>
      <c r="F261" s="4">
        <v>7.4999999999999997E-2</v>
      </c>
      <c r="G261" s="29"/>
    </row>
    <row r="262" spans="1:7" x14ac:dyDescent="0.25">
      <c r="A262" s="4">
        <f>ROWS(A$7:A262)-1</f>
        <v>255</v>
      </c>
      <c r="B262" s="30"/>
      <c r="C262" s="30"/>
      <c r="D262" s="30"/>
      <c r="E262" s="30"/>
      <c r="F262" s="4">
        <v>7.4999999999999997E-2</v>
      </c>
      <c r="G262" s="29"/>
    </row>
    <row r="263" spans="1:7" x14ac:dyDescent="0.25">
      <c r="A263" s="4">
        <f>ROWS(A$7:A263)-1</f>
        <v>256</v>
      </c>
      <c r="B263" s="30"/>
      <c r="C263" s="30"/>
      <c r="D263" s="30"/>
      <c r="E263" s="30"/>
      <c r="F263" s="4">
        <v>7.4999999999999997E-2</v>
      </c>
      <c r="G263" s="29"/>
    </row>
    <row r="264" spans="1:7" x14ac:dyDescent="0.25">
      <c r="A264" s="4">
        <f>ROWS(A$7:A264)-1</f>
        <v>257</v>
      </c>
      <c r="B264" s="30"/>
      <c r="C264" s="30"/>
      <c r="D264" s="30"/>
      <c r="E264" s="30"/>
      <c r="F264" s="4">
        <v>7.4999999999999997E-2</v>
      </c>
      <c r="G264" s="29"/>
    </row>
    <row r="265" spans="1:7" x14ac:dyDescent="0.25">
      <c r="A265" s="4">
        <f>ROWS(A$7:A265)-1</f>
        <v>258</v>
      </c>
      <c r="B265" s="30"/>
      <c r="C265" s="30"/>
      <c r="D265" s="30"/>
      <c r="E265" s="30"/>
      <c r="F265" s="4">
        <v>7.4999999999999997E-2</v>
      </c>
      <c r="G265" s="29"/>
    </row>
    <row r="266" spans="1:7" x14ac:dyDescent="0.25">
      <c r="A266" s="4">
        <f>ROWS(A$7:A266)-1</f>
        <v>259</v>
      </c>
      <c r="B266" s="30"/>
      <c r="C266" s="30"/>
      <c r="D266" s="30"/>
      <c r="E266" s="30"/>
      <c r="F266" s="4">
        <v>7.4999999999999997E-2</v>
      </c>
      <c r="G266" s="29"/>
    </row>
    <row r="267" spans="1:7" x14ac:dyDescent="0.25">
      <c r="A267" s="4">
        <f>ROWS(A$7:A267)-1</f>
        <v>260</v>
      </c>
      <c r="B267" s="30"/>
      <c r="C267" s="30"/>
      <c r="D267" s="30"/>
      <c r="E267" s="30"/>
      <c r="F267" s="4">
        <v>7.4999999999999997E-2</v>
      </c>
      <c r="G267" s="29"/>
    </row>
    <row r="268" spans="1:7" x14ac:dyDescent="0.25">
      <c r="A268" s="4">
        <f>ROWS(A$7:A268)-1</f>
        <v>261</v>
      </c>
      <c r="B268" s="30"/>
      <c r="C268" s="30"/>
      <c r="D268" s="30"/>
      <c r="E268" s="30"/>
      <c r="F268" s="4">
        <v>7.4999999999999997E-2</v>
      </c>
      <c r="G268" s="29"/>
    </row>
    <row r="269" spans="1:7" x14ac:dyDescent="0.25">
      <c r="A269" s="4">
        <f>ROWS(A$7:A269)-1</f>
        <v>262</v>
      </c>
      <c r="B269" s="30"/>
      <c r="C269" s="30"/>
      <c r="D269" s="30"/>
      <c r="E269" s="30"/>
      <c r="F269" s="4">
        <v>7.4999999999999997E-2</v>
      </c>
      <c r="G269" s="29"/>
    </row>
    <row r="270" spans="1:7" x14ac:dyDescent="0.25">
      <c r="A270" s="4">
        <f>ROWS(A$7:A270)-1</f>
        <v>263</v>
      </c>
      <c r="B270" s="30"/>
      <c r="C270" s="30"/>
      <c r="D270" s="30"/>
      <c r="E270" s="30"/>
      <c r="F270" s="4">
        <v>7.4999999999999997E-2</v>
      </c>
      <c r="G270" s="29"/>
    </row>
    <row r="271" spans="1:7" x14ac:dyDescent="0.25">
      <c r="A271" s="4">
        <f>ROWS(A$7:A271)-1</f>
        <v>264</v>
      </c>
      <c r="B271" s="30"/>
      <c r="C271" s="30"/>
      <c r="D271" s="30"/>
      <c r="E271" s="30"/>
      <c r="F271" s="4">
        <v>7.4999999999999997E-2</v>
      </c>
      <c r="G271" s="29"/>
    </row>
    <row r="272" spans="1:7" x14ac:dyDescent="0.25">
      <c r="A272" s="4">
        <f>ROWS(A$7:A272)-1</f>
        <v>265</v>
      </c>
      <c r="B272" s="30"/>
      <c r="C272" s="30"/>
      <c r="D272" s="30"/>
      <c r="E272" s="30"/>
      <c r="F272" s="4">
        <v>7.4999999999999997E-2</v>
      </c>
      <c r="G272" s="29"/>
    </row>
    <row r="273" spans="1:7" x14ac:dyDescent="0.25">
      <c r="A273" s="4">
        <f>ROWS(A$7:A273)-1</f>
        <v>266</v>
      </c>
      <c r="B273" s="30"/>
      <c r="C273" s="30"/>
      <c r="D273" s="30"/>
      <c r="E273" s="30"/>
      <c r="F273" s="4">
        <v>7.4999999999999997E-2</v>
      </c>
      <c r="G273" s="29"/>
    </row>
    <row r="274" spans="1:7" x14ac:dyDescent="0.25">
      <c r="A274" s="4">
        <f>ROWS(A$7:A274)-1</f>
        <v>267</v>
      </c>
      <c r="B274" s="30"/>
      <c r="C274" s="30"/>
      <c r="D274" s="30"/>
      <c r="E274" s="30"/>
      <c r="F274" s="4">
        <v>7.4999999999999997E-2</v>
      </c>
      <c r="G274" s="29"/>
    </row>
    <row r="275" spans="1:7" x14ac:dyDescent="0.25">
      <c r="A275" s="4">
        <f>ROWS(A$7:A275)-1</f>
        <v>268</v>
      </c>
      <c r="B275" s="30"/>
      <c r="C275" s="30"/>
      <c r="D275" s="30"/>
      <c r="E275" s="30"/>
      <c r="F275" s="4">
        <v>7.4999999999999997E-2</v>
      </c>
      <c r="G275" s="29"/>
    </row>
    <row r="276" spans="1:7" x14ac:dyDescent="0.25">
      <c r="A276" s="4">
        <f>ROWS(A$7:A276)-1</f>
        <v>269</v>
      </c>
      <c r="B276" s="30"/>
      <c r="C276" s="30"/>
      <c r="D276" s="30"/>
      <c r="E276" s="30"/>
      <c r="F276" s="4">
        <v>7.4999999999999997E-2</v>
      </c>
      <c r="G276" s="29"/>
    </row>
    <row r="277" spans="1:7" x14ac:dyDescent="0.25">
      <c r="A277" s="4">
        <f>ROWS(A$7:A277)-1</f>
        <v>270</v>
      </c>
      <c r="B277" s="30"/>
      <c r="C277" s="30"/>
      <c r="D277" s="30"/>
      <c r="E277" s="30"/>
      <c r="F277" s="4">
        <v>7.4999999999999997E-2</v>
      </c>
      <c r="G277" s="29"/>
    </row>
    <row r="278" spans="1:7" x14ac:dyDescent="0.25">
      <c r="A278" s="4">
        <f>ROWS(A$7:A278)-1</f>
        <v>271</v>
      </c>
      <c r="B278" s="30"/>
      <c r="C278" s="30"/>
      <c r="D278" s="30"/>
      <c r="E278" s="30"/>
      <c r="F278" s="4">
        <v>7.4999999999999997E-2</v>
      </c>
      <c r="G278" s="29"/>
    </row>
    <row r="279" spans="1:7" x14ac:dyDescent="0.25">
      <c r="A279" s="4">
        <f>ROWS(A$7:A279)-1</f>
        <v>272</v>
      </c>
      <c r="B279" s="30"/>
      <c r="C279" s="30"/>
      <c r="D279" s="30"/>
      <c r="E279" s="30"/>
      <c r="F279" s="4">
        <v>7.4999999999999997E-2</v>
      </c>
      <c r="G279" s="29"/>
    </row>
    <row r="280" spans="1:7" x14ac:dyDescent="0.25">
      <c r="A280" s="4">
        <f>ROWS(A$7:A280)-1</f>
        <v>273</v>
      </c>
      <c r="B280" s="30"/>
      <c r="C280" s="30"/>
      <c r="D280" s="30"/>
      <c r="E280" s="30"/>
      <c r="F280" s="4">
        <v>7.4999999999999997E-2</v>
      </c>
      <c r="G280" s="29"/>
    </row>
    <row r="281" spans="1:7" x14ac:dyDescent="0.25">
      <c r="A281" s="4">
        <f>ROWS(A$7:A281)-1</f>
        <v>274</v>
      </c>
      <c r="B281" s="30"/>
      <c r="C281" s="30"/>
      <c r="D281" s="30"/>
      <c r="E281" s="30"/>
      <c r="F281" s="4">
        <v>7.4999999999999997E-2</v>
      </c>
      <c r="G281" s="29"/>
    </row>
    <row r="282" spans="1:7" x14ac:dyDescent="0.25">
      <c r="A282" s="4">
        <f>ROWS(A$7:A282)-1</f>
        <v>275</v>
      </c>
      <c r="B282" s="30"/>
      <c r="C282" s="30"/>
      <c r="D282" s="30"/>
      <c r="E282" s="30"/>
      <c r="F282" s="4">
        <v>7.4999999999999997E-2</v>
      </c>
      <c r="G282" s="29"/>
    </row>
    <row r="283" spans="1:7" x14ac:dyDescent="0.25">
      <c r="A283" s="4">
        <f>ROWS(A$7:A283)-1</f>
        <v>276</v>
      </c>
      <c r="B283" s="30"/>
      <c r="C283" s="30"/>
      <c r="D283" s="30"/>
      <c r="E283" s="30"/>
      <c r="F283" s="4">
        <v>7.4999999999999997E-2</v>
      </c>
      <c r="G283" s="29"/>
    </row>
    <row r="284" spans="1:7" x14ac:dyDescent="0.25">
      <c r="A284" s="4">
        <f>ROWS(A$7:A284)-1</f>
        <v>277</v>
      </c>
      <c r="B284" s="30"/>
      <c r="C284" s="30"/>
      <c r="D284" s="30"/>
      <c r="E284" s="30"/>
      <c r="F284" s="4">
        <v>7.4999999999999997E-2</v>
      </c>
      <c r="G284" s="29"/>
    </row>
    <row r="285" spans="1:7" x14ac:dyDescent="0.25">
      <c r="A285" s="4">
        <f>ROWS(A$7:A285)-1</f>
        <v>278</v>
      </c>
      <c r="B285" s="30"/>
      <c r="C285" s="30"/>
      <c r="D285" s="30"/>
      <c r="E285" s="30"/>
      <c r="F285" s="4">
        <v>7.4999999999999997E-2</v>
      </c>
      <c r="G285" s="29"/>
    </row>
    <row r="286" spans="1:7" x14ac:dyDescent="0.25">
      <c r="A286" s="4">
        <f>ROWS(A$7:A286)-1</f>
        <v>279</v>
      </c>
      <c r="B286" s="30"/>
      <c r="C286" s="30"/>
      <c r="D286" s="30"/>
      <c r="E286" s="30"/>
      <c r="F286" s="4">
        <v>7.4999999999999997E-2</v>
      </c>
      <c r="G286" s="29"/>
    </row>
    <row r="287" spans="1:7" x14ac:dyDescent="0.25">
      <c r="A287" s="4">
        <f>ROWS(A$7:A287)-1</f>
        <v>280</v>
      </c>
      <c r="B287" s="30"/>
      <c r="C287" s="30"/>
      <c r="D287" s="30"/>
      <c r="E287" s="30"/>
      <c r="F287" s="4">
        <v>7.4999999999999997E-2</v>
      </c>
      <c r="G287" s="29"/>
    </row>
    <row r="288" spans="1:7" x14ac:dyDescent="0.25">
      <c r="A288" s="4">
        <f>ROWS(A$7:A288)-1</f>
        <v>281</v>
      </c>
      <c r="B288" s="30"/>
      <c r="C288" s="30"/>
      <c r="D288" s="30"/>
      <c r="E288" s="30"/>
      <c r="F288" s="4">
        <v>7.4999999999999997E-2</v>
      </c>
      <c r="G288" s="29"/>
    </row>
    <row r="289" spans="1:7" x14ac:dyDescent="0.25">
      <c r="A289" s="4">
        <f>ROWS(A$7:A289)-1</f>
        <v>282</v>
      </c>
      <c r="B289" s="30"/>
      <c r="C289" s="30"/>
      <c r="D289" s="30"/>
      <c r="E289" s="30"/>
      <c r="F289" s="4">
        <v>7.4999999999999997E-2</v>
      </c>
      <c r="G289" s="29"/>
    </row>
    <row r="290" spans="1:7" x14ac:dyDescent="0.25">
      <c r="A290" s="4">
        <f>ROWS(A$7:A290)-1</f>
        <v>283</v>
      </c>
      <c r="B290" s="30"/>
      <c r="C290" s="30"/>
      <c r="D290" s="30"/>
      <c r="E290" s="30"/>
      <c r="F290" s="4">
        <v>7.4999999999999997E-2</v>
      </c>
      <c r="G290" s="29"/>
    </row>
    <row r="291" spans="1:7" x14ac:dyDescent="0.25">
      <c r="A291" s="4">
        <f>ROWS(A$7:A291)-1</f>
        <v>284</v>
      </c>
      <c r="B291" s="30"/>
      <c r="C291" s="30"/>
      <c r="D291" s="30"/>
      <c r="E291" s="30"/>
      <c r="F291" s="4">
        <v>7.4999999999999997E-2</v>
      </c>
      <c r="G291" s="29"/>
    </row>
    <row r="292" spans="1:7" x14ac:dyDescent="0.25">
      <c r="A292" s="4">
        <f>ROWS(A$7:A292)-1</f>
        <v>285</v>
      </c>
      <c r="B292" s="30"/>
      <c r="C292" s="30"/>
      <c r="D292" s="30"/>
      <c r="E292" s="30"/>
      <c r="F292" s="4">
        <v>7.4999999999999997E-2</v>
      </c>
      <c r="G292" s="29"/>
    </row>
    <row r="293" spans="1:7" x14ac:dyDescent="0.25">
      <c r="A293" s="4">
        <f>ROWS(A$7:A293)-1</f>
        <v>286</v>
      </c>
      <c r="B293" s="30"/>
      <c r="C293" s="30"/>
      <c r="D293" s="30"/>
      <c r="E293" s="30"/>
      <c r="F293" s="4">
        <v>7.4999999999999997E-2</v>
      </c>
      <c r="G293" s="29"/>
    </row>
    <row r="294" spans="1:7" x14ac:dyDescent="0.25">
      <c r="A294" s="4">
        <f>ROWS(A$7:A294)-1</f>
        <v>287</v>
      </c>
      <c r="B294" s="30"/>
      <c r="C294" s="30"/>
      <c r="D294" s="30"/>
      <c r="E294" s="30"/>
      <c r="F294" s="4">
        <v>7.4999999999999997E-2</v>
      </c>
      <c r="G294" s="29"/>
    </row>
    <row r="295" spans="1:7" x14ac:dyDescent="0.25">
      <c r="A295" s="4">
        <f>ROWS(A$7:A295)-1</f>
        <v>288</v>
      </c>
      <c r="B295" s="30"/>
      <c r="C295" s="30"/>
      <c r="D295" s="30"/>
      <c r="E295" s="30"/>
      <c r="F295" s="4">
        <v>7.4999999999999997E-2</v>
      </c>
      <c r="G295" s="29"/>
    </row>
    <row r="296" spans="1:7" x14ac:dyDescent="0.25">
      <c r="A296" s="4">
        <f>ROWS(A$7:A296)-1</f>
        <v>289</v>
      </c>
      <c r="B296" s="30"/>
      <c r="C296" s="30"/>
      <c r="D296" s="30"/>
      <c r="E296" s="30"/>
      <c r="F296" s="4">
        <v>7.4999999999999997E-2</v>
      </c>
      <c r="G296" s="29"/>
    </row>
    <row r="297" spans="1:7" x14ac:dyDescent="0.25">
      <c r="A297" s="4">
        <f>ROWS(A$7:A297)-1</f>
        <v>290</v>
      </c>
      <c r="B297" s="30"/>
      <c r="C297" s="30"/>
      <c r="D297" s="30"/>
      <c r="E297" s="30"/>
      <c r="F297" s="4">
        <v>7.4999999999999997E-2</v>
      </c>
      <c r="G297" s="29"/>
    </row>
    <row r="298" spans="1:7" x14ac:dyDescent="0.25">
      <c r="A298" s="4">
        <f>ROWS(A$7:A298)-1</f>
        <v>291</v>
      </c>
      <c r="B298" s="30"/>
      <c r="C298" s="30"/>
      <c r="D298" s="30"/>
      <c r="E298" s="30"/>
      <c r="F298" s="4">
        <v>7.4999999999999997E-2</v>
      </c>
      <c r="G298" s="29"/>
    </row>
    <row r="299" spans="1:7" x14ac:dyDescent="0.25">
      <c r="A299" s="4">
        <f>ROWS(A$7:A299)-1</f>
        <v>292</v>
      </c>
      <c r="B299" s="30"/>
      <c r="C299" s="30"/>
      <c r="D299" s="30"/>
      <c r="E299" s="30"/>
      <c r="F299" s="4">
        <v>7.4999999999999997E-2</v>
      </c>
      <c r="G299" s="29"/>
    </row>
    <row r="300" spans="1:7" x14ac:dyDescent="0.25">
      <c r="A300" s="4">
        <f>ROWS(A$7:A300)-1</f>
        <v>293</v>
      </c>
      <c r="B300" s="30"/>
      <c r="C300" s="30"/>
      <c r="D300" s="30"/>
      <c r="E300" s="30"/>
      <c r="F300" s="4">
        <v>7.4999999999999997E-2</v>
      </c>
      <c r="G300" s="29"/>
    </row>
    <row r="301" spans="1:7" x14ac:dyDescent="0.25">
      <c r="A301" s="4">
        <f>ROWS(A$7:A301)-1</f>
        <v>294</v>
      </c>
      <c r="B301" s="30"/>
      <c r="C301" s="30"/>
      <c r="D301" s="30"/>
      <c r="E301" s="30"/>
      <c r="F301" s="4">
        <v>7.4999999999999997E-2</v>
      </c>
      <c r="G301" s="29"/>
    </row>
    <row r="302" spans="1:7" x14ac:dyDescent="0.25">
      <c r="A302" s="4">
        <f>ROWS(A$7:A302)-1</f>
        <v>295</v>
      </c>
      <c r="B302" s="30"/>
      <c r="C302" s="30"/>
      <c r="D302" s="30"/>
      <c r="E302" s="30"/>
      <c r="F302" s="4">
        <v>7.4999999999999997E-2</v>
      </c>
      <c r="G302" s="29"/>
    </row>
    <row r="303" spans="1:7" x14ac:dyDescent="0.25">
      <c r="A303" s="4">
        <f>ROWS(A$7:A303)-1</f>
        <v>296</v>
      </c>
      <c r="B303" s="30"/>
      <c r="C303" s="30"/>
      <c r="D303" s="30"/>
      <c r="E303" s="30"/>
      <c r="F303" s="4">
        <v>7.4999999999999997E-2</v>
      </c>
      <c r="G303" s="29"/>
    </row>
    <row r="304" spans="1:7" x14ac:dyDescent="0.25">
      <c r="A304" s="4">
        <f>ROWS(A$7:A304)-1</f>
        <v>297</v>
      </c>
      <c r="B304" s="30"/>
      <c r="C304" s="30"/>
      <c r="D304" s="30"/>
      <c r="E304" s="30"/>
      <c r="F304" s="4">
        <v>7.4999999999999997E-2</v>
      </c>
      <c r="G304" s="29"/>
    </row>
    <row r="305" spans="1:7" x14ac:dyDescent="0.25">
      <c r="A305" s="4">
        <f>ROWS(A$7:A305)-1</f>
        <v>298</v>
      </c>
      <c r="B305" s="30"/>
      <c r="C305" s="30"/>
      <c r="D305" s="30"/>
      <c r="E305" s="30"/>
      <c r="F305" s="4">
        <v>7.4999999999999997E-2</v>
      </c>
      <c r="G305" s="29"/>
    </row>
    <row r="306" spans="1:7" x14ac:dyDescent="0.25">
      <c r="A306" s="4">
        <f>ROWS(A$7:A306)-1</f>
        <v>299</v>
      </c>
      <c r="B306" s="30"/>
      <c r="C306" s="30"/>
      <c r="D306" s="30"/>
      <c r="E306" s="30"/>
      <c r="F306" s="4">
        <v>7.4999999999999997E-2</v>
      </c>
      <c r="G306" s="29"/>
    </row>
    <row r="307" spans="1:7" x14ac:dyDescent="0.25">
      <c r="A307" s="4">
        <f>ROWS(A$7:A307)-1</f>
        <v>300</v>
      </c>
      <c r="B307" s="30"/>
      <c r="C307" s="30"/>
      <c r="D307" s="30"/>
      <c r="E307" s="30"/>
      <c r="F307" s="4">
        <v>7.4999999999999997E-2</v>
      </c>
      <c r="G307" s="29"/>
    </row>
    <row r="308" spans="1:7" x14ac:dyDescent="0.25">
      <c r="A308" s="4">
        <f>ROWS(A$7:A308)-1</f>
        <v>301</v>
      </c>
      <c r="B308" s="30"/>
      <c r="C308" s="30"/>
      <c r="D308" s="30"/>
      <c r="E308" s="30"/>
      <c r="F308" s="4">
        <v>7.4999999999999997E-2</v>
      </c>
      <c r="G308" s="29"/>
    </row>
    <row r="309" spans="1:7" x14ac:dyDescent="0.25">
      <c r="A309" s="4">
        <f>ROWS(A$7:A309)-1</f>
        <v>302</v>
      </c>
      <c r="B309" s="30"/>
      <c r="C309" s="30"/>
      <c r="D309" s="30"/>
      <c r="E309" s="30"/>
      <c r="F309" s="4">
        <v>7.4999999999999997E-2</v>
      </c>
      <c r="G309" s="29"/>
    </row>
    <row r="310" spans="1:7" x14ac:dyDescent="0.25">
      <c r="A310" s="4">
        <f>ROWS(A$7:A310)-1</f>
        <v>303</v>
      </c>
      <c r="B310" s="30"/>
      <c r="C310" s="30"/>
      <c r="D310" s="30"/>
      <c r="E310" s="30"/>
      <c r="F310" s="4">
        <v>7.4999999999999997E-2</v>
      </c>
      <c r="G310" s="29"/>
    </row>
    <row r="311" spans="1:7" x14ac:dyDescent="0.25">
      <c r="A311" s="4">
        <f>ROWS(A$7:A311)-1</f>
        <v>304</v>
      </c>
      <c r="B311" s="30"/>
      <c r="C311" s="30"/>
      <c r="D311" s="30"/>
      <c r="E311" s="30"/>
      <c r="F311" s="4">
        <v>7.4999999999999997E-2</v>
      </c>
      <c r="G311" s="29"/>
    </row>
    <row r="312" spans="1:7" x14ac:dyDescent="0.25">
      <c r="A312" s="4">
        <f>ROWS(A$7:A312)-1</f>
        <v>305</v>
      </c>
      <c r="B312" s="30"/>
      <c r="C312" s="30"/>
      <c r="D312" s="30"/>
      <c r="E312" s="30"/>
      <c r="F312" s="4">
        <v>7.4999999999999997E-2</v>
      </c>
      <c r="G312" s="29"/>
    </row>
    <row r="313" spans="1:7" x14ac:dyDescent="0.25">
      <c r="A313" s="4">
        <f>ROWS(A$7:A313)-1</f>
        <v>306</v>
      </c>
      <c r="B313" s="30"/>
      <c r="C313" s="30"/>
      <c r="D313" s="30"/>
      <c r="E313" s="30"/>
      <c r="F313" s="4">
        <v>7.4999999999999997E-2</v>
      </c>
      <c r="G313" s="29"/>
    </row>
    <row r="314" spans="1:7" x14ac:dyDescent="0.25">
      <c r="A314" s="4">
        <f>ROWS(A$7:A314)-1</f>
        <v>307</v>
      </c>
      <c r="B314" s="30"/>
      <c r="C314" s="30"/>
      <c r="D314" s="30"/>
      <c r="E314" s="30"/>
      <c r="F314" s="4">
        <v>7.4999999999999997E-2</v>
      </c>
      <c r="G314" s="29"/>
    </row>
    <row r="315" spans="1:7" x14ac:dyDescent="0.25">
      <c r="A315" s="4">
        <f>ROWS(A$7:A315)-1</f>
        <v>308</v>
      </c>
      <c r="B315" s="30"/>
      <c r="C315" s="30"/>
      <c r="D315" s="30"/>
      <c r="E315" s="30"/>
      <c r="F315" s="4">
        <v>7.4999999999999997E-2</v>
      </c>
      <c r="G315" s="29"/>
    </row>
    <row r="316" spans="1:7" x14ac:dyDescent="0.25">
      <c r="A316" s="4">
        <f>ROWS(A$7:A316)-1</f>
        <v>309</v>
      </c>
      <c r="B316" s="30"/>
      <c r="C316" s="30"/>
      <c r="D316" s="30"/>
      <c r="E316" s="30"/>
      <c r="F316" s="4">
        <v>7.4999999999999997E-2</v>
      </c>
      <c r="G316" s="29"/>
    </row>
    <row r="317" spans="1:7" x14ac:dyDescent="0.25">
      <c r="A317" s="4">
        <f>ROWS(A$7:A317)-1</f>
        <v>310</v>
      </c>
      <c r="B317" s="30"/>
      <c r="C317" s="30"/>
      <c r="D317" s="30"/>
      <c r="E317" s="30"/>
      <c r="F317" s="4">
        <v>7.4999999999999997E-2</v>
      </c>
      <c r="G317" s="29"/>
    </row>
    <row r="318" spans="1:7" x14ac:dyDescent="0.25">
      <c r="A318" s="4">
        <f>ROWS(A$7:A318)-1</f>
        <v>311</v>
      </c>
      <c r="B318" s="30"/>
      <c r="C318" s="30"/>
      <c r="D318" s="30"/>
      <c r="E318" s="30"/>
      <c r="F318" s="4">
        <v>7.4999999999999997E-2</v>
      </c>
      <c r="G318" s="29"/>
    </row>
    <row r="319" spans="1:7" x14ac:dyDescent="0.25">
      <c r="A319" s="4">
        <f>ROWS(A$7:A319)-1</f>
        <v>312</v>
      </c>
      <c r="B319" s="30"/>
      <c r="C319" s="30"/>
      <c r="D319" s="30"/>
      <c r="E319" s="30"/>
      <c r="F319" s="4">
        <v>7.4999999999999997E-2</v>
      </c>
      <c r="G319" s="29"/>
    </row>
    <row r="320" spans="1:7" x14ac:dyDescent="0.25">
      <c r="A320" s="4">
        <f>ROWS(A$7:A320)-1</f>
        <v>313</v>
      </c>
      <c r="B320" s="30"/>
      <c r="C320" s="30"/>
      <c r="D320" s="30"/>
      <c r="E320" s="30"/>
      <c r="F320" s="4">
        <v>7.4999999999999997E-2</v>
      </c>
      <c r="G320" s="29"/>
    </row>
    <row r="321" spans="1:7" x14ac:dyDescent="0.25">
      <c r="A321" s="4">
        <f>ROWS(A$7:A321)-1</f>
        <v>314</v>
      </c>
      <c r="B321" s="30"/>
      <c r="C321" s="30"/>
      <c r="D321" s="30"/>
      <c r="E321" s="30"/>
      <c r="F321" s="4">
        <v>7.4999999999999997E-2</v>
      </c>
      <c r="G321" s="29"/>
    </row>
    <row r="322" spans="1:7" x14ac:dyDescent="0.25">
      <c r="A322" s="4">
        <f>ROWS(A$7:A322)-1</f>
        <v>315</v>
      </c>
      <c r="B322" s="30"/>
      <c r="C322" s="30"/>
      <c r="D322" s="30"/>
      <c r="E322" s="30"/>
      <c r="F322" s="4">
        <v>7.4999999999999997E-2</v>
      </c>
      <c r="G322" s="29"/>
    </row>
    <row r="323" spans="1:7" x14ac:dyDescent="0.25">
      <c r="A323" s="4">
        <f>ROWS(A$7:A323)-1</f>
        <v>316</v>
      </c>
      <c r="B323" s="30"/>
      <c r="C323" s="30"/>
      <c r="D323" s="30"/>
      <c r="E323" s="30"/>
      <c r="F323" s="4">
        <v>7.4999999999999997E-2</v>
      </c>
      <c r="G323" s="29"/>
    </row>
    <row r="324" spans="1:7" x14ac:dyDescent="0.25">
      <c r="A324" s="4">
        <f>ROWS(A$7:A324)-1</f>
        <v>317</v>
      </c>
      <c r="B324" s="30"/>
      <c r="C324" s="30"/>
      <c r="D324" s="30"/>
      <c r="E324" s="30"/>
      <c r="F324" s="4">
        <v>7.4999999999999997E-2</v>
      </c>
      <c r="G324" s="29"/>
    </row>
    <row r="325" spans="1:7" x14ac:dyDescent="0.25">
      <c r="A325" s="4">
        <f>ROWS(A$7:A325)-1</f>
        <v>318</v>
      </c>
      <c r="B325" s="30"/>
      <c r="C325" s="30"/>
      <c r="D325" s="30"/>
      <c r="E325" s="30"/>
      <c r="F325" s="4">
        <v>7.4999999999999997E-2</v>
      </c>
      <c r="G325" s="29"/>
    </row>
    <row r="326" spans="1:7" x14ac:dyDescent="0.25">
      <c r="A326" s="4">
        <f>ROWS(A$7:A326)-1</f>
        <v>319</v>
      </c>
      <c r="B326" s="30"/>
      <c r="C326" s="30"/>
      <c r="D326" s="30"/>
      <c r="E326" s="30"/>
      <c r="F326" s="4">
        <v>7.4999999999999997E-2</v>
      </c>
      <c r="G326" s="29"/>
    </row>
    <row r="327" spans="1:7" x14ac:dyDescent="0.25">
      <c r="A327" s="4">
        <f>ROWS(A$7:A327)-1</f>
        <v>320</v>
      </c>
      <c r="B327" s="30"/>
      <c r="C327" s="30"/>
      <c r="D327" s="30"/>
      <c r="E327" s="30"/>
      <c r="F327" s="4">
        <v>7.4999999999999997E-2</v>
      </c>
      <c r="G327" s="29"/>
    </row>
    <row r="328" spans="1:7" x14ac:dyDescent="0.25">
      <c r="A328" s="4">
        <f>ROWS(A$7:A328)-1</f>
        <v>321</v>
      </c>
      <c r="B328" s="30"/>
      <c r="C328" s="30"/>
      <c r="D328" s="30"/>
      <c r="E328" s="30"/>
      <c r="F328" s="4">
        <v>7.4999999999999997E-2</v>
      </c>
      <c r="G328" s="29"/>
    </row>
    <row r="329" spans="1:7" x14ac:dyDescent="0.25">
      <c r="A329" s="4">
        <f>ROWS(A$7:A329)-1</f>
        <v>322</v>
      </c>
      <c r="B329" s="30"/>
      <c r="C329" s="30"/>
      <c r="D329" s="30"/>
      <c r="E329" s="30"/>
      <c r="F329" s="4">
        <v>7.4999999999999997E-2</v>
      </c>
      <c r="G329" s="29"/>
    </row>
    <row r="330" spans="1:7" x14ac:dyDescent="0.25">
      <c r="A330" s="4">
        <f>ROWS(A$7:A330)-1</f>
        <v>323</v>
      </c>
      <c r="B330" s="30"/>
      <c r="C330" s="30"/>
      <c r="D330" s="30"/>
      <c r="E330" s="30"/>
      <c r="F330" s="4">
        <v>7.4999999999999997E-2</v>
      </c>
      <c r="G330" s="29"/>
    </row>
    <row r="331" spans="1:7" x14ac:dyDescent="0.25">
      <c r="A331" s="4">
        <f>ROWS(A$7:A331)-1</f>
        <v>324</v>
      </c>
      <c r="B331" s="30"/>
      <c r="C331" s="30"/>
      <c r="D331" s="30"/>
      <c r="E331" s="30"/>
      <c r="F331" s="4">
        <v>7.4999999999999997E-2</v>
      </c>
      <c r="G331" s="29"/>
    </row>
    <row r="332" spans="1:7" x14ac:dyDescent="0.25">
      <c r="A332" s="4">
        <f>ROWS(A$7:A332)-1</f>
        <v>325</v>
      </c>
      <c r="B332" s="30"/>
      <c r="C332" s="30"/>
      <c r="D332" s="30"/>
      <c r="E332" s="30"/>
      <c r="F332" s="4">
        <v>7.4999999999999997E-2</v>
      </c>
      <c r="G332" s="29"/>
    </row>
    <row r="333" spans="1:7" x14ac:dyDescent="0.25">
      <c r="A333" s="4">
        <f>ROWS(A$7:A333)-1</f>
        <v>326</v>
      </c>
      <c r="B333" s="30"/>
      <c r="C333" s="30"/>
      <c r="D333" s="30"/>
      <c r="E333" s="30"/>
      <c r="F333" s="4">
        <v>7.4999999999999997E-2</v>
      </c>
      <c r="G333" s="29"/>
    </row>
    <row r="334" spans="1:7" x14ac:dyDescent="0.25">
      <c r="A334" s="4">
        <f>ROWS(A$7:A334)-1</f>
        <v>327</v>
      </c>
      <c r="B334" s="30"/>
      <c r="C334" s="30"/>
      <c r="D334" s="30"/>
      <c r="E334" s="30"/>
      <c r="F334" s="4">
        <v>7.4999999999999997E-2</v>
      </c>
      <c r="G334" s="29"/>
    </row>
    <row r="335" spans="1:7" x14ac:dyDescent="0.25">
      <c r="A335" s="4">
        <f>ROWS(A$7:A335)-1</f>
        <v>328</v>
      </c>
      <c r="B335" s="30"/>
      <c r="C335" s="30"/>
      <c r="D335" s="30"/>
      <c r="E335" s="30"/>
      <c r="F335" s="4">
        <v>7.4999999999999997E-2</v>
      </c>
      <c r="G335" s="29"/>
    </row>
    <row r="336" spans="1:7" x14ac:dyDescent="0.25">
      <c r="A336" s="4">
        <f>ROWS(A$7:A336)-1</f>
        <v>329</v>
      </c>
      <c r="B336" s="30"/>
      <c r="C336" s="30"/>
      <c r="D336" s="30"/>
      <c r="E336" s="30"/>
      <c r="F336" s="4">
        <v>7.4999999999999997E-2</v>
      </c>
      <c r="G336" s="29"/>
    </row>
    <row r="337" spans="1:7" x14ac:dyDescent="0.25">
      <c r="A337" s="4">
        <f>ROWS(A$7:A337)-1</f>
        <v>330</v>
      </c>
      <c r="B337" s="30"/>
      <c r="C337" s="30"/>
      <c r="D337" s="30"/>
      <c r="E337" s="30"/>
      <c r="F337" s="4">
        <v>7.4999999999999997E-2</v>
      </c>
      <c r="G337" s="29"/>
    </row>
    <row r="338" spans="1:7" x14ac:dyDescent="0.25">
      <c r="A338" s="4">
        <f>ROWS(A$7:A338)-1</f>
        <v>331</v>
      </c>
      <c r="B338" s="30"/>
      <c r="C338" s="30"/>
      <c r="D338" s="30"/>
      <c r="E338" s="30"/>
      <c r="F338" s="4">
        <v>7.4999999999999997E-2</v>
      </c>
      <c r="G338" s="29"/>
    </row>
    <row r="339" spans="1:7" x14ac:dyDescent="0.25">
      <c r="A339" s="4">
        <f>ROWS(A$7:A339)-1</f>
        <v>332</v>
      </c>
      <c r="B339" s="30"/>
      <c r="C339" s="30"/>
      <c r="D339" s="30"/>
      <c r="E339" s="30"/>
      <c r="F339" s="4">
        <v>7.4999999999999997E-2</v>
      </c>
      <c r="G339" s="29"/>
    </row>
    <row r="340" spans="1:7" x14ac:dyDescent="0.25">
      <c r="A340" s="4">
        <f>ROWS(A$7:A340)-1</f>
        <v>333</v>
      </c>
      <c r="B340" s="30"/>
      <c r="C340" s="30"/>
      <c r="D340" s="30"/>
      <c r="E340" s="30"/>
      <c r="F340" s="4">
        <v>7.4999999999999997E-2</v>
      </c>
      <c r="G340" s="29"/>
    </row>
    <row r="341" spans="1:7" x14ac:dyDescent="0.25">
      <c r="A341" s="4">
        <f>ROWS(A$7:A341)-1</f>
        <v>334</v>
      </c>
      <c r="B341" s="30"/>
      <c r="C341" s="30"/>
      <c r="D341" s="30"/>
      <c r="E341" s="30"/>
      <c r="F341" s="4">
        <v>7.4999999999999997E-2</v>
      </c>
      <c r="G341" s="29"/>
    </row>
    <row r="342" spans="1:7" x14ac:dyDescent="0.25">
      <c r="A342" s="4">
        <f>ROWS(A$7:A342)-1</f>
        <v>335</v>
      </c>
      <c r="B342" s="30"/>
      <c r="C342" s="30"/>
      <c r="D342" s="30"/>
      <c r="E342" s="30"/>
      <c r="F342" s="4">
        <v>7.4999999999999997E-2</v>
      </c>
      <c r="G342" s="29"/>
    </row>
    <row r="343" spans="1:7" x14ac:dyDescent="0.25">
      <c r="A343" s="4">
        <f>ROWS(A$7:A343)-1</f>
        <v>336</v>
      </c>
      <c r="B343" s="30"/>
      <c r="C343" s="30"/>
      <c r="D343" s="30"/>
      <c r="E343" s="30"/>
      <c r="F343" s="4">
        <v>7.4999999999999997E-2</v>
      </c>
      <c r="G343" s="29"/>
    </row>
    <row r="344" spans="1:7" x14ac:dyDescent="0.25">
      <c r="A344" s="4">
        <f>ROWS(A$7:A344)-1</f>
        <v>337</v>
      </c>
      <c r="B344" s="30"/>
      <c r="C344" s="30"/>
      <c r="D344" s="30"/>
      <c r="E344" s="30"/>
      <c r="F344" s="4">
        <v>7.4999999999999997E-2</v>
      </c>
      <c r="G344" s="29"/>
    </row>
    <row r="345" spans="1:7" x14ac:dyDescent="0.25">
      <c r="A345" s="4">
        <f>ROWS(A$7:A345)-1</f>
        <v>338</v>
      </c>
      <c r="B345" s="30"/>
      <c r="C345" s="30"/>
      <c r="D345" s="30"/>
      <c r="E345" s="30"/>
      <c r="F345" s="4">
        <v>7.4999999999999997E-2</v>
      </c>
      <c r="G345" s="29"/>
    </row>
    <row r="346" spans="1:7" x14ac:dyDescent="0.25">
      <c r="A346" s="4">
        <f>ROWS(A$7:A346)-1</f>
        <v>339</v>
      </c>
      <c r="B346" s="30"/>
      <c r="C346" s="30"/>
      <c r="D346" s="30"/>
      <c r="E346" s="30"/>
      <c r="F346" s="4">
        <v>7.4999999999999997E-2</v>
      </c>
      <c r="G346" s="29"/>
    </row>
    <row r="347" spans="1:7" x14ac:dyDescent="0.25">
      <c r="A347" s="4">
        <f>ROWS(A$7:A347)-1</f>
        <v>340</v>
      </c>
      <c r="B347" s="30"/>
      <c r="C347" s="30"/>
      <c r="D347" s="30"/>
      <c r="E347" s="30"/>
      <c r="F347" s="4">
        <v>7.4999999999999997E-2</v>
      </c>
      <c r="G347" s="29"/>
    </row>
    <row r="348" spans="1:7" x14ac:dyDescent="0.25">
      <c r="A348" s="4">
        <f>ROWS(A$7:A348)-1</f>
        <v>341</v>
      </c>
      <c r="B348" s="30"/>
      <c r="C348" s="30"/>
      <c r="D348" s="30"/>
      <c r="E348" s="30"/>
      <c r="F348" s="4">
        <v>7.4999999999999997E-2</v>
      </c>
      <c r="G348" s="29"/>
    </row>
    <row r="349" spans="1:7" x14ac:dyDescent="0.25">
      <c r="A349" s="4">
        <f>ROWS(A$7:A349)-1</f>
        <v>342</v>
      </c>
      <c r="B349" s="30"/>
      <c r="C349" s="30"/>
      <c r="D349" s="30"/>
      <c r="E349" s="30"/>
      <c r="F349" s="4">
        <v>7.4999999999999997E-2</v>
      </c>
      <c r="G349" s="29"/>
    </row>
    <row r="350" spans="1:7" x14ac:dyDescent="0.25">
      <c r="A350" s="4">
        <f>ROWS(A$7:A350)-1</f>
        <v>343</v>
      </c>
      <c r="B350" s="30"/>
      <c r="C350" s="30"/>
      <c r="D350" s="30"/>
      <c r="E350" s="30"/>
      <c r="F350" s="4">
        <v>7.4999999999999997E-2</v>
      </c>
      <c r="G350" s="29"/>
    </row>
    <row r="351" spans="1:7" x14ac:dyDescent="0.25">
      <c r="A351" s="4">
        <f>ROWS(A$7:A351)-1</f>
        <v>344</v>
      </c>
      <c r="B351" s="30"/>
      <c r="C351" s="30"/>
      <c r="D351" s="30"/>
      <c r="E351" s="30"/>
      <c r="F351" s="4">
        <v>7.4999999999999997E-2</v>
      </c>
      <c r="G351" s="29"/>
    </row>
    <row r="352" spans="1:7" x14ac:dyDescent="0.25">
      <c r="A352" s="4">
        <f>ROWS(A$7:A352)-1</f>
        <v>345</v>
      </c>
      <c r="B352" s="30"/>
      <c r="C352" s="30"/>
      <c r="D352" s="30"/>
      <c r="E352" s="30"/>
      <c r="F352" s="4">
        <v>7.4999999999999997E-2</v>
      </c>
      <c r="G352" s="29"/>
    </row>
    <row r="353" spans="1:7" x14ac:dyDescent="0.25">
      <c r="A353" s="4">
        <f>ROWS(A$7:A353)-1</f>
        <v>346</v>
      </c>
      <c r="B353" s="30"/>
      <c r="C353" s="30"/>
      <c r="D353" s="30"/>
      <c r="E353" s="30"/>
      <c r="F353" s="4">
        <v>7.4999999999999997E-2</v>
      </c>
      <c r="G353" s="29"/>
    </row>
    <row r="354" spans="1:7" x14ac:dyDescent="0.25">
      <c r="A354" s="4">
        <f>ROWS(A$7:A354)-1</f>
        <v>347</v>
      </c>
      <c r="B354" s="30"/>
      <c r="C354" s="30"/>
      <c r="D354" s="30"/>
      <c r="E354" s="30"/>
      <c r="F354" s="4">
        <v>7.4999999999999997E-2</v>
      </c>
      <c r="G354" s="29"/>
    </row>
    <row r="355" spans="1:7" x14ac:dyDescent="0.25">
      <c r="A355" s="4">
        <f>ROWS(A$7:A355)-1</f>
        <v>348</v>
      </c>
      <c r="B355" s="30"/>
      <c r="C355" s="30"/>
      <c r="D355" s="30"/>
      <c r="E355" s="30"/>
      <c r="F355" s="4">
        <v>7.4999999999999997E-2</v>
      </c>
      <c r="G355" s="29"/>
    </row>
    <row r="356" spans="1:7" x14ac:dyDescent="0.25">
      <c r="A356" s="4">
        <f>ROWS(A$7:A356)-1</f>
        <v>349</v>
      </c>
      <c r="B356" s="30"/>
      <c r="C356" s="30"/>
      <c r="D356" s="30"/>
      <c r="E356" s="30"/>
      <c r="F356" s="4">
        <v>7.4999999999999997E-2</v>
      </c>
      <c r="G356" s="29"/>
    </row>
    <row r="357" spans="1:7" x14ac:dyDescent="0.25">
      <c r="A357" s="4">
        <f>ROWS(A$7:A357)-1</f>
        <v>350</v>
      </c>
      <c r="B357" s="30"/>
      <c r="C357" s="30"/>
      <c r="D357" s="30"/>
      <c r="E357" s="30"/>
      <c r="F357" s="4">
        <v>7.4999999999999997E-2</v>
      </c>
      <c r="G357" s="29"/>
    </row>
    <row r="358" spans="1:7" x14ac:dyDescent="0.25">
      <c r="A358" s="4">
        <f>ROWS(A$7:A358)-1</f>
        <v>351</v>
      </c>
      <c r="B358" s="30"/>
      <c r="C358" s="30"/>
      <c r="D358" s="30"/>
      <c r="E358" s="30"/>
      <c r="F358" s="4">
        <v>7.4999999999999997E-2</v>
      </c>
      <c r="G358" s="29"/>
    </row>
    <row r="359" spans="1:7" x14ac:dyDescent="0.25">
      <c r="A359" s="4">
        <f>ROWS(A$7:A359)-1</f>
        <v>352</v>
      </c>
      <c r="B359" s="30"/>
      <c r="C359" s="30"/>
      <c r="D359" s="30"/>
      <c r="E359" s="30"/>
      <c r="F359" s="4">
        <v>7.4999999999999997E-2</v>
      </c>
      <c r="G359" s="29"/>
    </row>
    <row r="360" spans="1:7" x14ac:dyDescent="0.25">
      <c r="A360" s="4">
        <f>ROWS(A$7:A360)-1</f>
        <v>353</v>
      </c>
      <c r="B360" s="30"/>
      <c r="C360" s="30"/>
      <c r="D360" s="30"/>
      <c r="E360" s="30"/>
      <c r="F360" s="4">
        <v>7.4999999999999997E-2</v>
      </c>
      <c r="G360" s="29"/>
    </row>
    <row r="361" spans="1:7" x14ac:dyDescent="0.25">
      <c r="A361" s="4">
        <f>ROWS(A$7:A361)-1</f>
        <v>354</v>
      </c>
      <c r="B361" s="30"/>
      <c r="C361" s="30"/>
      <c r="D361" s="30"/>
      <c r="E361" s="30"/>
      <c r="F361" s="4">
        <v>7.4999999999999997E-2</v>
      </c>
      <c r="G361" s="29"/>
    </row>
    <row r="362" spans="1:7" x14ac:dyDescent="0.25">
      <c r="A362" s="4">
        <f>ROWS(A$7:A362)-1</f>
        <v>355</v>
      </c>
      <c r="B362" s="30"/>
      <c r="C362" s="30"/>
      <c r="D362" s="30"/>
      <c r="E362" s="30"/>
      <c r="F362" s="4">
        <v>7.4999999999999997E-2</v>
      </c>
      <c r="G362" s="29"/>
    </row>
    <row r="363" spans="1:7" x14ac:dyDescent="0.25">
      <c r="A363" s="4">
        <f>ROWS(A$7:A363)-1</f>
        <v>356</v>
      </c>
      <c r="B363" s="30"/>
      <c r="C363" s="30"/>
      <c r="D363" s="30"/>
      <c r="E363" s="30"/>
      <c r="F363" s="4">
        <v>7.4999999999999997E-2</v>
      </c>
      <c r="G363" s="29"/>
    </row>
    <row r="364" spans="1:7" x14ac:dyDescent="0.25">
      <c r="A364" s="4">
        <f>ROWS(A$7:A364)-1</f>
        <v>357</v>
      </c>
      <c r="B364" s="30"/>
      <c r="C364" s="30"/>
      <c r="D364" s="30"/>
      <c r="E364" s="30"/>
      <c r="F364" s="4">
        <v>7.4999999999999997E-2</v>
      </c>
      <c r="G364" s="29"/>
    </row>
    <row r="365" spans="1:7" x14ac:dyDescent="0.25">
      <c r="A365" s="4">
        <f>ROWS(A$7:A365)-1</f>
        <v>358</v>
      </c>
      <c r="B365" s="30"/>
      <c r="C365" s="30"/>
      <c r="D365" s="30"/>
      <c r="E365" s="30"/>
      <c r="F365" s="4">
        <v>7.4999999999999997E-2</v>
      </c>
      <c r="G365" s="29"/>
    </row>
    <row r="366" spans="1:7" x14ac:dyDescent="0.25">
      <c r="A366" s="4">
        <f>ROWS(A$7:A366)-1</f>
        <v>359</v>
      </c>
      <c r="B366" s="30"/>
      <c r="C366" s="30"/>
      <c r="D366" s="30"/>
      <c r="E366" s="30"/>
      <c r="F366" s="4">
        <v>7.4999999999999997E-2</v>
      </c>
      <c r="G366" s="29"/>
    </row>
    <row r="367" spans="1:7" x14ac:dyDescent="0.25">
      <c r="A367" s="4">
        <f>ROWS(A$7:A367)-1</f>
        <v>360</v>
      </c>
      <c r="B367" s="30"/>
      <c r="C367" s="30"/>
      <c r="D367" s="30"/>
      <c r="E367" s="30"/>
      <c r="F367" s="4">
        <v>7.4999999999999997E-2</v>
      </c>
      <c r="G367" s="2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8" sqref="D8"/>
    </sheetView>
  </sheetViews>
  <sheetFormatPr defaultColWidth="10.28515625" defaultRowHeight="15" x14ac:dyDescent="0.25"/>
  <cols>
    <col min="1" max="1" width="13" customWidth="1"/>
    <col min="2" max="2" width="13.85546875" bestFit="1" customWidth="1"/>
    <col min="3" max="3" width="12.28515625" bestFit="1" customWidth="1"/>
    <col min="4" max="4" width="18.140625" customWidth="1"/>
  </cols>
  <sheetData>
    <row r="1" spans="1:4" ht="30" x14ac:dyDescent="0.25">
      <c r="A1" s="26" t="s">
        <v>123</v>
      </c>
      <c r="B1" s="26"/>
      <c r="C1" s="26"/>
      <c r="D1" s="26"/>
    </row>
    <row r="3" spans="1:4" x14ac:dyDescent="0.25">
      <c r="A3" s="4" t="s">
        <v>37</v>
      </c>
      <c r="B3" s="7">
        <v>5000</v>
      </c>
    </row>
    <row r="4" spans="1:4" x14ac:dyDescent="0.25">
      <c r="A4" s="4" t="s">
        <v>124</v>
      </c>
      <c r="B4" s="7">
        <v>4250</v>
      </c>
    </row>
    <row r="5" spans="1:4" x14ac:dyDescent="0.25">
      <c r="A5" s="4" t="s">
        <v>21</v>
      </c>
      <c r="B5" s="10">
        <f>B3-B4</f>
        <v>750</v>
      </c>
    </row>
    <row r="7" spans="1:4" x14ac:dyDescent="0.25">
      <c r="A7" s="4" t="s">
        <v>37</v>
      </c>
      <c r="B7" s="7">
        <v>5000</v>
      </c>
    </row>
    <row r="8" spans="1:4" x14ac:dyDescent="0.25">
      <c r="A8" s="4" t="s">
        <v>124</v>
      </c>
      <c r="B8" s="7">
        <v>4250</v>
      </c>
    </row>
    <row r="9" spans="1:4" x14ac:dyDescent="0.25">
      <c r="A9" s="4" t="s">
        <v>21</v>
      </c>
      <c r="B9" s="31">
        <f>B7-B8</f>
        <v>750</v>
      </c>
    </row>
    <row r="11" spans="1:4" x14ac:dyDescent="0.25">
      <c r="A11" s="4" t="s">
        <v>37</v>
      </c>
      <c r="B11" s="7">
        <v>5000</v>
      </c>
    </row>
    <row r="12" spans="1:4" x14ac:dyDescent="0.25">
      <c r="A12" s="4" t="s">
        <v>124</v>
      </c>
      <c r="B12" s="7">
        <v>4250</v>
      </c>
    </row>
    <row r="13" spans="1:4" x14ac:dyDescent="0.25">
      <c r="A13" s="4" t="s">
        <v>21</v>
      </c>
      <c r="B13" s="87">
        <f>B11-B12</f>
        <v>750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B9" sqref="B9"/>
    </sheetView>
  </sheetViews>
  <sheetFormatPr defaultColWidth="10.28515625" defaultRowHeight="15" x14ac:dyDescent="0.25"/>
  <cols>
    <col min="1" max="1" width="20.42578125" bestFit="1" customWidth="1"/>
    <col min="2" max="2" width="24.5703125" bestFit="1" customWidth="1"/>
    <col min="3" max="3" width="12.28515625" bestFit="1" customWidth="1"/>
    <col min="4" max="4" width="13.85546875" bestFit="1" customWidth="1"/>
  </cols>
  <sheetData>
    <row r="1" spans="1:4" x14ac:dyDescent="0.25">
      <c r="A1" s="26" t="s">
        <v>125</v>
      </c>
      <c r="B1" s="26"/>
      <c r="C1" s="26"/>
      <c r="D1" s="26"/>
    </row>
    <row r="3" spans="1:4" x14ac:dyDescent="0.25">
      <c r="A3" s="32" t="s">
        <v>126</v>
      </c>
      <c r="B3" s="4" t="s">
        <v>127</v>
      </c>
    </row>
    <row r="4" spans="1:4" ht="45" x14ac:dyDescent="0.25">
      <c r="A4" s="32" t="str">
        <f>"Number of "&amp;B3</f>
        <v>Number of Birch Aircraft Plywood Sheet</v>
      </c>
      <c r="B4" s="33">
        <v>15</v>
      </c>
    </row>
    <row r="5" spans="1:4" ht="45" x14ac:dyDescent="0.25">
      <c r="A5" s="32" t="str">
        <f>"Price per "&amp;B3</f>
        <v>Price per Birch Aircraft Plywood Sheet</v>
      </c>
      <c r="B5" s="34">
        <v>125</v>
      </c>
    </row>
    <row r="6" spans="1:4" x14ac:dyDescent="0.25">
      <c r="A6" s="32" t="s">
        <v>128</v>
      </c>
      <c r="B6" s="35">
        <f>SUM(B4:B5)</f>
        <v>140</v>
      </c>
    </row>
    <row r="8" spans="1:4" x14ac:dyDescent="0.25">
      <c r="A8" s="32" t="s">
        <v>129</v>
      </c>
      <c r="B8" s="7">
        <v>598258</v>
      </c>
    </row>
    <row r="9" spans="1:4" x14ac:dyDescent="0.25">
      <c r="A9" s="32" t="s">
        <v>130</v>
      </c>
      <c r="B9" s="10"/>
    </row>
    <row r="11" spans="1:4" x14ac:dyDescent="0.25">
      <c r="A11" s="11" t="s">
        <v>131</v>
      </c>
      <c r="B11" s="7">
        <v>12913</v>
      </c>
    </row>
    <row r="12" spans="1:4" x14ac:dyDescent="0.25">
      <c r="A12" s="11" t="s">
        <v>132</v>
      </c>
      <c r="B12" s="7">
        <v>6280</v>
      </c>
    </row>
    <row r="13" spans="1:4" x14ac:dyDescent="0.25">
      <c r="A13" s="11" t="s">
        <v>133</v>
      </c>
      <c r="B13" s="7">
        <v>12830</v>
      </c>
    </row>
    <row r="14" spans="1:4" x14ac:dyDescent="0.25">
      <c r="A14" s="11" t="s">
        <v>134</v>
      </c>
      <c r="B14" s="7">
        <v>12974</v>
      </c>
    </row>
    <row r="15" spans="1:4" x14ac:dyDescent="0.25">
      <c r="A15" s="11" t="s">
        <v>135</v>
      </c>
      <c r="B15" s="10">
        <f>AVERAGE(B11,B12,B13,B14)</f>
        <v>11249.25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2"/>
  <sheetViews>
    <sheetView workbookViewId="0">
      <selection activeCell="C5" sqref="C5"/>
    </sheetView>
  </sheetViews>
  <sheetFormatPr defaultRowHeight="15" x14ac:dyDescent="0.25"/>
  <cols>
    <col min="3" max="3" width="10.85546875" bestFit="1" customWidth="1"/>
  </cols>
  <sheetData>
    <row r="1" spans="1:8" ht="45" x14ac:dyDescent="0.25">
      <c r="A1" s="1" t="s">
        <v>10</v>
      </c>
      <c r="B1" s="2"/>
      <c r="C1" s="2"/>
      <c r="D1" s="2"/>
      <c r="E1" s="2"/>
      <c r="F1" s="2"/>
      <c r="G1" s="2"/>
      <c r="H1" s="3"/>
    </row>
    <row r="3" spans="1:8" x14ac:dyDescent="0.25">
      <c r="A3" s="113" t="s">
        <v>11</v>
      </c>
      <c r="C3" s="8" t="s">
        <v>12</v>
      </c>
    </row>
    <row r="4" spans="1:8" x14ac:dyDescent="0.25">
      <c r="A4" s="7">
        <v>25</v>
      </c>
      <c r="C4" s="10">
        <f>SUM(A4:A502)</f>
        <v>31662</v>
      </c>
    </row>
    <row r="5" spans="1:8" x14ac:dyDescent="0.25">
      <c r="A5" s="7">
        <v>102</v>
      </c>
    </row>
    <row r="6" spans="1:8" x14ac:dyDescent="0.25">
      <c r="A6" s="7">
        <v>68</v>
      </c>
    </row>
    <row r="7" spans="1:8" x14ac:dyDescent="0.25">
      <c r="A7" s="7">
        <v>59</v>
      </c>
    </row>
    <row r="8" spans="1:8" x14ac:dyDescent="0.25">
      <c r="A8" s="7">
        <v>62</v>
      </c>
    </row>
    <row r="9" spans="1:8" x14ac:dyDescent="0.25">
      <c r="A9" s="7">
        <v>104</v>
      </c>
    </row>
    <row r="10" spans="1:8" x14ac:dyDescent="0.25">
      <c r="A10" s="7">
        <v>17</v>
      </c>
    </row>
    <row r="11" spans="1:8" x14ac:dyDescent="0.25">
      <c r="A11" s="7">
        <v>73</v>
      </c>
    </row>
    <row r="12" spans="1:8" x14ac:dyDescent="0.25">
      <c r="A12" s="7">
        <v>88</v>
      </c>
    </row>
    <row r="13" spans="1:8" x14ac:dyDescent="0.25">
      <c r="A13" s="7">
        <v>19</v>
      </c>
    </row>
    <row r="14" spans="1:8" x14ac:dyDescent="0.25">
      <c r="A14" s="7">
        <v>100</v>
      </c>
    </row>
    <row r="15" spans="1:8" x14ac:dyDescent="0.25">
      <c r="A15" s="7">
        <v>17</v>
      </c>
    </row>
    <row r="16" spans="1:8" x14ac:dyDescent="0.25">
      <c r="A16" s="7">
        <v>74</v>
      </c>
    </row>
    <row r="17" spans="1:1" x14ac:dyDescent="0.25">
      <c r="A17" s="7">
        <v>39</v>
      </c>
    </row>
    <row r="18" spans="1:1" x14ac:dyDescent="0.25">
      <c r="A18" s="7">
        <v>119</v>
      </c>
    </row>
    <row r="19" spans="1:1" x14ac:dyDescent="0.25">
      <c r="A19" s="7">
        <v>32</v>
      </c>
    </row>
    <row r="20" spans="1:1" x14ac:dyDescent="0.25">
      <c r="A20" s="7">
        <v>88</v>
      </c>
    </row>
    <row r="21" spans="1:1" x14ac:dyDescent="0.25">
      <c r="A21" s="7">
        <v>60</v>
      </c>
    </row>
    <row r="22" spans="1:1" x14ac:dyDescent="0.25">
      <c r="A22" s="7">
        <v>59</v>
      </c>
    </row>
    <row r="23" spans="1:1" x14ac:dyDescent="0.25">
      <c r="A23" s="7">
        <v>53</v>
      </c>
    </row>
    <row r="24" spans="1:1" x14ac:dyDescent="0.25">
      <c r="A24" s="7">
        <v>62</v>
      </c>
    </row>
    <row r="25" spans="1:1" x14ac:dyDescent="0.25">
      <c r="A25" s="7">
        <v>118</v>
      </c>
    </row>
    <row r="26" spans="1:1" x14ac:dyDescent="0.25">
      <c r="A26" s="7">
        <v>70</v>
      </c>
    </row>
    <row r="27" spans="1:1" x14ac:dyDescent="0.25">
      <c r="A27" s="7">
        <v>33</v>
      </c>
    </row>
    <row r="28" spans="1:1" x14ac:dyDescent="0.25">
      <c r="A28" s="7">
        <v>96</v>
      </c>
    </row>
    <row r="29" spans="1:1" x14ac:dyDescent="0.25">
      <c r="A29" s="7">
        <v>18</v>
      </c>
    </row>
    <row r="30" spans="1:1" x14ac:dyDescent="0.25">
      <c r="A30" s="7">
        <v>54</v>
      </c>
    </row>
    <row r="31" spans="1:1" x14ac:dyDescent="0.25">
      <c r="A31" s="7">
        <v>29</v>
      </c>
    </row>
    <row r="32" spans="1:1" x14ac:dyDescent="0.25">
      <c r="A32" s="7">
        <v>100</v>
      </c>
    </row>
    <row r="33" spans="1:1" x14ac:dyDescent="0.25">
      <c r="A33" s="7">
        <v>54</v>
      </c>
    </row>
    <row r="34" spans="1:1" x14ac:dyDescent="0.25">
      <c r="A34" s="7">
        <v>120</v>
      </c>
    </row>
    <row r="35" spans="1:1" x14ac:dyDescent="0.25">
      <c r="A35" s="7">
        <v>44</v>
      </c>
    </row>
    <row r="36" spans="1:1" x14ac:dyDescent="0.25">
      <c r="A36" s="7">
        <v>34</v>
      </c>
    </row>
    <row r="37" spans="1:1" x14ac:dyDescent="0.25">
      <c r="A37" s="7">
        <v>33</v>
      </c>
    </row>
    <row r="38" spans="1:1" x14ac:dyDescent="0.25">
      <c r="A38" s="7">
        <v>50</v>
      </c>
    </row>
    <row r="39" spans="1:1" x14ac:dyDescent="0.25">
      <c r="A39" s="7">
        <v>97</v>
      </c>
    </row>
    <row r="40" spans="1:1" x14ac:dyDescent="0.25">
      <c r="A40" s="7">
        <v>69</v>
      </c>
    </row>
    <row r="41" spans="1:1" x14ac:dyDescent="0.25">
      <c r="A41" s="7">
        <v>104</v>
      </c>
    </row>
    <row r="42" spans="1:1" x14ac:dyDescent="0.25">
      <c r="A42" s="7">
        <v>62</v>
      </c>
    </row>
    <row r="43" spans="1:1" x14ac:dyDescent="0.25">
      <c r="A43" s="7">
        <v>71</v>
      </c>
    </row>
    <row r="44" spans="1:1" x14ac:dyDescent="0.25">
      <c r="A44" s="7">
        <v>23</v>
      </c>
    </row>
    <row r="45" spans="1:1" x14ac:dyDescent="0.25">
      <c r="A45" s="7">
        <v>47</v>
      </c>
    </row>
    <row r="46" spans="1:1" x14ac:dyDescent="0.25">
      <c r="A46" s="7">
        <v>55</v>
      </c>
    </row>
    <row r="47" spans="1:1" x14ac:dyDescent="0.25">
      <c r="A47" s="7">
        <v>49</v>
      </c>
    </row>
    <row r="48" spans="1:1" x14ac:dyDescent="0.25">
      <c r="A48" s="7">
        <v>47</v>
      </c>
    </row>
    <row r="49" spans="1:1" x14ac:dyDescent="0.25">
      <c r="A49" s="7">
        <v>80</v>
      </c>
    </row>
    <row r="50" spans="1:1" x14ac:dyDescent="0.25">
      <c r="A50" s="7">
        <v>49</v>
      </c>
    </row>
    <row r="51" spans="1:1" x14ac:dyDescent="0.25">
      <c r="A51" s="7">
        <v>109</v>
      </c>
    </row>
    <row r="52" spans="1:1" x14ac:dyDescent="0.25">
      <c r="A52" s="7">
        <v>28</v>
      </c>
    </row>
    <row r="53" spans="1:1" x14ac:dyDescent="0.25">
      <c r="A53" s="7">
        <v>35</v>
      </c>
    </row>
    <row r="54" spans="1:1" x14ac:dyDescent="0.25">
      <c r="A54" s="7">
        <v>89</v>
      </c>
    </row>
    <row r="55" spans="1:1" x14ac:dyDescent="0.25">
      <c r="A55" s="7">
        <v>52</v>
      </c>
    </row>
    <row r="56" spans="1:1" x14ac:dyDescent="0.25">
      <c r="A56" s="7">
        <v>31</v>
      </c>
    </row>
    <row r="57" spans="1:1" x14ac:dyDescent="0.25">
      <c r="A57" s="7">
        <v>57</v>
      </c>
    </row>
    <row r="58" spans="1:1" x14ac:dyDescent="0.25">
      <c r="A58" s="7">
        <v>109</v>
      </c>
    </row>
    <row r="59" spans="1:1" x14ac:dyDescent="0.25">
      <c r="A59" s="7">
        <v>85</v>
      </c>
    </row>
    <row r="60" spans="1:1" x14ac:dyDescent="0.25">
      <c r="A60" s="7">
        <v>73</v>
      </c>
    </row>
    <row r="61" spans="1:1" x14ac:dyDescent="0.25">
      <c r="A61" s="7">
        <v>89</v>
      </c>
    </row>
    <row r="62" spans="1:1" x14ac:dyDescent="0.25">
      <c r="A62" s="7">
        <v>30</v>
      </c>
    </row>
    <row r="63" spans="1:1" x14ac:dyDescent="0.25">
      <c r="A63" s="7">
        <v>82</v>
      </c>
    </row>
    <row r="64" spans="1:1" x14ac:dyDescent="0.25">
      <c r="A64" s="7">
        <v>113</v>
      </c>
    </row>
    <row r="65" spans="1:1" x14ac:dyDescent="0.25">
      <c r="A65" s="7">
        <v>16</v>
      </c>
    </row>
    <row r="66" spans="1:1" x14ac:dyDescent="0.25">
      <c r="A66" s="7">
        <v>82</v>
      </c>
    </row>
    <row r="67" spans="1:1" x14ac:dyDescent="0.25">
      <c r="A67" s="7">
        <v>10</v>
      </c>
    </row>
    <row r="68" spans="1:1" x14ac:dyDescent="0.25">
      <c r="A68" s="7">
        <v>46</v>
      </c>
    </row>
    <row r="69" spans="1:1" x14ac:dyDescent="0.25">
      <c r="A69" s="7">
        <v>85</v>
      </c>
    </row>
    <row r="70" spans="1:1" x14ac:dyDescent="0.25">
      <c r="A70" s="7">
        <v>71</v>
      </c>
    </row>
    <row r="71" spans="1:1" x14ac:dyDescent="0.25">
      <c r="A71" s="7">
        <v>13</v>
      </c>
    </row>
    <row r="72" spans="1:1" x14ac:dyDescent="0.25">
      <c r="A72" s="7">
        <v>64</v>
      </c>
    </row>
    <row r="73" spans="1:1" x14ac:dyDescent="0.25">
      <c r="A73" s="7">
        <v>109</v>
      </c>
    </row>
    <row r="74" spans="1:1" x14ac:dyDescent="0.25">
      <c r="A74" s="7">
        <v>97</v>
      </c>
    </row>
    <row r="75" spans="1:1" x14ac:dyDescent="0.25">
      <c r="A75" s="7">
        <v>109</v>
      </c>
    </row>
    <row r="76" spans="1:1" x14ac:dyDescent="0.25">
      <c r="A76" s="7">
        <v>102</v>
      </c>
    </row>
    <row r="77" spans="1:1" x14ac:dyDescent="0.25">
      <c r="A77" s="7">
        <v>29</v>
      </c>
    </row>
    <row r="78" spans="1:1" x14ac:dyDescent="0.25">
      <c r="A78" s="7">
        <v>94</v>
      </c>
    </row>
    <row r="79" spans="1:1" x14ac:dyDescent="0.25">
      <c r="A79" s="7">
        <v>56</v>
      </c>
    </row>
    <row r="80" spans="1:1" x14ac:dyDescent="0.25">
      <c r="A80" s="7">
        <v>85</v>
      </c>
    </row>
    <row r="81" spans="1:1" x14ac:dyDescent="0.25">
      <c r="A81" s="7">
        <v>107</v>
      </c>
    </row>
    <row r="82" spans="1:1" x14ac:dyDescent="0.25">
      <c r="A82" s="7">
        <v>90</v>
      </c>
    </row>
    <row r="83" spans="1:1" x14ac:dyDescent="0.25">
      <c r="A83" s="7">
        <v>63</v>
      </c>
    </row>
    <row r="84" spans="1:1" x14ac:dyDescent="0.25">
      <c r="A84" s="7">
        <v>55</v>
      </c>
    </row>
    <row r="85" spans="1:1" x14ac:dyDescent="0.25">
      <c r="A85" s="7">
        <v>68</v>
      </c>
    </row>
    <row r="86" spans="1:1" x14ac:dyDescent="0.25">
      <c r="A86" s="7">
        <v>96</v>
      </c>
    </row>
    <row r="87" spans="1:1" x14ac:dyDescent="0.25">
      <c r="A87" s="7">
        <v>95</v>
      </c>
    </row>
    <row r="88" spans="1:1" x14ac:dyDescent="0.25">
      <c r="A88" s="7">
        <v>59</v>
      </c>
    </row>
    <row r="89" spans="1:1" x14ac:dyDescent="0.25">
      <c r="A89" s="7">
        <v>25</v>
      </c>
    </row>
    <row r="90" spans="1:1" x14ac:dyDescent="0.25">
      <c r="A90" s="7">
        <v>48</v>
      </c>
    </row>
    <row r="91" spans="1:1" x14ac:dyDescent="0.25">
      <c r="A91" s="7">
        <v>85</v>
      </c>
    </row>
    <row r="92" spans="1:1" x14ac:dyDescent="0.25">
      <c r="A92" s="7">
        <v>77</v>
      </c>
    </row>
    <row r="93" spans="1:1" x14ac:dyDescent="0.25">
      <c r="A93" s="7">
        <v>33</v>
      </c>
    </row>
    <row r="94" spans="1:1" x14ac:dyDescent="0.25">
      <c r="A94" s="7">
        <v>58</v>
      </c>
    </row>
    <row r="95" spans="1:1" x14ac:dyDescent="0.25">
      <c r="A95" s="7">
        <v>78</v>
      </c>
    </row>
    <row r="96" spans="1:1" x14ac:dyDescent="0.25">
      <c r="A96" s="7">
        <v>107</v>
      </c>
    </row>
    <row r="97" spans="1:1" x14ac:dyDescent="0.25">
      <c r="A97" s="7">
        <v>63</v>
      </c>
    </row>
    <row r="98" spans="1:1" x14ac:dyDescent="0.25">
      <c r="A98" s="7">
        <v>41</v>
      </c>
    </row>
    <row r="99" spans="1:1" x14ac:dyDescent="0.25">
      <c r="A99" s="7">
        <v>99</v>
      </c>
    </row>
    <row r="100" spans="1:1" x14ac:dyDescent="0.25">
      <c r="A100" s="7">
        <v>34</v>
      </c>
    </row>
    <row r="101" spans="1:1" x14ac:dyDescent="0.25">
      <c r="A101" s="7">
        <v>33</v>
      </c>
    </row>
    <row r="102" spans="1:1" x14ac:dyDescent="0.25">
      <c r="A102" s="7">
        <v>92</v>
      </c>
    </row>
    <row r="103" spans="1:1" x14ac:dyDescent="0.25">
      <c r="A103" s="7">
        <v>63</v>
      </c>
    </row>
    <row r="104" spans="1:1" x14ac:dyDescent="0.25">
      <c r="A104" s="7">
        <v>35</v>
      </c>
    </row>
    <row r="105" spans="1:1" x14ac:dyDescent="0.25">
      <c r="A105" s="7">
        <v>60</v>
      </c>
    </row>
    <row r="106" spans="1:1" x14ac:dyDescent="0.25">
      <c r="A106" s="7">
        <v>43</v>
      </c>
    </row>
    <row r="107" spans="1:1" x14ac:dyDescent="0.25">
      <c r="A107" s="7">
        <v>120</v>
      </c>
    </row>
    <row r="108" spans="1:1" x14ac:dyDescent="0.25">
      <c r="A108" s="7">
        <v>88</v>
      </c>
    </row>
    <row r="109" spans="1:1" x14ac:dyDescent="0.25">
      <c r="A109" s="7">
        <v>64</v>
      </c>
    </row>
    <row r="110" spans="1:1" x14ac:dyDescent="0.25">
      <c r="A110" s="7">
        <v>10</v>
      </c>
    </row>
    <row r="111" spans="1:1" x14ac:dyDescent="0.25">
      <c r="A111" s="7">
        <v>15</v>
      </c>
    </row>
    <row r="112" spans="1:1" x14ac:dyDescent="0.25">
      <c r="A112" s="7">
        <v>11</v>
      </c>
    </row>
    <row r="113" spans="1:1" x14ac:dyDescent="0.25">
      <c r="A113" s="7">
        <v>114</v>
      </c>
    </row>
    <row r="114" spans="1:1" x14ac:dyDescent="0.25">
      <c r="A114" s="7">
        <v>52</v>
      </c>
    </row>
    <row r="115" spans="1:1" x14ac:dyDescent="0.25">
      <c r="A115" s="7">
        <v>53</v>
      </c>
    </row>
    <row r="116" spans="1:1" x14ac:dyDescent="0.25">
      <c r="A116" s="7">
        <v>43</v>
      </c>
    </row>
    <row r="117" spans="1:1" x14ac:dyDescent="0.25">
      <c r="A117" s="7">
        <v>86</v>
      </c>
    </row>
    <row r="118" spans="1:1" x14ac:dyDescent="0.25">
      <c r="A118" s="7">
        <v>39</v>
      </c>
    </row>
    <row r="119" spans="1:1" x14ac:dyDescent="0.25">
      <c r="A119" s="7">
        <v>36</v>
      </c>
    </row>
    <row r="120" spans="1:1" x14ac:dyDescent="0.25">
      <c r="A120" s="7">
        <v>46</v>
      </c>
    </row>
    <row r="121" spans="1:1" x14ac:dyDescent="0.25">
      <c r="A121" s="7">
        <v>81</v>
      </c>
    </row>
    <row r="122" spans="1:1" x14ac:dyDescent="0.25">
      <c r="A122" s="7">
        <v>11</v>
      </c>
    </row>
    <row r="123" spans="1:1" x14ac:dyDescent="0.25">
      <c r="A123" s="7">
        <v>115</v>
      </c>
    </row>
    <row r="124" spans="1:1" x14ac:dyDescent="0.25">
      <c r="A124" s="7">
        <v>53</v>
      </c>
    </row>
    <row r="125" spans="1:1" x14ac:dyDescent="0.25">
      <c r="A125" s="7">
        <v>58</v>
      </c>
    </row>
    <row r="126" spans="1:1" x14ac:dyDescent="0.25">
      <c r="A126" s="7">
        <v>16</v>
      </c>
    </row>
    <row r="127" spans="1:1" x14ac:dyDescent="0.25">
      <c r="A127" s="7">
        <v>46</v>
      </c>
    </row>
    <row r="128" spans="1:1" x14ac:dyDescent="0.25">
      <c r="A128" s="7">
        <v>112</v>
      </c>
    </row>
    <row r="129" spans="1:1" x14ac:dyDescent="0.25">
      <c r="A129" s="7">
        <v>105</v>
      </c>
    </row>
    <row r="130" spans="1:1" x14ac:dyDescent="0.25">
      <c r="A130" s="7">
        <v>78</v>
      </c>
    </row>
    <row r="131" spans="1:1" x14ac:dyDescent="0.25">
      <c r="A131" s="7">
        <v>27</v>
      </c>
    </row>
    <row r="132" spans="1:1" x14ac:dyDescent="0.25">
      <c r="A132" s="7">
        <v>36</v>
      </c>
    </row>
    <row r="133" spans="1:1" x14ac:dyDescent="0.25">
      <c r="A133" s="7">
        <v>93</v>
      </c>
    </row>
    <row r="134" spans="1:1" x14ac:dyDescent="0.25">
      <c r="A134" s="7">
        <v>31</v>
      </c>
    </row>
    <row r="135" spans="1:1" x14ac:dyDescent="0.25">
      <c r="A135" s="7">
        <v>107</v>
      </c>
    </row>
    <row r="136" spans="1:1" x14ac:dyDescent="0.25">
      <c r="A136" s="7">
        <v>40</v>
      </c>
    </row>
    <row r="137" spans="1:1" x14ac:dyDescent="0.25">
      <c r="A137" s="7">
        <v>40</v>
      </c>
    </row>
    <row r="138" spans="1:1" x14ac:dyDescent="0.25">
      <c r="A138" s="7">
        <v>104</v>
      </c>
    </row>
    <row r="139" spans="1:1" x14ac:dyDescent="0.25">
      <c r="A139" s="7">
        <v>84</v>
      </c>
    </row>
    <row r="140" spans="1:1" x14ac:dyDescent="0.25">
      <c r="A140" s="7">
        <v>26</v>
      </c>
    </row>
    <row r="141" spans="1:1" x14ac:dyDescent="0.25">
      <c r="A141" s="7">
        <v>19</v>
      </c>
    </row>
    <row r="142" spans="1:1" x14ac:dyDescent="0.25">
      <c r="A142" s="7">
        <v>50</v>
      </c>
    </row>
    <row r="143" spans="1:1" x14ac:dyDescent="0.25">
      <c r="A143" s="7">
        <v>100</v>
      </c>
    </row>
    <row r="144" spans="1:1" x14ac:dyDescent="0.25">
      <c r="A144" s="7">
        <v>18</v>
      </c>
    </row>
    <row r="145" spans="1:1" x14ac:dyDescent="0.25">
      <c r="A145" s="7">
        <v>62</v>
      </c>
    </row>
    <row r="146" spans="1:1" x14ac:dyDescent="0.25">
      <c r="A146" s="7">
        <v>70</v>
      </c>
    </row>
    <row r="147" spans="1:1" x14ac:dyDescent="0.25">
      <c r="A147" s="7">
        <v>46</v>
      </c>
    </row>
    <row r="148" spans="1:1" x14ac:dyDescent="0.25">
      <c r="A148" s="7">
        <v>70</v>
      </c>
    </row>
    <row r="149" spans="1:1" x14ac:dyDescent="0.25">
      <c r="A149" s="7">
        <v>80</v>
      </c>
    </row>
    <row r="150" spans="1:1" x14ac:dyDescent="0.25">
      <c r="A150" s="7">
        <v>100</v>
      </c>
    </row>
    <row r="151" spans="1:1" x14ac:dyDescent="0.25">
      <c r="A151" s="7">
        <v>61</v>
      </c>
    </row>
    <row r="152" spans="1:1" x14ac:dyDescent="0.25">
      <c r="A152" s="7">
        <v>98</v>
      </c>
    </row>
    <row r="153" spans="1:1" x14ac:dyDescent="0.25">
      <c r="A153" s="7">
        <v>66</v>
      </c>
    </row>
    <row r="154" spans="1:1" x14ac:dyDescent="0.25">
      <c r="A154" s="7">
        <v>88</v>
      </c>
    </row>
    <row r="155" spans="1:1" x14ac:dyDescent="0.25">
      <c r="A155" s="7">
        <v>107</v>
      </c>
    </row>
    <row r="156" spans="1:1" x14ac:dyDescent="0.25">
      <c r="A156" s="7">
        <v>17</v>
      </c>
    </row>
    <row r="157" spans="1:1" x14ac:dyDescent="0.25">
      <c r="A157" s="7">
        <v>27</v>
      </c>
    </row>
    <row r="158" spans="1:1" x14ac:dyDescent="0.25">
      <c r="A158" s="7">
        <v>114</v>
      </c>
    </row>
    <row r="159" spans="1:1" x14ac:dyDescent="0.25">
      <c r="A159" s="7">
        <v>41</v>
      </c>
    </row>
    <row r="160" spans="1:1" x14ac:dyDescent="0.25">
      <c r="A160" s="7">
        <v>44</v>
      </c>
    </row>
    <row r="161" spans="1:1" x14ac:dyDescent="0.25">
      <c r="A161" s="7">
        <v>44</v>
      </c>
    </row>
    <row r="162" spans="1:1" x14ac:dyDescent="0.25">
      <c r="A162" s="7">
        <v>103</v>
      </c>
    </row>
    <row r="163" spans="1:1" x14ac:dyDescent="0.25">
      <c r="A163" s="7">
        <v>108</v>
      </c>
    </row>
    <row r="164" spans="1:1" x14ac:dyDescent="0.25">
      <c r="A164" s="7">
        <v>20</v>
      </c>
    </row>
    <row r="165" spans="1:1" x14ac:dyDescent="0.25">
      <c r="A165" s="7">
        <v>119</v>
      </c>
    </row>
    <row r="166" spans="1:1" x14ac:dyDescent="0.25">
      <c r="A166" s="7">
        <v>107</v>
      </c>
    </row>
    <row r="167" spans="1:1" x14ac:dyDescent="0.25">
      <c r="A167" s="7">
        <v>19</v>
      </c>
    </row>
    <row r="168" spans="1:1" x14ac:dyDescent="0.25">
      <c r="A168" s="7">
        <v>54</v>
      </c>
    </row>
    <row r="169" spans="1:1" x14ac:dyDescent="0.25">
      <c r="A169" s="7">
        <v>95</v>
      </c>
    </row>
    <row r="170" spans="1:1" x14ac:dyDescent="0.25">
      <c r="A170" s="7">
        <v>87</v>
      </c>
    </row>
    <row r="171" spans="1:1" x14ac:dyDescent="0.25">
      <c r="A171" s="7">
        <v>23</v>
      </c>
    </row>
    <row r="172" spans="1:1" x14ac:dyDescent="0.25">
      <c r="A172" s="7">
        <v>115</v>
      </c>
    </row>
    <row r="173" spans="1:1" x14ac:dyDescent="0.25">
      <c r="A173" s="7">
        <v>18</v>
      </c>
    </row>
    <row r="174" spans="1:1" x14ac:dyDescent="0.25">
      <c r="A174" s="7">
        <v>23</v>
      </c>
    </row>
    <row r="175" spans="1:1" x14ac:dyDescent="0.25">
      <c r="A175" s="7">
        <v>57</v>
      </c>
    </row>
    <row r="176" spans="1:1" x14ac:dyDescent="0.25">
      <c r="A176" s="7">
        <v>120</v>
      </c>
    </row>
    <row r="177" spans="1:1" x14ac:dyDescent="0.25">
      <c r="A177" s="7">
        <v>15</v>
      </c>
    </row>
    <row r="178" spans="1:1" x14ac:dyDescent="0.25">
      <c r="A178" s="7">
        <v>62</v>
      </c>
    </row>
    <row r="179" spans="1:1" x14ac:dyDescent="0.25">
      <c r="A179" s="7">
        <v>47</v>
      </c>
    </row>
    <row r="180" spans="1:1" x14ac:dyDescent="0.25">
      <c r="A180" s="7">
        <v>62</v>
      </c>
    </row>
    <row r="181" spans="1:1" x14ac:dyDescent="0.25">
      <c r="A181" s="7">
        <v>47</v>
      </c>
    </row>
    <row r="182" spans="1:1" x14ac:dyDescent="0.25">
      <c r="A182" s="7">
        <v>38</v>
      </c>
    </row>
    <row r="183" spans="1:1" x14ac:dyDescent="0.25">
      <c r="A183" s="7">
        <v>37</v>
      </c>
    </row>
    <row r="184" spans="1:1" x14ac:dyDescent="0.25">
      <c r="A184" s="7">
        <v>68</v>
      </c>
    </row>
    <row r="185" spans="1:1" x14ac:dyDescent="0.25">
      <c r="A185" s="7">
        <v>109</v>
      </c>
    </row>
    <row r="186" spans="1:1" x14ac:dyDescent="0.25">
      <c r="A186" s="7">
        <v>60</v>
      </c>
    </row>
    <row r="187" spans="1:1" x14ac:dyDescent="0.25">
      <c r="A187" s="7">
        <v>110</v>
      </c>
    </row>
    <row r="188" spans="1:1" x14ac:dyDescent="0.25">
      <c r="A188" s="7">
        <v>80</v>
      </c>
    </row>
    <row r="189" spans="1:1" x14ac:dyDescent="0.25">
      <c r="A189" s="7">
        <v>92</v>
      </c>
    </row>
    <row r="190" spans="1:1" x14ac:dyDescent="0.25">
      <c r="A190" s="7">
        <v>117</v>
      </c>
    </row>
    <row r="191" spans="1:1" x14ac:dyDescent="0.25">
      <c r="A191" s="7">
        <v>120</v>
      </c>
    </row>
    <row r="192" spans="1:1" x14ac:dyDescent="0.25">
      <c r="A192" s="7">
        <v>88</v>
      </c>
    </row>
    <row r="193" spans="1:1" x14ac:dyDescent="0.25">
      <c r="A193" s="7">
        <v>97</v>
      </c>
    </row>
    <row r="194" spans="1:1" x14ac:dyDescent="0.25">
      <c r="A194" s="7">
        <v>119</v>
      </c>
    </row>
    <row r="195" spans="1:1" x14ac:dyDescent="0.25">
      <c r="A195" s="7">
        <v>57</v>
      </c>
    </row>
    <row r="196" spans="1:1" x14ac:dyDescent="0.25">
      <c r="A196" s="7">
        <v>62</v>
      </c>
    </row>
    <row r="197" spans="1:1" x14ac:dyDescent="0.25">
      <c r="A197" s="7">
        <v>29</v>
      </c>
    </row>
    <row r="198" spans="1:1" x14ac:dyDescent="0.25">
      <c r="A198" s="7">
        <v>56</v>
      </c>
    </row>
    <row r="199" spans="1:1" x14ac:dyDescent="0.25">
      <c r="A199" s="7">
        <v>104</v>
      </c>
    </row>
    <row r="200" spans="1:1" x14ac:dyDescent="0.25">
      <c r="A200" s="7">
        <v>50</v>
      </c>
    </row>
    <row r="201" spans="1:1" x14ac:dyDescent="0.25">
      <c r="A201" s="7">
        <v>92</v>
      </c>
    </row>
    <row r="202" spans="1:1" x14ac:dyDescent="0.25">
      <c r="A202" s="7">
        <v>82</v>
      </c>
    </row>
    <row r="203" spans="1:1" x14ac:dyDescent="0.25">
      <c r="A203" s="7">
        <v>52</v>
      </c>
    </row>
    <row r="204" spans="1:1" x14ac:dyDescent="0.25">
      <c r="A204" s="7">
        <v>68</v>
      </c>
    </row>
    <row r="205" spans="1:1" x14ac:dyDescent="0.25">
      <c r="A205" s="7">
        <v>98</v>
      </c>
    </row>
    <row r="206" spans="1:1" x14ac:dyDescent="0.25">
      <c r="A206" s="7">
        <v>73</v>
      </c>
    </row>
    <row r="207" spans="1:1" x14ac:dyDescent="0.25">
      <c r="A207" s="7">
        <v>41</v>
      </c>
    </row>
    <row r="208" spans="1:1" x14ac:dyDescent="0.25">
      <c r="A208" s="7">
        <v>76</v>
      </c>
    </row>
    <row r="209" spans="1:1" x14ac:dyDescent="0.25">
      <c r="A209" s="7">
        <v>74</v>
      </c>
    </row>
    <row r="210" spans="1:1" x14ac:dyDescent="0.25">
      <c r="A210" s="7">
        <v>23</v>
      </c>
    </row>
    <row r="211" spans="1:1" x14ac:dyDescent="0.25">
      <c r="A211" s="7">
        <v>120</v>
      </c>
    </row>
    <row r="212" spans="1:1" x14ac:dyDescent="0.25">
      <c r="A212" s="7">
        <v>45</v>
      </c>
    </row>
    <row r="213" spans="1:1" x14ac:dyDescent="0.25">
      <c r="A213" s="7">
        <v>119</v>
      </c>
    </row>
    <row r="214" spans="1:1" x14ac:dyDescent="0.25">
      <c r="A214" s="7">
        <v>24</v>
      </c>
    </row>
    <row r="215" spans="1:1" x14ac:dyDescent="0.25">
      <c r="A215" s="7">
        <v>56</v>
      </c>
    </row>
    <row r="216" spans="1:1" x14ac:dyDescent="0.25">
      <c r="A216" s="7">
        <v>21</v>
      </c>
    </row>
    <row r="217" spans="1:1" x14ac:dyDescent="0.25">
      <c r="A217" s="7">
        <v>24</v>
      </c>
    </row>
    <row r="218" spans="1:1" x14ac:dyDescent="0.25">
      <c r="A218" s="7">
        <v>37</v>
      </c>
    </row>
    <row r="219" spans="1:1" x14ac:dyDescent="0.25">
      <c r="A219" s="7">
        <v>66</v>
      </c>
    </row>
    <row r="220" spans="1:1" x14ac:dyDescent="0.25">
      <c r="A220" s="7">
        <v>54</v>
      </c>
    </row>
    <row r="221" spans="1:1" x14ac:dyDescent="0.25">
      <c r="A221" s="7">
        <v>102</v>
      </c>
    </row>
    <row r="222" spans="1:1" x14ac:dyDescent="0.25">
      <c r="A222" s="7">
        <v>30</v>
      </c>
    </row>
    <row r="223" spans="1:1" x14ac:dyDescent="0.25">
      <c r="A223" s="7">
        <v>61</v>
      </c>
    </row>
    <row r="224" spans="1:1" x14ac:dyDescent="0.25">
      <c r="A224" s="7">
        <v>72</v>
      </c>
    </row>
    <row r="225" spans="1:1" x14ac:dyDescent="0.25">
      <c r="A225" s="7">
        <v>74</v>
      </c>
    </row>
    <row r="226" spans="1:1" x14ac:dyDescent="0.25">
      <c r="A226" s="7">
        <v>99</v>
      </c>
    </row>
    <row r="227" spans="1:1" x14ac:dyDescent="0.25">
      <c r="A227" s="7">
        <v>112</v>
      </c>
    </row>
    <row r="228" spans="1:1" x14ac:dyDescent="0.25">
      <c r="A228" s="7">
        <v>11</v>
      </c>
    </row>
    <row r="229" spans="1:1" x14ac:dyDescent="0.25">
      <c r="A229" s="7">
        <v>117</v>
      </c>
    </row>
    <row r="230" spans="1:1" x14ac:dyDescent="0.25">
      <c r="A230" s="7">
        <v>76</v>
      </c>
    </row>
    <row r="231" spans="1:1" x14ac:dyDescent="0.25">
      <c r="A231" s="7">
        <v>50</v>
      </c>
    </row>
    <row r="232" spans="1:1" x14ac:dyDescent="0.25">
      <c r="A232" s="7">
        <v>25</v>
      </c>
    </row>
    <row r="233" spans="1:1" x14ac:dyDescent="0.25">
      <c r="A233" s="7">
        <v>68</v>
      </c>
    </row>
    <row r="234" spans="1:1" x14ac:dyDescent="0.25">
      <c r="A234" s="7">
        <v>32</v>
      </c>
    </row>
    <row r="235" spans="1:1" x14ac:dyDescent="0.25">
      <c r="A235" s="7">
        <v>37</v>
      </c>
    </row>
    <row r="236" spans="1:1" x14ac:dyDescent="0.25">
      <c r="A236" s="7">
        <v>61</v>
      </c>
    </row>
    <row r="237" spans="1:1" x14ac:dyDescent="0.25">
      <c r="A237" s="7">
        <v>58</v>
      </c>
    </row>
    <row r="238" spans="1:1" x14ac:dyDescent="0.25">
      <c r="A238" s="7">
        <v>117</v>
      </c>
    </row>
    <row r="239" spans="1:1" x14ac:dyDescent="0.25">
      <c r="A239" s="7">
        <v>78</v>
      </c>
    </row>
    <row r="240" spans="1:1" x14ac:dyDescent="0.25">
      <c r="A240" s="7">
        <v>20</v>
      </c>
    </row>
    <row r="241" spans="1:1" x14ac:dyDescent="0.25">
      <c r="A241" s="7">
        <v>24</v>
      </c>
    </row>
    <row r="242" spans="1:1" x14ac:dyDescent="0.25">
      <c r="A242" s="7">
        <v>44</v>
      </c>
    </row>
    <row r="243" spans="1:1" x14ac:dyDescent="0.25">
      <c r="A243" s="7">
        <v>82</v>
      </c>
    </row>
    <row r="244" spans="1:1" x14ac:dyDescent="0.25">
      <c r="A244" s="7">
        <v>58</v>
      </c>
    </row>
    <row r="245" spans="1:1" x14ac:dyDescent="0.25">
      <c r="A245" s="7">
        <v>104</v>
      </c>
    </row>
    <row r="246" spans="1:1" x14ac:dyDescent="0.25">
      <c r="A246" s="7">
        <v>14</v>
      </c>
    </row>
    <row r="247" spans="1:1" x14ac:dyDescent="0.25">
      <c r="A247" s="7">
        <v>33</v>
      </c>
    </row>
    <row r="248" spans="1:1" x14ac:dyDescent="0.25">
      <c r="A248" s="7">
        <v>24</v>
      </c>
    </row>
    <row r="249" spans="1:1" x14ac:dyDescent="0.25">
      <c r="A249" s="7">
        <v>62</v>
      </c>
    </row>
    <row r="250" spans="1:1" x14ac:dyDescent="0.25">
      <c r="A250" s="7">
        <v>119</v>
      </c>
    </row>
    <row r="251" spans="1:1" x14ac:dyDescent="0.25">
      <c r="A251" s="7">
        <v>37</v>
      </c>
    </row>
    <row r="252" spans="1:1" x14ac:dyDescent="0.25">
      <c r="A252" s="7">
        <v>29</v>
      </c>
    </row>
    <row r="253" spans="1:1" x14ac:dyDescent="0.25">
      <c r="A253" s="7">
        <v>42</v>
      </c>
    </row>
    <row r="254" spans="1:1" x14ac:dyDescent="0.25">
      <c r="A254" s="7">
        <v>83</v>
      </c>
    </row>
    <row r="255" spans="1:1" x14ac:dyDescent="0.25">
      <c r="A255" s="7">
        <v>42</v>
      </c>
    </row>
    <row r="256" spans="1:1" x14ac:dyDescent="0.25">
      <c r="A256" s="7">
        <v>78</v>
      </c>
    </row>
    <row r="257" spans="1:1" x14ac:dyDescent="0.25">
      <c r="A257" s="7">
        <v>70</v>
      </c>
    </row>
    <row r="258" spans="1:1" x14ac:dyDescent="0.25">
      <c r="A258" s="7">
        <v>14</v>
      </c>
    </row>
    <row r="259" spans="1:1" x14ac:dyDescent="0.25">
      <c r="A259" s="7">
        <v>69</v>
      </c>
    </row>
    <row r="260" spans="1:1" x14ac:dyDescent="0.25">
      <c r="A260" s="7">
        <v>46</v>
      </c>
    </row>
    <row r="261" spans="1:1" x14ac:dyDescent="0.25">
      <c r="A261" s="7">
        <v>66</v>
      </c>
    </row>
    <row r="262" spans="1:1" x14ac:dyDescent="0.25">
      <c r="A262" s="7">
        <v>75</v>
      </c>
    </row>
    <row r="263" spans="1:1" x14ac:dyDescent="0.25">
      <c r="A263" s="7">
        <v>29</v>
      </c>
    </row>
    <row r="264" spans="1:1" x14ac:dyDescent="0.25">
      <c r="A264" s="7">
        <v>11</v>
      </c>
    </row>
    <row r="265" spans="1:1" x14ac:dyDescent="0.25">
      <c r="A265" s="7">
        <v>114</v>
      </c>
    </row>
    <row r="266" spans="1:1" x14ac:dyDescent="0.25">
      <c r="A266" s="7">
        <v>62</v>
      </c>
    </row>
    <row r="267" spans="1:1" x14ac:dyDescent="0.25">
      <c r="A267" s="7">
        <v>12</v>
      </c>
    </row>
    <row r="268" spans="1:1" x14ac:dyDescent="0.25">
      <c r="A268" s="7">
        <v>44</v>
      </c>
    </row>
    <row r="269" spans="1:1" x14ac:dyDescent="0.25">
      <c r="A269" s="7">
        <v>25</v>
      </c>
    </row>
    <row r="270" spans="1:1" x14ac:dyDescent="0.25">
      <c r="A270" s="7">
        <v>14</v>
      </c>
    </row>
    <row r="271" spans="1:1" x14ac:dyDescent="0.25">
      <c r="A271" s="7">
        <v>26</v>
      </c>
    </row>
    <row r="272" spans="1:1" x14ac:dyDescent="0.25">
      <c r="A272" s="7">
        <v>102</v>
      </c>
    </row>
    <row r="273" spans="1:1" x14ac:dyDescent="0.25">
      <c r="A273" s="7">
        <v>117</v>
      </c>
    </row>
    <row r="274" spans="1:1" x14ac:dyDescent="0.25">
      <c r="A274" s="7">
        <v>108</v>
      </c>
    </row>
    <row r="275" spans="1:1" x14ac:dyDescent="0.25">
      <c r="A275" s="7">
        <v>100</v>
      </c>
    </row>
    <row r="276" spans="1:1" x14ac:dyDescent="0.25">
      <c r="A276" s="7">
        <v>27</v>
      </c>
    </row>
    <row r="277" spans="1:1" x14ac:dyDescent="0.25">
      <c r="A277" s="7">
        <v>113</v>
      </c>
    </row>
    <row r="278" spans="1:1" x14ac:dyDescent="0.25">
      <c r="A278" s="7">
        <v>118</v>
      </c>
    </row>
    <row r="279" spans="1:1" x14ac:dyDescent="0.25">
      <c r="A279" s="7">
        <v>119</v>
      </c>
    </row>
    <row r="280" spans="1:1" x14ac:dyDescent="0.25">
      <c r="A280" s="7">
        <v>15</v>
      </c>
    </row>
    <row r="281" spans="1:1" x14ac:dyDescent="0.25">
      <c r="A281" s="7">
        <v>79</v>
      </c>
    </row>
    <row r="282" spans="1:1" x14ac:dyDescent="0.25">
      <c r="A282" s="7">
        <v>84</v>
      </c>
    </row>
    <row r="283" spans="1:1" x14ac:dyDescent="0.25">
      <c r="A283" s="7">
        <v>41</v>
      </c>
    </row>
    <row r="284" spans="1:1" x14ac:dyDescent="0.25">
      <c r="A284" s="7">
        <v>43</v>
      </c>
    </row>
    <row r="285" spans="1:1" x14ac:dyDescent="0.25">
      <c r="A285" s="7">
        <v>33</v>
      </c>
    </row>
    <row r="286" spans="1:1" x14ac:dyDescent="0.25">
      <c r="A286" s="7">
        <v>35</v>
      </c>
    </row>
    <row r="287" spans="1:1" x14ac:dyDescent="0.25">
      <c r="A287" s="7">
        <v>114</v>
      </c>
    </row>
    <row r="288" spans="1:1" x14ac:dyDescent="0.25">
      <c r="A288" s="7">
        <v>38</v>
      </c>
    </row>
    <row r="289" spans="1:1" x14ac:dyDescent="0.25">
      <c r="A289" s="7">
        <v>46</v>
      </c>
    </row>
    <row r="290" spans="1:1" x14ac:dyDescent="0.25">
      <c r="A290" s="7">
        <v>71</v>
      </c>
    </row>
    <row r="291" spans="1:1" x14ac:dyDescent="0.25">
      <c r="A291" s="7">
        <v>52</v>
      </c>
    </row>
    <row r="292" spans="1:1" x14ac:dyDescent="0.25">
      <c r="A292" s="7">
        <v>68</v>
      </c>
    </row>
    <row r="293" spans="1:1" x14ac:dyDescent="0.25">
      <c r="A293" s="7">
        <v>111</v>
      </c>
    </row>
    <row r="294" spans="1:1" x14ac:dyDescent="0.25">
      <c r="A294" s="7">
        <v>85</v>
      </c>
    </row>
    <row r="295" spans="1:1" x14ac:dyDescent="0.25">
      <c r="A295" s="7">
        <v>95</v>
      </c>
    </row>
    <row r="296" spans="1:1" x14ac:dyDescent="0.25">
      <c r="A296" s="7">
        <v>119</v>
      </c>
    </row>
    <row r="297" spans="1:1" x14ac:dyDescent="0.25">
      <c r="A297" s="7">
        <v>76</v>
      </c>
    </row>
    <row r="298" spans="1:1" x14ac:dyDescent="0.25">
      <c r="A298" s="7">
        <v>61</v>
      </c>
    </row>
    <row r="299" spans="1:1" x14ac:dyDescent="0.25">
      <c r="A299" s="7">
        <v>89</v>
      </c>
    </row>
    <row r="300" spans="1:1" x14ac:dyDescent="0.25">
      <c r="A300" s="7">
        <v>31</v>
      </c>
    </row>
    <row r="301" spans="1:1" x14ac:dyDescent="0.25">
      <c r="A301" s="7">
        <v>118</v>
      </c>
    </row>
    <row r="302" spans="1:1" x14ac:dyDescent="0.25">
      <c r="A302" s="7">
        <v>38</v>
      </c>
    </row>
    <row r="303" spans="1:1" x14ac:dyDescent="0.25">
      <c r="A303" s="7">
        <v>60</v>
      </c>
    </row>
    <row r="304" spans="1:1" x14ac:dyDescent="0.25">
      <c r="A304" s="7">
        <v>75</v>
      </c>
    </row>
    <row r="305" spans="1:1" x14ac:dyDescent="0.25">
      <c r="A305" s="7">
        <v>51</v>
      </c>
    </row>
    <row r="306" spans="1:1" x14ac:dyDescent="0.25">
      <c r="A306" s="7">
        <v>76</v>
      </c>
    </row>
    <row r="307" spans="1:1" x14ac:dyDescent="0.25">
      <c r="A307" s="7">
        <v>83</v>
      </c>
    </row>
    <row r="308" spans="1:1" x14ac:dyDescent="0.25">
      <c r="A308" s="7">
        <v>32</v>
      </c>
    </row>
    <row r="309" spans="1:1" x14ac:dyDescent="0.25">
      <c r="A309" s="7">
        <v>89</v>
      </c>
    </row>
    <row r="310" spans="1:1" x14ac:dyDescent="0.25">
      <c r="A310" s="7">
        <v>115</v>
      </c>
    </row>
    <row r="311" spans="1:1" x14ac:dyDescent="0.25">
      <c r="A311" s="7">
        <v>94</v>
      </c>
    </row>
    <row r="312" spans="1:1" x14ac:dyDescent="0.25">
      <c r="A312" s="7">
        <v>75</v>
      </c>
    </row>
    <row r="313" spans="1:1" x14ac:dyDescent="0.25">
      <c r="A313" s="7">
        <v>115</v>
      </c>
    </row>
    <row r="314" spans="1:1" x14ac:dyDescent="0.25">
      <c r="A314" s="7">
        <v>35</v>
      </c>
    </row>
    <row r="315" spans="1:1" x14ac:dyDescent="0.25">
      <c r="A315" s="7">
        <v>89</v>
      </c>
    </row>
    <row r="316" spans="1:1" x14ac:dyDescent="0.25">
      <c r="A316" s="7">
        <v>60</v>
      </c>
    </row>
    <row r="317" spans="1:1" x14ac:dyDescent="0.25">
      <c r="A317" s="7">
        <v>62</v>
      </c>
    </row>
    <row r="318" spans="1:1" x14ac:dyDescent="0.25">
      <c r="A318" s="7">
        <v>57</v>
      </c>
    </row>
    <row r="319" spans="1:1" x14ac:dyDescent="0.25">
      <c r="A319" s="7">
        <v>33</v>
      </c>
    </row>
    <row r="320" spans="1:1" x14ac:dyDescent="0.25">
      <c r="A320" s="7">
        <v>103</v>
      </c>
    </row>
    <row r="321" spans="1:1" x14ac:dyDescent="0.25">
      <c r="A321" s="7">
        <v>34</v>
      </c>
    </row>
    <row r="322" spans="1:1" x14ac:dyDescent="0.25">
      <c r="A322" s="7">
        <v>54</v>
      </c>
    </row>
    <row r="323" spans="1:1" x14ac:dyDescent="0.25">
      <c r="A323" s="7">
        <v>14</v>
      </c>
    </row>
    <row r="324" spans="1:1" x14ac:dyDescent="0.25">
      <c r="A324" s="7">
        <v>26</v>
      </c>
    </row>
    <row r="325" spans="1:1" x14ac:dyDescent="0.25">
      <c r="A325" s="7">
        <v>20</v>
      </c>
    </row>
    <row r="326" spans="1:1" x14ac:dyDescent="0.25">
      <c r="A326" s="7">
        <v>62</v>
      </c>
    </row>
    <row r="327" spans="1:1" x14ac:dyDescent="0.25">
      <c r="A327" s="7">
        <v>118</v>
      </c>
    </row>
    <row r="328" spans="1:1" x14ac:dyDescent="0.25">
      <c r="A328" s="7">
        <v>68</v>
      </c>
    </row>
    <row r="329" spans="1:1" x14ac:dyDescent="0.25">
      <c r="A329" s="7">
        <v>111</v>
      </c>
    </row>
    <row r="330" spans="1:1" x14ac:dyDescent="0.25">
      <c r="A330" s="7">
        <v>25</v>
      </c>
    </row>
    <row r="331" spans="1:1" x14ac:dyDescent="0.25">
      <c r="A331" s="7">
        <v>107</v>
      </c>
    </row>
    <row r="332" spans="1:1" x14ac:dyDescent="0.25">
      <c r="A332" s="7">
        <v>42</v>
      </c>
    </row>
    <row r="333" spans="1:1" x14ac:dyDescent="0.25">
      <c r="A333" s="7">
        <v>13</v>
      </c>
    </row>
    <row r="334" spans="1:1" x14ac:dyDescent="0.25">
      <c r="A334" s="7">
        <v>107</v>
      </c>
    </row>
    <row r="335" spans="1:1" x14ac:dyDescent="0.25">
      <c r="A335" s="7">
        <v>31</v>
      </c>
    </row>
    <row r="336" spans="1:1" x14ac:dyDescent="0.25">
      <c r="A336" s="7">
        <v>31</v>
      </c>
    </row>
    <row r="337" spans="1:1" x14ac:dyDescent="0.25">
      <c r="A337" s="7">
        <v>27</v>
      </c>
    </row>
    <row r="338" spans="1:1" x14ac:dyDescent="0.25">
      <c r="A338" s="7">
        <v>36</v>
      </c>
    </row>
    <row r="339" spans="1:1" x14ac:dyDescent="0.25">
      <c r="A339" s="7">
        <v>61</v>
      </c>
    </row>
    <row r="340" spans="1:1" x14ac:dyDescent="0.25">
      <c r="A340" s="7">
        <v>102</v>
      </c>
    </row>
    <row r="341" spans="1:1" x14ac:dyDescent="0.25">
      <c r="A341" s="7">
        <v>79</v>
      </c>
    </row>
    <row r="342" spans="1:1" x14ac:dyDescent="0.25">
      <c r="A342" s="7">
        <v>61</v>
      </c>
    </row>
    <row r="343" spans="1:1" x14ac:dyDescent="0.25">
      <c r="A343" s="7">
        <v>15</v>
      </c>
    </row>
    <row r="344" spans="1:1" x14ac:dyDescent="0.25">
      <c r="A344" s="7">
        <v>108</v>
      </c>
    </row>
    <row r="345" spans="1:1" x14ac:dyDescent="0.25">
      <c r="A345" s="7">
        <v>33</v>
      </c>
    </row>
    <row r="346" spans="1:1" x14ac:dyDescent="0.25">
      <c r="A346" s="7">
        <v>102</v>
      </c>
    </row>
    <row r="347" spans="1:1" x14ac:dyDescent="0.25">
      <c r="A347" s="7">
        <v>27</v>
      </c>
    </row>
    <row r="348" spans="1:1" x14ac:dyDescent="0.25">
      <c r="A348" s="7">
        <v>97</v>
      </c>
    </row>
    <row r="349" spans="1:1" x14ac:dyDescent="0.25">
      <c r="A349" s="7">
        <v>65</v>
      </c>
    </row>
    <row r="350" spans="1:1" x14ac:dyDescent="0.25">
      <c r="A350" s="7">
        <v>120</v>
      </c>
    </row>
    <row r="351" spans="1:1" x14ac:dyDescent="0.25">
      <c r="A351" s="7">
        <v>23</v>
      </c>
    </row>
    <row r="352" spans="1:1" x14ac:dyDescent="0.25">
      <c r="A352" s="7">
        <v>78</v>
      </c>
    </row>
    <row r="353" spans="1:1" x14ac:dyDescent="0.25">
      <c r="A353" s="7">
        <v>16</v>
      </c>
    </row>
    <row r="354" spans="1:1" x14ac:dyDescent="0.25">
      <c r="A354" s="7">
        <v>51</v>
      </c>
    </row>
    <row r="355" spans="1:1" x14ac:dyDescent="0.25">
      <c r="A355" s="7">
        <v>49</v>
      </c>
    </row>
    <row r="356" spans="1:1" x14ac:dyDescent="0.25">
      <c r="A356" s="7">
        <v>28</v>
      </c>
    </row>
    <row r="357" spans="1:1" x14ac:dyDescent="0.25">
      <c r="A357" s="7">
        <v>71</v>
      </c>
    </row>
    <row r="358" spans="1:1" x14ac:dyDescent="0.25">
      <c r="A358" s="7">
        <v>25</v>
      </c>
    </row>
    <row r="359" spans="1:1" x14ac:dyDescent="0.25">
      <c r="A359" s="7">
        <v>21</v>
      </c>
    </row>
    <row r="360" spans="1:1" x14ac:dyDescent="0.25">
      <c r="A360" s="7">
        <v>64</v>
      </c>
    </row>
    <row r="361" spans="1:1" x14ac:dyDescent="0.25">
      <c r="A361" s="7">
        <v>102</v>
      </c>
    </row>
    <row r="362" spans="1:1" x14ac:dyDescent="0.25">
      <c r="A362" s="7">
        <v>67</v>
      </c>
    </row>
    <row r="363" spans="1:1" x14ac:dyDescent="0.25">
      <c r="A363" s="7">
        <v>65</v>
      </c>
    </row>
    <row r="364" spans="1:1" x14ac:dyDescent="0.25">
      <c r="A364" s="7">
        <v>97</v>
      </c>
    </row>
    <row r="365" spans="1:1" x14ac:dyDescent="0.25">
      <c r="A365" s="7">
        <v>70</v>
      </c>
    </row>
    <row r="366" spans="1:1" x14ac:dyDescent="0.25">
      <c r="A366" s="7">
        <v>16</v>
      </c>
    </row>
    <row r="367" spans="1:1" x14ac:dyDescent="0.25">
      <c r="A367" s="7">
        <v>62</v>
      </c>
    </row>
    <row r="368" spans="1:1" x14ac:dyDescent="0.25">
      <c r="A368" s="7">
        <v>19</v>
      </c>
    </row>
    <row r="369" spans="1:1" x14ac:dyDescent="0.25">
      <c r="A369" s="7">
        <v>38</v>
      </c>
    </row>
    <row r="370" spans="1:1" x14ac:dyDescent="0.25">
      <c r="A370" s="7">
        <v>111</v>
      </c>
    </row>
    <row r="371" spans="1:1" x14ac:dyDescent="0.25">
      <c r="A371" s="7">
        <v>41</v>
      </c>
    </row>
    <row r="372" spans="1:1" x14ac:dyDescent="0.25">
      <c r="A372" s="7">
        <v>116</v>
      </c>
    </row>
    <row r="373" spans="1:1" x14ac:dyDescent="0.25">
      <c r="A373" s="7">
        <v>44</v>
      </c>
    </row>
    <row r="374" spans="1:1" x14ac:dyDescent="0.25">
      <c r="A374" s="7">
        <v>102</v>
      </c>
    </row>
    <row r="375" spans="1:1" x14ac:dyDescent="0.25">
      <c r="A375" s="7">
        <v>44</v>
      </c>
    </row>
    <row r="376" spans="1:1" x14ac:dyDescent="0.25">
      <c r="A376" s="7">
        <v>50</v>
      </c>
    </row>
    <row r="377" spans="1:1" x14ac:dyDescent="0.25">
      <c r="A377" s="7">
        <v>60</v>
      </c>
    </row>
    <row r="378" spans="1:1" x14ac:dyDescent="0.25">
      <c r="A378" s="7">
        <v>89</v>
      </c>
    </row>
    <row r="379" spans="1:1" x14ac:dyDescent="0.25">
      <c r="A379" s="7">
        <v>16</v>
      </c>
    </row>
    <row r="380" spans="1:1" x14ac:dyDescent="0.25">
      <c r="A380" s="7">
        <v>78</v>
      </c>
    </row>
    <row r="381" spans="1:1" x14ac:dyDescent="0.25">
      <c r="A381" s="7">
        <v>87</v>
      </c>
    </row>
    <row r="382" spans="1:1" x14ac:dyDescent="0.25">
      <c r="A382" s="7">
        <v>46</v>
      </c>
    </row>
    <row r="383" spans="1:1" x14ac:dyDescent="0.25">
      <c r="A383" s="7">
        <v>110</v>
      </c>
    </row>
    <row r="384" spans="1:1" x14ac:dyDescent="0.25">
      <c r="A384" s="7">
        <v>39</v>
      </c>
    </row>
    <row r="385" spans="1:1" x14ac:dyDescent="0.25">
      <c r="A385" s="7">
        <v>40</v>
      </c>
    </row>
    <row r="386" spans="1:1" x14ac:dyDescent="0.25">
      <c r="A386" s="7">
        <v>60</v>
      </c>
    </row>
    <row r="387" spans="1:1" x14ac:dyDescent="0.25">
      <c r="A387" s="7">
        <v>84</v>
      </c>
    </row>
    <row r="388" spans="1:1" x14ac:dyDescent="0.25">
      <c r="A388" s="7">
        <v>85</v>
      </c>
    </row>
    <row r="389" spans="1:1" x14ac:dyDescent="0.25">
      <c r="A389" s="7">
        <v>75</v>
      </c>
    </row>
    <row r="390" spans="1:1" x14ac:dyDescent="0.25">
      <c r="A390" s="7">
        <v>89</v>
      </c>
    </row>
    <row r="391" spans="1:1" x14ac:dyDescent="0.25">
      <c r="A391" s="7">
        <v>90</v>
      </c>
    </row>
    <row r="392" spans="1:1" x14ac:dyDescent="0.25">
      <c r="A392" s="7">
        <v>21</v>
      </c>
    </row>
    <row r="393" spans="1:1" x14ac:dyDescent="0.25">
      <c r="A393" s="7">
        <v>52</v>
      </c>
    </row>
    <row r="394" spans="1:1" x14ac:dyDescent="0.25">
      <c r="A394" s="7">
        <v>91</v>
      </c>
    </row>
    <row r="395" spans="1:1" x14ac:dyDescent="0.25">
      <c r="A395" s="7">
        <v>72</v>
      </c>
    </row>
    <row r="396" spans="1:1" x14ac:dyDescent="0.25">
      <c r="A396" s="7">
        <v>17</v>
      </c>
    </row>
    <row r="397" spans="1:1" x14ac:dyDescent="0.25">
      <c r="A397" s="7">
        <v>56</v>
      </c>
    </row>
    <row r="398" spans="1:1" x14ac:dyDescent="0.25">
      <c r="A398" s="7">
        <v>44</v>
      </c>
    </row>
    <row r="399" spans="1:1" x14ac:dyDescent="0.25">
      <c r="A399" s="7">
        <v>35</v>
      </c>
    </row>
    <row r="400" spans="1:1" x14ac:dyDescent="0.25">
      <c r="A400" s="7">
        <v>16</v>
      </c>
    </row>
    <row r="401" spans="1:1" x14ac:dyDescent="0.25">
      <c r="A401" s="7">
        <v>78</v>
      </c>
    </row>
    <row r="402" spans="1:1" x14ac:dyDescent="0.25">
      <c r="A402" s="7">
        <v>98</v>
      </c>
    </row>
    <row r="403" spans="1:1" x14ac:dyDescent="0.25">
      <c r="A403" s="7">
        <v>18</v>
      </c>
    </row>
    <row r="404" spans="1:1" x14ac:dyDescent="0.25">
      <c r="A404" s="7">
        <v>111</v>
      </c>
    </row>
    <row r="405" spans="1:1" x14ac:dyDescent="0.25">
      <c r="A405" s="7">
        <v>49</v>
      </c>
    </row>
    <row r="406" spans="1:1" x14ac:dyDescent="0.25">
      <c r="A406" s="7">
        <v>104</v>
      </c>
    </row>
    <row r="407" spans="1:1" x14ac:dyDescent="0.25">
      <c r="A407" s="7">
        <v>17</v>
      </c>
    </row>
    <row r="408" spans="1:1" x14ac:dyDescent="0.25">
      <c r="A408" s="7">
        <v>70</v>
      </c>
    </row>
    <row r="409" spans="1:1" x14ac:dyDescent="0.25">
      <c r="A409" s="7">
        <v>54</v>
      </c>
    </row>
    <row r="410" spans="1:1" x14ac:dyDescent="0.25">
      <c r="A410" s="7">
        <v>99</v>
      </c>
    </row>
    <row r="411" spans="1:1" x14ac:dyDescent="0.25">
      <c r="A411" s="7">
        <v>85</v>
      </c>
    </row>
    <row r="412" spans="1:1" x14ac:dyDescent="0.25">
      <c r="A412" s="7">
        <v>23</v>
      </c>
    </row>
    <row r="413" spans="1:1" x14ac:dyDescent="0.25">
      <c r="A413" s="7">
        <v>56</v>
      </c>
    </row>
    <row r="414" spans="1:1" x14ac:dyDescent="0.25">
      <c r="A414" s="7">
        <v>74</v>
      </c>
    </row>
    <row r="415" spans="1:1" x14ac:dyDescent="0.25">
      <c r="A415" s="7">
        <v>120</v>
      </c>
    </row>
    <row r="416" spans="1:1" x14ac:dyDescent="0.25">
      <c r="A416" s="7">
        <v>104</v>
      </c>
    </row>
    <row r="417" spans="1:1" x14ac:dyDescent="0.25">
      <c r="A417" s="7">
        <v>109</v>
      </c>
    </row>
    <row r="418" spans="1:1" x14ac:dyDescent="0.25">
      <c r="A418" s="7">
        <v>50</v>
      </c>
    </row>
    <row r="419" spans="1:1" x14ac:dyDescent="0.25">
      <c r="A419" s="7">
        <v>73</v>
      </c>
    </row>
    <row r="420" spans="1:1" x14ac:dyDescent="0.25">
      <c r="A420" s="7">
        <v>104</v>
      </c>
    </row>
    <row r="421" spans="1:1" x14ac:dyDescent="0.25">
      <c r="A421" s="7">
        <v>22</v>
      </c>
    </row>
    <row r="422" spans="1:1" x14ac:dyDescent="0.25">
      <c r="A422" s="7">
        <v>52</v>
      </c>
    </row>
    <row r="423" spans="1:1" x14ac:dyDescent="0.25">
      <c r="A423" s="7">
        <v>88</v>
      </c>
    </row>
    <row r="424" spans="1:1" x14ac:dyDescent="0.25">
      <c r="A424" s="7">
        <v>109</v>
      </c>
    </row>
    <row r="425" spans="1:1" x14ac:dyDescent="0.25">
      <c r="A425" s="7">
        <v>45</v>
      </c>
    </row>
    <row r="426" spans="1:1" x14ac:dyDescent="0.25">
      <c r="A426" s="7">
        <v>56</v>
      </c>
    </row>
    <row r="427" spans="1:1" x14ac:dyDescent="0.25">
      <c r="A427" s="7">
        <v>110</v>
      </c>
    </row>
    <row r="428" spans="1:1" x14ac:dyDescent="0.25">
      <c r="A428" s="7">
        <v>113</v>
      </c>
    </row>
    <row r="429" spans="1:1" x14ac:dyDescent="0.25">
      <c r="A429" s="7">
        <v>74</v>
      </c>
    </row>
    <row r="430" spans="1:1" x14ac:dyDescent="0.25">
      <c r="A430" s="7">
        <v>27</v>
      </c>
    </row>
    <row r="431" spans="1:1" x14ac:dyDescent="0.25">
      <c r="A431" s="7">
        <v>48</v>
      </c>
    </row>
    <row r="432" spans="1:1" x14ac:dyDescent="0.25">
      <c r="A432" s="7">
        <v>44</v>
      </c>
    </row>
    <row r="433" spans="1:1" x14ac:dyDescent="0.25">
      <c r="A433" s="7">
        <v>83</v>
      </c>
    </row>
    <row r="434" spans="1:1" x14ac:dyDescent="0.25">
      <c r="A434" s="7">
        <v>60</v>
      </c>
    </row>
    <row r="435" spans="1:1" x14ac:dyDescent="0.25">
      <c r="A435" s="7">
        <v>40</v>
      </c>
    </row>
    <row r="436" spans="1:1" x14ac:dyDescent="0.25">
      <c r="A436" s="7">
        <v>23</v>
      </c>
    </row>
    <row r="437" spans="1:1" x14ac:dyDescent="0.25">
      <c r="A437" s="7">
        <v>120</v>
      </c>
    </row>
    <row r="438" spans="1:1" x14ac:dyDescent="0.25">
      <c r="A438" s="7">
        <v>58</v>
      </c>
    </row>
    <row r="439" spans="1:1" x14ac:dyDescent="0.25">
      <c r="A439" s="7">
        <v>64</v>
      </c>
    </row>
    <row r="440" spans="1:1" x14ac:dyDescent="0.25">
      <c r="A440" s="7">
        <v>88</v>
      </c>
    </row>
    <row r="441" spans="1:1" x14ac:dyDescent="0.25">
      <c r="A441" s="7">
        <v>110</v>
      </c>
    </row>
    <row r="442" spans="1:1" x14ac:dyDescent="0.25">
      <c r="A442" s="7">
        <v>33</v>
      </c>
    </row>
    <row r="443" spans="1:1" x14ac:dyDescent="0.25">
      <c r="A443" s="7">
        <v>15</v>
      </c>
    </row>
    <row r="444" spans="1:1" x14ac:dyDescent="0.25">
      <c r="A444" s="7">
        <v>48</v>
      </c>
    </row>
    <row r="445" spans="1:1" x14ac:dyDescent="0.25">
      <c r="A445" s="7">
        <v>27</v>
      </c>
    </row>
    <row r="446" spans="1:1" x14ac:dyDescent="0.25">
      <c r="A446" s="7">
        <v>89</v>
      </c>
    </row>
    <row r="447" spans="1:1" x14ac:dyDescent="0.25">
      <c r="A447" s="7">
        <v>81</v>
      </c>
    </row>
    <row r="448" spans="1:1" x14ac:dyDescent="0.25">
      <c r="A448" s="7">
        <v>69</v>
      </c>
    </row>
    <row r="449" spans="1:1" x14ac:dyDescent="0.25">
      <c r="A449" s="7">
        <v>117</v>
      </c>
    </row>
    <row r="450" spans="1:1" x14ac:dyDescent="0.25">
      <c r="A450" s="7">
        <v>29</v>
      </c>
    </row>
    <row r="451" spans="1:1" x14ac:dyDescent="0.25">
      <c r="A451" s="7">
        <v>98</v>
      </c>
    </row>
    <row r="452" spans="1:1" x14ac:dyDescent="0.25">
      <c r="A452" s="7">
        <v>65</v>
      </c>
    </row>
    <row r="453" spans="1:1" x14ac:dyDescent="0.25">
      <c r="A453" s="7">
        <v>76</v>
      </c>
    </row>
    <row r="454" spans="1:1" x14ac:dyDescent="0.25">
      <c r="A454" s="7">
        <v>86</v>
      </c>
    </row>
    <row r="455" spans="1:1" x14ac:dyDescent="0.25">
      <c r="A455" s="7">
        <v>16</v>
      </c>
    </row>
    <row r="456" spans="1:1" x14ac:dyDescent="0.25">
      <c r="A456" s="7">
        <v>38</v>
      </c>
    </row>
    <row r="457" spans="1:1" x14ac:dyDescent="0.25">
      <c r="A457" s="7">
        <v>113</v>
      </c>
    </row>
    <row r="458" spans="1:1" x14ac:dyDescent="0.25">
      <c r="A458" s="7">
        <v>12</v>
      </c>
    </row>
    <row r="459" spans="1:1" x14ac:dyDescent="0.25">
      <c r="A459" s="7">
        <v>105</v>
      </c>
    </row>
    <row r="460" spans="1:1" x14ac:dyDescent="0.25">
      <c r="A460" s="7">
        <v>46</v>
      </c>
    </row>
    <row r="461" spans="1:1" x14ac:dyDescent="0.25">
      <c r="A461" s="7">
        <v>26</v>
      </c>
    </row>
    <row r="462" spans="1:1" x14ac:dyDescent="0.25">
      <c r="A462" s="7">
        <v>18</v>
      </c>
    </row>
    <row r="463" spans="1:1" x14ac:dyDescent="0.25">
      <c r="A463" s="7">
        <v>37</v>
      </c>
    </row>
    <row r="464" spans="1:1" x14ac:dyDescent="0.25">
      <c r="A464" s="7">
        <v>15</v>
      </c>
    </row>
    <row r="465" spans="1:1" x14ac:dyDescent="0.25">
      <c r="A465" s="7">
        <v>49</v>
      </c>
    </row>
    <row r="466" spans="1:1" x14ac:dyDescent="0.25">
      <c r="A466" s="7">
        <v>32</v>
      </c>
    </row>
    <row r="467" spans="1:1" x14ac:dyDescent="0.25">
      <c r="A467" s="7">
        <v>41</v>
      </c>
    </row>
    <row r="468" spans="1:1" x14ac:dyDescent="0.25">
      <c r="A468" s="7">
        <v>33</v>
      </c>
    </row>
    <row r="469" spans="1:1" x14ac:dyDescent="0.25">
      <c r="A469" s="7">
        <v>107</v>
      </c>
    </row>
    <row r="470" spans="1:1" x14ac:dyDescent="0.25">
      <c r="A470" s="7">
        <v>49</v>
      </c>
    </row>
    <row r="471" spans="1:1" x14ac:dyDescent="0.25">
      <c r="A471" s="7">
        <v>94</v>
      </c>
    </row>
    <row r="472" spans="1:1" x14ac:dyDescent="0.25">
      <c r="A472" s="7">
        <v>39</v>
      </c>
    </row>
    <row r="473" spans="1:1" x14ac:dyDescent="0.25">
      <c r="A473" s="7">
        <v>50</v>
      </c>
    </row>
    <row r="474" spans="1:1" x14ac:dyDescent="0.25">
      <c r="A474" s="7">
        <v>20</v>
      </c>
    </row>
    <row r="475" spans="1:1" x14ac:dyDescent="0.25">
      <c r="A475" s="7">
        <v>85</v>
      </c>
    </row>
    <row r="476" spans="1:1" x14ac:dyDescent="0.25">
      <c r="A476" s="7">
        <v>26</v>
      </c>
    </row>
    <row r="477" spans="1:1" x14ac:dyDescent="0.25">
      <c r="A477" s="7">
        <v>110</v>
      </c>
    </row>
    <row r="478" spans="1:1" x14ac:dyDescent="0.25">
      <c r="A478" s="7">
        <v>78</v>
      </c>
    </row>
    <row r="479" spans="1:1" x14ac:dyDescent="0.25">
      <c r="A479" s="7">
        <v>33</v>
      </c>
    </row>
    <row r="480" spans="1:1" x14ac:dyDescent="0.25">
      <c r="A480" s="7">
        <v>49</v>
      </c>
    </row>
    <row r="481" spans="1:1" x14ac:dyDescent="0.25">
      <c r="A481" s="7">
        <v>60</v>
      </c>
    </row>
    <row r="482" spans="1:1" x14ac:dyDescent="0.25">
      <c r="A482" s="7">
        <v>41</v>
      </c>
    </row>
    <row r="483" spans="1:1" x14ac:dyDescent="0.25">
      <c r="A483" s="7">
        <v>12</v>
      </c>
    </row>
    <row r="484" spans="1:1" x14ac:dyDescent="0.25">
      <c r="A484" s="7">
        <v>77</v>
      </c>
    </row>
    <row r="485" spans="1:1" x14ac:dyDescent="0.25">
      <c r="A485" s="7">
        <v>37</v>
      </c>
    </row>
    <row r="486" spans="1:1" x14ac:dyDescent="0.25">
      <c r="A486" s="7">
        <v>114</v>
      </c>
    </row>
    <row r="487" spans="1:1" x14ac:dyDescent="0.25">
      <c r="A487" s="7">
        <v>48</v>
      </c>
    </row>
    <row r="488" spans="1:1" x14ac:dyDescent="0.25">
      <c r="A488" s="7">
        <v>17</v>
      </c>
    </row>
    <row r="489" spans="1:1" x14ac:dyDescent="0.25">
      <c r="A489" s="7">
        <v>47</v>
      </c>
    </row>
    <row r="490" spans="1:1" x14ac:dyDescent="0.25">
      <c r="A490" s="7">
        <v>56</v>
      </c>
    </row>
    <row r="491" spans="1:1" x14ac:dyDescent="0.25">
      <c r="A491" s="7">
        <v>45</v>
      </c>
    </row>
    <row r="492" spans="1:1" x14ac:dyDescent="0.25">
      <c r="A492" s="7">
        <v>17</v>
      </c>
    </row>
    <row r="493" spans="1:1" x14ac:dyDescent="0.25">
      <c r="A493" s="7">
        <v>20</v>
      </c>
    </row>
    <row r="494" spans="1:1" x14ac:dyDescent="0.25">
      <c r="A494" s="7">
        <v>95</v>
      </c>
    </row>
    <row r="495" spans="1:1" x14ac:dyDescent="0.25">
      <c r="A495" s="7">
        <v>31</v>
      </c>
    </row>
    <row r="496" spans="1:1" x14ac:dyDescent="0.25">
      <c r="A496" s="7">
        <v>113</v>
      </c>
    </row>
    <row r="497" spans="1:1" x14ac:dyDescent="0.25">
      <c r="A497" s="7">
        <v>118</v>
      </c>
    </row>
    <row r="498" spans="1:1" x14ac:dyDescent="0.25">
      <c r="A498" s="7">
        <v>54</v>
      </c>
    </row>
    <row r="499" spans="1:1" x14ac:dyDescent="0.25">
      <c r="A499" s="7">
        <v>111</v>
      </c>
    </row>
    <row r="500" spans="1:1" x14ac:dyDescent="0.25">
      <c r="A500" s="7">
        <v>74</v>
      </c>
    </row>
    <row r="501" spans="1:1" x14ac:dyDescent="0.25">
      <c r="A501" s="7">
        <v>60</v>
      </c>
    </row>
    <row r="502" spans="1:1" x14ac:dyDescent="0.25">
      <c r="A502" s="7">
        <v>27</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activeCell="B6" sqref="B6"/>
    </sheetView>
  </sheetViews>
  <sheetFormatPr defaultColWidth="10.28515625" defaultRowHeight="15" x14ac:dyDescent="0.25"/>
  <cols>
    <col min="1" max="1" width="20.42578125" bestFit="1" customWidth="1"/>
    <col min="2" max="2" width="24.5703125" bestFit="1" customWidth="1"/>
    <col min="3" max="3" width="15.28515625" customWidth="1"/>
    <col min="4" max="4" width="13.85546875" bestFit="1" customWidth="1"/>
  </cols>
  <sheetData>
    <row r="1" spans="1:4" ht="60" x14ac:dyDescent="0.25">
      <c r="A1" s="26" t="str">
        <f>'[1]HW(24an)'!A1</f>
        <v>1) If Revenue was ₹ 5,28,050.00, Administrative Expense was ₹ 65,874.00, Operational Expense was ₹ 3,50,200.00, and Other Expense was ₹ 58,500.00, list the revenue and expenses and calculate Net Income without calculating total expenses in a separate cell. Then format the report nicely.</v>
      </c>
      <c r="B1" s="26"/>
      <c r="C1" s="26"/>
      <c r="D1" s="26"/>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7" sqref="B7"/>
    </sheetView>
  </sheetViews>
  <sheetFormatPr defaultColWidth="10.28515625" defaultRowHeight="15" x14ac:dyDescent="0.25"/>
  <cols>
    <col min="1" max="1" width="13" customWidth="1"/>
    <col min="2" max="2" width="13.85546875" bestFit="1" customWidth="1"/>
    <col min="3" max="3" width="12.28515625" bestFit="1" customWidth="1"/>
    <col min="4" max="4" width="13.85546875" bestFit="1" customWidth="1"/>
  </cols>
  <sheetData>
    <row r="1" spans="1:4" ht="60" x14ac:dyDescent="0.25">
      <c r="A1" s="26" t="s">
        <v>136</v>
      </c>
      <c r="B1" s="26"/>
      <c r="C1" s="26"/>
      <c r="D1" s="26"/>
    </row>
    <row r="3" spans="1:4" x14ac:dyDescent="0.25">
      <c r="A3" s="32" t="s">
        <v>137</v>
      </c>
      <c r="B3" s="11" t="s">
        <v>138</v>
      </c>
    </row>
    <row r="4" spans="1:4" x14ac:dyDescent="0.25">
      <c r="A4" s="36"/>
      <c r="B4" s="36">
        <v>22.1005</v>
      </c>
    </row>
    <row r="5" spans="1:4" x14ac:dyDescent="0.25">
      <c r="A5" s="37">
        <v>5528.9800000089999</v>
      </c>
      <c r="B5" s="36"/>
    </row>
    <row r="6" spans="1:4" x14ac:dyDescent="0.25">
      <c r="A6" s="37">
        <v>50.01</v>
      </c>
      <c r="B6" s="36"/>
    </row>
    <row r="7" spans="1:4" x14ac:dyDescent="0.25">
      <c r="A7" s="37"/>
      <c r="B7" s="36">
        <v>5528.98</v>
      </c>
    </row>
    <row r="8" spans="1:4" x14ac:dyDescent="0.25">
      <c r="A8" s="37"/>
      <c r="B8" s="36">
        <v>50.011000000000003</v>
      </c>
    </row>
    <row r="9" spans="1:4" x14ac:dyDescent="0.25">
      <c r="A9" s="37">
        <v>22.1</v>
      </c>
      <c r="B9" s="36"/>
    </row>
    <row r="10" spans="1:4" x14ac:dyDescent="0.25">
      <c r="A10" s="38">
        <f>SUM(A4:A9)</f>
        <v>5601.0900000090005</v>
      </c>
      <c r="B10" s="38">
        <f>SUM(B4:B9)</f>
        <v>5601.0914999999995</v>
      </c>
    </row>
    <row r="12" spans="1:4" x14ac:dyDescent="0.25">
      <c r="A12" s="4" t="s">
        <v>139</v>
      </c>
      <c r="B12" s="16" t="b">
        <f>A10=B10</f>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A16" sqref="A16"/>
    </sheetView>
  </sheetViews>
  <sheetFormatPr defaultColWidth="10.28515625" defaultRowHeight="15" x14ac:dyDescent="0.25"/>
  <cols>
    <col min="1" max="1" width="13" customWidth="1"/>
    <col min="2" max="2" width="2.28515625" customWidth="1"/>
    <col min="3" max="3" width="16.7109375" customWidth="1"/>
    <col min="4" max="4" width="26.140625" customWidth="1"/>
  </cols>
  <sheetData>
    <row r="1" spans="1:4" ht="45" x14ac:dyDescent="0.25">
      <c r="A1" s="26" t="s">
        <v>140</v>
      </c>
      <c r="B1" s="26"/>
      <c r="C1" s="26"/>
      <c r="D1" s="26"/>
    </row>
    <row r="3" spans="1:4" x14ac:dyDescent="0.25">
      <c r="A3" s="5" t="s">
        <v>37</v>
      </c>
      <c r="C3" s="5" t="s">
        <v>141</v>
      </c>
    </row>
    <row r="4" spans="1:4" x14ac:dyDescent="0.25">
      <c r="A4" s="7">
        <v>40</v>
      </c>
      <c r="C4" s="7">
        <v>25</v>
      </c>
    </row>
    <row r="5" spans="1:4" x14ac:dyDescent="0.25">
      <c r="A5" s="7">
        <v>21</v>
      </c>
      <c r="C5" s="39"/>
    </row>
    <row r="6" spans="1:4" x14ac:dyDescent="0.25">
      <c r="A6" s="7">
        <v>42</v>
      </c>
      <c r="C6" s="10"/>
    </row>
    <row r="7" spans="1:4" x14ac:dyDescent="0.25">
      <c r="A7" s="7">
        <v>12</v>
      </c>
    </row>
    <row r="8" spans="1:4" x14ac:dyDescent="0.25">
      <c r="A8" s="7">
        <v>33</v>
      </c>
    </row>
    <row r="9" spans="1:4" x14ac:dyDescent="0.25">
      <c r="A9" s="7">
        <v>31</v>
      </c>
    </row>
    <row r="10" spans="1:4" x14ac:dyDescent="0.25">
      <c r="A10" s="7">
        <v>41</v>
      </c>
    </row>
    <row r="11" spans="1:4" x14ac:dyDescent="0.25">
      <c r="A11" s="7">
        <v>48</v>
      </c>
    </row>
    <row r="12" spans="1:4" x14ac:dyDescent="0.25">
      <c r="A12" s="7">
        <v>47</v>
      </c>
    </row>
    <row r="13" spans="1:4" x14ac:dyDescent="0.25">
      <c r="A13" s="7">
        <v>25</v>
      </c>
    </row>
    <row r="14" spans="1:4" x14ac:dyDescent="0.25">
      <c r="A14" s="7">
        <v>25</v>
      </c>
    </row>
    <row r="15" spans="1:4" x14ac:dyDescent="0.25">
      <c r="A15" s="7">
        <v>20</v>
      </c>
    </row>
    <row r="16" spans="1:4" x14ac:dyDescent="0.25">
      <c r="A16" s="9">
        <f>SUM(A4:A15)</f>
        <v>385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6" sqref="D6"/>
    </sheetView>
  </sheetViews>
  <sheetFormatPr defaultColWidth="10.28515625" defaultRowHeight="15" x14ac:dyDescent="0.25"/>
  <cols>
    <col min="1" max="1" width="22.28515625" bestFit="1" customWidth="1"/>
    <col min="2" max="2" width="13.85546875" bestFit="1" customWidth="1"/>
    <col min="3" max="3" width="12.28515625" bestFit="1" customWidth="1"/>
    <col min="4" max="4" width="18" customWidth="1"/>
  </cols>
  <sheetData>
    <row r="1" spans="1:4" ht="30" x14ac:dyDescent="0.25">
      <c r="A1" s="26" t="s">
        <v>142</v>
      </c>
      <c r="B1" s="26"/>
      <c r="C1" s="26"/>
      <c r="D1" s="26"/>
    </row>
    <row r="3" spans="1:4" x14ac:dyDescent="0.25">
      <c r="A3" s="4" t="s">
        <v>66</v>
      </c>
      <c r="B3" s="40">
        <v>0.33333333333333331</v>
      </c>
    </row>
    <row r="4" spans="1:4" x14ac:dyDescent="0.25">
      <c r="A4" s="4" t="s">
        <v>67</v>
      </c>
      <c r="B4" s="40">
        <v>0.72916666666666663</v>
      </c>
    </row>
    <row r="5" spans="1:4" x14ac:dyDescent="0.25">
      <c r="A5" s="4" t="s">
        <v>143</v>
      </c>
      <c r="B5" s="16"/>
    </row>
    <row r="7" spans="1:4" x14ac:dyDescent="0.25">
      <c r="A7" s="4" t="s">
        <v>66</v>
      </c>
      <c r="B7" s="40">
        <v>0.33333333333333331</v>
      </c>
    </row>
    <row r="8" spans="1:4" x14ac:dyDescent="0.25">
      <c r="A8" s="4" t="s">
        <v>67</v>
      </c>
      <c r="B8" s="40">
        <v>0.47916666666666669</v>
      </c>
    </row>
    <row r="9" spans="1:4" x14ac:dyDescent="0.25">
      <c r="A9" s="4" t="s">
        <v>66</v>
      </c>
      <c r="B9" s="40">
        <v>0.58333333333333337</v>
      </c>
    </row>
    <row r="10" spans="1:4" x14ac:dyDescent="0.25">
      <c r="A10" s="4" t="s">
        <v>67</v>
      </c>
      <c r="B10" s="40">
        <v>0.8125</v>
      </c>
    </row>
    <row r="11" spans="1:4" x14ac:dyDescent="0.25">
      <c r="A11" s="4" t="s">
        <v>144</v>
      </c>
      <c r="B11" s="16"/>
    </row>
    <row r="12" spans="1:4" x14ac:dyDescent="0.25">
      <c r="A12" s="4" t="s">
        <v>69</v>
      </c>
      <c r="B12" s="7">
        <v>21.25</v>
      </c>
    </row>
    <row r="13" spans="1:4" x14ac:dyDescent="0.25">
      <c r="A13" s="4" t="s">
        <v>145</v>
      </c>
      <c r="B13" s="10"/>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14" sqref="D14"/>
    </sheetView>
  </sheetViews>
  <sheetFormatPr defaultColWidth="10.28515625" defaultRowHeight="15" x14ac:dyDescent="0.25"/>
  <cols>
    <col min="1" max="1" width="14" bestFit="1" customWidth="1"/>
    <col min="2" max="2" width="13.85546875" bestFit="1" customWidth="1"/>
    <col min="3" max="3" width="16" bestFit="1" customWidth="1"/>
    <col min="4" max="4" width="13.85546875" bestFit="1" customWidth="1"/>
  </cols>
  <sheetData>
    <row r="1" spans="1:4" ht="60" x14ac:dyDescent="0.25">
      <c r="A1" s="26" t="s">
        <v>146</v>
      </c>
      <c r="B1" s="26"/>
      <c r="C1" s="26"/>
      <c r="D1" s="26"/>
    </row>
    <row r="3" spans="1:4" x14ac:dyDescent="0.25">
      <c r="A3" s="8" t="s">
        <v>147</v>
      </c>
      <c r="B3" s="8" t="s">
        <v>148</v>
      </c>
      <c r="C3" s="8" t="s">
        <v>149</v>
      </c>
      <c r="D3" s="8" t="s">
        <v>150</v>
      </c>
    </row>
    <row r="4" spans="1:4" x14ac:dyDescent="0.25">
      <c r="A4" s="4">
        <v>12550</v>
      </c>
      <c r="B4" s="17">
        <v>40587</v>
      </c>
      <c r="C4" s="17">
        <v>40609</v>
      </c>
      <c r="D4" s="16">
        <f>C4-B4</f>
        <v>22</v>
      </c>
    </row>
    <row r="5" spans="1:4" x14ac:dyDescent="0.25">
      <c r="A5" s="4">
        <v>12551</v>
      </c>
      <c r="B5" s="17">
        <v>40587</v>
      </c>
      <c r="C5" s="17">
        <v>40610</v>
      </c>
      <c r="D5" s="16">
        <f t="shared" ref="D5:D12" si="0">C5-B5</f>
        <v>23</v>
      </c>
    </row>
    <row r="6" spans="1:4" x14ac:dyDescent="0.25">
      <c r="A6" s="4">
        <v>12552</v>
      </c>
      <c r="B6" s="17">
        <v>40587</v>
      </c>
      <c r="C6" s="17">
        <v>40646</v>
      </c>
      <c r="D6" s="16">
        <f t="shared" si="0"/>
        <v>59</v>
      </c>
    </row>
    <row r="7" spans="1:4" x14ac:dyDescent="0.25">
      <c r="A7" s="4">
        <v>12553</v>
      </c>
      <c r="B7" s="17">
        <v>40588</v>
      </c>
      <c r="C7" s="17">
        <v>40652</v>
      </c>
      <c r="D7" s="16">
        <f t="shared" si="0"/>
        <v>64</v>
      </c>
    </row>
    <row r="8" spans="1:4" x14ac:dyDescent="0.25">
      <c r="A8" s="4">
        <v>12554</v>
      </c>
      <c r="B8" s="17">
        <v>40589</v>
      </c>
      <c r="C8" s="17">
        <v>40594</v>
      </c>
      <c r="D8" s="16">
        <f t="shared" si="0"/>
        <v>5</v>
      </c>
    </row>
    <row r="9" spans="1:4" x14ac:dyDescent="0.25">
      <c r="A9" s="4">
        <v>12555</v>
      </c>
      <c r="B9" s="17">
        <v>40589</v>
      </c>
      <c r="C9" s="17">
        <v>40621</v>
      </c>
      <c r="D9" s="16">
        <f t="shared" si="0"/>
        <v>32</v>
      </c>
    </row>
    <row r="10" spans="1:4" x14ac:dyDescent="0.25">
      <c r="A10" s="4">
        <v>12556</v>
      </c>
      <c r="B10" s="17">
        <v>40593</v>
      </c>
      <c r="C10" s="17">
        <v>40690</v>
      </c>
      <c r="D10" s="16">
        <f t="shared" si="0"/>
        <v>97</v>
      </c>
    </row>
    <row r="11" spans="1:4" x14ac:dyDescent="0.25">
      <c r="A11" s="4">
        <v>12557</v>
      </c>
      <c r="B11" s="17">
        <v>40594</v>
      </c>
      <c r="C11" s="17">
        <v>40622</v>
      </c>
      <c r="D11" s="16">
        <f t="shared" si="0"/>
        <v>28</v>
      </c>
    </row>
    <row r="12" spans="1:4" x14ac:dyDescent="0.25">
      <c r="A12" s="4">
        <v>12558</v>
      </c>
      <c r="B12" s="17">
        <v>40595</v>
      </c>
      <c r="C12" s="17">
        <v>40604</v>
      </c>
      <c r="D12" s="16">
        <f t="shared" si="0"/>
        <v>9</v>
      </c>
    </row>
    <row r="14" spans="1:4" x14ac:dyDescent="0.25">
      <c r="C14" s="8" t="s">
        <v>151</v>
      </c>
      <c r="D14" s="126">
        <f>AVERAGE(D4,D5,D6,D7,D8,D9,D10,D11,D12)</f>
        <v>37.666666666666664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F2" sqref="F2"/>
    </sheetView>
  </sheetViews>
  <sheetFormatPr defaultColWidth="10.28515625" defaultRowHeight="15" x14ac:dyDescent="0.25"/>
  <cols>
    <col min="1" max="1" width="13" customWidth="1"/>
    <col min="2" max="2" width="13.85546875" bestFit="1" customWidth="1"/>
    <col min="3" max="3" width="12.28515625" bestFit="1" customWidth="1"/>
    <col min="4" max="4" width="13.85546875" bestFit="1" customWidth="1"/>
    <col min="6" max="6" width="13.28515625" bestFit="1" customWidth="1"/>
    <col min="7" max="7" width="52.28515625" bestFit="1" customWidth="1"/>
  </cols>
  <sheetData>
    <row r="1" spans="1:7" ht="30" x14ac:dyDescent="0.25">
      <c r="A1" s="26" t="s">
        <v>152</v>
      </c>
      <c r="B1" s="26"/>
      <c r="C1" s="26"/>
      <c r="D1" s="26"/>
    </row>
    <row r="2" spans="1:7" x14ac:dyDescent="0.25">
      <c r="F2" s="128" t="s">
        <v>2336</v>
      </c>
      <c r="G2" t="s">
        <v>2333</v>
      </c>
    </row>
    <row r="3" spans="1:7" x14ac:dyDescent="0.25">
      <c r="A3" s="11" t="s">
        <v>153</v>
      </c>
      <c r="B3" s="11" t="s">
        <v>154</v>
      </c>
      <c r="C3" s="11" t="s">
        <v>155</v>
      </c>
      <c r="D3" s="11" t="s">
        <v>156</v>
      </c>
    </row>
    <row r="4" spans="1:7" x14ac:dyDescent="0.25">
      <c r="A4" s="4">
        <v>10</v>
      </c>
      <c r="B4" s="4">
        <v>3</v>
      </c>
      <c r="C4" s="41">
        <v>5</v>
      </c>
      <c r="D4" s="127">
        <f>(A4+C4)-B4</f>
        <v>12</v>
      </c>
    </row>
    <row r="5" spans="1:7" x14ac:dyDescent="0.25">
      <c r="A5" s="4">
        <v>100</v>
      </c>
      <c r="B5" s="4">
        <v>37</v>
      </c>
      <c r="C5" s="41">
        <v>15</v>
      </c>
      <c r="D5" s="127">
        <f t="shared" ref="D5:D9" si="0">(A5+C5)-B5</f>
        <v>78</v>
      </c>
    </row>
    <row r="6" spans="1:7" x14ac:dyDescent="0.25">
      <c r="A6" s="4">
        <v>250</v>
      </c>
      <c r="B6" s="4">
        <v>241</v>
      </c>
      <c r="C6" s="41">
        <v>22</v>
      </c>
      <c r="D6" s="127">
        <f t="shared" si="0"/>
        <v>31</v>
      </c>
    </row>
    <row r="7" spans="1:7" x14ac:dyDescent="0.25">
      <c r="A7" s="4">
        <v>45</v>
      </c>
      <c r="B7" s="4">
        <v>41</v>
      </c>
      <c r="C7" s="41">
        <v>16</v>
      </c>
      <c r="D7" s="127">
        <f t="shared" si="0"/>
        <v>20</v>
      </c>
    </row>
    <row r="8" spans="1:7" x14ac:dyDescent="0.25">
      <c r="A8" s="4">
        <v>69</v>
      </c>
      <c r="B8" s="4">
        <v>43</v>
      </c>
      <c r="C8" s="41">
        <v>50</v>
      </c>
      <c r="D8" s="127">
        <f t="shared" si="0"/>
        <v>76</v>
      </c>
    </row>
    <row r="9" spans="1:7" x14ac:dyDescent="0.25">
      <c r="A9" s="4">
        <v>10</v>
      </c>
      <c r="B9" s="4">
        <v>10</v>
      </c>
      <c r="C9" s="41">
        <v>5</v>
      </c>
      <c r="D9" s="127">
        <f t="shared" si="0"/>
        <v>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B4" sqref="B4"/>
    </sheetView>
  </sheetViews>
  <sheetFormatPr defaultColWidth="10.28515625" defaultRowHeight="15" x14ac:dyDescent="0.25"/>
  <cols>
    <col min="1" max="1" width="13" customWidth="1"/>
    <col min="2" max="2" width="13.85546875" bestFit="1" customWidth="1"/>
    <col min="3" max="3" width="12.28515625" bestFit="1" customWidth="1"/>
    <col min="4" max="4" width="13.85546875" bestFit="1" customWidth="1"/>
    <col min="5" max="5" width="20.140625" customWidth="1"/>
  </cols>
  <sheetData>
    <row r="1" spans="1:5" ht="45" x14ac:dyDescent="0.25">
      <c r="A1" s="26" t="s">
        <v>157</v>
      </c>
      <c r="B1" s="26"/>
      <c r="C1" s="26"/>
      <c r="D1" s="26"/>
    </row>
    <row r="3" spans="1:5" ht="30" x14ac:dyDescent="0.25">
      <c r="A3" s="8" t="s">
        <v>23</v>
      </c>
      <c r="B3" s="8" t="s">
        <v>158</v>
      </c>
      <c r="C3" s="8" t="s">
        <v>66</v>
      </c>
      <c r="D3" s="8" t="s">
        <v>67</v>
      </c>
      <c r="E3" s="21" t="s">
        <v>159</v>
      </c>
    </row>
    <row r="4" spans="1:5" x14ac:dyDescent="0.25">
      <c r="A4" s="4" t="s">
        <v>131</v>
      </c>
      <c r="B4" s="7">
        <v>14</v>
      </c>
      <c r="C4" s="22">
        <v>0.45833333333333331</v>
      </c>
      <c r="D4" s="22">
        <v>0.875</v>
      </c>
      <c r="E4" s="129">
        <f>(D4-C4)*B4</f>
        <v>5.8333333333333339</v>
      </c>
    </row>
    <row r="5" spans="1:5" x14ac:dyDescent="0.25">
      <c r="A5" s="4" t="s">
        <v>132</v>
      </c>
      <c r="B5" s="7">
        <v>25</v>
      </c>
      <c r="C5" s="22">
        <v>0.33333333333333331</v>
      </c>
      <c r="D5" s="22">
        <v>0.625</v>
      </c>
      <c r="E5" s="129">
        <f t="shared" ref="E5:E14" si="0">(D5-C5)*B5</f>
        <v>7.291666666666667</v>
      </c>
    </row>
    <row r="6" spans="1:5" x14ac:dyDescent="0.25">
      <c r="A6" s="4" t="s">
        <v>133</v>
      </c>
      <c r="B6" s="7">
        <v>25</v>
      </c>
      <c r="C6" s="22">
        <v>0.33333333333333331</v>
      </c>
      <c r="D6" s="22">
        <v>0.625</v>
      </c>
      <c r="E6" s="129">
        <f t="shared" si="0"/>
        <v>7.291666666666667</v>
      </c>
    </row>
    <row r="7" spans="1:5" x14ac:dyDescent="0.25">
      <c r="A7" s="4" t="s">
        <v>134</v>
      </c>
      <c r="B7" s="7">
        <v>15</v>
      </c>
      <c r="C7" s="22">
        <v>0.41666666666666669</v>
      </c>
      <c r="D7" s="22">
        <v>0.75</v>
      </c>
      <c r="E7" s="129">
        <f t="shared" si="0"/>
        <v>5</v>
      </c>
    </row>
    <row r="8" spans="1:5" x14ac:dyDescent="0.25">
      <c r="A8" s="4" t="s">
        <v>160</v>
      </c>
      <c r="B8" s="7">
        <v>21</v>
      </c>
      <c r="C8" s="22">
        <v>0.41666666666666669</v>
      </c>
      <c r="D8" s="22">
        <v>0.83333333333333337</v>
      </c>
      <c r="E8" s="129">
        <f t="shared" si="0"/>
        <v>8.75</v>
      </c>
    </row>
    <row r="9" spans="1:5" x14ac:dyDescent="0.25">
      <c r="A9" s="4" t="s">
        <v>161</v>
      </c>
      <c r="B9" s="7">
        <v>29</v>
      </c>
      <c r="C9" s="22">
        <v>0.41666666666666669</v>
      </c>
      <c r="D9" s="22">
        <v>0.70833333333333337</v>
      </c>
      <c r="E9" s="129">
        <f t="shared" si="0"/>
        <v>8.4583333333333339</v>
      </c>
    </row>
    <row r="10" spans="1:5" x14ac:dyDescent="0.25">
      <c r="A10" s="4" t="s">
        <v>162</v>
      </c>
      <c r="B10" s="7">
        <v>22</v>
      </c>
      <c r="C10" s="22">
        <v>0.33333333333333331</v>
      </c>
      <c r="D10" s="22">
        <v>0.66666666666666663</v>
      </c>
      <c r="E10" s="129">
        <f t="shared" si="0"/>
        <v>7.333333333333333</v>
      </c>
    </row>
    <row r="11" spans="1:5" x14ac:dyDescent="0.25">
      <c r="A11" s="4" t="s">
        <v>163</v>
      </c>
      <c r="B11" s="7">
        <v>21</v>
      </c>
      <c r="C11" s="22">
        <v>0.41666666666666669</v>
      </c>
      <c r="D11" s="22">
        <v>0.75</v>
      </c>
      <c r="E11" s="129">
        <f t="shared" si="0"/>
        <v>7</v>
      </c>
    </row>
    <row r="12" spans="1:5" x14ac:dyDescent="0.25">
      <c r="A12" s="4" t="s">
        <v>164</v>
      </c>
      <c r="B12" s="7">
        <v>19</v>
      </c>
      <c r="C12" s="22">
        <v>0.33333333333333331</v>
      </c>
      <c r="D12" s="22">
        <v>0.66666666666666663</v>
      </c>
      <c r="E12" s="129">
        <f t="shared" si="0"/>
        <v>6.333333333333333</v>
      </c>
    </row>
    <row r="13" spans="1:5" x14ac:dyDescent="0.25">
      <c r="A13" s="4" t="s">
        <v>165</v>
      </c>
      <c r="B13" s="7">
        <v>16</v>
      </c>
      <c r="C13" s="22">
        <v>0.375</v>
      </c>
      <c r="D13" s="22">
        <v>0.75</v>
      </c>
      <c r="E13" s="129">
        <f t="shared" si="0"/>
        <v>6</v>
      </c>
    </row>
    <row r="14" spans="1:5" x14ac:dyDescent="0.25">
      <c r="A14" s="4" t="s">
        <v>166</v>
      </c>
      <c r="B14" s="7">
        <v>21</v>
      </c>
      <c r="C14" s="22">
        <v>0.41666666666666669</v>
      </c>
      <c r="D14" s="22">
        <v>0.75</v>
      </c>
      <c r="E14" s="129">
        <f t="shared" si="0"/>
        <v>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G4" sqref="G4"/>
    </sheetView>
  </sheetViews>
  <sheetFormatPr defaultColWidth="10.28515625" defaultRowHeight="15" x14ac:dyDescent="0.25"/>
  <cols>
    <col min="1" max="1" width="13" customWidth="1"/>
    <col min="2" max="2" width="13.85546875" bestFit="1" customWidth="1"/>
    <col min="3" max="3" width="12.28515625" bestFit="1" customWidth="1"/>
    <col min="4" max="4" width="13.85546875" bestFit="1" customWidth="1"/>
  </cols>
  <sheetData>
    <row r="1" spans="1:4" ht="60" x14ac:dyDescent="0.25">
      <c r="A1" s="26" t="s">
        <v>167</v>
      </c>
      <c r="B1" s="26"/>
      <c r="C1" s="26"/>
      <c r="D1" s="26"/>
    </row>
    <row r="3" spans="1:4" x14ac:dyDescent="0.25">
      <c r="A3" s="113" t="s">
        <v>158</v>
      </c>
      <c r="B3" s="113" t="s">
        <v>2334</v>
      </c>
      <c r="C3" s="113" t="s">
        <v>2335</v>
      </c>
      <c r="D3" s="113" t="s">
        <v>145</v>
      </c>
    </row>
    <row r="4" spans="1:4" x14ac:dyDescent="0.25">
      <c r="A4" s="7">
        <v>27</v>
      </c>
      <c r="B4" s="130">
        <v>0.3125</v>
      </c>
      <c r="C4" s="130">
        <v>0.47916666666666669</v>
      </c>
      <c r="D4" s="131">
        <f>(C4-B4)*$A4</f>
        <v>4.5000000000000009</v>
      </c>
    </row>
    <row r="5" spans="1:4" x14ac:dyDescent="0.25">
      <c r="A5" s="4"/>
      <c r="B5" s="130">
        <v>0.58333333333333337</v>
      </c>
      <c r="C5" s="130">
        <v>0.22916666666666666</v>
      </c>
      <c r="D5" s="131">
        <f>(C5-B5)*A4</f>
        <v>-9.5625000000000018</v>
      </c>
    </row>
    <row r="6" spans="1:4" x14ac:dyDescent="0.25">
      <c r="A6" s="11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F5" sqref="F5"/>
    </sheetView>
  </sheetViews>
  <sheetFormatPr defaultColWidth="10.28515625" defaultRowHeight="15" x14ac:dyDescent="0.25"/>
  <cols>
    <col min="2" max="2" width="15.140625" bestFit="1" customWidth="1"/>
    <col min="3" max="3" width="13.85546875" bestFit="1" customWidth="1"/>
    <col min="4" max="4" width="8.7109375" customWidth="1"/>
    <col min="5" max="5" width="13.85546875" bestFit="1" customWidth="1"/>
  </cols>
  <sheetData>
    <row r="1" spans="1:10" ht="105" x14ac:dyDescent="0.25">
      <c r="B1" s="26" t="s">
        <v>168</v>
      </c>
      <c r="C1" s="26"/>
      <c r="D1" s="26"/>
      <c r="E1" s="26"/>
    </row>
    <row r="3" spans="1:10" x14ac:dyDescent="0.25">
      <c r="B3" s="42"/>
      <c r="C3" s="43" t="s">
        <v>169</v>
      </c>
      <c r="D3" s="43"/>
      <c r="E3" s="43"/>
      <c r="F3" s="42"/>
      <c r="G3" s="42"/>
      <c r="H3" s="42"/>
    </row>
    <row r="4" spans="1:10" x14ac:dyDescent="0.25">
      <c r="A4" s="44" t="s">
        <v>170</v>
      </c>
      <c r="B4" s="44" t="s">
        <v>171</v>
      </c>
      <c r="C4" s="45">
        <f>C14</f>
        <v>0.45</v>
      </c>
      <c r="D4" s="45">
        <f>C4+$C15</f>
        <v>0.5</v>
      </c>
      <c r="E4" s="45">
        <f>D4+$C15</f>
        <v>0.55000000000000004</v>
      </c>
      <c r="F4" s="46" t="s">
        <v>172</v>
      </c>
      <c r="G4" s="46" t="s">
        <v>172</v>
      </c>
      <c r="H4" s="46" t="s">
        <v>172</v>
      </c>
    </row>
    <row r="5" spans="1:10" x14ac:dyDescent="0.25">
      <c r="A5" s="7">
        <v>598</v>
      </c>
      <c r="B5" s="47" t="s">
        <v>173</v>
      </c>
      <c r="C5" s="48">
        <f>$A5/(1-C$4)</f>
        <v>1087.2727272727273</v>
      </c>
      <c r="D5" s="48">
        <f>$A5/(1-D$4)</f>
        <v>1196</v>
      </c>
      <c r="E5" s="48">
        <f t="shared" ref="E5:E10" si="0">$A5/(1-E$4)</f>
        <v>1328.8888888888889</v>
      </c>
      <c r="F5" s="49"/>
      <c r="G5" s="49"/>
      <c r="H5" s="49"/>
      <c r="J5" s="114"/>
    </row>
    <row r="6" spans="1:10" x14ac:dyDescent="0.25">
      <c r="A6" s="7">
        <v>85</v>
      </c>
      <c r="B6" s="47" t="s">
        <v>174</v>
      </c>
      <c r="C6" s="48">
        <f t="shared" ref="C6:D10" si="1">$A6/(1-C$4)</f>
        <v>154.54545454545453</v>
      </c>
      <c r="D6" s="48">
        <f t="shared" si="1"/>
        <v>170</v>
      </c>
      <c r="E6" s="48">
        <f t="shared" si="0"/>
        <v>188.88888888888891</v>
      </c>
      <c r="F6" s="49"/>
      <c r="G6" s="49"/>
      <c r="H6" s="49"/>
    </row>
    <row r="7" spans="1:10" x14ac:dyDescent="0.25">
      <c r="A7" s="7">
        <v>152</v>
      </c>
      <c r="B7" s="47" t="s">
        <v>175</v>
      </c>
      <c r="C7" s="48">
        <f t="shared" si="1"/>
        <v>276.36363636363632</v>
      </c>
      <c r="D7" s="48">
        <f t="shared" si="1"/>
        <v>304</v>
      </c>
      <c r="E7" s="48">
        <f t="shared" si="0"/>
        <v>337.77777777777783</v>
      </c>
      <c r="F7" s="49"/>
      <c r="G7" s="49"/>
      <c r="H7" s="49"/>
    </row>
    <row r="8" spans="1:10" x14ac:dyDescent="0.25">
      <c r="A8" s="7">
        <v>99</v>
      </c>
      <c r="B8" s="47" t="s">
        <v>176</v>
      </c>
      <c r="C8" s="48">
        <f t="shared" si="1"/>
        <v>179.99999999999997</v>
      </c>
      <c r="D8" s="48">
        <f t="shared" si="1"/>
        <v>198</v>
      </c>
      <c r="E8" s="48">
        <f t="shared" si="0"/>
        <v>220.00000000000003</v>
      </c>
      <c r="F8" s="49"/>
      <c r="G8" s="49"/>
      <c r="H8" s="49"/>
    </row>
    <row r="9" spans="1:10" x14ac:dyDescent="0.25">
      <c r="A9" s="7">
        <v>575</v>
      </c>
      <c r="B9" s="47" t="s">
        <v>177</v>
      </c>
      <c r="C9" s="48">
        <f t="shared" si="1"/>
        <v>1045.4545454545453</v>
      </c>
      <c r="D9" s="48">
        <f t="shared" si="1"/>
        <v>1150</v>
      </c>
      <c r="E9" s="48">
        <f t="shared" si="0"/>
        <v>1277.7777777777778</v>
      </c>
      <c r="F9" s="49"/>
      <c r="G9" s="49"/>
      <c r="H9" s="49"/>
    </row>
    <row r="10" spans="1:10" x14ac:dyDescent="0.25">
      <c r="A10" s="7">
        <v>25</v>
      </c>
      <c r="B10" s="47" t="s">
        <v>178</v>
      </c>
      <c r="C10" s="48">
        <f t="shared" si="1"/>
        <v>45.454545454545453</v>
      </c>
      <c r="D10" s="48">
        <f t="shared" si="1"/>
        <v>50</v>
      </c>
      <c r="E10" s="48">
        <f t="shared" si="0"/>
        <v>55.555555555555564</v>
      </c>
      <c r="F10" s="49"/>
      <c r="G10" s="49"/>
      <c r="H10" s="49"/>
    </row>
    <row r="11" spans="1:10" x14ac:dyDescent="0.25">
      <c r="B11" s="42"/>
      <c r="C11" s="42"/>
      <c r="D11" s="42"/>
    </row>
    <row r="12" spans="1:10" x14ac:dyDescent="0.25">
      <c r="B12" s="50" t="s">
        <v>179</v>
      </c>
      <c r="C12" s="50"/>
    </row>
    <row r="13" spans="1:10" x14ac:dyDescent="0.25">
      <c r="B13" s="47" t="s">
        <v>180</v>
      </c>
      <c r="C13" s="4">
        <v>1.05</v>
      </c>
      <c r="D13" s="42"/>
    </row>
    <row r="14" spans="1:10" ht="39" x14ac:dyDescent="0.25">
      <c r="B14" s="51" t="str">
        <f>C3&amp;" Starting Point"</f>
        <v>Retail Selling Price by Margin Starting Point</v>
      </c>
      <c r="C14" s="52">
        <v>0.45</v>
      </c>
      <c r="D14" s="42"/>
    </row>
    <row r="15" spans="1:10" x14ac:dyDescent="0.25">
      <c r="B15" s="47" t="s">
        <v>181</v>
      </c>
      <c r="C15" s="53">
        <v>0.05</v>
      </c>
      <c r="D15" s="42"/>
      <c r="E15" s="42"/>
      <c r="F15" s="42"/>
      <c r="G15" s="42"/>
      <c r="H15" s="42"/>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B10" sqref="B10"/>
    </sheetView>
  </sheetViews>
  <sheetFormatPr defaultColWidth="10.28515625" defaultRowHeight="15" x14ac:dyDescent="0.25"/>
  <cols>
    <col min="1" max="1" width="19.42578125" customWidth="1"/>
    <col min="2" max="2" width="25.5703125" bestFit="1" customWidth="1"/>
    <col min="3" max="3" width="12.28515625" bestFit="1" customWidth="1"/>
    <col min="4" max="4" width="14" bestFit="1" customWidth="1"/>
    <col min="5" max="11" width="11" bestFit="1" customWidth="1"/>
  </cols>
  <sheetData>
    <row r="1" spans="1:11" ht="45" x14ac:dyDescent="0.25">
      <c r="A1" s="26" t="s">
        <v>182</v>
      </c>
      <c r="B1" s="26"/>
      <c r="C1" s="26"/>
      <c r="D1" s="26"/>
    </row>
    <row r="3" spans="1:11" x14ac:dyDescent="0.25">
      <c r="A3" s="54" t="s">
        <v>183</v>
      </c>
    </row>
    <row r="4" spans="1:11" x14ac:dyDescent="0.25">
      <c r="A4" s="4">
        <v>0.05</v>
      </c>
    </row>
    <row r="6" spans="1:11" x14ac:dyDescent="0.25">
      <c r="A6" s="5" t="s">
        <v>36</v>
      </c>
      <c r="B6" s="4" t="s">
        <v>184</v>
      </c>
      <c r="C6" s="4" t="s">
        <v>185</v>
      </c>
      <c r="D6" s="4" t="s">
        <v>186</v>
      </c>
      <c r="E6" s="4" t="s">
        <v>187</v>
      </c>
      <c r="F6" s="4" t="s">
        <v>188</v>
      </c>
      <c r="G6" s="4" t="s">
        <v>189</v>
      </c>
      <c r="H6" s="4" t="s">
        <v>190</v>
      </c>
      <c r="I6" s="4" t="s">
        <v>191</v>
      </c>
      <c r="J6" s="4" t="s">
        <v>192</v>
      </c>
      <c r="K6" s="4" t="s">
        <v>193</v>
      </c>
    </row>
    <row r="7" spans="1:11" x14ac:dyDescent="0.25">
      <c r="A7" s="5" t="s">
        <v>37</v>
      </c>
      <c r="B7" s="7">
        <v>11682</v>
      </c>
      <c r="C7" s="7">
        <v>20880</v>
      </c>
      <c r="D7" s="7">
        <v>12176</v>
      </c>
      <c r="E7" s="7">
        <v>12695</v>
      </c>
      <c r="F7" s="7">
        <v>19679</v>
      </c>
      <c r="G7" s="7">
        <v>16243</v>
      </c>
      <c r="H7" s="7">
        <v>11976</v>
      </c>
      <c r="I7" s="7">
        <v>17839</v>
      </c>
      <c r="J7" s="7">
        <v>24591</v>
      </c>
      <c r="K7" s="7">
        <v>24545</v>
      </c>
    </row>
    <row r="8" spans="1:11" x14ac:dyDescent="0.25">
      <c r="A8" s="39" t="s">
        <v>194</v>
      </c>
      <c r="B8" s="10">
        <f>B$7*$A$4</f>
        <v>584.1</v>
      </c>
      <c r="C8" s="10">
        <f t="shared" ref="C8:K8" si="0">C$7*$A$4</f>
        <v>1044</v>
      </c>
      <c r="D8" s="10">
        <f t="shared" si="0"/>
        <v>608.80000000000007</v>
      </c>
      <c r="E8" s="10">
        <f t="shared" si="0"/>
        <v>634.75</v>
      </c>
      <c r="F8" s="10">
        <f t="shared" si="0"/>
        <v>983.95</v>
      </c>
      <c r="G8" s="10">
        <f t="shared" si="0"/>
        <v>812.15000000000009</v>
      </c>
      <c r="H8" s="10">
        <f t="shared" si="0"/>
        <v>598.80000000000007</v>
      </c>
      <c r="I8" s="10">
        <f t="shared" si="0"/>
        <v>891.95</v>
      </c>
      <c r="J8" s="10">
        <f t="shared" si="0"/>
        <v>1229.5500000000002</v>
      </c>
      <c r="K8" s="10">
        <f t="shared" si="0"/>
        <v>1227.25</v>
      </c>
    </row>
    <row r="10" spans="1:11" x14ac:dyDescent="0.25">
      <c r="A10" s="128" t="s">
        <v>2337</v>
      </c>
      <c r="B10" t="s">
        <v>2338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F10" sqref="F10"/>
    </sheetView>
  </sheetViews>
  <sheetFormatPr defaultRowHeight="15" x14ac:dyDescent="0.25"/>
  <cols>
    <col min="1" max="1" width="13.28515625" bestFit="1" customWidth="1"/>
    <col min="2" max="6" width="11.7109375" customWidth="1"/>
  </cols>
  <sheetData>
    <row r="1" spans="1:8" ht="60" x14ac:dyDescent="0.25">
      <c r="A1" s="1" t="s">
        <v>13</v>
      </c>
      <c r="B1" s="2"/>
      <c r="C1" s="2"/>
      <c r="D1" s="2"/>
      <c r="E1" s="2"/>
      <c r="F1" s="2"/>
      <c r="G1" s="2"/>
      <c r="H1" s="3"/>
    </row>
    <row r="3" spans="1:8" x14ac:dyDescent="0.25">
      <c r="A3" s="4"/>
      <c r="B3" s="11" t="s">
        <v>7</v>
      </c>
      <c r="C3" s="11" t="s">
        <v>8</v>
      </c>
      <c r="D3" s="11" t="s">
        <v>9</v>
      </c>
      <c r="E3" s="11" t="s">
        <v>14</v>
      </c>
      <c r="F3" s="11" t="s">
        <v>15</v>
      </c>
    </row>
    <row r="4" spans="1:8" x14ac:dyDescent="0.25">
      <c r="A4" s="11" t="s">
        <v>16</v>
      </c>
      <c r="B4" s="12">
        <v>1000</v>
      </c>
      <c r="C4" s="12">
        <f>B4*(1+0.1)</f>
        <v>1100</v>
      </c>
      <c r="D4" s="12">
        <f>C4*(1+0.1)</f>
        <v>1210</v>
      </c>
      <c r="E4" s="12">
        <f>D4*(1+0.1)</f>
        <v>1331</v>
      </c>
      <c r="F4" s="12">
        <f>E4*(1+0.1)</f>
        <v>1464.1000000000001</v>
      </c>
    </row>
    <row r="5" spans="1:8" x14ac:dyDescent="0.25">
      <c r="A5" s="13" t="s">
        <v>17</v>
      </c>
      <c r="B5" s="12">
        <v>291</v>
      </c>
      <c r="C5" s="12">
        <v>228</v>
      </c>
      <c r="D5" s="12">
        <v>140</v>
      </c>
      <c r="E5" s="12">
        <v>268</v>
      </c>
      <c r="F5" s="12">
        <v>217</v>
      </c>
    </row>
    <row r="6" spans="1:8" x14ac:dyDescent="0.25">
      <c r="A6" s="13" t="s">
        <v>18</v>
      </c>
      <c r="B6" s="12">
        <v>200</v>
      </c>
      <c r="C6" s="12">
        <v>124</v>
      </c>
      <c r="D6" s="12">
        <v>270</v>
      </c>
      <c r="E6" s="12">
        <v>140</v>
      </c>
      <c r="F6" s="12">
        <v>164</v>
      </c>
    </row>
    <row r="7" spans="1:8" x14ac:dyDescent="0.25">
      <c r="A7" s="13" t="s">
        <v>19</v>
      </c>
      <c r="B7" s="12">
        <v>235</v>
      </c>
      <c r="C7" s="12">
        <v>225</v>
      </c>
      <c r="D7" s="12">
        <v>103</v>
      </c>
      <c r="E7" s="12">
        <v>233</v>
      </c>
      <c r="F7" s="12">
        <v>257</v>
      </c>
    </row>
    <row r="8" spans="1:8" x14ac:dyDescent="0.25">
      <c r="A8" s="11" t="s">
        <v>20</v>
      </c>
      <c r="B8" s="14">
        <f>SUM(B5:B7)</f>
        <v>726</v>
      </c>
      <c r="C8" s="14">
        <f>SUM(C5:C7)</f>
        <v>577</v>
      </c>
      <c r="D8" s="14">
        <f>SUM(D5:D7)</f>
        <v>513</v>
      </c>
      <c r="E8" s="14">
        <f>SUM(E5:E7)</f>
        <v>641</v>
      </c>
      <c r="F8" s="14">
        <f>SUM(F5:F7)</f>
        <v>638</v>
      </c>
    </row>
    <row r="9" spans="1:8" x14ac:dyDescent="0.25">
      <c r="A9" s="11" t="s">
        <v>21</v>
      </c>
      <c r="B9" s="14">
        <f>B4-B8</f>
        <v>274</v>
      </c>
      <c r="C9" s="14">
        <f>C4-C8</f>
        <v>523</v>
      </c>
      <c r="D9" s="14">
        <f>D4-D8</f>
        <v>697</v>
      </c>
      <c r="E9" s="14">
        <f>E4-E8</f>
        <v>690</v>
      </c>
      <c r="F9" s="14">
        <f>F4-F8</f>
        <v>826.10000000000014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7"/>
  <sheetViews>
    <sheetView workbookViewId="0">
      <selection activeCell="K4" sqref="K3:K7"/>
      <pivotSelection pane="bottomRight" showHeader="1" axis="axisRow" activeRow="3" activeCol="10" previousRow="3" previousCol="10" click="1" r:id="rId1">
        <pivotArea dataOnly="0" labelOnly="1" fieldPosition="0">
          <references count="1">
            <reference field="1" count="0"/>
          </references>
        </pivotArea>
      </pivotSelection>
    </sheetView>
  </sheetViews>
  <sheetFormatPr defaultColWidth="10.28515625" defaultRowHeight="15" x14ac:dyDescent="0.25"/>
  <cols>
    <col min="1" max="1" width="13" customWidth="1"/>
    <col min="2" max="2" width="10.85546875" bestFit="1" customWidth="1"/>
    <col min="3" max="3" width="12.28515625" bestFit="1" customWidth="1"/>
    <col min="4" max="4" width="13.85546875" bestFit="1" customWidth="1"/>
    <col min="8" max="8" width="8.28515625" bestFit="1" customWidth="1"/>
    <col min="11" max="11" width="13.140625" customWidth="1"/>
    <col min="12" max="12" width="12.5703125" customWidth="1"/>
    <col min="13" max="15" width="16.28515625" bestFit="1" customWidth="1"/>
    <col min="16" max="16" width="11.28515625" bestFit="1" customWidth="1"/>
  </cols>
  <sheetData>
    <row r="1" spans="1:12" ht="90" x14ac:dyDescent="0.25">
      <c r="A1" s="26" t="s">
        <v>195</v>
      </c>
      <c r="B1" s="26"/>
      <c r="C1" s="26"/>
      <c r="D1" s="26"/>
    </row>
    <row r="2" spans="1:12" x14ac:dyDescent="0.25">
      <c r="K2" s="116" t="s">
        <v>2331</v>
      </c>
      <c r="L2" t="s">
        <v>2339</v>
      </c>
    </row>
    <row r="3" spans="1:12" x14ac:dyDescent="0.25">
      <c r="A3" s="5" t="s">
        <v>196</v>
      </c>
      <c r="B3" s="5" t="s">
        <v>197</v>
      </c>
      <c r="K3" s="132" t="s">
        <v>202</v>
      </c>
      <c r="L3" s="131">
        <v>5160</v>
      </c>
    </row>
    <row r="4" spans="1:12" x14ac:dyDescent="0.25">
      <c r="A4" s="4" t="s">
        <v>198</v>
      </c>
      <c r="B4" s="129">
        <f>SUMIFS($H$13:$H$117,$B$13:$B$117,$A4)</f>
        <v>6936</v>
      </c>
      <c r="K4" s="132" t="s">
        <v>199</v>
      </c>
      <c r="L4" s="131">
        <v>9504</v>
      </c>
    </row>
    <row r="5" spans="1:12" x14ac:dyDescent="0.25">
      <c r="A5" s="4" t="s">
        <v>199</v>
      </c>
      <c r="B5" s="129">
        <f t="shared" ref="B5:B8" si="0">SUMIFS($H$13:$H$117,$B$13:$B$117,$A5)</f>
        <v>9504</v>
      </c>
      <c r="K5" s="132" t="s">
        <v>201</v>
      </c>
      <c r="L5" s="131">
        <v>11861</v>
      </c>
    </row>
    <row r="6" spans="1:12" x14ac:dyDescent="0.25">
      <c r="A6" s="4" t="s">
        <v>200</v>
      </c>
      <c r="B6" s="129">
        <f t="shared" si="0"/>
        <v>5365</v>
      </c>
      <c r="K6" s="132" t="s">
        <v>200</v>
      </c>
      <c r="L6" s="131">
        <v>5365</v>
      </c>
    </row>
    <row r="7" spans="1:12" x14ac:dyDescent="0.25">
      <c r="A7" s="4" t="s">
        <v>201</v>
      </c>
      <c r="B7" s="129">
        <f t="shared" si="0"/>
        <v>11861</v>
      </c>
      <c r="K7" s="132" t="s">
        <v>198</v>
      </c>
      <c r="L7" s="131">
        <v>6936</v>
      </c>
    </row>
    <row r="8" spans="1:12" x14ac:dyDescent="0.25">
      <c r="A8" s="4" t="s">
        <v>202</v>
      </c>
      <c r="B8" s="129">
        <f t="shared" si="0"/>
        <v>5160</v>
      </c>
      <c r="K8" s="132" t="s">
        <v>245</v>
      </c>
      <c r="L8" s="131">
        <v>38826</v>
      </c>
    </row>
    <row r="12" spans="1:12" x14ac:dyDescent="0.25">
      <c r="A12" s="5" t="s">
        <v>35</v>
      </c>
      <c r="B12" s="5" t="s">
        <v>196</v>
      </c>
      <c r="C12" s="5" t="s">
        <v>203</v>
      </c>
      <c r="D12" s="5" t="s">
        <v>36</v>
      </c>
      <c r="E12" s="5" t="s">
        <v>204</v>
      </c>
      <c r="F12" s="5" t="s">
        <v>89</v>
      </c>
      <c r="G12" s="5" t="s">
        <v>37</v>
      </c>
      <c r="H12" s="5" t="s">
        <v>156</v>
      </c>
    </row>
    <row r="13" spans="1:12" x14ac:dyDescent="0.25">
      <c r="A13" s="55">
        <v>40556</v>
      </c>
      <c r="B13" s="4" t="s">
        <v>198</v>
      </c>
      <c r="C13" s="4" t="s">
        <v>205</v>
      </c>
      <c r="D13" s="4" t="s">
        <v>206</v>
      </c>
      <c r="E13" s="4" t="s">
        <v>207</v>
      </c>
      <c r="F13" s="4">
        <v>58</v>
      </c>
      <c r="G13" s="7">
        <v>1102</v>
      </c>
      <c r="H13" s="7">
        <v>464</v>
      </c>
    </row>
    <row r="14" spans="1:12" x14ac:dyDescent="0.25">
      <c r="A14" s="55">
        <v>40558</v>
      </c>
      <c r="B14" s="4" t="s">
        <v>198</v>
      </c>
      <c r="C14" s="4" t="s">
        <v>208</v>
      </c>
      <c r="D14" s="4" t="s">
        <v>28</v>
      </c>
      <c r="E14" s="4" t="s">
        <v>209</v>
      </c>
      <c r="F14" s="4">
        <v>17</v>
      </c>
      <c r="G14" s="7">
        <v>323</v>
      </c>
      <c r="H14" s="7">
        <v>136</v>
      </c>
    </row>
    <row r="15" spans="1:12" x14ac:dyDescent="0.25">
      <c r="A15" s="55">
        <v>40568</v>
      </c>
      <c r="B15" s="4" t="s">
        <v>198</v>
      </c>
      <c r="C15" s="4" t="s">
        <v>210</v>
      </c>
      <c r="D15" s="4" t="s">
        <v>206</v>
      </c>
      <c r="E15" s="4" t="s">
        <v>211</v>
      </c>
      <c r="F15" s="4">
        <v>59</v>
      </c>
      <c r="G15" s="7">
        <v>1121</v>
      </c>
      <c r="H15" s="7">
        <v>472</v>
      </c>
    </row>
    <row r="16" spans="1:12" x14ac:dyDescent="0.25">
      <c r="A16" s="55">
        <v>40546</v>
      </c>
      <c r="B16" s="4" t="s">
        <v>199</v>
      </c>
      <c r="C16" s="4" t="s">
        <v>208</v>
      </c>
      <c r="D16" s="4" t="s">
        <v>30</v>
      </c>
      <c r="E16" s="4" t="s">
        <v>212</v>
      </c>
      <c r="F16" s="4">
        <v>55</v>
      </c>
      <c r="G16" s="7">
        <v>1265</v>
      </c>
      <c r="H16" s="7">
        <v>605</v>
      </c>
    </row>
    <row r="17" spans="1:8" x14ac:dyDescent="0.25">
      <c r="A17" s="55">
        <v>40570</v>
      </c>
      <c r="B17" s="4" t="s">
        <v>200</v>
      </c>
      <c r="C17" s="4" t="s">
        <v>208</v>
      </c>
      <c r="D17" s="4" t="s">
        <v>206</v>
      </c>
      <c r="E17" s="4" t="s">
        <v>213</v>
      </c>
      <c r="F17" s="4">
        <v>44</v>
      </c>
      <c r="G17" s="7">
        <v>924</v>
      </c>
      <c r="H17" s="7">
        <v>407</v>
      </c>
    </row>
    <row r="18" spans="1:8" x14ac:dyDescent="0.25">
      <c r="A18" s="55">
        <v>40557</v>
      </c>
      <c r="B18" s="4" t="s">
        <v>201</v>
      </c>
      <c r="C18" s="4" t="s">
        <v>208</v>
      </c>
      <c r="D18" s="4" t="s">
        <v>214</v>
      </c>
      <c r="E18" s="4" t="s">
        <v>215</v>
      </c>
      <c r="F18" s="4">
        <v>61</v>
      </c>
      <c r="G18" s="7">
        <v>1647</v>
      </c>
      <c r="H18" s="7">
        <v>884.5</v>
      </c>
    </row>
    <row r="19" spans="1:8" x14ac:dyDescent="0.25">
      <c r="A19" s="55">
        <v>40551</v>
      </c>
      <c r="B19" s="4" t="s">
        <v>201</v>
      </c>
      <c r="C19" s="4" t="s">
        <v>208</v>
      </c>
      <c r="D19" s="4" t="s">
        <v>206</v>
      </c>
      <c r="E19" s="4" t="s">
        <v>216</v>
      </c>
      <c r="F19" s="4">
        <v>50</v>
      </c>
      <c r="G19" s="7">
        <v>1350</v>
      </c>
      <c r="H19" s="7">
        <v>725</v>
      </c>
    </row>
    <row r="20" spans="1:8" x14ac:dyDescent="0.25">
      <c r="A20" s="55">
        <v>40559</v>
      </c>
      <c r="B20" s="4" t="s">
        <v>201</v>
      </c>
      <c r="C20" s="4" t="s">
        <v>205</v>
      </c>
      <c r="D20" s="4" t="s">
        <v>31</v>
      </c>
      <c r="E20" s="4" t="s">
        <v>217</v>
      </c>
      <c r="F20" s="4">
        <v>59</v>
      </c>
      <c r="G20" s="7">
        <v>1593</v>
      </c>
      <c r="H20" s="7">
        <v>855.5</v>
      </c>
    </row>
    <row r="21" spans="1:8" x14ac:dyDescent="0.25">
      <c r="A21" s="55">
        <v>40550</v>
      </c>
      <c r="B21" s="4" t="s">
        <v>201</v>
      </c>
      <c r="C21" s="4" t="s">
        <v>205</v>
      </c>
      <c r="D21" s="4" t="s">
        <v>28</v>
      </c>
      <c r="E21" s="4" t="s">
        <v>218</v>
      </c>
      <c r="F21" s="4">
        <v>36</v>
      </c>
      <c r="G21" s="7">
        <v>972</v>
      </c>
      <c r="H21" s="7">
        <v>522</v>
      </c>
    </row>
    <row r="22" spans="1:8" x14ac:dyDescent="0.25">
      <c r="A22" s="55">
        <v>40558</v>
      </c>
      <c r="B22" s="4" t="s">
        <v>200</v>
      </c>
      <c r="C22" s="4" t="s">
        <v>205</v>
      </c>
      <c r="D22" s="4" t="s">
        <v>30</v>
      </c>
      <c r="E22" s="4" t="s">
        <v>212</v>
      </c>
      <c r="F22" s="4">
        <v>14</v>
      </c>
      <c r="G22" s="7">
        <v>294</v>
      </c>
      <c r="H22" s="7">
        <v>129.5</v>
      </c>
    </row>
    <row r="23" spans="1:8" x14ac:dyDescent="0.25">
      <c r="A23" s="55">
        <v>40563</v>
      </c>
      <c r="B23" s="4" t="s">
        <v>201</v>
      </c>
      <c r="C23" s="4" t="s">
        <v>219</v>
      </c>
      <c r="D23" s="4" t="s">
        <v>31</v>
      </c>
      <c r="E23" s="4" t="s">
        <v>220</v>
      </c>
      <c r="F23" s="4">
        <v>38</v>
      </c>
      <c r="G23" s="7">
        <v>1026</v>
      </c>
      <c r="H23" s="7">
        <v>551</v>
      </c>
    </row>
    <row r="24" spans="1:8" x14ac:dyDescent="0.25">
      <c r="A24" s="55">
        <v>40570</v>
      </c>
      <c r="B24" s="4" t="s">
        <v>199</v>
      </c>
      <c r="C24" s="4" t="s">
        <v>208</v>
      </c>
      <c r="D24" s="4" t="s">
        <v>28</v>
      </c>
      <c r="E24" s="4" t="s">
        <v>221</v>
      </c>
      <c r="F24" s="4">
        <v>63</v>
      </c>
      <c r="G24" s="7">
        <v>1449</v>
      </c>
      <c r="H24" s="7">
        <v>693</v>
      </c>
    </row>
    <row r="25" spans="1:8" x14ac:dyDescent="0.25">
      <c r="A25" s="55">
        <v>40551</v>
      </c>
      <c r="B25" s="4" t="s">
        <v>198</v>
      </c>
      <c r="C25" s="4" t="s">
        <v>205</v>
      </c>
      <c r="D25" s="4" t="s">
        <v>222</v>
      </c>
      <c r="E25" s="4" t="s">
        <v>223</v>
      </c>
      <c r="F25" s="4">
        <v>9</v>
      </c>
      <c r="G25" s="7">
        <v>171</v>
      </c>
      <c r="H25" s="7">
        <v>72</v>
      </c>
    </row>
    <row r="26" spans="1:8" x14ac:dyDescent="0.25">
      <c r="A26" s="55">
        <v>40563</v>
      </c>
      <c r="B26" s="4" t="s">
        <v>199</v>
      </c>
      <c r="C26" s="4" t="s">
        <v>208</v>
      </c>
      <c r="D26" s="4" t="s">
        <v>30</v>
      </c>
      <c r="E26" s="4" t="s">
        <v>220</v>
      </c>
      <c r="F26" s="4">
        <v>65</v>
      </c>
      <c r="G26" s="7">
        <v>1495</v>
      </c>
      <c r="H26" s="7">
        <v>715</v>
      </c>
    </row>
    <row r="27" spans="1:8" x14ac:dyDescent="0.25">
      <c r="A27" s="55">
        <v>40548</v>
      </c>
      <c r="B27" s="4" t="s">
        <v>201</v>
      </c>
      <c r="C27" s="4" t="s">
        <v>205</v>
      </c>
      <c r="D27" s="4" t="s">
        <v>31</v>
      </c>
      <c r="E27" s="4" t="s">
        <v>224</v>
      </c>
      <c r="F27" s="4">
        <v>35</v>
      </c>
      <c r="G27" s="7">
        <v>945</v>
      </c>
      <c r="H27" s="7">
        <v>507.5</v>
      </c>
    </row>
    <row r="28" spans="1:8" x14ac:dyDescent="0.25">
      <c r="A28" s="55">
        <v>40555</v>
      </c>
      <c r="B28" s="4" t="s">
        <v>198</v>
      </c>
      <c r="C28" s="4" t="s">
        <v>210</v>
      </c>
      <c r="D28" s="4" t="s">
        <v>30</v>
      </c>
      <c r="E28" s="4" t="s">
        <v>218</v>
      </c>
      <c r="F28" s="4">
        <v>37</v>
      </c>
      <c r="G28" s="7">
        <v>703</v>
      </c>
      <c r="H28" s="7">
        <v>296</v>
      </c>
    </row>
    <row r="29" spans="1:8" x14ac:dyDescent="0.25">
      <c r="A29" s="55">
        <v>40547</v>
      </c>
      <c r="B29" s="4" t="s">
        <v>198</v>
      </c>
      <c r="C29" s="4" t="s">
        <v>205</v>
      </c>
      <c r="D29" s="4" t="s">
        <v>31</v>
      </c>
      <c r="E29" s="4" t="s">
        <v>225</v>
      </c>
      <c r="F29" s="4">
        <v>55</v>
      </c>
      <c r="G29" s="7">
        <v>1045</v>
      </c>
      <c r="H29" s="7">
        <v>440</v>
      </c>
    </row>
    <row r="30" spans="1:8" x14ac:dyDescent="0.25">
      <c r="A30" s="55">
        <v>40571</v>
      </c>
      <c r="B30" s="4" t="s">
        <v>198</v>
      </c>
      <c r="C30" s="4" t="s">
        <v>219</v>
      </c>
      <c r="D30" s="4" t="s">
        <v>214</v>
      </c>
      <c r="E30" s="4" t="s">
        <v>207</v>
      </c>
      <c r="F30" s="4">
        <v>33</v>
      </c>
      <c r="G30" s="7">
        <v>627</v>
      </c>
      <c r="H30" s="7">
        <v>264</v>
      </c>
    </row>
    <row r="31" spans="1:8" x14ac:dyDescent="0.25">
      <c r="A31" s="55">
        <v>40547</v>
      </c>
      <c r="B31" s="4" t="s">
        <v>199</v>
      </c>
      <c r="C31" s="4" t="s">
        <v>205</v>
      </c>
      <c r="D31" s="4" t="s">
        <v>30</v>
      </c>
      <c r="E31" s="4" t="s">
        <v>226</v>
      </c>
      <c r="F31" s="4">
        <v>28</v>
      </c>
      <c r="G31" s="7">
        <v>644</v>
      </c>
      <c r="H31" s="7">
        <v>308</v>
      </c>
    </row>
    <row r="32" spans="1:8" x14ac:dyDescent="0.25">
      <c r="A32" s="55">
        <v>40561</v>
      </c>
      <c r="B32" s="4" t="s">
        <v>201</v>
      </c>
      <c r="C32" s="4" t="s">
        <v>205</v>
      </c>
      <c r="D32" s="4" t="s">
        <v>28</v>
      </c>
      <c r="E32" s="4" t="s">
        <v>213</v>
      </c>
      <c r="F32" s="4">
        <v>10</v>
      </c>
      <c r="G32" s="7">
        <v>270</v>
      </c>
      <c r="H32" s="7">
        <v>145</v>
      </c>
    </row>
    <row r="33" spans="1:8" x14ac:dyDescent="0.25">
      <c r="A33" s="55">
        <v>40564</v>
      </c>
      <c r="B33" s="4" t="s">
        <v>202</v>
      </c>
      <c r="C33" s="4" t="s">
        <v>205</v>
      </c>
      <c r="D33" s="4" t="s">
        <v>30</v>
      </c>
      <c r="E33" s="4" t="s">
        <v>227</v>
      </c>
      <c r="F33" s="4">
        <v>30</v>
      </c>
      <c r="G33" s="7">
        <v>660</v>
      </c>
      <c r="H33" s="7">
        <v>300</v>
      </c>
    </row>
    <row r="34" spans="1:8" x14ac:dyDescent="0.25">
      <c r="A34" s="55">
        <v>40544</v>
      </c>
      <c r="B34" s="4" t="s">
        <v>198</v>
      </c>
      <c r="C34" s="4" t="s">
        <v>210</v>
      </c>
      <c r="D34" s="4" t="s">
        <v>31</v>
      </c>
      <c r="E34" s="4" t="s">
        <v>215</v>
      </c>
      <c r="F34" s="4">
        <v>26</v>
      </c>
      <c r="G34" s="7">
        <v>494</v>
      </c>
      <c r="H34" s="7">
        <v>208</v>
      </c>
    </row>
    <row r="35" spans="1:8" x14ac:dyDescent="0.25">
      <c r="A35" s="55">
        <v>40566</v>
      </c>
      <c r="B35" s="4" t="s">
        <v>200</v>
      </c>
      <c r="C35" s="4" t="s">
        <v>205</v>
      </c>
      <c r="D35" s="4" t="s">
        <v>30</v>
      </c>
      <c r="E35" s="4" t="s">
        <v>228</v>
      </c>
      <c r="F35" s="4">
        <v>6</v>
      </c>
      <c r="G35" s="7">
        <v>126</v>
      </c>
      <c r="H35" s="7">
        <v>55.5</v>
      </c>
    </row>
    <row r="36" spans="1:8" x14ac:dyDescent="0.25">
      <c r="A36" s="55">
        <v>40568</v>
      </c>
      <c r="B36" s="4" t="s">
        <v>201</v>
      </c>
      <c r="C36" s="4" t="s">
        <v>208</v>
      </c>
      <c r="D36" s="4" t="s">
        <v>206</v>
      </c>
      <c r="E36" s="4" t="s">
        <v>218</v>
      </c>
      <c r="F36" s="4">
        <v>41</v>
      </c>
      <c r="G36" s="7">
        <v>1107</v>
      </c>
      <c r="H36" s="7">
        <v>594.5</v>
      </c>
    </row>
    <row r="37" spans="1:8" x14ac:dyDescent="0.25">
      <c r="A37" s="55">
        <v>40562</v>
      </c>
      <c r="B37" s="4" t="s">
        <v>201</v>
      </c>
      <c r="C37" s="4" t="s">
        <v>210</v>
      </c>
      <c r="D37" s="4" t="s">
        <v>214</v>
      </c>
      <c r="E37" s="4" t="s">
        <v>229</v>
      </c>
      <c r="F37" s="4">
        <v>26</v>
      </c>
      <c r="G37" s="7">
        <v>702</v>
      </c>
      <c r="H37" s="7">
        <v>377</v>
      </c>
    </row>
    <row r="38" spans="1:8" x14ac:dyDescent="0.25">
      <c r="A38" s="55">
        <v>40572</v>
      </c>
      <c r="B38" s="4" t="s">
        <v>198</v>
      </c>
      <c r="C38" s="4" t="s">
        <v>208</v>
      </c>
      <c r="D38" s="4" t="s">
        <v>222</v>
      </c>
      <c r="E38" s="4" t="s">
        <v>225</v>
      </c>
      <c r="F38" s="4">
        <v>45</v>
      </c>
      <c r="G38" s="7">
        <v>855</v>
      </c>
      <c r="H38" s="7">
        <v>360</v>
      </c>
    </row>
    <row r="39" spans="1:8" x14ac:dyDescent="0.25">
      <c r="A39" s="55">
        <v>40572</v>
      </c>
      <c r="B39" s="4" t="s">
        <v>200</v>
      </c>
      <c r="C39" s="4" t="s">
        <v>219</v>
      </c>
      <c r="D39" s="4" t="s">
        <v>222</v>
      </c>
      <c r="E39" s="4" t="s">
        <v>230</v>
      </c>
      <c r="F39" s="4">
        <v>15</v>
      </c>
      <c r="G39" s="7">
        <v>315</v>
      </c>
      <c r="H39" s="7">
        <v>138.75</v>
      </c>
    </row>
    <row r="40" spans="1:8" x14ac:dyDescent="0.25">
      <c r="A40" s="55">
        <v>40565</v>
      </c>
      <c r="B40" s="4" t="s">
        <v>199</v>
      </c>
      <c r="C40" s="4" t="s">
        <v>210</v>
      </c>
      <c r="D40" s="4" t="s">
        <v>30</v>
      </c>
      <c r="E40" s="4" t="s">
        <v>207</v>
      </c>
      <c r="F40" s="4">
        <v>65</v>
      </c>
      <c r="G40" s="7">
        <v>1495</v>
      </c>
      <c r="H40" s="7">
        <v>715</v>
      </c>
    </row>
    <row r="41" spans="1:8" x14ac:dyDescent="0.25">
      <c r="A41" s="55">
        <v>40573</v>
      </c>
      <c r="B41" s="4" t="s">
        <v>201</v>
      </c>
      <c r="C41" s="4" t="s">
        <v>205</v>
      </c>
      <c r="D41" s="4" t="s">
        <v>206</v>
      </c>
      <c r="E41" s="4" t="s">
        <v>229</v>
      </c>
      <c r="F41" s="4">
        <v>14</v>
      </c>
      <c r="G41" s="7">
        <v>378</v>
      </c>
      <c r="H41" s="7">
        <v>203</v>
      </c>
    </row>
    <row r="42" spans="1:8" x14ac:dyDescent="0.25">
      <c r="A42" s="55">
        <v>40561</v>
      </c>
      <c r="B42" s="4" t="s">
        <v>202</v>
      </c>
      <c r="C42" s="4" t="s">
        <v>210</v>
      </c>
      <c r="D42" s="4" t="s">
        <v>30</v>
      </c>
      <c r="E42" s="4" t="s">
        <v>209</v>
      </c>
      <c r="F42" s="4">
        <v>56</v>
      </c>
      <c r="G42" s="7">
        <v>1232</v>
      </c>
      <c r="H42" s="7">
        <v>560</v>
      </c>
    </row>
    <row r="43" spans="1:8" x14ac:dyDescent="0.25">
      <c r="A43" s="55">
        <v>40544</v>
      </c>
      <c r="B43" s="4" t="s">
        <v>198</v>
      </c>
      <c r="C43" s="4" t="s">
        <v>210</v>
      </c>
      <c r="D43" s="4" t="s">
        <v>206</v>
      </c>
      <c r="E43" s="4" t="s">
        <v>217</v>
      </c>
      <c r="F43" s="4">
        <v>11</v>
      </c>
      <c r="G43" s="7">
        <v>209</v>
      </c>
      <c r="H43" s="7">
        <v>88</v>
      </c>
    </row>
    <row r="44" spans="1:8" x14ac:dyDescent="0.25">
      <c r="A44" s="55">
        <v>40561</v>
      </c>
      <c r="B44" s="4" t="s">
        <v>201</v>
      </c>
      <c r="C44" s="4" t="s">
        <v>210</v>
      </c>
      <c r="D44" s="4" t="s">
        <v>214</v>
      </c>
      <c r="E44" s="4" t="s">
        <v>231</v>
      </c>
      <c r="F44" s="4">
        <v>40</v>
      </c>
      <c r="G44" s="7">
        <v>1080</v>
      </c>
      <c r="H44" s="7">
        <v>580</v>
      </c>
    </row>
    <row r="45" spans="1:8" x14ac:dyDescent="0.25">
      <c r="A45" s="55">
        <v>40564</v>
      </c>
      <c r="B45" s="4" t="s">
        <v>201</v>
      </c>
      <c r="C45" s="4" t="s">
        <v>208</v>
      </c>
      <c r="D45" s="4" t="s">
        <v>28</v>
      </c>
      <c r="E45" s="4" t="s">
        <v>207</v>
      </c>
      <c r="F45" s="4">
        <v>58</v>
      </c>
      <c r="G45" s="7">
        <v>1566</v>
      </c>
      <c r="H45" s="7">
        <v>841</v>
      </c>
    </row>
    <row r="46" spans="1:8" x14ac:dyDescent="0.25">
      <c r="A46" s="55">
        <v>40555</v>
      </c>
      <c r="B46" s="4" t="s">
        <v>199</v>
      </c>
      <c r="C46" s="4" t="s">
        <v>208</v>
      </c>
      <c r="D46" s="4" t="s">
        <v>30</v>
      </c>
      <c r="E46" s="4" t="s">
        <v>232</v>
      </c>
      <c r="F46" s="4">
        <v>40</v>
      </c>
      <c r="G46" s="7">
        <v>920</v>
      </c>
      <c r="H46" s="7">
        <v>440</v>
      </c>
    </row>
    <row r="47" spans="1:8" x14ac:dyDescent="0.25">
      <c r="A47" s="55">
        <v>40559</v>
      </c>
      <c r="B47" s="4" t="s">
        <v>201</v>
      </c>
      <c r="C47" s="4" t="s">
        <v>210</v>
      </c>
      <c r="D47" s="4" t="s">
        <v>30</v>
      </c>
      <c r="E47" s="4" t="s">
        <v>233</v>
      </c>
      <c r="F47" s="4">
        <v>40</v>
      </c>
      <c r="G47" s="7">
        <v>1080</v>
      </c>
      <c r="H47" s="7">
        <v>580</v>
      </c>
    </row>
    <row r="48" spans="1:8" x14ac:dyDescent="0.25">
      <c r="A48" s="55">
        <v>40548</v>
      </c>
      <c r="B48" s="4" t="s">
        <v>199</v>
      </c>
      <c r="C48" s="4" t="s">
        <v>219</v>
      </c>
      <c r="D48" s="4" t="s">
        <v>206</v>
      </c>
      <c r="E48" s="4" t="s">
        <v>217</v>
      </c>
      <c r="F48" s="4">
        <v>11</v>
      </c>
      <c r="G48" s="7">
        <v>253</v>
      </c>
      <c r="H48" s="7">
        <v>121</v>
      </c>
    </row>
    <row r="49" spans="1:8" x14ac:dyDescent="0.25">
      <c r="A49" s="55">
        <v>40573</v>
      </c>
      <c r="B49" s="4" t="s">
        <v>202</v>
      </c>
      <c r="C49" s="4" t="s">
        <v>210</v>
      </c>
      <c r="D49" s="4" t="s">
        <v>206</v>
      </c>
      <c r="E49" s="4" t="s">
        <v>234</v>
      </c>
      <c r="F49" s="4">
        <v>17</v>
      </c>
      <c r="G49" s="7">
        <v>374</v>
      </c>
      <c r="H49" s="7">
        <v>170</v>
      </c>
    </row>
    <row r="50" spans="1:8" x14ac:dyDescent="0.25">
      <c r="A50" s="55">
        <v>40558</v>
      </c>
      <c r="B50" s="4" t="s">
        <v>201</v>
      </c>
      <c r="C50" s="4" t="s">
        <v>205</v>
      </c>
      <c r="D50" s="4" t="s">
        <v>222</v>
      </c>
      <c r="E50" s="4" t="s">
        <v>232</v>
      </c>
      <c r="F50" s="4">
        <v>19</v>
      </c>
      <c r="G50" s="7">
        <v>513</v>
      </c>
      <c r="H50" s="7">
        <v>275.5</v>
      </c>
    </row>
    <row r="51" spans="1:8" x14ac:dyDescent="0.25">
      <c r="A51" s="55">
        <v>40573</v>
      </c>
      <c r="B51" s="4" t="s">
        <v>201</v>
      </c>
      <c r="C51" s="4" t="s">
        <v>208</v>
      </c>
      <c r="D51" s="4" t="s">
        <v>222</v>
      </c>
      <c r="E51" s="4" t="s">
        <v>218</v>
      </c>
      <c r="F51" s="4">
        <v>15</v>
      </c>
      <c r="G51" s="7">
        <v>405</v>
      </c>
      <c r="H51" s="7">
        <v>217.5</v>
      </c>
    </row>
    <row r="52" spans="1:8" x14ac:dyDescent="0.25">
      <c r="A52" s="55">
        <v>40559</v>
      </c>
      <c r="B52" s="4" t="s">
        <v>198</v>
      </c>
      <c r="C52" s="4" t="s">
        <v>205</v>
      </c>
      <c r="D52" s="4" t="s">
        <v>222</v>
      </c>
      <c r="E52" s="4" t="s">
        <v>226</v>
      </c>
      <c r="F52" s="4">
        <v>57</v>
      </c>
      <c r="G52" s="7">
        <v>1083</v>
      </c>
      <c r="H52" s="7">
        <v>456</v>
      </c>
    </row>
    <row r="53" spans="1:8" x14ac:dyDescent="0.25">
      <c r="A53" s="55">
        <v>40567</v>
      </c>
      <c r="B53" s="4" t="s">
        <v>200</v>
      </c>
      <c r="C53" s="4" t="s">
        <v>208</v>
      </c>
      <c r="D53" s="4" t="s">
        <v>206</v>
      </c>
      <c r="E53" s="4" t="s">
        <v>226</v>
      </c>
      <c r="F53" s="4">
        <v>17</v>
      </c>
      <c r="G53" s="7">
        <v>357</v>
      </c>
      <c r="H53" s="7">
        <v>157.25</v>
      </c>
    </row>
    <row r="54" spans="1:8" x14ac:dyDescent="0.25">
      <c r="A54" s="55">
        <v>40569</v>
      </c>
      <c r="B54" s="4" t="s">
        <v>199</v>
      </c>
      <c r="C54" s="4" t="s">
        <v>219</v>
      </c>
      <c r="D54" s="4" t="s">
        <v>214</v>
      </c>
      <c r="E54" s="4" t="s">
        <v>215</v>
      </c>
      <c r="F54" s="4">
        <v>31</v>
      </c>
      <c r="G54" s="7">
        <v>713</v>
      </c>
      <c r="H54" s="7">
        <v>341</v>
      </c>
    </row>
    <row r="55" spans="1:8" x14ac:dyDescent="0.25">
      <c r="A55" s="55">
        <v>40554</v>
      </c>
      <c r="B55" s="4" t="s">
        <v>200</v>
      </c>
      <c r="C55" s="4" t="s">
        <v>219</v>
      </c>
      <c r="D55" s="4" t="s">
        <v>222</v>
      </c>
      <c r="E55" s="4" t="s">
        <v>235</v>
      </c>
      <c r="F55" s="4">
        <v>28</v>
      </c>
      <c r="G55" s="7">
        <v>588</v>
      </c>
      <c r="H55" s="7">
        <v>259</v>
      </c>
    </row>
    <row r="56" spans="1:8" x14ac:dyDescent="0.25">
      <c r="A56" s="55">
        <v>40549</v>
      </c>
      <c r="B56" s="4" t="s">
        <v>202</v>
      </c>
      <c r="C56" s="4" t="s">
        <v>208</v>
      </c>
      <c r="D56" s="4" t="s">
        <v>214</v>
      </c>
      <c r="E56" s="4" t="s">
        <v>236</v>
      </c>
      <c r="F56" s="4">
        <v>11</v>
      </c>
      <c r="G56" s="7">
        <v>242</v>
      </c>
      <c r="H56" s="7">
        <v>110</v>
      </c>
    </row>
    <row r="57" spans="1:8" x14ac:dyDescent="0.25">
      <c r="A57" s="55">
        <v>40552</v>
      </c>
      <c r="B57" s="4" t="s">
        <v>202</v>
      </c>
      <c r="C57" s="4" t="s">
        <v>205</v>
      </c>
      <c r="D57" s="4" t="s">
        <v>214</v>
      </c>
      <c r="E57" s="4" t="s">
        <v>218</v>
      </c>
      <c r="F57" s="4">
        <v>20</v>
      </c>
      <c r="G57" s="7">
        <v>440</v>
      </c>
      <c r="H57" s="7">
        <v>200</v>
      </c>
    </row>
    <row r="58" spans="1:8" x14ac:dyDescent="0.25">
      <c r="A58" s="55">
        <v>40559</v>
      </c>
      <c r="B58" s="4" t="s">
        <v>201</v>
      </c>
      <c r="C58" s="4" t="s">
        <v>205</v>
      </c>
      <c r="D58" s="4" t="s">
        <v>28</v>
      </c>
      <c r="E58" s="4" t="s">
        <v>237</v>
      </c>
      <c r="F58" s="4">
        <v>8</v>
      </c>
      <c r="G58" s="7">
        <v>216</v>
      </c>
      <c r="H58" s="7">
        <v>116</v>
      </c>
    </row>
    <row r="59" spans="1:8" x14ac:dyDescent="0.25">
      <c r="A59" s="55">
        <v>40555</v>
      </c>
      <c r="B59" s="4" t="s">
        <v>201</v>
      </c>
      <c r="C59" s="4" t="s">
        <v>210</v>
      </c>
      <c r="D59" s="4" t="s">
        <v>206</v>
      </c>
      <c r="E59" s="4" t="s">
        <v>218</v>
      </c>
      <c r="F59" s="4">
        <v>34</v>
      </c>
      <c r="G59" s="7">
        <v>918</v>
      </c>
      <c r="H59" s="7">
        <v>493</v>
      </c>
    </row>
    <row r="60" spans="1:8" x14ac:dyDescent="0.25">
      <c r="A60" s="55">
        <v>40557</v>
      </c>
      <c r="B60" s="4" t="s">
        <v>199</v>
      </c>
      <c r="C60" s="4" t="s">
        <v>208</v>
      </c>
      <c r="D60" s="4" t="s">
        <v>28</v>
      </c>
      <c r="E60" s="4" t="s">
        <v>236</v>
      </c>
      <c r="F60" s="4">
        <v>34</v>
      </c>
      <c r="G60" s="7">
        <v>782</v>
      </c>
      <c r="H60" s="7">
        <v>374</v>
      </c>
    </row>
    <row r="61" spans="1:8" x14ac:dyDescent="0.25">
      <c r="A61" s="55">
        <v>40545</v>
      </c>
      <c r="B61" s="4" t="s">
        <v>198</v>
      </c>
      <c r="C61" s="4" t="s">
        <v>210</v>
      </c>
      <c r="D61" s="4" t="s">
        <v>206</v>
      </c>
      <c r="E61" s="4" t="s">
        <v>238</v>
      </c>
      <c r="F61" s="4">
        <v>16</v>
      </c>
      <c r="G61" s="7">
        <v>304</v>
      </c>
      <c r="H61" s="7">
        <v>128</v>
      </c>
    </row>
    <row r="62" spans="1:8" x14ac:dyDescent="0.25">
      <c r="A62" s="55">
        <v>40553</v>
      </c>
      <c r="B62" s="4" t="s">
        <v>199</v>
      </c>
      <c r="C62" s="4" t="s">
        <v>205</v>
      </c>
      <c r="D62" s="4" t="s">
        <v>30</v>
      </c>
      <c r="E62" s="4" t="s">
        <v>215</v>
      </c>
      <c r="F62" s="4">
        <v>32</v>
      </c>
      <c r="G62" s="7">
        <v>736</v>
      </c>
      <c r="H62" s="7">
        <v>352</v>
      </c>
    </row>
    <row r="63" spans="1:8" x14ac:dyDescent="0.25">
      <c r="A63" s="55">
        <v>40571</v>
      </c>
      <c r="B63" s="4" t="s">
        <v>200</v>
      </c>
      <c r="C63" s="4" t="s">
        <v>208</v>
      </c>
      <c r="D63" s="4" t="s">
        <v>28</v>
      </c>
      <c r="E63" s="4" t="s">
        <v>227</v>
      </c>
      <c r="F63" s="4">
        <v>61</v>
      </c>
      <c r="G63" s="7">
        <v>1281</v>
      </c>
      <c r="H63" s="7">
        <v>564.25</v>
      </c>
    </row>
    <row r="64" spans="1:8" x14ac:dyDescent="0.25">
      <c r="A64" s="55">
        <v>40554</v>
      </c>
      <c r="B64" s="4" t="s">
        <v>200</v>
      </c>
      <c r="C64" s="4" t="s">
        <v>219</v>
      </c>
      <c r="D64" s="4" t="s">
        <v>206</v>
      </c>
      <c r="E64" s="4" t="s">
        <v>215</v>
      </c>
      <c r="F64" s="4">
        <v>59</v>
      </c>
      <c r="G64" s="7">
        <v>1239</v>
      </c>
      <c r="H64" s="7">
        <v>545.75</v>
      </c>
    </row>
    <row r="65" spans="1:8" x14ac:dyDescent="0.25">
      <c r="A65" s="55">
        <v>40546</v>
      </c>
      <c r="B65" s="4" t="s">
        <v>202</v>
      </c>
      <c r="C65" s="4" t="s">
        <v>219</v>
      </c>
      <c r="D65" s="4" t="s">
        <v>30</v>
      </c>
      <c r="E65" s="4" t="s">
        <v>215</v>
      </c>
      <c r="F65" s="4">
        <v>30</v>
      </c>
      <c r="G65" s="7">
        <v>660</v>
      </c>
      <c r="H65" s="7">
        <v>300</v>
      </c>
    </row>
    <row r="66" spans="1:8" x14ac:dyDescent="0.25">
      <c r="A66" s="55">
        <v>40558</v>
      </c>
      <c r="B66" s="4" t="s">
        <v>202</v>
      </c>
      <c r="C66" s="4" t="s">
        <v>208</v>
      </c>
      <c r="D66" s="4" t="s">
        <v>31</v>
      </c>
      <c r="E66" s="4" t="s">
        <v>221</v>
      </c>
      <c r="F66" s="4">
        <v>22</v>
      </c>
      <c r="G66" s="7">
        <v>484</v>
      </c>
      <c r="H66" s="7">
        <v>220</v>
      </c>
    </row>
    <row r="67" spans="1:8" x14ac:dyDescent="0.25">
      <c r="A67" s="55">
        <v>40557</v>
      </c>
      <c r="B67" s="4" t="s">
        <v>199</v>
      </c>
      <c r="C67" s="4" t="s">
        <v>210</v>
      </c>
      <c r="D67" s="4" t="s">
        <v>206</v>
      </c>
      <c r="E67" s="4" t="s">
        <v>216</v>
      </c>
      <c r="F67" s="4">
        <v>6</v>
      </c>
      <c r="G67" s="7">
        <v>138</v>
      </c>
      <c r="H67" s="7">
        <v>66</v>
      </c>
    </row>
    <row r="68" spans="1:8" x14ac:dyDescent="0.25">
      <c r="A68" s="55">
        <v>40571</v>
      </c>
      <c r="B68" s="4" t="s">
        <v>201</v>
      </c>
      <c r="C68" s="4" t="s">
        <v>208</v>
      </c>
      <c r="D68" s="4" t="s">
        <v>214</v>
      </c>
      <c r="E68" s="4" t="s">
        <v>239</v>
      </c>
      <c r="F68" s="4">
        <v>16</v>
      </c>
      <c r="G68" s="7">
        <v>432</v>
      </c>
      <c r="H68" s="7">
        <v>232</v>
      </c>
    </row>
    <row r="69" spans="1:8" x14ac:dyDescent="0.25">
      <c r="A69" s="55">
        <v>40547</v>
      </c>
      <c r="B69" s="4" t="s">
        <v>201</v>
      </c>
      <c r="C69" s="4" t="s">
        <v>205</v>
      </c>
      <c r="D69" s="4" t="s">
        <v>28</v>
      </c>
      <c r="E69" s="4" t="s">
        <v>235</v>
      </c>
      <c r="F69" s="4">
        <v>19</v>
      </c>
      <c r="G69" s="7">
        <v>513</v>
      </c>
      <c r="H69" s="7">
        <v>275.5</v>
      </c>
    </row>
    <row r="70" spans="1:8" x14ac:dyDescent="0.25">
      <c r="A70" s="55">
        <v>40556</v>
      </c>
      <c r="B70" s="4" t="s">
        <v>199</v>
      </c>
      <c r="C70" s="4" t="s">
        <v>219</v>
      </c>
      <c r="D70" s="4" t="s">
        <v>30</v>
      </c>
      <c r="E70" s="4" t="s">
        <v>231</v>
      </c>
      <c r="F70" s="4">
        <v>30</v>
      </c>
      <c r="G70" s="7">
        <v>690</v>
      </c>
      <c r="H70" s="7">
        <v>330</v>
      </c>
    </row>
    <row r="71" spans="1:8" x14ac:dyDescent="0.25">
      <c r="A71" s="55">
        <v>40555</v>
      </c>
      <c r="B71" s="4" t="s">
        <v>198</v>
      </c>
      <c r="C71" s="4" t="s">
        <v>210</v>
      </c>
      <c r="D71" s="4" t="s">
        <v>31</v>
      </c>
      <c r="E71" s="4" t="s">
        <v>213</v>
      </c>
      <c r="F71" s="4">
        <v>62</v>
      </c>
      <c r="G71" s="7">
        <v>1178</v>
      </c>
      <c r="H71" s="7">
        <v>496</v>
      </c>
    </row>
    <row r="72" spans="1:8" x14ac:dyDescent="0.25">
      <c r="A72" s="55">
        <v>40567</v>
      </c>
      <c r="B72" s="4" t="s">
        <v>202</v>
      </c>
      <c r="C72" s="4" t="s">
        <v>208</v>
      </c>
      <c r="D72" s="4" t="s">
        <v>206</v>
      </c>
      <c r="E72" s="4" t="s">
        <v>218</v>
      </c>
      <c r="F72" s="4">
        <v>25</v>
      </c>
      <c r="G72" s="7">
        <v>550</v>
      </c>
      <c r="H72" s="7">
        <v>250</v>
      </c>
    </row>
    <row r="73" spans="1:8" x14ac:dyDescent="0.25">
      <c r="A73" s="55">
        <v>40557</v>
      </c>
      <c r="B73" s="4" t="s">
        <v>198</v>
      </c>
      <c r="C73" s="4" t="s">
        <v>210</v>
      </c>
      <c r="D73" s="4" t="s">
        <v>28</v>
      </c>
      <c r="E73" s="4" t="s">
        <v>217</v>
      </c>
      <c r="F73" s="4">
        <v>13</v>
      </c>
      <c r="G73" s="7">
        <v>247</v>
      </c>
      <c r="H73" s="7">
        <v>104</v>
      </c>
    </row>
    <row r="74" spans="1:8" x14ac:dyDescent="0.25">
      <c r="A74" s="55">
        <v>40549</v>
      </c>
      <c r="B74" s="4" t="s">
        <v>200</v>
      </c>
      <c r="C74" s="4" t="s">
        <v>208</v>
      </c>
      <c r="D74" s="4" t="s">
        <v>30</v>
      </c>
      <c r="E74" s="4" t="s">
        <v>228</v>
      </c>
      <c r="F74" s="4">
        <v>24</v>
      </c>
      <c r="G74" s="7">
        <v>504</v>
      </c>
      <c r="H74" s="7">
        <v>222</v>
      </c>
    </row>
    <row r="75" spans="1:8" x14ac:dyDescent="0.25">
      <c r="A75" s="55">
        <v>40562</v>
      </c>
      <c r="B75" s="4" t="s">
        <v>199</v>
      </c>
      <c r="C75" s="4" t="s">
        <v>219</v>
      </c>
      <c r="D75" s="4" t="s">
        <v>31</v>
      </c>
      <c r="E75" s="4" t="s">
        <v>240</v>
      </c>
      <c r="F75" s="4">
        <v>51</v>
      </c>
      <c r="G75" s="7">
        <v>1173</v>
      </c>
      <c r="H75" s="7">
        <v>561</v>
      </c>
    </row>
    <row r="76" spans="1:8" x14ac:dyDescent="0.25">
      <c r="A76" s="55">
        <v>40570</v>
      </c>
      <c r="B76" s="4" t="s">
        <v>198</v>
      </c>
      <c r="C76" s="4" t="s">
        <v>205</v>
      </c>
      <c r="D76" s="4" t="s">
        <v>206</v>
      </c>
      <c r="E76" s="4" t="s">
        <v>230</v>
      </c>
      <c r="F76" s="4">
        <v>23</v>
      </c>
      <c r="G76" s="7">
        <v>437</v>
      </c>
      <c r="H76" s="7">
        <v>184</v>
      </c>
    </row>
    <row r="77" spans="1:8" x14ac:dyDescent="0.25">
      <c r="A77" s="55">
        <v>40564</v>
      </c>
      <c r="B77" s="4" t="s">
        <v>199</v>
      </c>
      <c r="C77" s="4" t="s">
        <v>210</v>
      </c>
      <c r="D77" s="4" t="s">
        <v>31</v>
      </c>
      <c r="E77" s="4" t="s">
        <v>226</v>
      </c>
      <c r="F77" s="4">
        <v>41</v>
      </c>
      <c r="G77" s="7">
        <v>943</v>
      </c>
      <c r="H77" s="7">
        <v>451</v>
      </c>
    </row>
    <row r="78" spans="1:8" x14ac:dyDescent="0.25">
      <c r="A78" s="55">
        <v>40547</v>
      </c>
      <c r="B78" s="4" t="s">
        <v>198</v>
      </c>
      <c r="C78" s="4" t="s">
        <v>210</v>
      </c>
      <c r="D78" s="4" t="s">
        <v>31</v>
      </c>
      <c r="E78" s="4" t="s">
        <v>217</v>
      </c>
      <c r="F78" s="4">
        <v>11</v>
      </c>
      <c r="G78" s="7">
        <v>209</v>
      </c>
      <c r="H78" s="7">
        <v>88</v>
      </c>
    </row>
    <row r="79" spans="1:8" x14ac:dyDescent="0.25">
      <c r="A79" s="55">
        <v>40547</v>
      </c>
      <c r="B79" s="4" t="s">
        <v>201</v>
      </c>
      <c r="C79" s="4" t="s">
        <v>208</v>
      </c>
      <c r="D79" s="4" t="s">
        <v>206</v>
      </c>
      <c r="E79" s="4" t="s">
        <v>236</v>
      </c>
      <c r="F79" s="4">
        <v>19</v>
      </c>
      <c r="G79" s="7">
        <v>513</v>
      </c>
      <c r="H79" s="7">
        <v>275.5</v>
      </c>
    </row>
    <row r="80" spans="1:8" x14ac:dyDescent="0.25">
      <c r="A80" s="55">
        <v>40570</v>
      </c>
      <c r="B80" s="4" t="s">
        <v>202</v>
      </c>
      <c r="C80" s="4" t="s">
        <v>210</v>
      </c>
      <c r="D80" s="4" t="s">
        <v>214</v>
      </c>
      <c r="E80" s="4" t="s">
        <v>236</v>
      </c>
      <c r="F80" s="4">
        <v>62</v>
      </c>
      <c r="G80" s="7">
        <v>1364</v>
      </c>
      <c r="H80" s="7">
        <v>620</v>
      </c>
    </row>
    <row r="81" spans="1:8" x14ac:dyDescent="0.25">
      <c r="A81" s="55">
        <v>40562</v>
      </c>
      <c r="B81" s="4" t="s">
        <v>198</v>
      </c>
      <c r="C81" s="4" t="s">
        <v>219</v>
      </c>
      <c r="D81" s="4" t="s">
        <v>31</v>
      </c>
      <c r="E81" s="4" t="s">
        <v>230</v>
      </c>
      <c r="F81" s="4">
        <v>48</v>
      </c>
      <c r="G81" s="7">
        <v>912</v>
      </c>
      <c r="H81" s="7">
        <v>384</v>
      </c>
    </row>
    <row r="82" spans="1:8" x14ac:dyDescent="0.25">
      <c r="A82" s="55">
        <v>40554</v>
      </c>
      <c r="B82" s="4" t="s">
        <v>202</v>
      </c>
      <c r="C82" s="4" t="s">
        <v>205</v>
      </c>
      <c r="D82" s="4" t="s">
        <v>206</v>
      </c>
      <c r="E82" s="4" t="s">
        <v>209</v>
      </c>
      <c r="F82" s="4">
        <v>34</v>
      </c>
      <c r="G82" s="7">
        <v>748</v>
      </c>
      <c r="H82" s="7">
        <v>340</v>
      </c>
    </row>
    <row r="83" spans="1:8" x14ac:dyDescent="0.25">
      <c r="A83" s="55">
        <v>40544</v>
      </c>
      <c r="B83" s="4" t="s">
        <v>199</v>
      </c>
      <c r="C83" s="4" t="s">
        <v>208</v>
      </c>
      <c r="D83" s="4" t="s">
        <v>206</v>
      </c>
      <c r="E83" s="4" t="s">
        <v>211</v>
      </c>
      <c r="F83" s="4">
        <v>37</v>
      </c>
      <c r="G83" s="7">
        <v>851</v>
      </c>
      <c r="H83" s="7">
        <v>407</v>
      </c>
    </row>
    <row r="84" spans="1:8" x14ac:dyDescent="0.25">
      <c r="A84" s="55">
        <v>40548</v>
      </c>
      <c r="B84" s="4" t="s">
        <v>198</v>
      </c>
      <c r="C84" s="4" t="s">
        <v>210</v>
      </c>
      <c r="D84" s="4" t="s">
        <v>28</v>
      </c>
      <c r="E84" s="4" t="s">
        <v>232</v>
      </c>
      <c r="F84" s="4">
        <v>50</v>
      </c>
      <c r="G84" s="7">
        <v>950</v>
      </c>
      <c r="H84" s="7">
        <v>400</v>
      </c>
    </row>
    <row r="85" spans="1:8" x14ac:dyDescent="0.25">
      <c r="A85" s="55">
        <v>40558</v>
      </c>
      <c r="B85" s="4" t="s">
        <v>199</v>
      </c>
      <c r="C85" s="4" t="s">
        <v>210</v>
      </c>
      <c r="D85" s="4" t="s">
        <v>214</v>
      </c>
      <c r="E85" s="4" t="s">
        <v>215</v>
      </c>
      <c r="F85" s="4">
        <v>51</v>
      </c>
      <c r="G85" s="7">
        <v>1173</v>
      </c>
      <c r="H85" s="7">
        <v>561</v>
      </c>
    </row>
    <row r="86" spans="1:8" x14ac:dyDescent="0.25">
      <c r="A86" s="55">
        <v>40566</v>
      </c>
      <c r="B86" s="4" t="s">
        <v>199</v>
      </c>
      <c r="C86" s="4" t="s">
        <v>210</v>
      </c>
      <c r="D86" s="4" t="s">
        <v>31</v>
      </c>
      <c r="E86" s="4" t="s">
        <v>216</v>
      </c>
      <c r="F86" s="4">
        <v>32</v>
      </c>
      <c r="G86" s="7">
        <v>736</v>
      </c>
      <c r="H86" s="7">
        <v>352</v>
      </c>
    </row>
    <row r="87" spans="1:8" x14ac:dyDescent="0.25">
      <c r="A87" s="55">
        <v>40550</v>
      </c>
      <c r="B87" s="4" t="s">
        <v>199</v>
      </c>
      <c r="C87" s="4" t="s">
        <v>219</v>
      </c>
      <c r="D87" s="4" t="s">
        <v>30</v>
      </c>
      <c r="E87" s="4" t="s">
        <v>211</v>
      </c>
      <c r="F87" s="4">
        <v>22</v>
      </c>
      <c r="G87" s="7">
        <v>506</v>
      </c>
      <c r="H87" s="7">
        <v>242</v>
      </c>
    </row>
    <row r="88" spans="1:8" x14ac:dyDescent="0.25">
      <c r="A88" s="55">
        <v>40559</v>
      </c>
      <c r="B88" s="4" t="s">
        <v>199</v>
      </c>
      <c r="C88" s="4" t="s">
        <v>219</v>
      </c>
      <c r="D88" s="4" t="s">
        <v>28</v>
      </c>
      <c r="E88" s="4" t="s">
        <v>234</v>
      </c>
      <c r="F88" s="4">
        <v>33</v>
      </c>
      <c r="G88" s="7">
        <v>759</v>
      </c>
      <c r="H88" s="7">
        <v>363</v>
      </c>
    </row>
    <row r="89" spans="1:8" x14ac:dyDescent="0.25">
      <c r="A89" s="55">
        <v>40562</v>
      </c>
      <c r="B89" s="4" t="s">
        <v>202</v>
      </c>
      <c r="C89" s="4" t="s">
        <v>219</v>
      </c>
      <c r="D89" s="4" t="s">
        <v>31</v>
      </c>
      <c r="E89" s="4" t="s">
        <v>215</v>
      </c>
      <c r="F89" s="4">
        <v>18</v>
      </c>
      <c r="G89" s="7">
        <v>396</v>
      </c>
      <c r="H89" s="7">
        <v>180</v>
      </c>
    </row>
    <row r="90" spans="1:8" x14ac:dyDescent="0.25">
      <c r="A90" s="55">
        <v>40571</v>
      </c>
      <c r="B90" s="4" t="s">
        <v>198</v>
      </c>
      <c r="C90" s="4" t="s">
        <v>205</v>
      </c>
      <c r="D90" s="4" t="s">
        <v>28</v>
      </c>
      <c r="E90" s="4" t="s">
        <v>227</v>
      </c>
      <c r="F90" s="4">
        <v>17</v>
      </c>
      <c r="G90" s="7">
        <v>323</v>
      </c>
      <c r="H90" s="7">
        <v>136</v>
      </c>
    </row>
    <row r="91" spans="1:8" x14ac:dyDescent="0.25">
      <c r="A91" s="55">
        <v>40559</v>
      </c>
      <c r="B91" s="4" t="s">
        <v>198</v>
      </c>
      <c r="C91" s="4" t="s">
        <v>219</v>
      </c>
      <c r="D91" s="4" t="s">
        <v>30</v>
      </c>
      <c r="E91" s="4" t="s">
        <v>220</v>
      </c>
      <c r="F91" s="4">
        <v>14</v>
      </c>
      <c r="G91" s="7">
        <v>266</v>
      </c>
      <c r="H91" s="7">
        <v>112</v>
      </c>
    </row>
    <row r="92" spans="1:8" x14ac:dyDescent="0.25">
      <c r="A92" s="55">
        <v>40558</v>
      </c>
      <c r="B92" s="4" t="s">
        <v>198</v>
      </c>
      <c r="C92" s="4" t="s">
        <v>208</v>
      </c>
      <c r="D92" s="4" t="s">
        <v>31</v>
      </c>
      <c r="E92" s="4" t="s">
        <v>239</v>
      </c>
      <c r="F92" s="4">
        <v>54</v>
      </c>
      <c r="G92" s="7">
        <v>1026</v>
      </c>
      <c r="H92" s="7">
        <v>432</v>
      </c>
    </row>
    <row r="93" spans="1:8" x14ac:dyDescent="0.25">
      <c r="A93" s="55">
        <v>40570</v>
      </c>
      <c r="B93" s="4" t="s">
        <v>202</v>
      </c>
      <c r="C93" s="4" t="s">
        <v>205</v>
      </c>
      <c r="D93" s="4" t="s">
        <v>206</v>
      </c>
      <c r="E93" s="4" t="s">
        <v>215</v>
      </c>
      <c r="F93" s="4">
        <v>56</v>
      </c>
      <c r="G93" s="7">
        <v>1232</v>
      </c>
      <c r="H93" s="7">
        <v>560</v>
      </c>
    </row>
    <row r="94" spans="1:8" x14ac:dyDescent="0.25">
      <c r="A94" s="55">
        <v>40571</v>
      </c>
      <c r="B94" s="4" t="s">
        <v>202</v>
      </c>
      <c r="C94" s="4" t="s">
        <v>219</v>
      </c>
      <c r="D94" s="4" t="s">
        <v>28</v>
      </c>
      <c r="E94" s="4" t="s">
        <v>232</v>
      </c>
      <c r="F94" s="4">
        <v>47</v>
      </c>
      <c r="G94" s="7">
        <v>1034</v>
      </c>
      <c r="H94" s="7">
        <v>470</v>
      </c>
    </row>
    <row r="95" spans="1:8" x14ac:dyDescent="0.25">
      <c r="A95" s="55">
        <v>40571</v>
      </c>
      <c r="B95" s="4" t="s">
        <v>202</v>
      </c>
      <c r="C95" s="4" t="s">
        <v>210</v>
      </c>
      <c r="D95" s="4" t="s">
        <v>30</v>
      </c>
      <c r="E95" s="4" t="s">
        <v>241</v>
      </c>
      <c r="F95" s="4">
        <v>65</v>
      </c>
      <c r="G95" s="7">
        <v>1430</v>
      </c>
      <c r="H95" s="7">
        <v>650</v>
      </c>
    </row>
    <row r="96" spans="1:8" x14ac:dyDescent="0.25">
      <c r="A96" s="55">
        <v>40558</v>
      </c>
      <c r="B96" s="4" t="s">
        <v>200</v>
      </c>
      <c r="C96" s="4" t="s">
        <v>208</v>
      </c>
      <c r="D96" s="4" t="s">
        <v>206</v>
      </c>
      <c r="E96" s="4" t="s">
        <v>217</v>
      </c>
      <c r="F96" s="4">
        <v>56</v>
      </c>
      <c r="G96" s="7">
        <v>1176</v>
      </c>
      <c r="H96" s="7">
        <v>518</v>
      </c>
    </row>
    <row r="97" spans="1:8" x14ac:dyDescent="0.25">
      <c r="A97" s="55">
        <v>40557</v>
      </c>
      <c r="B97" s="4" t="s">
        <v>201</v>
      </c>
      <c r="C97" s="4" t="s">
        <v>219</v>
      </c>
      <c r="D97" s="4" t="s">
        <v>31</v>
      </c>
      <c r="E97" s="4" t="s">
        <v>231</v>
      </c>
      <c r="F97" s="4">
        <v>64</v>
      </c>
      <c r="G97" s="7">
        <v>1728</v>
      </c>
      <c r="H97" s="7">
        <v>928</v>
      </c>
    </row>
    <row r="98" spans="1:8" x14ac:dyDescent="0.25">
      <c r="A98" s="55">
        <v>40562</v>
      </c>
      <c r="B98" s="4" t="s">
        <v>200</v>
      </c>
      <c r="C98" s="4" t="s">
        <v>208</v>
      </c>
      <c r="D98" s="4" t="s">
        <v>214</v>
      </c>
      <c r="E98" s="4" t="s">
        <v>242</v>
      </c>
      <c r="F98" s="4">
        <v>63</v>
      </c>
      <c r="G98" s="7">
        <v>1323</v>
      </c>
      <c r="H98" s="7">
        <v>582.75</v>
      </c>
    </row>
    <row r="99" spans="1:8" x14ac:dyDescent="0.25">
      <c r="A99" s="55">
        <v>40572</v>
      </c>
      <c r="B99" s="4" t="s">
        <v>200</v>
      </c>
      <c r="C99" s="4" t="s">
        <v>210</v>
      </c>
      <c r="D99" s="4" t="s">
        <v>214</v>
      </c>
      <c r="E99" s="4" t="s">
        <v>215</v>
      </c>
      <c r="F99" s="4">
        <v>25</v>
      </c>
      <c r="G99" s="7">
        <v>525</v>
      </c>
      <c r="H99" s="7">
        <v>231.25</v>
      </c>
    </row>
    <row r="100" spans="1:8" x14ac:dyDescent="0.25">
      <c r="A100" s="55">
        <v>40560</v>
      </c>
      <c r="B100" s="4" t="s">
        <v>201</v>
      </c>
      <c r="C100" s="4" t="s">
        <v>205</v>
      </c>
      <c r="D100" s="4" t="s">
        <v>206</v>
      </c>
      <c r="E100" s="4" t="s">
        <v>225</v>
      </c>
      <c r="F100" s="4">
        <v>15</v>
      </c>
      <c r="G100" s="7">
        <v>405</v>
      </c>
      <c r="H100" s="7">
        <v>217.5</v>
      </c>
    </row>
    <row r="101" spans="1:8" x14ac:dyDescent="0.25">
      <c r="A101" s="55">
        <v>40573</v>
      </c>
      <c r="B101" s="4" t="s">
        <v>198</v>
      </c>
      <c r="C101" s="4" t="s">
        <v>208</v>
      </c>
      <c r="D101" s="4" t="s">
        <v>206</v>
      </c>
      <c r="E101" s="4" t="s">
        <v>221</v>
      </c>
      <c r="F101" s="4">
        <v>42</v>
      </c>
      <c r="G101" s="7">
        <v>798</v>
      </c>
      <c r="H101" s="7">
        <v>336</v>
      </c>
    </row>
    <row r="102" spans="1:8" x14ac:dyDescent="0.25">
      <c r="A102" s="55">
        <v>40559</v>
      </c>
      <c r="B102" s="4" t="s">
        <v>200</v>
      </c>
      <c r="C102" s="4" t="s">
        <v>208</v>
      </c>
      <c r="D102" s="4" t="s">
        <v>31</v>
      </c>
      <c r="E102" s="4" t="s">
        <v>211</v>
      </c>
      <c r="F102" s="4">
        <v>31</v>
      </c>
      <c r="G102" s="7">
        <v>651</v>
      </c>
      <c r="H102" s="7">
        <v>286.75</v>
      </c>
    </row>
    <row r="103" spans="1:8" x14ac:dyDescent="0.25">
      <c r="A103" s="55">
        <v>40562</v>
      </c>
      <c r="B103" s="4" t="s">
        <v>200</v>
      </c>
      <c r="C103" s="4" t="s">
        <v>210</v>
      </c>
      <c r="D103" s="4" t="s">
        <v>222</v>
      </c>
      <c r="E103" s="4" t="s">
        <v>227</v>
      </c>
      <c r="F103" s="4">
        <v>32</v>
      </c>
      <c r="G103" s="7">
        <v>672</v>
      </c>
      <c r="H103" s="7">
        <v>296</v>
      </c>
    </row>
    <row r="104" spans="1:8" x14ac:dyDescent="0.25">
      <c r="A104" s="55">
        <v>40548</v>
      </c>
      <c r="B104" s="4" t="s">
        <v>199</v>
      </c>
      <c r="C104" s="4" t="s">
        <v>219</v>
      </c>
      <c r="D104" s="4" t="s">
        <v>28</v>
      </c>
      <c r="E104" s="4" t="s">
        <v>226</v>
      </c>
      <c r="F104" s="4">
        <v>34</v>
      </c>
      <c r="G104" s="7">
        <v>782</v>
      </c>
      <c r="H104" s="7">
        <v>374</v>
      </c>
    </row>
    <row r="105" spans="1:8" x14ac:dyDescent="0.25">
      <c r="A105" s="55">
        <v>40561</v>
      </c>
      <c r="B105" s="4" t="s">
        <v>199</v>
      </c>
      <c r="C105" s="4" t="s">
        <v>205</v>
      </c>
      <c r="D105" s="4" t="s">
        <v>30</v>
      </c>
      <c r="E105" s="4" t="s">
        <v>236</v>
      </c>
      <c r="F105" s="4">
        <v>50</v>
      </c>
      <c r="G105" s="7">
        <v>1150</v>
      </c>
      <c r="H105" s="7">
        <v>550</v>
      </c>
    </row>
    <row r="106" spans="1:8" x14ac:dyDescent="0.25">
      <c r="A106" s="55">
        <v>40551</v>
      </c>
      <c r="B106" s="4" t="s">
        <v>198</v>
      </c>
      <c r="C106" s="4" t="s">
        <v>219</v>
      </c>
      <c r="D106" s="4" t="s">
        <v>28</v>
      </c>
      <c r="E106" s="4" t="s">
        <v>234</v>
      </c>
      <c r="F106" s="4">
        <v>53</v>
      </c>
      <c r="G106" s="7">
        <v>1007</v>
      </c>
      <c r="H106" s="7">
        <v>424</v>
      </c>
    </row>
    <row r="107" spans="1:8" x14ac:dyDescent="0.25">
      <c r="A107" s="55">
        <v>40553</v>
      </c>
      <c r="B107" s="4" t="s">
        <v>201</v>
      </c>
      <c r="C107" s="4" t="s">
        <v>208</v>
      </c>
      <c r="D107" s="4" t="s">
        <v>28</v>
      </c>
      <c r="E107" s="4" t="s">
        <v>241</v>
      </c>
      <c r="F107" s="4">
        <v>27</v>
      </c>
      <c r="G107" s="7">
        <v>729</v>
      </c>
      <c r="H107" s="7">
        <v>391.5</v>
      </c>
    </row>
    <row r="108" spans="1:8" x14ac:dyDescent="0.25">
      <c r="A108" s="55">
        <v>40548</v>
      </c>
      <c r="B108" s="4" t="s">
        <v>202</v>
      </c>
      <c r="C108" s="4" t="s">
        <v>205</v>
      </c>
      <c r="D108" s="4" t="s">
        <v>222</v>
      </c>
      <c r="E108" s="4" t="s">
        <v>226</v>
      </c>
      <c r="F108" s="4">
        <v>23</v>
      </c>
      <c r="G108" s="7">
        <v>506</v>
      </c>
      <c r="H108" s="7">
        <v>230</v>
      </c>
    </row>
    <row r="109" spans="1:8" x14ac:dyDescent="0.25">
      <c r="A109" s="55">
        <v>40558</v>
      </c>
      <c r="B109" s="4" t="s">
        <v>201</v>
      </c>
      <c r="C109" s="4" t="s">
        <v>210</v>
      </c>
      <c r="D109" s="4" t="s">
        <v>30</v>
      </c>
      <c r="E109" s="4" t="s">
        <v>235</v>
      </c>
      <c r="F109" s="4">
        <v>12</v>
      </c>
      <c r="G109" s="7">
        <v>324</v>
      </c>
      <c r="H109" s="7">
        <v>174</v>
      </c>
    </row>
    <row r="110" spans="1:8" x14ac:dyDescent="0.25">
      <c r="A110" s="55">
        <v>40560</v>
      </c>
      <c r="B110" s="4" t="s">
        <v>201</v>
      </c>
      <c r="C110" s="4" t="s">
        <v>210</v>
      </c>
      <c r="D110" s="4" t="s">
        <v>30</v>
      </c>
      <c r="E110" s="4" t="s">
        <v>229</v>
      </c>
      <c r="F110" s="4">
        <v>50</v>
      </c>
      <c r="G110" s="7">
        <v>1350</v>
      </c>
      <c r="H110" s="7">
        <v>725</v>
      </c>
    </row>
    <row r="111" spans="1:8" x14ac:dyDescent="0.25">
      <c r="A111" s="55">
        <v>40569</v>
      </c>
      <c r="B111" s="4" t="s">
        <v>198</v>
      </c>
      <c r="C111" s="4" t="s">
        <v>208</v>
      </c>
      <c r="D111" s="4" t="s">
        <v>214</v>
      </c>
      <c r="E111" s="4" t="s">
        <v>236</v>
      </c>
      <c r="F111" s="4">
        <v>49</v>
      </c>
      <c r="G111" s="7">
        <v>931</v>
      </c>
      <c r="H111" s="7">
        <v>392</v>
      </c>
    </row>
    <row r="112" spans="1:8" x14ac:dyDescent="0.25">
      <c r="A112" s="55">
        <v>40554</v>
      </c>
      <c r="B112" s="4" t="s">
        <v>200</v>
      </c>
      <c r="C112" s="4" t="s">
        <v>219</v>
      </c>
      <c r="D112" s="4" t="s">
        <v>214</v>
      </c>
      <c r="E112" s="4" t="s">
        <v>229</v>
      </c>
      <c r="F112" s="4">
        <v>17</v>
      </c>
      <c r="G112" s="7">
        <v>357</v>
      </c>
      <c r="H112" s="7">
        <v>157.25</v>
      </c>
    </row>
    <row r="113" spans="1:8" x14ac:dyDescent="0.25">
      <c r="A113" s="55">
        <v>40547</v>
      </c>
      <c r="B113" s="4" t="s">
        <v>201</v>
      </c>
      <c r="C113" s="4" t="s">
        <v>219</v>
      </c>
      <c r="D113" s="4" t="s">
        <v>28</v>
      </c>
      <c r="E113" s="4" t="s">
        <v>216</v>
      </c>
      <c r="F113" s="4">
        <v>12</v>
      </c>
      <c r="G113" s="7">
        <v>324</v>
      </c>
      <c r="H113" s="7">
        <v>174</v>
      </c>
    </row>
    <row r="114" spans="1:8" x14ac:dyDescent="0.25">
      <c r="A114" s="55">
        <v>40564</v>
      </c>
      <c r="B114" s="4" t="s">
        <v>199</v>
      </c>
      <c r="C114" s="4" t="s">
        <v>208</v>
      </c>
      <c r="D114" s="4" t="s">
        <v>30</v>
      </c>
      <c r="E114" s="4" t="s">
        <v>238</v>
      </c>
      <c r="F114" s="4">
        <v>53</v>
      </c>
      <c r="G114" s="7">
        <v>1219</v>
      </c>
      <c r="H114" s="7">
        <v>583</v>
      </c>
    </row>
    <row r="115" spans="1:8" x14ac:dyDescent="0.25">
      <c r="A115" s="55">
        <v>40565</v>
      </c>
      <c r="B115" s="4" t="s">
        <v>200</v>
      </c>
      <c r="C115" s="4" t="s">
        <v>210</v>
      </c>
      <c r="D115" s="4" t="s">
        <v>206</v>
      </c>
      <c r="E115" s="4" t="s">
        <v>231</v>
      </c>
      <c r="F115" s="4">
        <v>41</v>
      </c>
      <c r="G115" s="7">
        <v>861</v>
      </c>
      <c r="H115" s="7">
        <v>379.25</v>
      </c>
    </row>
    <row r="116" spans="1:8" x14ac:dyDescent="0.25">
      <c r="A116" s="55">
        <v>40553</v>
      </c>
      <c r="B116" s="4" t="s">
        <v>198</v>
      </c>
      <c r="C116" s="4" t="s">
        <v>205</v>
      </c>
      <c r="D116" s="4" t="s">
        <v>206</v>
      </c>
      <c r="E116" s="4" t="s">
        <v>211</v>
      </c>
      <c r="F116" s="4">
        <v>8</v>
      </c>
      <c r="G116" s="7">
        <v>152</v>
      </c>
      <c r="H116" s="7">
        <v>64</v>
      </c>
    </row>
    <row r="117" spans="1:8" x14ac:dyDescent="0.25">
      <c r="A117" s="55">
        <v>40555</v>
      </c>
      <c r="B117" s="4" t="s">
        <v>200</v>
      </c>
      <c r="C117" s="4" t="s">
        <v>219</v>
      </c>
      <c r="D117" s="4" t="s">
        <v>206</v>
      </c>
      <c r="E117" s="4" t="s">
        <v>227</v>
      </c>
      <c r="F117" s="4">
        <v>47</v>
      </c>
      <c r="G117" s="7">
        <v>987</v>
      </c>
      <c r="H117" s="7">
        <v>434.75</v>
      </c>
    </row>
  </sheetData>
  <autoFilter ref="A12:H117"/>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9"/>
  <sheetViews>
    <sheetView workbookViewId="0">
      <selection activeCell="F4" sqref="F4"/>
    </sheetView>
  </sheetViews>
  <sheetFormatPr defaultColWidth="10.28515625" defaultRowHeight="15" x14ac:dyDescent="0.25"/>
  <cols>
    <col min="1" max="1" width="16.7109375" customWidth="1"/>
    <col min="2" max="2" width="13.85546875" bestFit="1" customWidth="1"/>
    <col min="3" max="3" width="12.28515625" bestFit="1" customWidth="1"/>
    <col min="4" max="4" width="9" bestFit="1" customWidth="1"/>
    <col min="6" max="6" width="11.140625" bestFit="1" customWidth="1"/>
    <col min="8" max="13" width="16.28515625" customWidth="1"/>
    <col min="14" max="15" width="12.28515625" customWidth="1"/>
    <col min="16" max="18" width="9" customWidth="1"/>
    <col min="19" max="19" width="12.42578125" bestFit="1" customWidth="1"/>
    <col min="20" max="23" width="9" customWidth="1"/>
    <col min="24" max="24" width="10.7109375" customWidth="1"/>
    <col min="25" max="28" width="9" customWidth="1"/>
    <col min="29" max="29" width="12" customWidth="1"/>
    <col min="30" max="32" width="10.7109375" customWidth="1"/>
    <col min="33" max="33" width="10.7109375" bestFit="1" customWidth="1"/>
    <col min="34" max="34" width="14.28515625" bestFit="1" customWidth="1"/>
    <col min="35" max="35" width="11.42578125" bestFit="1" customWidth="1"/>
  </cols>
  <sheetData>
    <row r="1" spans="1:17" ht="120" x14ac:dyDescent="0.25">
      <c r="A1" s="26" t="s">
        <v>243</v>
      </c>
      <c r="B1" s="26"/>
      <c r="C1" s="26"/>
      <c r="D1" s="26"/>
      <c r="E1" s="26"/>
      <c r="F1" s="26"/>
      <c r="G1" s="26"/>
      <c r="H1" s="26"/>
      <c r="I1" s="26"/>
      <c r="J1" s="26"/>
    </row>
    <row r="2" spans="1:17" x14ac:dyDescent="0.25">
      <c r="A2" s="122" t="s">
        <v>2340</v>
      </c>
      <c r="J2" s="122" t="s">
        <v>2341</v>
      </c>
    </row>
    <row r="3" spans="1:17" x14ac:dyDescent="0.25">
      <c r="A3" s="8" t="s">
        <v>244</v>
      </c>
      <c r="B3" s="56" t="s">
        <v>205</v>
      </c>
      <c r="C3" s="56" t="s">
        <v>208</v>
      </c>
      <c r="D3" s="56" t="s">
        <v>219</v>
      </c>
      <c r="E3" s="56" t="s">
        <v>210</v>
      </c>
      <c r="F3" s="56" t="s">
        <v>245</v>
      </c>
      <c r="J3" s="8" t="s">
        <v>244</v>
      </c>
      <c r="K3" s="56" t="s">
        <v>205</v>
      </c>
      <c r="L3" s="56" t="s">
        <v>208</v>
      </c>
      <c r="M3" s="56" t="s">
        <v>219</v>
      </c>
      <c r="N3" s="56" t="s">
        <v>210</v>
      </c>
      <c r="O3" s="56" t="s">
        <v>245</v>
      </c>
    </row>
    <row r="4" spans="1:17" x14ac:dyDescent="0.25">
      <c r="A4" s="57" t="s">
        <v>30</v>
      </c>
      <c r="B4" s="16">
        <f>COUNTIFS($D$15:$D$119,$A4,$C$15:$C$119,B$3)</f>
        <v>6</v>
      </c>
      <c r="C4" s="16">
        <f t="shared" ref="C4:E12" si="0">COUNTIFS($D$15:$D$119,$A4,$C$15:$C$119,C$3)</f>
        <v>5</v>
      </c>
      <c r="D4" s="16">
        <f>COUNTIFS($D$15:$D$119,$A4,$C$15:$C$119,D$3)</f>
        <v>4</v>
      </c>
      <c r="E4" s="16">
        <f>COUNTIFS($D$15:$D$119,$A4,$C$15:$C$119,E$3)</f>
        <v>7</v>
      </c>
      <c r="F4" s="16">
        <f>SUM(B$4:E$4)</f>
        <v>22</v>
      </c>
      <c r="G4" s="16">
        <f t="shared" ref="G4:I12" si="1">COUNTIFS($D$15:$D$119,$A4,$C$15:$C$119,G$3)</f>
        <v>0</v>
      </c>
      <c r="H4" s="16">
        <f t="shared" si="1"/>
        <v>0</v>
      </c>
      <c r="I4" s="16">
        <f t="shared" si="1"/>
        <v>0</v>
      </c>
      <c r="J4" s="57" t="s">
        <v>30</v>
      </c>
      <c r="K4" s="129">
        <f>SUMIFS($G$15:$G$119,$D$15:$D$119,$J4,$C$15:$C$119,K$3)</f>
        <v>3610</v>
      </c>
      <c r="L4" s="129">
        <f t="shared" ref="L4:O9" si="2">SUMIFS($G$15:$G$119,$D$15:$D$119,$J4,$C$15:$C$119,L$3)</f>
        <v>5403</v>
      </c>
      <c r="M4" s="129">
        <f>SUMIFS($G$15:$G$119,$D$15:$D$119,$J4,$C$15:$C$119,M$3)</f>
        <v>2122</v>
      </c>
      <c r="N4" s="129">
        <f>SUMIFS($G$15:$G$119,$D$15:$D$119,$J4,$C$15:$C$119,N$3)</f>
        <v>7614</v>
      </c>
      <c r="O4" s="129">
        <f>SUMIFS($G$15:$G$119,$D$15:$D$119,$J4,$C$15:$C$119,O$3)</f>
        <v>0</v>
      </c>
    </row>
    <row r="5" spans="1:17" x14ac:dyDescent="0.25">
      <c r="A5" s="57" t="s">
        <v>206</v>
      </c>
      <c r="B5" s="16">
        <f t="shared" ref="B5:B9" si="3">COUNTIFS($D$15:$D$119,$A5,$C$15:$C$119,B$3)</f>
        <v>7</v>
      </c>
      <c r="C5" s="16">
        <f t="shared" si="0"/>
        <v>9</v>
      </c>
      <c r="D5" s="16">
        <f t="shared" si="0"/>
        <v>3</v>
      </c>
      <c r="E5" s="16">
        <f t="shared" si="0"/>
        <v>7</v>
      </c>
      <c r="F5" s="16">
        <f t="shared" ref="F5:F12" si="4">SUM(B5:E5)</f>
        <v>26</v>
      </c>
      <c r="G5" s="16">
        <f t="shared" si="1"/>
        <v>0</v>
      </c>
      <c r="H5" s="16">
        <f t="shared" si="1"/>
        <v>0</v>
      </c>
      <c r="I5" s="16">
        <f t="shared" si="1"/>
        <v>0</v>
      </c>
      <c r="J5" s="57" t="s">
        <v>206</v>
      </c>
      <c r="K5" s="129">
        <f t="shared" ref="K5:K9" si="5">SUMIFS($G$15:$G$119,$D$15:$D$119,$J5,$C$15:$C$119,K$3)</f>
        <v>4454</v>
      </c>
      <c r="L5" s="129">
        <f t="shared" si="2"/>
        <v>7626</v>
      </c>
      <c r="M5" s="129">
        <f t="shared" si="2"/>
        <v>2479</v>
      </c>
      <c r="N5" s="129">
        <f t="shared" si="2"/>
        <v>3925</v>
      </c>
      <c r="O5" s="129">
        <f t="shared" si="2"/>
        <v>0</v>
      </c>
    </row>
    <row r="6" spans="1:17" x14ac:dyDescent="0.25">
      <c r="A6" s="57" t="s">
        <v>222</v>
      </c>
      <c r="B6" s="16">
        <f t="shared" si="3"/>
        <v>4</v>
      </c>
      <c r="C6" s="16">
        <f t="shared" si="0"/>
        <v>2</v>
      </c>
      <c r="D6" s="16">
        <f t="shared" si="0"/>
        <v>2</v>
      </c>
      <c r="E6" s="16">
        <f t="shared" si="0"/>
        <v>1</v>
      </c>
      <c r="F6" s="16">
        <f t="shared" si="4"/>
        <v>9</v>
      </c>
      <c r="G6" s="16">
        <f t="shared" si="1"/>
        <v>0</v>
      </c>
      <c r="H6" s="16">
        <f t="shared" si="1"/>
        <v>0</v>
      </c>
      <c r="I6" s="16">
        <f t="shared" si="1"/>
        <v>0</v>
      </c>
      <c r="J6" s="57" t="s">
        <v>222</v>
      </c>
      <c r="K6" s="129">
        <f t="shared" si="5"/>
        <v>2273</v>
      </c>
      <c r="L6" s="129">
        <f t="shared" si="2"/>
        <v>1260</v>
      </c>
      <c r="M6" s="129">
        <f t="shared" si="2"/>
        <v>903</v>
      </c>
      <c r="N6" s="129">
        <f t="shared" si="2"/>
        <v>672</v>
      </c>
      <c r="O6" s="129">
        <f t="shared" si="2"/>
        <v>0</v>
      </c>
    </row>
    <row r="7" spans="1:17" x14ac:dyDescent="0.25">
      <c r="A7" s="57" t="s">
        <v>31</v>
      </c>
      <c r="B7" s="16">
        <f t="shared" si="3"/>
        <v>3</v>
      </c>
      <c r="C7" s="16">
        <f t="shared" si="0"/>
        <v>3</v>
      </c>
      <c r="D7" s="16">
        <f t="shared" si="0"/>
        <v>5</v>
      </c>
      <c r="E7" s="16">
        <f t="shared" si="0"/>
        <v>5</v>
      </c>
      <c r="F7" s="16">
        <f t="shared" si="4"/>
        <v>16</v>
      </c>
      <c r="G7" s="16">
        <f t="shared" si="1"/>
        <v>0</v>
      </c>
      <c r="H7" s="16">
        <f t="shared" si="1"/>
        <v>0</v>
      </c>
      <c r="I7" s="16">
        <f t="shared" si="1"/>
        <v>0</v>
      </c>
      <c r="J7" s="57" t="s">
        <v>31</v>
      </c>
      <c r="K7" s="129">
        <f t="shared" si="5"/>
        <v>3583</v>
      </c>
      <c r="L7" s="129">
        <f t="shared" si="2"/>
        <v>2161</v>
      </c>
      <c r="M7" s="129">
        <f t="shared" si="2"/>
        <v>5235</v>
      </c>
      <c r="N7" s="129">
        <f t="shared" si="2"/>
        <v>3560</v>
      </c>
      <c r="O7" s="129">
        <f t="shared" si="2"/>
        <v>0</v>
      </c>
    </row>
    <row r="8" spans="1:17" x14ac:dyDescent="0.25">
      <c r="A8" s="57" t="s">
        <v>28</v>
      </c>
      <c r="B8" s="16">
        <f t="shared" si="3"/>
        <v>5</v>
      </c>
      <c r="C8" s="16">
        <f t="shared" si="0"/>
        <v>6</v>
      </c>
      <c r="D8" s="16">
        <f t="shared" si="0"/>
        <v>5</v>
      </c>
      <c r="E8" s="16">
        <f t="shared" si="0"/>
        <v>2</v>
      </c>
      <c r="F8" s="16">
        <f t="shared" si="4"/>
        <v>18</v>
      </c>
      <c r="G8" s="16">
        <f t="shared" si="1"/>
        <v>0</v>
      </c>
      <c r="H8" s="16">
        <f t="shared" si="1"/>
        <v>0</v>
      </c>
      <c r="I8" s="16">
        <f t="shared" si="1"/>
        <v>0</v>
      </c>
      <c r="J8" s="57" t="s">
        <v>28</v>
      </c>
      <c r="K8" s="129">
        <f t="shared" si="5"/>
        <v>2294</v>
      </c>
      <c r="L8" s="129">
        <f t="shared" si="2"/>
        <v>6130</v>
      </c>
      <c r="M8" s="129">
        <f t="shared" si="2"/>
        <v>3906</v>
      </c>
      <c r="N8" s="129">
        <f t="shared" si="2"/>
        <v>1197</v>
      </c>
      <c r="O8" s="129">
        <f t="shared" si="2"/>
        <v>0</v>
      </c>
    </row>
    <row r="9" spans="1:17" x14ac:dyDescent="0.25">
      <c r="A9" s="57" t="s">
        <v>214</v>
      </c>
      <c r="B9" s="16">
        <f t="shared" si="3"/>
        <v>1</v>
      </c>
      <c r="C9" s="16">
        <f t="shared" si="0"/>
        <v>5</v>
      </c>
      <c r="D9" s="16">
        <f t="shared" si="0"/>
        <v>3</v>
      </c>
      <c r="E9" s="16">
        <f t="shared" si="0"/>
        <v>5</v>
      </c>
      <c r="F9" s="16">
        <f t="shared" si="4"/>
        <v>14</v>
      </c>
      <c r="G9" s="16">
        <f t="shared" si="1"/>
        <v>0</v>
      </c>
      <c r="H9" s="16">
        <f t="shared" si="1"/>
        <v>0</v>
      </c>
      <c r="I9" s="16">
        <f t="shared" si="1"/>
        <v>0</v>
      </c>
      <c r="J9" s="57" t="s">
        <v>214</v>
      </c>
      <c r="K9" s="129">
        <f t="shared" si="5"/>
        <v>440</v>
      </c>
      <c r="L9" s="129">
        <f t="shared" si="2"/>
        <v>4575</v>
      </c>
      <c r="M9" s="129">
        <f t="shared" si="2"/>
        <v>1697</v>
      </c>
      <c r="N9" s="129">
        <f t="shared" si="2"/>
        <v>4844</v>
      </c>
      <c r="O9" s="129">
        <f t="shared" si="2"/>
        <v>0</v>
      </c>
    </row>
    <row r="10" spans="1:17" x14ac:dyDescent="0.25">
      <c r="A10" s="57" t="s">
        <v>245</v>
      </c>
      <c r="B10" s="58">
        <f>SUM(B4:B9)</f>
        <v>26</v>
      </c>
      <c r="C10" s="58">
        <f>SUM(C4:C9)</f>
        <v>30</v>
      </c>
      <c r="D10" s="58">
        <f>SUM(D4:D9)</f>
        <v>22</v>
      </c>
      <c r="E10" s="58">
        <f>SUM(E4:E9)</f>
        <v>27</v>
      </c>
      <c r="F10" s="16">
        <f t="shared" si="4"/>
        <v>105</v>
      </c>
      <c r="G10" s="16">
        <f t="shared" si="1"/>
        <v>0</v>
      </c>
      <c r="H10" s="16">
        <f t="shared" si="1"/>
        <v>0</v>
      </c>
      <c r="I10" s="16">
        <f t="shared" si="1"/>
        <v>0</v>
      </c>
      <c r="J10" s="57" t="s">
        <v>245</v>
      </c>
      <c r="K10" s="133">
        <f>SUM(K4:K9)</f>
        <v>16654</v>
      </c>
      <c r="L10" s="133">
        <f>SUM(L4:L9)</f>
        <v>27155</v>
      </c>
      <c r="M10" s="133">
        <f>SUM(M4:M9)</f>
        <v>16342</v>
      </c>
      <c r="N10" s="133">
        <f>SUM(N4:N9)</f>
        <v>21812</v>
      </c>
      <c r="O10" s="134">
        <f>SUM(O4:O9)</f>
        <v>0</v>
      </c>
    </row>
    <row r="11" spans="1:17" x14ac:dyDescent="0.25">
      <c r="D11" s="16">
        <f t="shared" si="0"/>
        <v>0</v>
      </c>
      <c r="E11" s="16">
        <f t="shared" si="0"/>
        <v>0</v>
      </c>
      <c r="F11" s="16">
        <f t="shared" si="4"/>
        <v>0</v>
      </c>
      <c r="G11" s="16">
        <f t="shared" si="1"/>
        <v>0</v>
      </c>
      <c r="H11" s="16">
        <f t="shared" si="1"/>
        <v>0</v>
      </c>
      <c r="I11" s="16">
        <f t="shared" si="1"/>
        <v>0</v>
      </c>
    </row>
    <row r="12" spans="1:17" x14ac:dyDescent="0.25">
      <c r="D12" s="16">
        <f t="shared" si="0"/>
        <v>0</v>
      </c>
      <c r="E12" s="16">
        <f t="shared" si="0"/>
        <v>0</v>
      </c>
      <c r="F12" s="16">
        <f t="shared" si="4"/>
        <v>0</v>
      </c>
      <c r="G12" s="16">
        <f t="shared" si="1"/>
        <v>0</v>
      </c>
      <c r="H12" s="16">
        <f t="shared" si="1"/>
        <v>0</v>
      </c>
      <c r="I12" s="16">
        <f t="shared" si="1"/>
        <v>0</v>
      </c>
    </row>
    <row r="14" spans="1:17" x14ac:dyDescent="0.25">
      <c r="A14" s="5" t="s">
        <v>35</v>
      </c>
      <c r="B14" s="5" t="s">
        <v>196</v>
      </c>
      <c r="C14" s="5" t="s">
        <v>203</v>
      </c>
      <c r="D14" s="5" t="s">
        <v>36</v>
      </c>
      <c r="E14" s="5" t="s">
        <v>204</v>
      </c>
      <c r="F14" s="5" t="s">
        <v>89</v>
      </c>
      <c r="G14" s="5" t="s">
        <v>37</v>
      </c>
      <c r="H14" s="5" t="s">
        <v>156</v>
      </c>
      <c r="J14" s="5" t="s">
        <v>35</v>
      </c>
      <c r="K14" s="5" t="s">
        <v>196</v>
      </c>
      <c r="L14" s="5" t="s">
        <v>203</v>
      </c>
      <c r="M14" s="5" t="s">
        <v>36</v>
      </c>
      <c r="N14" s="5" t="s">
        <v>204</v>
      </c>
      <c r="O14" s="5" t="s">
        <v>89</v>
      </c>
      <c r="P14" s="5" t="s">
        <v>37</v>
      </c>
      <c r="Q14" s="5" t="s">
        <v>156</v>
      </c>
    </row>
    <row r="15" spans="1:17" x14ac:dyDescent="0.25">
      <c r="A15" s="55">
        <v>40556</v>
      </c>
      <c r="B15" s="4" t="s">
        <v>198</v>
      </c>
      <c r="C15" s="4" t="s">
        <v>205</v>
      </c>
      <c r="D15" s="4" t="s">
        <v>206</v>
      </c>
      <c r="E15" s="4" t="s">
        <v>207</v>
      </c>
      <c r="F15" s="4">
        <v>58</v>
      </c>
      <c r="G15" s="7">
        <v>1102</v>
      </c>
      <c r="H15" s="7">
        <v>464</v>
      </c>
    </row>
    <row r="16" spans="1:17" x14ac:dyDescent="0.25">
      <c r="A16" s="55">
        <v>40558</v>
      </c>
      <c r="B16" s="4" t="s">
        <v>198</v>
      </c>
      <c r="C16" s="4" t="s">
        <v>208</v>
      </c>
      <c r="D16" s="4" t="s">
        <v>28</v>
      </c>
      <c r="E16" s="4" t="s">
        <v>209</v>
      </c>
      <c r="F16" s="4">
        <v>17</v>
      </c>
      <c r="G16" s="7">
        <v>323</v>
      </c>
      <c r="H16" s="7">
        <v>136</v>
      </c>
    </row>
    <row r="17" spans="1:8" x14ac:dyDescent="0.25">
      <c r="A17" s="55">
        <v>40568</v>
      </c>
      <c r="B17" s="4" t="s">
        <v>198</v>
      </c>
      <c r="C17" s="4" t="s">
        <v>210</v>
      </c>
      <c r="D17" s="4" t="s">
        <v>206</v>
      </c>
      <c r="E17" s="4" t="s">
        <v>211</v>
      </c>
      <c r="F17" s="4">
        <v>59</v>
      </c>
      <c r="G17" s="7">
        <v>1121</v>
      </c>
      <c r="H17" s="7">
        <v>472</v>
      </c>
    </row>
    <row r="18" spans="1:8" x14ac:dyDescent="0.25">
      <c r="A18" s="55">
        <v>40546</v>
      </c>
      <c r="B18" s="4" t="s">
        <v>199</v>
      </c>
      <c r="C18" s="4" t="s">
        <v>208</v>
      </c>
      <c r="D18" s="4" t="s">
        <v>30</v>
      </c>
      <c r="E18" s="4" t="s">
        <v>212</v>
      </c>
      <c r="F18" s="4">
        <v>55</v>
      </c>
      <c r="G18" s="7">
        <v>1265</v>
      </c>
      <c r="H18" s="7">
        <v>605</v>
      </c>
    </row>
    <row r="19" spans="1:8" x14ac:dyDescent="0.25">
      <c r="A19" s="55">
        <v>40570</v>
      </c>
      <c r="B19" s="4" t="s">
        <v>200</v>
      </c>
      <c r="C19" s="4" t="s">
        <v>208</v>
      </c>
      <c r="D19" s="4" t="s">
        <v>206</v>
      </c>
      <c r="E19" s="4" t="s">
        <v>213</v>
      </c>
      <c r="F19" s="4">
        <v>44</v>
      </c>
      <c r="G19" s="7">
        <v>924</v>
      </c>
      <c r="H19" s="7">
        <v>407</v>
      </c>
    </row>
    <row r="20" spans="1:8" x14ac:dyDescent="0.25">
      <c r="A20" s="55">
        <v>40557</v>
      </c>
      <c r="B20" s="4" t="s">
        <v>201</v>
      </c>
      <c r="C20" s="4" t="s">
        <v>208</v>
      </c>
      <c r="D20" s="4" t="s">
        <v>214</v>
      </c>
      <c r="E20" s="4" t="s">
        <v>215</v>
      </c>
      <c r="F20" s="4">
        <v>61</v>
      </c>
      <c r="G20" s="7">
        <v>1647</v>
      </c>
      <c r="H20" s="7">
        <v>884.5</v>
      </c>
    </row>
    <row r="21" spans="1:8" x14ac:dyDescent="0.25">
      <c r="A21" s="55">
        <v>40551</v>
      </c>
      <c r="B21" s="4" t="s">
        <v>201</v>
      </c>
      <c r="C21" s="4" t="s">
        <v>208</v>
      </c>
      <c r="D21" s="4" t="s">
        <v>206</v>
      </c>
      <c r="E21" s="4" t="s">
        <v>216</v>
      </c>
      <c r="F21" s="4">
        <v>50</v>
      </c>
      <c r="G21" s="7">
        <v>1350</v>
      </c>
      <c r="H21" s="7">
        <v>725</v>
      </c>
    </row>
    <row r="22" spans="1:8" x14ac:dyDescent="0.25">
      <c r="A22" s="55">
        <v>40559</v>
      </c>
      <c r="B22" s="4" t="s">
        <v>201</v>
      </c>
      <c r="C22" s="4" t="s">
        <v>205</v>
      </c>
      <c r="D22" s="4" t="s">
        <v>31</v>
      </c>
      <c r="E22" s="4" t="s">
        <v>217</v>
      </c>
      <c r="F22" s="4">
        <v>59</v>
      </c>
      <c r="G22" s="7">
        <v>1593</v>
      </c>
      <c r="H22" s="7">
        <v>855.5</v>
      </c>
    </row>
    <row r="23" spans="1:8" x14ac:dyDescent="0.25">
      <c r="A23" s="55">
        <v>40550</v>
      </c>
      <c r="B23" s="4" t="s">
        <v>201</v>
      </c>
      <c r="C23" s="4" t="s">
        <v>205</v>
      </c>
      <c r="D23" s="4" t="s">
        <v>28</v>
      </c>
      <c r="E23" s="4" t="s">
        <v>218</v>
      </c>
      <c r="F23" s="4">
        <v>36</v>
      </c>
      <c r="G23" s="7">
        <v>972</v>
      </c>
      <c r="H23" s="7">
        <v>522</v>
      </c>
    </row>
    <row r="24" spans="1:8" x14ac:dyDescent="0.25">
      <c r="A24" s="55">
        <v>40558</v>
      </c>
      <c r="B24" s="4" t="s">
        <v>200</v>
      </c>
      <c r="C24" s="4" t="s">
        <v>205</v>
      </c>
      <c r="D24" s="4" t="s">
        <v>30</v>
      </c>
      <c r="E24" s="4" t="s">
        <v>212</v>
      </c>
      <c r="F24" s="4">
        <v>14</v>
      </c>
      <c r="G24" s="7">
        <v>294</v>
      </c>
      <c r="H24" s="7">
        <v>129.5</v>
      </c>
    </row>
    <row r="25" spans="1:8" x14ac:dyDescent="0.25">
      <c r="A25" s="55">
        <v>40563</v>
      </c>
      <c r="B25" s="4" t="s">
        <v>201</v>
      </c>
      <c r="C25" s="4" t="s">
        <v>219</v>
      </c>
      <c r="D25" s="4" t="s">
        <v>31</v>
      </c>
      <c r="E25" s="4" t="s">
        <v>220</v>
      </c>
      <c r="F25" s="4">
        <v>38</v>
      </c>
      <c r="G25" s="7">
        <v>1026</v>
      </c>
      <c r="H25" s="7">
        <v>551</v>
      </c>
    </row>
    <row r="26" spans="1:8" x14ac:dyDescent="0.25">
      <c r="A26" s="55">
        <v>40570</v>
      </c>
      <c r="B26" s="4" t="s">
        <v>199</v>
      </c>
      <c r="C26" s="4" t="s">
        <v>208</v>
      </c>
      <c r="D26" s="4" t="s">
        <v>28</v>
      </c>
      <c r="E26" s="4" t="s">
        <v>221</v>
      </c>
      <c r="F26" s="4">
        <v>63</v>
      </c>
      <c r="G26" s="7">
        <v>1449</v>
      </c>
      <c r="H26" s="7">
        <v>693</v>
      </c>
    </row>
    <row r="27" spans="1:8" x14ac:dyDescent="0.25">
      <c r="A27" s="55">
        <v>40551</v>
      </c>
      <c r="B27" s="4" t="s">
        <v>198</v>
      </c>
      <c r="C27" s="4" t="s">
        <v>205</v>
      </c>
      <c r="D27" s="4" t="s">
        <v>222</v>
      </c>
      <c r="E27" s="4" t="s">
        <v>223</v>
      </c>
      <c r="F27" s="4">
        <v>9</v>
      </c>
      <c r="G27" s="7">
        <v>171</v>
      </c>
      <c r="H27" s="7">
        <v>72</v>
      </c>
    </row>
    <row r="28" spans="1:8" x14ac:dyDescent="0.25">
      <c r="A28" s="55">
        <v>40563</v>
      </c>
      <c r="B28" s="4" t="s">
        <v>199</v>
      </c>
      <c r="C28" s="4" t="s">
        <v>208</v>
      </c>
      <c r="D28" s="4" t="s">
        <v>30</v>
      </c>
      <c r="E28" s="4" t="s">
        <v>220</v>
      </c>
      <c r="F28" s="4">
        <v>65</v>
      </c>
      <c r="G28" s="7">
        <v>1495</v>
      </c>
      <c r="H28" s="7">
        <v>715</v>
      </c>
    </row>
    <row r="29" spans="1:8" x14ac:dyDescent="0.25">
      <c r="A29" s="55">
        <v>40548</v>
      </c>
      <c r="B29" s="4" t="s">
        <v>201</v>
      </c>
      <c r="C29" s="4" t="s">
        <v>205</v>
      </c>
      <c r="D29" s="4" t="s">
        <v>31</v>
      </c>
      <c r="E29" s="4" t="s">
        <v>224</v>
      </c>
      <c r="F29" s="4">
        <v>35</v>
      </c>
      <c r="G29" s="7">
        <v>945</v>
      </c>
      <c r="H29" s="7">
        <v>507.5</v>
      </c>
    </row>
    <row r="30" spans="1:8" x14ac:dyDescent="0.25">
      <c r="A30" s="55">
        <v>40555</v>
      </c>
      <c r="B30" s="4" t="s">
        <v>198</v>
      </c>
      <c r="C30" s="4" t="s">
        <v>210</v>
      </c>
      <c r="D30" s="4" t="s">
        <v>30</v>
      </c>
      <c r="E30" s="4" t="s">
        <v>218</v>
      </c>
      <c r="F30" s="4">
        <v>37</v>
      </c>
      <c r="G30" s="7">
        <v>703</v>
      </c>
      <c r="H30" s="7">
        <v>296</v>
      </c>
    </row>
    <row r="31" spans="1:8" x14ac:dyDescent="0.25">
      <c r="A31" s="55">
        <v>40547</v>
      </c>
      <c r="B31" s="4" t="s">
        <v>198</v>
      </c>
      <c r="C31" s="4" t="s">
        <v>205</v>
      </c>
      <c r="D31" s="4" t="s">
        <v>31</v>
      </c>
      <c r="E31" s="4" t="s">
        <v>225</v>
      </c>
      <c r="F31" s="4">
        <v>55</v>
      </c>
      <c r="G31" s="7">
        <v>1045</v>
      </c>
      <c r="H31" s="7">
        <v>440</v>
      </c>
    </row>
    <row r="32" spans="1:8" x14ac:dyDescent="0.25">
      <c r="A32" s="55">
        <v>40571</v>
      </c>
      <c r="B32" s="4" t="s">
        <v>198</v>
      </c>
      <c r="C32" s="4" t="s">
        <v>219</v>
      </c>
      <c r="D32" s="4" t="s">
        <v>214</v>
      </c>
      <c r="E32" s="4" t="s">
        <v>207</v>
      </c>
      <c r="F32" s="4">
        <v>33</v>
      </c>
      <c r="G32" s="7">
        <v>627</v>
      </c>
      <c r="H32" s="7">
        <v>264</v>
      </c>
    </row>
    <row r="33" spans="1:8" x14ac:dyDescent="0.25">
      <c r="A33" s="55">
        <v>40547</v>
      </c>
      <c r="B33" s="4" t="s">
        <v>199</v>
      </c>
      <c r="C33" s="4" t="s">
        <v>205</v>
      </c>
      <c r="D33" s="4" t="s">
        <v>30</v>
      </c>
      <c r="E33" s="4" t="s">
        <v>226</v>
      </c>
      <c r="F33" s="4">
        <v>28</v>
      </c>
      <c r="G33" s="7">
        <v>644</v>
      </c>
      <c r="H33" s="7">
        <v>308</v>
      </c>
    </row>
    <row r="34" spans="1:8" x14ac:dyDescent="0.25">
      <c r="A34" s="55">
        <v>40561</v>
      </c>
      <c r="B34" s="4" t="s">
        <v>201</v>
      </c>
      <c r="C34" s="4" t="s">
        <v>205</v>
      </c>
      <c r="D34" s="4" t="s">
        <v>28</v>
      </c>
      <c r="E34" s="4" t="s">
        <v>213</v>
      </c>
      <c r="F34" s="4">
        <v>10</v>
      </c>
      <c r="G34" s="7">
        <v>270</v>
      </c>
      <c r="H34" s="7">
        <v>145</v>
      </c>
    </row>
    <row r="35" spans="1:8" x14ac:dyDescent="0.25">
      <c r="A35" s="55">
        <v>40564</v>
      </c>
      <c r="B35" s="4" t="s">
        <v>202</v>
      </c>
      <c r="C35" s="4" t="s">
        <v>205</v>
      </c>
      <c r="D35" s="4" t="s">
        <v>30</v>
      </c>
      <c r="E35" s="4" t="s">
        <v>227</v>
      </c>
      <c r="F35" s="4">
        <v>30</v>
      </c>
      <c r="G35" s="7">
        <v>660</v>
      </c>
      <c r="H35" s="7">
        <v>300</v>
      </c>
    </row>
    <row r="36" spans="1:8" x14ac:dyDescent="0.25">
      <c r="A36" s="55">
        <v>40544</v>
      </c>
      <c r="B36" s="4" t="s">
        <v>198</v>
      </c>
      <c r="C36" s="4" t="s">
        <v>210</v>
      </c>
      <c r="D36" s="4" t="s">
        <v>31</v>
      </c>
      <c r="E36" s="4" t="s">
        <v>215</v>
      </c>
      <c r="F36" s="4">
        <v>26</v>
      </c>
      <c r="G36" s="7">
        <v>494</v>
      </c>
      <c r="H36" s="7">
        <v>208</v>
      </c>
    </row>
    <row r="37" spans="1:8" x14ac:dyDescent="0.25">
      <c r="A37" s="55">
        <v>40566</v>
      </c>
      <c r="B37" s="4" t="s">
        <v>200</v>
      </c>
      <c r="C37" s="4" t="s">
        <v>205</v>
      </c>
      <c r="D37" s="4" t="s">
        <v>30</v>
      </c>
      <c r="E37" s="4" t="s">
        <v>228</v>
      </c>
      <c r="F37" s="4">
        <v>6</v>
      </c>
      <c r="G37" s="7">
        <v>126</v>
      </c>
      <c r="H37" s="7">
        <v>55.5</v>
      </c>
    </row>
    <row r="38" spans="1:8" x14ac:dyDescent="0.25">
      <c r="A38" s="55">
        <v>40568</v>
      </c>
      <c r="B38" s="4" t="s">
        <v>201</v>
      </c>
      <c r="C38" s="4" t="s">
        <v>208</v>
      </c>
      <c r="D38" s="4" t="s">
        <v>206</v>
      </c>
      <c r="E38" s="4" t="s">
        <v>218</v>
      </c>
      <c r="F38" s="4">
        <v>41</v>
      </c>
      <c r="G38" s="7">
        <v>1107</v>
      </c>
      <c r="H38" s="7">
        <v>594.5</v>
      </c>
    </row>
    <row r="39" spans="1:8" x14ac:dyDescent="0.25">
      <c r="A39" s="55">
        <v>40562</v>
      </c>
      <c r="B39" s="4" t="s">
        <v>201</v>
      </c>
      <c r="C39" s="4" t="s">
        <v>210</v>
      </c>
      <c r="D39" s="4" t="s">
        <v>214</v>
      </c>
      <c r="E39" s="4" t="s">
        <v>229</v>
      </c>
      <c r="F39" s="4">
        <v>26</v>
      </c>
      <c r="G39" s="7">
        <v>702</v>
      </c>
      <c r="H39" s="7">
        <v>377</v>
      </c>
    </row>
    <row r="40" spans="1:8" x14ac:dyDescent="0.25">
      <c r="A40" s="55">
        <v>40572</v>
      </c>
      <c r="B40" s="4" t="s">
        <v>198</v>
      </c>
      <c r="C40" s="4" t="s">
        <v>208</v>
      </c>
      <c r="D40" s="4" t="s">
        <v>222</v>
      </c>
      <c r="E40" s="4" t="s">
        <v>225</v>
      </c>
      <c r="F40" s="4">
        <v>45</v>
      </c>
      <c r="G40" s="7">
        <v>855</v>
      </c>
      <c r="H40" s="7">
        <v>360</v>
      </c>
    </row>
    <row r="41" spans="1:8" x14ac:dyDescent="0.25">
      <c r="A41" s="55">
        <v>40572</v>
      </c>
      <c r="B41" s="4" t="s">
        <v>200</v>
      </c>
      <c r="C41" s="4" t="s">
        <v>219</v>
      </c>
      <c r="D41" s="4" t="s">
        <v>222</v>
      </c>
      <c r="E41" s="4" t="s">
        <v>230</v>
      </c>
      <c r="F41" s="4">
        <v>15</v>
      </c>
      <c r="G41" s="7">
        <v>315</v>
      </c>
      <c r="H41" s="7">
        <v>138.75</v>
      </c>
    </row>
    <row r="42" spans="1:8" x14ac:dyDescent="0.25">
      <c r="A42" s="55">
        <v>40565</v>
      </c>
      <c r="B42" s="4" t="s">
        <v>199</v>
      </c>
      <c r="C42" s="4" t="s">
        <v>210</v>
      </c>
      <c r="D42" s="4" t="s">
        <v>30</v>
      </c>
      <c r="E42" s="4" t="s">
        <v>207</v>
      </c>
      <c r="F42" s="4">
        <v>65</v>
      </c>
      <c r="G42" s="7">
        <v>1495</v>
      </c>
      <c r="H42" s="7">
        <v>715</v>
      </c>
    </row>
    <row r="43" spans="1:8" x14ac:dyDescent="0.25">
      <c r="A43" s="55">
        <v>40573</v>
      </c>
      <c r="B43" s="4" t="s">
        <v>201</v>
      </c>
      <c r="C43" s="4" t="s">
        <v>205</v>
      </c>
      <c r="D43" s="4" t="s">
        <v>206</v>
      </c>
      <c r="E43" s="4" t="s">
        <v>229</v>
      </c>
      <c r="F43" s="4">
        <v>14</v>
      </c>
      <c r="G43" s="7">
        <v>378</v>
      </c>
      <c r="H43" s="7">
        <v>203</v>
      </c>
    </row>
    <row r="44" spans="1:8" x14ac:dyDescent="0.25">
      <c r="A44" s="55">
        <v>40561</v>
      </c>
      <c r="B44" s="4" t="s">
        <v>202</v>
      </c>
      <c r="C44" s="4" t="s">
        <v>210</v>
      </c>
      <c r="D44" s="4" t="s">
        <v>30</v>
      </c>
      <c r="E44" s="4" t="s">
        <v>209</v>
      </c>
      <c r="F44" s="4">
        <v>56</v>
      </c>
      <c r="G44" s="7">
        <v>1232</v>
      </c>
      <c r="H44" s="7">
        <v>560</v>
      </c>
    </row>
    <row r="45" spans="1:8" x14ac:dyDescent="0.25">
      <c r="A45" s="55">
        <v>40544</v>
      </c>
      <c r="B45" s="4" t="s">
        <v>198</v>
      </c>
      <c r="C45" s="4" t="s">
        <v>210</v>
      </c>
      <c r="D45" s="4" t="s">
        <v>206</v>
      </c>
      <c r="E45" s="4" t="s">
        <v>217</v>
      </c>
      <c r="F45" s="4">
        <v>11</v>
      </c>
      <c r="G45" s="7">
        <v>209</v>
      </c>
      <c r="H45" s="7">
        <v>88</v>
      </c>
    </row>
    <row r="46" spans="1:8" x14ac:dyDescent="0.25">
      <c r="A46" s="55">
        <v>40561</v>
      </c>
      <c r="B46" s="4" t="s">
        <v>201</v>
      </c>
      <c r="C46" s="4" t="s">
        <v>210</v>
      </c>
      <c r="D46" s="4" t="s">
        <v>214</v>
      </c>
      <c r="E46" s="4" t="s">
        <v>231</v>
      </c>
      <c r="F46" s="4">
        <v>40</v>
      </c>
      <c r="G46" s="7">
        <v>1080</v>
      </c>
      <c r="H46" s="7">
        <v>580</v>
      </c>
    </row>
    <row r="47" spans="1:8" x14ac:dyDescent="0.25">
      <c r="A47" s="55">
        <v>40564</v>
      </c>
      <c r="B47" s="4" t="s">
        <v>201</v>
      </c>
      <c r="C47" s="4" t="s">
        <v>208</v>
      </c>
      <c r="D47" s="4" t="s">
        <v>28</v>
      </c>
      <c r="E47" s="4" t="s">
        <v>207</v>
      </c>
      <c r="F47" s="4">
        <v>58</v>
      </c>
      <c r="G47" s="7">
        <v>1566</v>
      </c>
      <c r="H47" s="7">
        <v>841</v>
      </c>
    </row>
    <row r="48" spans="1:8" x14ac:dyDescent="0.25">
      <c r="A48" s="55">
        <v>40555</v>
      </c>
      <c r="B48" s="4" t="s">
        <v>199</v>
      </c>
      <c r="C48" s="4" t="s">
        <v>208</v>
      </c>
      <c r="D48" s="4" t="s">
        <v>30</v>
      </c>
      <c r="E48" s="4" t="s">
        <v>232</v>
      </c>
      <c r="F48" s="4">
        <v>40</v>
      </c>
      <c r="G48" s="7">
        <v>920</v>
      </c>
      <c r="H48" s="7">
        <v>440</v>
      </c>
    </row>
    <row r="49" spans="1:8" x14ac:dyDescent="0.25">
      <c r="A49" s="55">
        <v>40559</v>
      </c>
      <c r="B49" s="4" t="s">
        <v>201</v>
      </c>
      <c r="C49" s="4" t="s">
        <v>210</v>
      </c>
      <c r="D49" s="4" t="s">
        <v>30</v>
      </c>
      <c r="E49" s="4" t="s">
        <v>233</v>
      </c>
      <c r="F49" s="4">
        <v>40</v>
      </c>
      <c r="G49" s="7">
        <v>1080</v>
      </c>
      <c r="H49" s="7">
        <v>580</v>
      </c>
    </row>
    <row r="50" spans="1:8" x14ac:dyDescent="0.25">
      <c r="A50" s="55">
        <v>40548</v>
      </c>
      <c r="B50" s="4" t="s">
        <v>199</v>
      </c>
      <c r="C50" s="4" t="s">
        <v>219</v>
      </c>
      <c r="D50" s="4" t="s">
        <v>206</v>
      </c>
      <c r="E50" s="4" t="s">
        <v>217</v>
      </c>
      <c r="F50" s="4">
        <v>11</v>
      </c>
      <c r="G50" s="7">
        <v>253</v>
      </c>
      <c r="H50" s="7">
        <v>121</v>
      </c>
    </row>
    <row r="51" spans="1:8" x14ac:dyDescent="0.25">
      <c r="A51" s="55">
        <v>40573</v>
      </c>
      <c r="B51" s="4" t="s">
        <v>202</v>
      </c>
      <c r="C51" s="4" t="s">
        <v>210</v>
      </c>
      <c r="D51" s="4" t="s">
        <v>206</v>
      </c>
      <c r="E51" s="4" t="s">
        <v>234</v>
      </c>
      <c r="F51" s="4">
        <v>17</v>
      </c>
      <c r="G51" s="7">
        <v>374</v>
      </c>
      <c r="H51" s="7">
        <v>170</v>
      </c>
    </row>
    <row r="52" spans="1:8" x14ac:dyDescent="0.25">
      <c r="A52" s="55">
        <v>40558</v>
      </c>
      <c r="B52" s="4" t="s">
        <v>201</v>
      </c>
      <c r="C52" s="4" t="s">
        <v>205</v>
      </c>
      <c r="D52" s="4" t="s">
        <v>222</v>
      </c>
      <c r="E52" s="4" t="s">
        <v>232</v>
      </c>
      <c r="F52" s="4">
        <v>19</v>
      </c>
      <c r="G52" s="7">
        <v>513</v>
      </c>
      <c r="H52" s="7">
        <v>275.5</v>
      </c>
    </row>
    <row r="53" spans="1:8" x14ac:dyDescent="0.25">
      <c r="A53" s="55">
        <v>40573</v>
      </c>
      <c r="B53" s="4" t="s">
        <v>201</v>
      </c>
      <c r="C53" s="4" t="s">
        <v>208</v>
      </c>
      <c r="D53" s="4" t="s">
        <v>222</v>
      </c>
      <c r="E53" s="4" t="s">
        <v>218</v>
      </c>
      <c r="F53" s="4">
        <v>15</v>
      </c>
      <c r="G53" s="7">
        <v>405</v>
      </c>
      <c r="H53" s="7">
        <v>217.5</v>
      </c>
    </row>
    <row r="54" spans="1:8" x14ac:dyDescent="0.25">
      <c r="A54" s="55">
        <v>40559</v>
      </c>
      <c r="B54" s="4" t="s">
        <v>198</v>
      </c>
      <c r="C54" s="4" t="s">
        <v>205</v>
      </c>
      <c r="D54" s="4" t="s">
        <v>222</v>
      </c>
      <c r="E54" s="4" t="s">
        <v>226</v>
      </c>
      <c r="F54" s="4">
        <v>57</v>
      </c>
      <c r="G54" s="7">
        <v>1083</v>
      </c>
      <c r="H54" s="7">
        <v>456</v>
      </c>
    </row>
    <row r="55" spans="1:8" x14ac:dyDescent="0.25">
      <c r="A55" s="55">
        <v>40567</v>
      </c>
      <c r="B55" s="4" t="s">
        <v>200</v>
      </c>
      <c r="C55" s="4" t="s">
        <v>208</v>
      </c>
      <c r="D55" s="4" t="s">
        <v>206</v>
      </c>
      <c r="E55" s="4" t="s">
        <v>226</v>
      </c>
      <c r="F55" s="4">
        <v>17</v>
      </c>
      <c r="G55" s="7">
        <v>357</v>
      </c>
      <c r="H55" s="7">
        <v>157.25</v>
      </c>
    </row>
    <row r="56" spans="1:8" x14ac:dyDescent="0.25">
      <c r="A56" s="55">
        <v>40569</v>
      </c>
      <c r="B56" s="4" t="s">
        <v>199</v>
      </c>
      <c r="C56" s="4" t="s">
        <v>219</v>
      </c>
      <c r="D56" s="4" t="s">
        <v>214</v>
      </c>
      <c r="E56" s="4" t="s">
        <v>215</v>
      </c>
      <c r="F56" s="4">
        <v>31</v>
      </c>
      <c r="G56" s="7">
        <v>713</v>
      </c>
      <c r="H56" s="7">
        <v>341</v>
      </c>
    </row>
    <row r="57" spans="1:8" x14ac:dyDescent="0.25">
      <c r="A57" s="55">
        <v>40554</v>
      </c>
      <c r="B57" s="4" t="s">
        <v>200</v>
      </c>
      <c r="C57" s="4" t="s">
        <v>219</v>
      </c>
      <c r="D57" s="4" t="s">
        <v>222</v>
      </c>
      <c r="E57" s="4" t="s">
        <v>235</v>
      </c>
      <c r="F57" s="4">
        <v>28</v>
      </c>
      <c r="G57" s="7">
        <v>588</v>
      </c>
      <c r="H57" s="7">
        <v>259</v>
      </c>
    </row>
    <row r="58" spans="1:8" x14ac:dyDescent="0.25">
      <c r="A58" s="55">
        <v>40549</v>
      </c>
      <c r="B58" s="4" t="s">
        <v>202</v>
      </c>
      <c r="C58" s="4" t="s">
        <v>208</v>
      </c>
      <c r="D58" s="4" t="s">
        <v>214</v>
      </c>
      <c r="E58" s="4" t="s">
        <v>236</v>
      </c>
      <c r="F58" s="4">
        <v>11</v>
      </c>
      <c r="G58" s="7">
        <v>242</v>
      </c>
      <c r="H58" s="7">
        <v>110</v>
      </c>
    </row>
    <row r="59" spans="1:8" x14ac:dyDescent="0.25">
      <c r="A59" s="55">
        <v>40552</v>
      </c>
      <c r="B59" s="4" t="s">
        <v>202</v>
      </c>
      <c r="C59" s="4" t="s">
        <v>205</v>
      </c>
      <c r="D59" s="4" t="s">
        <v>214</v>
      </c>
      <c r="E59" s="4" t="s">
        <v>218</v>
      </c>
      <c r="F59" s="4">
        <v>20</v>
      </c>
      <c r="G59" s="7">
        <v>440</v>
      </c>
      <c r="H59" s="7">
        <v>200</v>
      </c>
    </row>
    <row r="60" spans="1:8" x14ac:dyDescent="0.25">
      <c r="A60" s="55">
        <v>40559</v>
      </c>
      <c r="B60" s="4" t="s">
        <v>201</v>
      </c>
      <c r="C60" s="4" t="s">
        <v>205</v>
      </c>
      <c r="D60" s="4" t="s">
        <v>28</v>
      </c>
      <c r="E60" s="4" t="s">
        <v>237</v>
      </c>
      <c r="F60" s="4">
        <v>8</v>
      </c>
      <c r="G60" s="7">
        <v>216</v>
      </c>
      <c r="H60" s="7">
        <v>116</v>
      </c>
    </row>
    <row r="61" spans="1:8" x14ac:dyDescent="0.25">
      <c r="A61" s="55">
        <v>40555</v>
      </c>
      <c r="B61" s="4" t="s">
        <v>201</v>
      </c>
      <c r="C61" s="4" t="s">
        <v>210</v>
      </c>
      <c r="D61" s="4" t="s">
        <v>206</v>
      </c>
      <c r="E61" s="4" t="s">
        <v>218</v>
      </c>
      <c r="F61" s="4">
        <v>34</v>
      </c>
      <c r="G61" s="7">
        <v>918</v>
      </c>
      <c r="H61" s="7">
        <v>493</v>
      </c>
    </row>
    <row r="62" spans="1:8" x14ac:dyDescent="0.25">
      <c r="A62" s="55">
        <v>40557</v>
      </c>
      <c r="B62" s="4" t="s">
        <v>199</v>
      </c>
      <c r="C62" s="4" t="s">
        <v>208</v>
      </c>
      <c r="D62" s="4" t="s">
        <v>28</v>
      </c>
      <c r="E62" s="4" t="s">
        <v>236</v>
      </c>
      <c r="F62" s="4">
        <v>34</v>
      </c>
      <c r="G62" s="7">
        <v>782</v>
      </c>
      <c r="H62" s="7">
        <v>374</v>
      </c>
    </row>
    <row r="63" spans="1:8" x14ac:dyDescent="0.25">
      <c r="A63" s="55">
        <v>40545</v>
      </c>
      <c r="B63" s="4" t="s">
        <v>198</v>
      </c>
      <c r="C63" s="4" t="s">
        <v>210</v>
      </c>
      <c r="D63" s="4" t="s">
        <v>206</v>
      </c>
      <c r="E63" s="4" t="s">
        <v>238</v>
      </c>
      <c r="F63" s="4">
        <v>16</v>
      </c>
      <c r="G63" s="7">
        <v>304</v>
      </c>
      <c r="H63" s="7">
        <v>128</v>
      </c>
    </row>
    <row r="64" spans="1:8" x14ac:dyDescent="0.25">
      <c r="A64" s="55">
        <v>40553</v>
      </c>
      <c r="B64" s="4" t="s">
        <v>199</v>
      </c>
      <c r="C64" s="4" t="s">
        <v>205</v>
      </c>
      <c r="D64" s="4" t="s">
        <v>30</v>
      </c>
      <c r="E64" s="4" t="s">
        <v>215</v>
      </c>
      <c r="F64" s="4">
        <v>32</v>
      </c>
      <c r="G64" s="7">
        <v>736</v>
      </c>
      <c r="H64" s="7">
        <v>352</v>
      </c>
    </row>
    <row r="65" spans="1:8" x14ac:dyDescent="0.25">
      <c r="A65" s="55">
        <v>40571</v>
      </c>
      <c r="B65" s="4" t="s">
        <v>200</v>
      </c>
      <c r="C65" s="4" t="s">
        <v>208</v>
      </c>
      <c r="D65" s="4" t="s">
        <v>28</v>
      </c>
      <c r="E65" s="4" t="s">
        <v>227</v>
      </c>
      <c r="F65" s="4">
        <v>61</v>
      </c>
      <c r="G65" s="7">
        <v>1281</v>
      </c>
      <c r="H65" s="7">
        <v>564.25</v>
      </c>
    </row>
    <row r="66" spans="1:8" x14ac:dyDescent="0.25">
      <c r="A66" s="55">
        <v>40554</v>
      </c>
      <c r="B66" s="4" t="s">
        <v>200</v>
      </c>
      <c r="C66" s="4" t="s">
        <v>219</v>
      </c>
      <c r="D66" s="4" t="s">
        <v>206</v>
      </c>
      <c r="E66" s="4" t="s">
        <v>215</v>
      </c>
      <c r="F66" s="4">
        <v>59</v>
      </c>
      <c r="G66" s="7">
        <v>1239</v>
      </c>
      <c r="H66" s="7">
        <v>545.75</v>
      </c>
    </row>
    <row r="67" spans="1:8" x14ac:dyDescent="0.25">
      <c r="A67" s="55">
        <v>40546</v>
      </c>
      <c r="B67" s="4" t="s">
        <v>202</v>
      </c>
      <c r="C67" s="4" t="s">
        <v>219</v>
      </c>
      <c r="D67" s="4" t="s">
        <v>30</v>
      </c>
      <c r="E67" s="4" t="s">
        <v>215</v>
      </c>
      <c r="F67" s="4">
        <v>30</v>
      </c>
      <c r="G67" s="7">
        <v>660</v>
      </c>
      <c r="H67" s="7">
        <v>300</v>
      </c>
    </row>
    <row r="68" spans="1:8" x14ac:dyDescent="0.25">
      <c r="A68" s="55">
        <v>40558</v>
      </c>
      <c r="B68" s="4" t="s">
        <v>202</v>
      </c>
      <c r="C68" s="4" t="s">
        <v>208</v>
      </c>
      <c r="D68" s="4" t="s">
        <v>31</v>
      </c>
      <c r="E68" s="4" t="s">
        <v>221</v>
      </c>
      <c r="F68" s="4">
        <v>22</v>
      </c>
      <c r="G68" s="7">
        <v>484</v>
      </c>
      <c r="H68" s="7">
        <v>220</v>
      </c>
    </row>
    <row r="69" spans="1:8" x14ac:dyDescent="0.25">
      <c r="A69" s="55">
        <v>40557</v>
      </c>
      <c r="B69" s="4" t="s">
        <v>199</v>
      </c>
      <c r="C69" s="4" t="s">
        <v>210</v>
      </c>
      <c r="D69" s="4" t="s">
        <v>206</v>
      </c>
      <c r="E69" s="4" t="s">
        <v>216</v>
      </c>
      <c r="F69" s="4">
        <v>6</v>
      </c>
      <c r="G69" s="7">
        <v>138</v>
      </c>
      <c r="H69" s="7">
        <v>66</v>
      </c>
    </row>
    <row r="70" spans="1:8" x14ac:dyDescent="0.25">
      <c r="A70" s="55">
        <v>40571</v>
      </c>
      <c r="B70" s="4" t="s">
        <v>201</v>
      </c>
      <c r="C70" s="4" t="s">
        <v>208</v>
      </c>
      <c r="D70" s="4" t="s">
        <v>214</v>
      </c>
      <c r="E70" s="4" t="s">
        <v>239</v>
      </c>
      <c r="F70" s="4">
        <v>16</v>
      </c>
      <c r="G70" s="7">
        <v>432</v>
      </c>
      <c r="H70" s="7">
        <v>232</v>
      </c>
    </row>
    <row r="71" spans="1:8" x14ac:dyDescent="0.25">
      <c r="A71" s="55">
        <v>40547</v>
      </c>
      <c r="B71" s="4" t="s">
        <v>201</v>
      </c>
      <c r="C71" s="4" t="s">
        <v>205</v>
      </c>
      <c r="D71" s="4" t="s">
        <v>28</v>
      </c>
      <c r="E71" s="4" t="s">
        <v>235</v>
      </c>
      <c r="F71" s="4">
        <v>19</v>
      </c>
      <c r="G71" s="7">
        <v>513</v>
      </c>
      <c r="H71" s="7">
        <v>275.5</v>
      </c>
    </row>
    <row r="72" spans="1:8" x14ac:dyDescent="0.25">
      <c r="A72" s="55">
        <v>40556</v>
      </c>
      <c r="B72" s="4" t="s">
        <v>199</v>
      </c>
      <c r="C72" s="4" t="s">
        <v>219</v>
      </c>
      <c r="D72" s="4" t="s">
        <v>30</v>
      </c>
      <c r="E72" s="4" t="s">
        <v>231</v>
      </c>
      <c r="F72" s="4">
        <v>30</v>
      </c>
      <c r="G72" s="7">
        <v>690</v>
      </c>
      <c r="H72" s="7">
        <v>330</v>
      </c>
    </row>
    <row r="73" spans="1:8" x14ac:dyDescent="0.25">
      <c r="A73" s="55">
        <v>40555</v>
      </c>
      <c r="B73" s="4" t="s">
        <v>198</v>
      </c>
      <c r="C73" s="4" t="s">
        <v>210</v>
      </c>
      <c r="D73" s="4" t="s">
        <v>31</v>
      </c>
      <c r="E73" s="4" t="s">
        <v>213</v>
      </c>
      <c r="F73" s="4">
        <v>62</v>
      </c>
      <c r="G73" s="7">
        <v>1178</v>
      </c>
      <c r="H73" s="7">
        <v>496</v>
      </c>
    </row>
    <row r="74" spans="1:8" x14ac:dyDescent="0.25">
      <c r="A74" s="55">
        <v>40567</v>
      </c>
      <c r="B74" s="4" t="s">
        <v>202</v>
      </c>
      <c r="C74" s="4" t="s">
        <v>208</v>
      </c>
      <c r="D74" s="4" t="s">
        <v>206</v>
      </c>
      <c r="E74" s="4" t="s">
        <v>218</v>
      </c>
      <c r="F74" s="4">
        <v>25</v>
      </c>
      <c r="G74" s="7">
        <v>550</v>
      </c>
      <c r="H74" s="7">
        <v>250</v>
      </c>
    </row>
    <row r="75" spans="1:8" x14ac:dyDescent="0.25">
      <c r="A75" s="55">
        <v>40557</v>
      </c>
      <c r="B75" s="4" t="s">
        <v>198</v>
      </c>
      <c r="C75" s="4" t="s">
        <v>210</v>
      </c>
      <c r="D75" s="4" t="s">
        <v>28</v>
      </c>
      <c r="E75" s="4" t="s">
        <v>217</v>
      </c>
      <c r="F75" s="4">
        <v>13</v>
      </c>
      <c r="G75" s="7">
        <v>247</v>
      </c>
      <c r="H75" s="7">
        <v>104</v>
      </c>
    </row>
    <row r="76" spans="1:8" x14ac:dyDescent="0.25">
      <c r="A76" s="55">
        <v>40549</v>
      </c>
      <c r="B76" s="4" t="s">
        <v>200</v>
      </c>
      <c r="C76" s="4" t="s">
        <v>208</v>
      </c>
      <c r="D76" s="4" t="s">
        <v>30</v>
      </c>
      <c r="E76" s="4" t="s">
        <v>228</v>
      </c>
      <c r="F76" s="4">
        <v>24</v>
      </c>
      <c r="G76" s="7">
        <v>504</v>
      </c>
      <c r="H76" s="7">
        <v>222</v>
      </c>
    </row>
    <row r="77" spans="1:8" x14ac:dyDescent="0.25">
      <c r="A77" s="55">
        <v>40562</v>
      </c>
      <c r="B77" s="4" t="s">
        <v>199</v>
      </c>
      <c r="C77" s="4" t="s">
        <v>219</v>
      </c>
      <c r="D77" s="4" t="s">
        <v>31</v>
      </c>
      <c r="E77" s="4" t="s">
        <v>240</v>
      </c>
      <c r="F77" s="4">
        <v>51</v>
      </c>
      <c r="G77" s="7">
        <v>1173</v>
      </c>
      <c r="H77" s="7">
        <v>561</v>
      </c>
    </row>
    <row r="78" spans="1:8" x14ac:dyDescent="0.25">
      <c r="A78" s="55">
        <v>40570</v>
      </c>
      <c r="B78" s="4" t="s">
        <v>198</v>
      </c>
      <c r="C78" s="4" t="s">
        <v>205</v>
      </c>
      <c r="D78" s="4" t="s">
        <v>206</v>
      </c>
      <c r="E78" s="4" t="s">
        <v>230</v>
      </c>
      <c r="F78" s="4">
        <v>23</v>
      </c>
      <c r="G78" s="7">
        <v>437</v>
      </c>
      <c r="H78" s="7">
        <v>184</v>
      </c>
    </row>
    <row r="79" spans="1:8" x14ac:dyDescent="0.25">
      <c r="A79" s="55">
        <v>40564</v>
      </c>
      <c r="B79" s="4" t="s">
        <v>199</v>
      </c>
      <c r="C79" s="4" t="s">
        <v>210</v>
      </c>
      <c r="D79" s="4" t="s">
        <v>31</v>
      </c>
      <c r="E79" s="4" t="s">
        <v>226</v>
      </c>
      <c r="F79" s="4">
        <v>41</v>
      </c>
      <c r="G79" s="7">
        <v>943</v>
      </c>
      <c r="H79" s="7">
        <v>451</v>
      </c>
    </row>
    <row r="80" spans="1:8" x14ac:dyDescent="0.25">
      <c r="A80" s="55">
        <v>40547</v>
      </c>
      <c r="B80" s="4" t="s">
        <v>198</v>
      </c>
      <c r="C80" s="4" t="s">
        <v>210</v>
      </c>
      <c r="D80" s="4" t="s">
        <v>31</v>
      </c>
      <c r="E80" s="4" t="s">
        <v>217</v>
      </c>
      <c r="F80" s="4">
        <v>11</v>
      </c>
      <c r="G80" s="7">
        <v>209</v>
      </c>
      <c r="H80" s="7">
        <v>88</v>
      </c>
    </row>
    <row r="81" spans="1:8" x14ac:dyDescent="0.25">
      <c r="A81" s="55">
        <v>40547</v>
      </c>
      <c r="B81" s="4" t="s">
        <v>201</v>
      </c>
      <c r="C81" s="4" t="s">
        <v>208</v>
      </c>
      <c r="D81" s="4" t="s">
        <v>206</v>
      </c>
      <c r="E81" s="4" t="s">
        <v>236</v>
      </c>
      <c r="F81" s="4">
        <v>19</v>
      </c>
      <c r="G81" s="7">
        <v>513</v>
      </c>
      <c r="H81" s="7">
        <v>275.5</v>
      </c>
    </row>
    <row r="82" spans="1:8" x14ac:dyDescent="0.25">
      <c r="A82" s="55">
        <v>40570</v>
      </c>
      <c r="B82" s="4" t="s">
        <v>202</v>
      </c>
      <c r="C82" s="4" t="s">
        <v>210</v>
      </c>
      <c r="D82" s="4" t="s">
        <v>214</v>
      </c>
      <c r="E82" s="4" t="s">
        <v>236</v>
      </c>
      <c r="F82" s="4">
        <v>62</v>
      </c>
      <c r="G82" s="7">
        <v>1364</v>
      </c>
      <c r="H82" s="7">
        <v>620</v>
      </c>
    </row>
    <row r="83" spans="1:8" x14ac:dyDescent="0.25">
      <c r="A83" s="55">
        <v>40562</v>
      </c>
      <c r="B83" s="4" t="s">
        <v>198</v>
      </c>
      <c r="C83" s="4" t="s">
        <v>219</v>
      </c>
      <c r="D83" s="4" t="s">
        <v>31</v>
      </c>
      <c r="E83" s="4" t="s">
        <v>230</v>
      </c>
      <c r="F83" s="4">
        <v>48</v>
      </c>
      <c r="G83" s="7">
        <v>912</v>
      </c>
      <c r="H83" s="7">
        <v>384</v>
      </c>
    </row>
    <row r="84" spans="1:8" x14ac:dyDescent="0.25">
      <c r="A84" s="55">
        <v>40554</v>
      </c>
      <c r="B84" s="4" t="s">
        <v>202</v>
      </c>
      <c r="C84" s="4" t="s">
        <v>205</v>
      </c>
      <c r="D84" s="4" t="s">
        <v>206</v>
      </c>
      <c r="E84" s="4" t="s">
        <v>209</v>
      </c>
      <c r="F84" s="4">
        <v>34</v>
      </c>
      <c r="G84" s="7">
        <v>748</v>
      </c>
      <c r="H84" s="7">
        <v>340</v>
      </c>
    </row>
    <row r="85" spans="1:8" x14ac:dyDescent="0.25">
      <c r="A85" s="55">
        <v>40544</v>
      </c>
      <c r="B85" s="4" t="s">
        <v>199</v>
      </c>
      <c r="C85" s="4" t="s">
        <v>208</v>
      </c>
      <c r="D85" s="4" t="s">
        <v>206</v>
      </c>
      <c r="E85" s="4" t="s">
        <v>211</v>
      </c>
      <c r="F85" s="4">
        <v>37</v>
      </c>
      <c r="G85" s="7">
        <v>851</v>
      </c>
      <c r="H85" s="7">
        <v>407</v>
      </c>
    </row>
    <row r="86" spans="1:8" x14ac:dyDescent="0.25">
      <c r="A86" s="55">
        <v>40548</v>
      </c>
      <c r="B86" s="4" t="s">
        <v>198</v>
      </c>
      <c r="C86" s="4" t="s">
        <v>210</v>
      </c>
      <c r="D86" s="4" t="s">
        <v>28</v>
      </c>
      <c r="E86" s="4" t="s">
        <v>232</v>
      </c>
      <c r="F86" s="4">
        <v>50</v>
      </c>
      <c r="G86" s="7">
        <v>950</v>
      </c>
      <c r="H86" s="7">
        <v>400</v>
      </c>
    </row>
    <row r="87" spans="1:8" x14ac:dyDescent="0.25">
      <c r="A87" s="55">
        <v>40558</v>
      </c>
      <c r="B87" s="4" t="s">
        <v>199</v>
      </c>
      <c r="C87" s="4" t="s">
        <v>210</v>
      </c>
      <c r="D87" s="4" t="s">
        <v>214</v>
      </c>
      <c r="E87" s="4" t="s">
        <v>215</v>
      </c>
      <c r="F87" s="4">
        <v>51</v>
      </c>
      <c r="G87" s="7">
        <v>1173</v>
      </c>
      <c r="H87" s="7">
        <v>561</v>
      </c>
    </row>
    <row r="88" spans="1:8" x14ac:dyDescent="0.25">
      <c r="A88" s="55">
        <v>40566</v>
      </c>
      <c r="B88" s="4" t="s">
        <v>199</v>
      </c>
      <c r="C88" s="4" t="s">
        <v>210</v>
      </c>
      <c r="D88" s="4" t="s">
        <v>31</v>
      </c>
      <c r="E88" s="4" t="s">
        <v>216</v>
      </c>
      <c r="F88" s="4">
        <v>32</v>
      </c>
      <c r="G88" s="7">
        <v>736</v>
      </c>
      <c r="H88" s="7">
        <v>352</v>
      </c>
    </row>
    <row r="89" spans="1:8" x14ac:dyDescent="0.25">
      <c r="A89" s="55">
        <v>40550</v>
      </c>
      <c r="B89" s="4" t="s">
        <v>199</v>
      </c>
      <c r="C89" s="4" t="s">
        <v>219</v>
      </c>
      <c r="D89" s="4" t="s">
        <v>30</v>
      </c>
      <c r="E89" s="4" t="s">
        <v>211</v>
      </c>
      <c r="F89" s="4">
        <v>22</v>
      </c>
      <c r="G89" s="7">
        <v>506</v>
      </c>
      <c r="H89" s="7">
        <v>242</v>
      </c>
    </row>
    <row r="90" spans="1:8" x14ac:dyDescent="0.25">
      <c r="A90" s="55">
        <v>40559</v>
      </c>
      <c r="B90" s="4" t="s">
        <v>199</v>
      </c>
      <c r="C90" s="4" t="s">
        <v>219</v>
      </c>
      <c r="D90" s="4" t="s">
        <v>28</v>
      </c>
      <c r="E90" s="4" t="s">
        <v>234</v>
      </c>
      <c r="F90" s="4">
        <v>33</v>
      </c>
      <c r="G90" s="7">
        <v>759</v>
      </c>
      <c r="H90" s="7">
        <v>363</v>
      </c>
    </row>
    <row r="91" spans="1:8" x14ac:dyDescent="0.25">
      <c r="A91" s="55">
        <v>40562</v>
      </c>
      <c r="B91" s="4" t="s">
        <v>202</v>
      </c>
      <c r="C91" s="4" t="s">
        <v>219</v>
      </c>
      <c r="D91" s="4" t="s">
        <v>31</v>
      </c>
      <c r="E91" s="4" t="s">
        <v>215</v>
      </c>
      <c r="F91" s="4">
        <v>18</v>
      </c>
      <c r="G91" s="7">
        <v>396</v>
      </c>
      <c r="H91" s="7">
        <v>180</v>
      </c>
    </row>
    <row r="92" spans="1:8" x14ac:dyDescent="0.25">
      <c r="A92" s="55">
        <v>40571</v>
      </c>
      <c r="B92" s="4" t="s">
        <v>198</v>
      </c>
      <c r="C92" s="4" t="s">
        <v>205</v>
      </c>
      <c r="D92" s="4" t="s">
        <v>28</v>
      </c>
      <c r="E92" s="4" t="s">
        <v>227</v>
      </c>
      <c r="F92" s="4">
        <v>17</v>
      </c>
      <c r="G92" s="7">
        <v>323</v>
      </c>
      <c r="H92" s="7">
        <v>136</v>
      </c>
    </row>
    <row r="93" spans="1:8" x14ac:dyDescent="0.25">
      <c r="A93" s="55">
        <v>40559</v>
      </c>
      <c r="B93" s="4" t="s">
        <v>198</v>
      </c>
      <c r="C93" s="4" t="s">
        <v>219</v>
      </c>
      <c r="D93" s="4" t="s">
        <v>30</v>
      </c>
      <c r="E93" s="4" t="s">
        <v>220</v>
      </c>
      <c r="F93" s="4">
        <v>14</v>
      </c>
      <c r="G93" s="7">
        <v>266</v>
      </c>
      <c r="H93" s="7">
        <v>112</v>
      </c>
    </row>
    <row r="94" spans="1:8" x14ac:dyDescent="0.25">
      <c r="A94" s="55">
        <v>40558</v>
      </c>
      <c r="B94" s="4" t="s">
        <v>198</v>
      </c>
      <c r="C94" s="4" t="s">
        <v>208</v>
      </c>
      <c r="D94" s="4" t="s">
        <v>31</v>
      </c>
      <c r="E94" s="4" t="s">
        <v>239</v>
      </c>
      <c r="F94" s="4">
        <v>54</v>
      </c>
      <c r="G94" s="7">
        <v>1026</v>
      </c>
      <c r="H94" s="7">
        <v>432</v>
      </c>
    </row>
    <row r="95" spans="1:8" x14ac:dyDescent="0.25">
      <c r="A95" s="55">
        <v>40570</v>
      </c>
      <c r="B95" s="4" t="s">
        <v>202</v>
      </c>
      <c r="C95" s="4" t="s">
        <v>205</v>
      </c>
      <c r="D95" s="4" t="s">
        <v>206</v>
      </c>
      <c r="E95" s="4" t="s">
        <v>215</v>
      </c>
      <c r="F95" s="4">
        <v>56</v>
      </c>
      <c r="G95" s="7">
        <v>1232</v>
      </c>
      <c r="H95" s="7">
        <v>560</v>
      </c>
    </row>
    <row r="96" spans="1:8" x14ac:dyDescent="0.25">
      <c r="A96" s="55">
        <v>40571</v>
      </c>
      <c r="B96" s="4" t="s">
        <v>202</v>
      </c>
      <c r="C96" s="4" t="s">
        <v>219</v>
      </c>
      <c r="D96" s="4" t="s">
        <v>28</v>
      </c>
      <c r="E96" s="4" t="s">
        <v>232</v>
      </c>
      <c r="F96" s="4">
        <v>47</v>
      </c>
      <c r="G96" s="7">
        <v>1034</v>
      </c>
      <c r="H96" s="7">
        <v>470</v>
      </c>
    </row>
    <row r="97" spans="1:8" x14ac:dyDescent="0.25">
      <c r="A97" s="55">
        <v>40571</v>
      </c>
      <c r="B97" s="4" t="s">
        <v>202</v>
      </c>
      <c r="C97" s="4" t="s">
        <v>210</v>
      </c>
      <c r="D97" s="4" t="s">
        <v>30</v>
      </c>
      <c r="E97" s="4" t="s">
        <v>241</v>
      </c>
      <c r="F97" s="4">
        <v>65</v>
      </c>
      <c r="G97" s="7">
        <v>1430</v>
      </c>
      <c r="H97" s="7">
        <v>650</v>
      </c>
    </row>
    <row r="98" spans="1:8" x14ac:dyDescent="0.25">
      <c r="A98" s="55">
        <v>40558</v>
      </c>
      <c r="B98" s="4" t="s">
        <v>200</v>
      </c>
      <c r="C98" s="4" t="s">
        <v>208</v>
      </c>
      <c r="D98" s="4" t="s">
        <v>206</v>
      </c>
      <c r="E98" s="4" t="s">
        <v>217</v>
      </c>
      <c r="F98" s="4">
        <v>56</v>
      </c>
      <c r="G98" s="7">
        <v>1176</v>
      </c>
      <c r="H98" s="7">
        <v>518</v>
      </c>
    </row>
    <row r="99" spans="1:8" x14ac:dyDescent="0.25">
      <c r="A99" s="55">
        <v>40557</v>
      </c>
      <c r="B99" s="4" t="s">
        <v>201</v>
      </c>
      <c r="C99" s="4" t="s">
        <v>219</v>
      </c>
      <c r="D99" s="4" t="s">
        <v>31</v>
      </c>
      <c r="E99" s="4" t="s">
        <v>231</v>
      </c>
      <c r="F99" s="4">
        <v>64</v>
      </c>
      <c r="G99" s="7">
        <v>1728</v>
      </c>
      <c r="H99" s="7">
        <v>928</v>
      </c>
    </row>
    <row r="100" spans="1:8" x14ac:dyDescent="0.25">
      <c r="A100" s="55">
        <v>40562</v>
      </c>
      <c r="B100" s="4" t="s">
        <v>200</v>
      </c>
      <c r="C100" s="4" t="s">
        <v>208</v>
      </c>
      <c r="D100" s="4" t="s">
        <v>214</v>
      </c>
      <c r="E100" s="4" t="s">
        <v>242</v>
      </c>
      <c r="F100" s="4">
        <v>63</v>
      </c>
      <c r="G100" s="7">
        <v>1323</v>
      </c>
      <c r="H100" s="7">
        <v>582.75</v>
      </c>
    </row>
    <row r="101" spans="1:8" x14ac:dyDescent="0.25">
      <c r="A101" s="55">
        <v>40572</v>
      </c>
      <c r="B101" s="4" t="s">
        <v>200</v>
      </c>
      <c r="C101" s="4" t="s">
        <v>210</v>
      </c>
      <c r="D101" s="4" t="s">
        <v>214</v>
      </c>
      <c r="E101" s="4" t="s">
        <v>215</v>
      </c>
      <c r="F101" s="4">
        <v>25</v>
      </c>
      <c r="G101" s="7">
        <v>525</v>
      </c>
      <c r="H101" s="7">
        <v>231.25</v>
      </c>
    </row>
    <row r="102" spans="1:8" x14ac:dyDescent="0.25">
      <c r="A102" s="55">
        <v>40560</v>
      </c>
      <c r="B102" s="4" t="s">
        <v>201</v>
      </c>
      <c r="C102" s="4" t="s">
        <v>205</v>
      </c>
      <c r="D102" s="4" t="s">
        <v>206</v>
      </c>
      <c r="E102" s="4" t="s">
        <v>225</v>
      </c>
      <c r="F102" s="4">
        <v>15</v>
      </c>
      <c r="G102" s="7">
        <v>405</v>
      </c>
      <c r="H102" s="7">
        <v>217.5</v>
      </c>
    </row>
    <row r="103" spans="1:8" x14ac:dyDescent="0.25">
      <c r="A103" s="55">
        <v>40573</v>
      </c>
      <c r="B103" s="4" t="s">
        <v>198</v>
      </c>
      <c r="C103" s="4" t="s">
        <v>208</v>
      </c>
      <c r="D103" s="4" t="s">
        <v>206</v>
      </c>
      <c r="E103" s="4" t="s">
        <v>221</v>
      </c>
      <c r="F103" s="4">
        <v>42</v>
      </c>
      <c r="G103" s="7">
        <v>798</v>
      </c>
      <c r="H103" s="7">
        <v>336</v>
      </c>
    </row>
    <row r="104" spans="1:8" x14ac:dyDescent="0.25">
      <c r="A104" s="55">
        <v>40559</v>
      </c>
      <c r="B104" s="4" t="s">
        <v>200</v>
      </c>
      <c r="C104" s="4" t="s">
        <v>208</v>
      </c>
      <c r="D104" s="4" t="s">
        <v>31</v>
      </c>
      <c r="E104" s="4" t="s">
        <v>211</v>
      </c>
      <c r="F104" s="4">
        <v>31</v>
      </c>
      <c r="G104" s="7">
        <v>651</v>
      </c>
      <c r="H104" s="7">
        <v>286.75</v>
      </c>
    </row>
    <row r="105" spans="1:8" x14ac:dyDescent="0.25">
      <c r="A105" s="55">
        <v>40562</v>
      </c>
      <c r="B105" s="4" t="s">
        <v>200</v>
      </c>
      <c r="C105" s="4" t="s">
        <v>210</v>
      </c>
      <c r="D105" s="4" t="s">
        <v>222</v>
      </c>
      <c r="E105" s="4" t="s">
        <v>227</v>
      </c>
      <c r="F105" s="4">
        <v>32</v>
      </c>
      <c r="G105" s="7">
        <v>672</v>
      </c>
      <c r="H105" s="7">
        <v>296</v>
      </c>
    </row>
    <row r="106" spans="1:8" x14ac:dyDescent="0.25">
      <c r="A106" s="55">
        <v>40548</v>
      </c>
      <c r="B106" s="4" t="s">
        <v>199</v>
      </c>
      <c r="C106" s="4" t="s">
        <v>219</v>
      </c>
      <c r="D106" s="4" t="s">
        <v>28</v>
      </c>
      <c r="E106" s="4" t="s">
        <v>226</v>
      </c>
      <c r="F106" s="4">
        <v>34</v>
      </c>
      <c r="G106" s="7">
        <v>782</v>
      </c>
      <c r="H106" s="7">
        <v>374</v>
      </c>
    </row>
    <row r="107" spans="1:8" x14ac:dyDescent="0.25">
      <c r="A107" s="55">
        <v>40561</v>
      </c>
      <c r="B107" s="4" t="s">
        <v>199</v>
      </c>
      <c r="C107" s="4" t="s">
        <v>205</v>
      </c>
      <c r="D107" s="4" t="s">
        <v>30</v>
      </c>
      <c r="E107" s="4" t="s">
        <v>236</v>
      </c>
      <c r="F107" s="4">
        <v>50</v>
      </c>
      <c r="G107" s="7">
        <v>1150</v>
      </c>
      <c r="H107" s="7">
        <v>550</v>
      </c>
    </row>
    <row r="108" spans="1:8" x14ac:dyDescent="0.25">
      <c r="A108" s="55">
        <v>40551</v>
      </c>
      <c r="B108" s="4" t="s">
        <v>198</v>
      </c>
      <c r="C108" s="4" t="s">
        <v>219</v>
      </c>
      <c r="D108" s="4" t="s">
        <v>28</v>
      </c>
      <c r="E108" s="4" t="s">
        <v>234</v>
      </c>
      <c r="F108" s="4">
        <v>53</v>
      </c>
      <c r="G108" s="7">
        <v>1007</v>
      </c>
      <c r="H108" s="7">
        <v>424</v>
      </c>
    </row>
    <row r="109" spans="1:8" x14ac:dyDescent="0.25">
      <c r="A109" s="55">
        <v>40553</v>
      </c>
      <c r="B109" s="4" t="s">
        <v>201</v>
      </c>
      <c r="C109" s="4" t="s">
        <v>208</v>
      </c>
      <c r="D109" s="4" t="s">
        <v>28</v>
      </c>
      <c r="E109" s="4" t="s">
        <v>241</v>
      </c>
      <c r="F109" s="4">
        <v>27</v>
      </c>
      <c r="G109" s="7">
        <v>729</v>
      </c>
      <c r="H109" s="7">
        <v>391.5</v>
      </c>
    </row>
    <row r="110" spans="1:8" x14ac:dyDescent="0.25">
      <c r="A110" s="55">
        <v>40548</v>
      </c>
      <c r="B110" s="4" t="s">
        <v>202</v>
      </c>
      <c r="C110" s="4" t="s">
        <v>205</v>
      </c>
      <c r="D110" s="4" t="s">
        <v>222</v>
      </c>
      <c r="E110" s="4" t="s">
        <v>226</v>
      </c>
      <c r="F110" s="4">
        <v>23</v>
      </c>
      <c r="G110" s="7">
        <v>506</v>
      </c>
      <c r="H110" s="7">
        <v>230</v>
      </c>
    </row>
    <row r="111" spans="1:8" x14ac:dyDescent="0.25">
      <c r="A111" s="55">
        <v>40558</v>
      </c>
      <c r="B111" s="4" t="s">
        <v>201</v>
      </c>
      <c r="C111" s="4" t="s">
        <v>210</v>
      </c>
      <c r="D111" s="4" t="s">
        <v>30</v>
      </c>
      <c r="E111" s="4" t="s">
        <v>235</v>
      </c>
      <c r="F111" s="4">
        <v>12</v>
      </c>
      <c r="G111" s="7">
        <v>324</v>
      </c>
      <c r="H111" s="7">
        <v>174</v>
      </c>
    </row>
    <row r="112" spans="1:8" x14ac:dyDescent="0.25">
      <c r="A112" s="55">
        <v>40560</v>
      </c>
      <c r="B112" s="4" t="s">
        <v>201</v>
      </c>
      <c r="C112" s="4" t="s">
        <v>210</v>
      </c>
      <c r="D112" s="4" t="s">
        <v>30</v>
      </c>
      <c r="E112" s="4" t="s">
        <v>229</v>
      </c>
      <c r="F112" s="4">
        <v>50</v>
      </c>
      <c r="G112" s="7">
        <v>1350</v>
      </c>
      <c r="H112" s="7">
        <v>725</v>
      </c>
    </row>
    <row r="113" spans="1:8" x14ac:dyDescent="0.25">
      <c r="A113" s="55">
        <v>40569</v>
      </c>
      <c r="B113" s="4" t="s">
        <v>198</v>
      </c>
      <c r="C113" s="4" t="s">
        <v>208</v>
      </c>
      <c r="D113" s="4" t="s">
        <v>214</v>
      </c>
      <c r="E113" s="4" t="s">
        <v>236</v>
      </c>
      <c r="F113" s="4">
        <v>49</v>
      </c>
      <c r="G113" s="7">
        <v>931</v>
      </c>
      <c r="H113" s="7">
        <v>392</v>
      </c>
    </row>
    <row r="114" spans="1:8" x14ac:dyDescent="0.25">
      <c r="A114" s="55">
        <v>40554</v>
      </c>
      <c r="B114" s="4" t="s">
        <v>200</v>
      </c>
      <c r="C114" s="4" t="s">
        <v>219</v>
      </c>
      <c r="D114" s="4" t="s">
        <v>214</v>
      </c>
      <c r="E114" s="4" t="s">
        <v>229</v>
      </c>
      <c r="F114" s="4">
        <v>17</v>
      </c>
      <c r="G114" s="7">
        <v>357</v>
      </c>
      <c r="H114" s="7">
        <v>157.25</v>
      </c>
    </row>
    <row r="115" spans="1:8" x14ac:dyDescent="0.25">
      <c r="A115" s="55">
        <v>40547</v>
      </c>
      <c r="B115" s="4" t="s">
        <v>201</v>
      </c>
      <c r="C115" s="4" t="s">
        <v>219</v>
      </c>
      <c r="D115" s="4" t="s">
        <v>28</v>
      </c>
      <c r="E115" s="4" t="s">
        <v>216</v>
      </c>
      <c r="F115" s="4">
        <v>12</v>
      </c>
      <c r="G115" s="7">
        <v>324</v>
      </c>
      <c r="H115" s="7">
        <v>174</v>
      </c>
    </row>
    <row r="116" spans="1:8" x14ac:dyDescent="0.25">
      <c r="A116" s="55">
        <v>40564</v>
      </c>
      <c r="B116" s="4" t="s">
        <v>199</v>
      </c>
      <c r="C116" s="4" t="s">
        <v>208</v>
      </c>
      <c r="D116" s="4" t="s">
        <v>30</v>
      </c>
      <c r="E116" s="4" t="s">
        <v>238</v>
      </c>
      <c r="F116" s="4">
        <v>53</v>
      </c>
      <c r="G116" s="7">
        <v>1219</v>
      </c>
      <c r="H116" s="7">
        <v>583</v>
      </c>
    </row>
    <row r="117" spans="1:8" x14ac:dyDescent="0.25">
      <c r="A117" s="55">
        <v>40565</v>
      </c>
      <c r="B117" s="4" t="s">
        <v>200</v>
      </c>
      <c r="C117" s="4" t="s">
        <v>210</v>
      </c>
      <c r="D117" s="4" t="s">
        <v>206</v>
      </c>
      <c r="E117" s="4" t="s">
        <v>231</v>
      </c>
      <c r="F117" s="4">
        <v>41</v>
      </c>
      <c r="G117" s="7">
        <v>861</v>
      </c>
      <c r="H117" s="7">
        <v>379.25</v>
      </c>
    </row>
    <row r="118" spans="1:8" x14ac:dyDescent="0.25">
      <c r="A118" s="55">
        <v>40553</v>
      </c>
      <c r="B118" s="4" t="s">
        <v>198</v>
      </c>
      <c r="C118" s="4" t="s">
        <v>205</v>
      </c>
      <c r="D118" s="4" t="s">
        <v>206</v>
      </c>
      <c r="E118" s="4" t="s">
        <v>211</v>
      </c>
      <c r="F118" s="4">
        <v>8</v>
      </c>
      <c r="G118" s="7">
        <v>152</v>
      </c>
      <c r="H118" s="7">
        <v>64</v>
      </c>
    </row>
    <row r="119" spans="1:8" x14ac:dyDescent="0.25">
      <c r="A119" s="55">
        <v>40555</v>
      </c>
      <c r="B119" s="4" t="s">
        <v>200</v>
      </c>
      <c r="C119" s="4" t="s">
        <v>219</v>
      </c>
      <c r="D119" s="4" t="s">
        <v>206</v>
      </c>
      <c r="E119" s="4" t="s">
        <v>227</v>
      </c>
      <c r="F119" s="4">
        <v>47</v>
      </c>
      <c r="G119" s="7">
        <v>987</v>
      </c>
      <c r="H119" s="7">
        <v>434.75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workbookViewId="0">
      <selection activeCell="D4" sqref="D4"/>
    </sheetView>
  </sheetViews>
  <sheetFormatPr defaultColWidth="10.28515625" defaultRowHeight="15" x14ac:dyDescent="0.25"/>
  <cols>
    <col min="1" max="1" width="16.7109375" customWidth="1"/>
    <col min="2" max="2" width="13.85546875" bestFit="1" customWidth="1"/>
    <col min="3" max="3" width="12.28515625" bestFit="1" customWidth="1"/>
    <col min="4" max="4" width="9.85546875" bestFit="1" customWidth="1"/>
    <col min="6" max="6" width="9.85546875" bestFit="1" customWidth="1"/>
    <col min="8" max="13" width="16.28515625" customWidth="1"/>
    <col min="14" max="15" width="12.28515625" customWidth="1"/>
    <col min="16" max="18" width="9" customWidth="1"/>
    <col min="19" max="19" width="12.42578125" bestFit="1" customWidth="1"/>
    <col min="20" max="23" width="9" customWidth="1"/>
    <col min="24" max="24" width="10.7109375" customWidth="1"/>
    <col min="25" max="28" width="9" customWidth="1"/>
    <col min="29" max="29" width="12" customWidth="1"/>
    <col min="30" max="32" width="10.7109375" customWidth="1"/>
    <col min="33" max="33" width="10.7109375" bestFit="1" customWidth="1"/>
    <col min="34" max="34" width="14.28515625" bestFit="1" customWidth="1"/>
    <col min="35" max="35" width="11.42578125" bestFit="1" customWidth="1"/>
  </cols>
  <sheetData>
    <row r="1" spans="1:15" x14ac:dyDescent="0.25">
      <c r="A1" s="1" t="s">
        <v>246</v>
      </c>
      <c r="B1" s="2"/>
      <c r="C1" s="2"/>
      <c r="D1" s="2"/>
      <c r="E1" s="2"/>
      <c r="F1" s="2"/>
      <c r="G1" s="2"/>
      <c r="H1" s="3"/>
    </row>
    <row r="2" spans="1:15" x14ac:dyDescent="0.25">
      <c r="A2" s="135" t="s">
        <v>2340</v>
      </c>
      <c r="J2" s="135" t="s">
        <v>2341</v>
      </c>
    </row>
    <row r="3" spans="1:15" x14ac:dyDescent="0.25">
      <c r="B3" s="5" t="s">
        <v>247</v>
      </c>
      <c r="C3" s="5" t="s">
        <v>248</v>
      </c>
      <c r="D3" s="5" t="str">
        <f t="shared" ref="D3:I3" si="0">D16</f>
        <v>Expense 1</v>
      </c>
      <c r="E3" s="5" t="str">
        <f t="shared" si="0"/>
        <v>Expense 2</v>
      </c>
      <c r="F3" s="5" t="str">
        <f t="shared" si="0"/>
        <v>Expense 3</v>
      </c>
      <c r="G3" s="5" t="str">
        <f t="shared" si="0"/>
        <v>Expense 4</v>
      </c>
      <c r="H3" s="5" t="str">
        <f t="shared" si="0"/>
        <v>Expense 5</v>
      </c>
      <c r="I3" s="5" t="str">
        <f t="shared" si="0"/>
        <v>Expense 6</v>
      </c>
      <c r="K3" s="5" t="s">
        <v>247</v>
      </c>
      <c r="L3" s="5" t="s">
        <v>248</v>
      </c>
      <c r="M3" s="5">
        <f t="shared" ref="M3:O3" si="1">M16</f>
        <v>0</v>
      </c>
      <c r="N3" s="5">
        <f t="shared" si="1"/>
        <v>0</v>
      </c>
      <c r="O3" s="5">
        <f t="shared" si="1"/>
        <v>0</v>
      </c>
    </row>
    <row r="4" spans="1:15" x14ac:dyDescent="0.25">
      <c r="B4" s="4">
        <f>COUNTIFS($D$15:$D$119,$A4,$C$15:$C$119,B$3)</f>
        <v>0</v>
      </c>
      <c r="C4" s="4">
        <f t="shared" ref="C4:E12" si="2">COUNTIFS($D$15:$D$119,$A4,$C$15:$C$119,C$3)</f>
        <v>0</v>
      </c>
      <c r="D4" s="69"/>
      <c r="E4" s="4">
        <f>COUNTIFS($D$15:$D$119,$A4,$C$15:$C$119,E$3)</f>
        <v>0</v>
      </c>
      <c r="F4" s="4">
        <f t="shared" ref="F4:I12" si="3">COUNTIFS($D$15:$D$119,$A4,$C$15:$C$119,F$3)</f>
        <v>0</v>
      </c>
      <c r="G4" s="4">
        <f t="shared" si="3"/>
        <v>0</v>
      </c>
      <c r="H4" s="4">
        <f t="shared" si="3"/>
        <v>0</v>
      </c>
      <c r="I4" s="4">
        <f t="shared" si="3"/>
        <v>0</v>
      </c>
      <c r="K4" s="131">
        <f>SUMIFS($G$15:$G$119,$D$15:$D$119,$J4,$C$15:$C$119,K$3)</f>
        <v>0</v>
      </c>
      <c r="L4" s="131">
        <f t="shared" ref="L4:O9" si="4">SUMIFS($G$15:$G$119,$D$15:$D$119,$J4,$C$15:$C$119,L$3)</f>
        <v>0</v>
      </c>
      <c r="M4" s="131">
        <f>SUMIFS($G$15:$G$119,$D$15:$D$119,$J4,$C$15:$C$119,M$3)</f>
        <v>0</v>
      </c>
      <c r="N4" s="131">
        <f>SUMIFS($G$15:$G$119,$D$15:$D$119,$J4,$C$15:$C$119,N$3)</f>
        <v>0</v>
      </c>
      <c r="O4" s="131">
        <f>SUMIFS($G$15:$G$119,$D$15:$D$119,$J4,$C$15:$C$119,O$3)</f>
        <v>0</v>
      </c>
    </row>
    <row r="5" spans="1:15" x14ac:dyDescent="0.25">
      <c r="B5" s="4">
        <f t="shared" ref="B5:B9" si="5">COUNTIFS($D$15:$D$119,$A5,$C$15:$C$119,B$3)</f>
        <v>0</v>
      </c>
      <c r="C5" s="4">
        <f t="shared" si="2"/>
        <v>0</v>
      </c>
      <c r="D5" s="4"/>
      <c r="E5" s="4">
        <f t="shared" si="2"/>
        <v>0</v>
      </c>
      <c r="F5" s="4">
        <f t="shared" si="3"/>
        <v>0</v>
      </c>
      <c r="G5" s="4">
        <f t="shared" si="3"/>
        <v>0</v>
      </c>
      <c r="H5" s="4">
        <f t="shared" si="3"/>
        <v>0</v>
      </c>
      <c r="I5" s="4">
        <f t="shared" si="3"/>
        <v>0</v>
      </c>
      <c r="K5" s="131">
        <f t="shared" ref="K5:K9" si="6">SUMIFS($G$15:$G$119,$D$15:$D$119,$J5,$C$15:$C$119,K$3)</f>
        <v>0</v>
      </c>
      <c r="L5" s="131">
        <f t="shared" si="4"/>
        <v>0</v>
      </c>
      <c r="M5" s="131">
        <f t="shared" si="4"/>
        <v>0</v>
      </c>
      <c r="N5" s="131">
        <f t="shared" si="4"/>
        <v>0</v>
      </c>
      <c r="O5" s="131">
        <f t="shared" si="4"/>
        <v>0</v>
      </c>
    </row>
    <row r="6" spans="1:15" x14ac:dyDescent="0.25">
      <c r="B6" s="4">
        <f t="shared" si="5"/>
        <v>0</v>
      </c>
      <c r="C6" s="4">
        <f t="shared" si="2"/>
        <v>0</v>
      </c>
      <c r="D6" s="4">
        <f t="shared" si="2"/>
        <v>0</v>
      </c>
      <c r="E6" s="4">
        <f t="shared" si="2"/>
        <v>0</v>
      </c>
      <c r="F6" s="4">
        <f t="shared" si="3"/>
        <v>0</v>
      </c>
      <c r="G6" s="4">
        <f t="shared" si="3"/>
        <v>0</v>
      </c>
      <c r="H6" s="4">
        <f t="shared" si="3"/>
        <v>0</v>
      </c>
      <c r="I6" s="4">
        <f t="shared" si="3"/>
        <v>0</v>
      </c>
      <c r="K6" s="131">
        <f t="shared" si="6"/>
        <v>0</v>
      </c>
      <c r="L6" s="131">
        <f t="shared" si="4"/>
        <v>0</v>
      </c>
      <c r="M6" s="131">
        <f t="shared" si="4"/>
        <v>0</v>
      </c>
      <c r="N6" s="131">
        <f t="shared" si="4"/>
        <v>0</v>
      </c>
      <c r="O6" s="131">
        <f t="shared" si="4"/>
        <v>0</v>
      </c>
    </row>
    <row r="7" spans="1:15" x14ac:dyDescent="0.25">
      <c r="B7" s="4">
        <f t="shared" si="5"/>
        <v>0</v>
      </c>
      <c r="C7" s="4">
        <f>COUNTIFS($D$15:$D$119,$A7,$C$15:$C$119,C$3)</f>
        <v>0</v>
      </c>
      <c r="D7" s="4">
        <f t="shared" si="2"/>
        <v>0</v>
      </c>
      <c r="E7" s="4">
        <f t="shared" si="2"/>
        <v>0</v>
      </c>
      <c r="F7" s="4">
        <f t="shared" si="3"/>
        <v>0</v>
      </c>
      <c r="G7" s="4">
        <f t="shared" si="3"/>
        <v>0</v>
      </c>
      <c r="H7" s="4">
        <f t="shared" si="3"/>
        <v>0</v>
      </c>
      <c r="I7" s="4">
        <f t="shared" si="3"/>
        <v>0</v>
      </c>
      <c r="K7" s="131">
        <f t="shared" si="6"/>
        <v>0</v>
      </c>
      <c r="L7" s="131">
        <f t="shared" si="4"/>
        <v>0</v>
      </c>
      <c r="M7" s="131">
        <f t="shared" si="4"/>
        <v>0</v>
      </c>
      <c r="N7" s="131">
        <f t="shared" si="4"/>
        <v>0</v>
      </c>
      <c r="O7" s="131">
        <f t="shared" si="4"/>
        <v>0</v>
      </c>
    </row>
    <row r="8" spans="1:15" x14ac:dyDescent="0.25">
      <c r="B8" s="4">
        <f t="shared" si="5"/>
        <v>0</v>
      </c>
      <c r="C8" s="4">
        <f t="shared" si="2"/>
        <v>0</v>
      </c>
      <c r="D8" s="4">
        <f t="shared" si="2"/>
        <v>0</v>
      </c>
      <c r="E8" s="4">
        <f t="shared" si="2"/>
        <v>0</v>
      </c>
      <c r="F8" s="4">
        <f t="shared" si="3"/>
        <v>0</v>
      </c>
      <c r="G8" s="4">
        <f t="shared" si="3"/>
        <v>0</v>
      </c>
      <c r="H8" s="4">
        <f t="shared" si="3"/>
        <v>0</v>
      </c>
      <c r="I8" s="4">
        <f t="shared" si="3"/>
        <v>0</v>
      </c>
      <c r="K8" s="131">
        <f t="shared" si="6"/>
        <v>0</v>
      </c>
      <c r="L8" s="131">
        <f t="shared" si="4"/>
        <v>0</v>
      </c>
      <c r="M8" s="131">
        <f t="shared" si="4"/>
        <v>0</v>
      </c>
      <c r="N8" s="131">
        <f t="shared" si="4"/>
        <v>0</v>
      </c>
      <c r="O8" s="131">
        <f t="shared" si="4"/>
        <v>0</v>
      </c>
    </row>
    <row r="9" spans="1:15" x14ac:dyDescent="0.25">
      <c r="B9" s="4">
        <f t="shared" si="5"/>
        <v>0</v>
      </c>
      <c r="C9" s="4">
        <f t="shared" si="2"/>
        <v>0</v>
      </c>
      <c r="D9" s="4">
        <f t="shared" si="2"/>
        <v>0</v>
      </c>
      <c r="E9" s="4">
        <f t="shared" si="2"/>
        <v>0</v>
      </c>
      <c r="F9" s="4">
        <f t="shared" si="3"/>
        <v>0</v>
      </c>
      <c r="G9" s="4">
        <f t="shared" si="3"/>
        <v>0</v>
      </c>
      <c r="H9" s="4">
        <f t="shared" si="3"/>
        <v>0</v>
      </c>
      <c r="I9" s="4">
        <f t="shared" si="3"/>
        <v>0</v>
      </c>
      <c r="K9" s="131">
        <f t="shared" si="6"/>
        <v>0</v>
      </c>
      <c r="L9" s="131">
        <f t="shared" si="4"/>
        <v>0</v>
      </c>
      <c r="M9" s="131">
        <f t="shared" si="4"/>
        <v>0</v>
      </c>
      <c r="N9" s="131">
        <f t="shared" si="4"/>
        <v>0</v>
      </c>
      <c r="O9" s="131">
        <f t="shared" si="4"/>
        <v>0</v>
      </c>
    </row>
    <row r="10" spans="1:15" x14ac:dyDescent="0.25">
      <c r="B10" s="4" t="s">
        <v>252</v>
      </c>
      <c r="C10" s="7">
        <v>10000</v>
      </c>
      <c r="D10" s="4"/>
      <c r="E10" s="4">
        <f t="shared" si="2"/>
        <v>0</v>
      </c>
      <c r="F10" s="4">
        <f t="shared" si="3"/>
        <v>0</v>
      </c>
      <c r="G10" s="4">
        <f t="shared" si="3"/>
        <v>0</v>
      </c>
      <c r="H10" s="4">
        <f t="shared" si="3"/>
        <v>0</v>
      </c>
      <c r="I10" s="4">
        <f t="shared" si="3"/>
        <v>0</v>
      </c>
      <c r="K10" s="133">
        <f>SUM(K4:K9)</f>
        <v>0</v>
      </c>
      <c r="L10" s="133">
        <f>SUM(L4:L9)</f>
        <v>0</v>
      </c>
      <c r="M10" s="133">
        <f>SUM(M4:M9)</f>
        <v>0</v>
      </c>
      <c r="N10" s="133">
        <f>SUM(N4:N9)</f>
        <v>0</v>
      </c>
      <c r="O10" s="10">
        <f>SUM(O4:O9)</f>
        <v>0</v>
      </c>
    </row>
    <row r="11" spans="1:15" x14ac:dyDescent="0.25">
      <c r="B11" s="4" t="s">
        <v>253</v>
      </c>
      <c r="C11" s="7">
        <v>11000</v>
      </c>
      <c r="D11" s="4">
        <f t="shared" si="2"/>
        <v>0</v>
      </c>
      <c r="E11" s="4">
        <f t="shared" si="2"/>
        <v>0</v>
      </c>
      <c r="F11" s="4">
        <f t="shared" si="3"/>
        <v>0</v>
      </c>
      <c r="G11" s="4">
        <f t="shared" si="3"/>
        <v>0</v>
      </c>
      <c r="H11" s="4">
        <f t="shared" si="3"/>
        <v>0</v>
      </c>
      <c r="I11" s="4">
        <f t="shared" si="3"/>
        <v>0</v>
      </c>
      <c r="J11" s="10"/>
    </row>
    <row r="12" spans="1:15" x14ac:dyDescent="0.25">
      <c r="B12" s="4" t="s">
        <v>254</v>
      </c>
      <c r="C12" s="7">
        <v>15000</v>
      </c>
      <c r="D12" s="4">
        <f t="shared" si="2"/>
        <v>0</v>
      </c>
      <c r="E12" s="4">
        <f t="shared" si="2"/>
        <v>0</v>
      </c>
      <c r="F12" s="4">
        <f t="shared" si="3"/>
        <v>0</v>
      </c>
      <c r="G12" s="4">
        <f t="shared" si="3"/>
        <v>0</v>
      </c>
      <c r="H12" s="4">
        <f t="shared" si="3"/>
        <v>0</v>
      </c>
      <c r="I12" s="4">
        <f t="shared" si="3"/>
        <v>0</v>
      </c>
      <c r="J12" s="10"/>
    </row>
    <row r="15" spans="1:15" x14ac:dyDescent="0.25">
      <c r="A15" s="54" t="s">
        <v>255</v>
      </c>
      <c r="B15" s="54"/>
      <c r="D15" s="54" t="s">
        <v>255</v>
      </c>
      <c r="E15" s="54"/>
      <c r="F15" s="54"/>
      <c r="G15" s="54"/>
      <c r="H15" s="54"/>
      <c r="I15" s="54"/>
      <c r="J15" s="54"/>
    </row>
    <row r="16" spans="1:15" x14ac:dyDescent="0.25">
      <c r="A16" s="5" t="s">
        <v>17</v>
      </c>
      <c r="B16" s="59">
        <v>0.1</v>
      </c>
      <c r="D16" s="5" t="s">
        <v>17</v>
      </c>
      <c r="E16" s="5" t="s">
        <v>18</v>
      </c>
      <c r="F16" s="5" t="s">
        <v>19</v>
      </c>
      <c r="G16" s="5" t="s">
        <v>256</v>
      </c>
      <c r="H16" s="5" t="s">
        <v>257</v>
      </c>
      <c r="I16" s="5" t="s">
        <v>258</v>
      </c>
      <c r="J16" s="5" t="s">
        <v>259</v>
      </c>
    </row>
    <row r="17" spans="1:10" x14ac:dyDescent="0.25">
      <c r="A17" s="5" t="s">
        <v>18</v>
      </c>
      <c r="B17" s="59">
        <v>0.05</v>
      </c>
      <c r="D17" s="59">
        <v>0.1</v>
      </c>
      <c r="E17" s="59">
        <v>0.05</v>
      </c>
      <c r="F17" s="59">
        <v>0.12</v>
      </c>
      <c r="G17" s="59">
        <v>4.4999999999999998E-2</v>
      </c>
      <c r="H17" s="59">
        <v>0.21</v>
      </c>
      <c r="I17" s="59">
        <v>0.04</v>
      </c>
      <c r="J17" s="59">
        <v>0.03</v>
      </c>
    </row>
    <row r="18" spans="1:10" x14ac:dyDescent="0.25">
      <c r="A18" s="5" t="s">
        <v>19</v>
      </c>
      <c r="B18" s="59">
        <v>0.12</v>
      </c>
    </row>
    <row r="19" spans="1:10" x14ac:dyDescent="0.25">
      <c r="A19" s="5" t="s">
        <v>256</v>
      </c>
      <c r="B19" s="59">
        <v>4.4999999999999998E-2</v>
      </c>
    </row>
    <row r="20" spans="1:10" x14ac:dyDescent="0.25">
      <c r="A20" s="5" t="s">
        <v>257</v>
      </c>
      <c r="B20" s="59">
        <v>0.21</v>
      </c>
    </row>
    <row r="21" spans="1:10" x14ac:dyDescent="0.25">
      <c r="A21" s="5" t="s">
        <v>258</v>
      </c>
      <c r="B21" s="59">
        <v>0.04</v>
      </c>
    </row>
    <row r="22" spans="1:10" x14ac:dyDescent="0.25">
      <c r="A22" s="5" t="s">
        <v>259</v>
      </c>
      <c r="B22" s="59">
        <v>0.03</v>
      </c>
    </row>
    <row r="23" spans="1:10" x14ac:dyDescent="0.25">
      <c r="B23" s="136">
        <f>SUM(B16:B22)</f>
        <v>0.59500000000000008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71"/>
  <sheetViews>
    <sheetView workbookViewId="0">
      <selection activeCell="G7" sqref="G7"/>
    </sheetView>
  </sheetViews>
  <sheetFormatPr defaultColWidth="10.28515625" defaultRowHeight="15" x14ac:dyDescent="0.25"/>
  <cols>
    <col min="1" max="1" width="16.7109375" customWidth="1"/>
    <col min="2" max="2" width="13.85546875" bestFit="1" customWidth="1"/>
    <col min="3" max="3" width="12.28515625" bestFit="1" customWidth="1"/>
    <col min="4" max="4" width="13.85546875" bestFit="1" customWidth="1"/>
    <col min="6" max="6" width="14.140625" bestFit="1" customWidth="1"/>
    <col min="7" max="9" width="16.85546875" customWidth="1"/>
    <col min="10" max="10" width="13.85546875" bestFit="1" customWidth="1"/>
    <col min="11" max="11" width="8.7109375" bestFit="1" customWidth="1"/>
    <col min="12" max="13" width="16.28515625" customWidth="1"/>
    <col min="14" max="15" width="12.28515625" customWidth="1"/>
    <col min="16" max="18" width="9" customWidth="1"/>
    <col min="19" max="19" width="12.42578125" bestFit="1" customWidth="1"/>
    <col min="20" max="23" width="9" customWidth="1"/>
    <col min="24" max="24" width="10.7109375" customWidth="1"/>
    <col min="25" max="28" width="9" customWidth="1"/>
    <col min="29" max="29" width="12" customWidth="1"/>
    <col min="30" max="32" width="10.7109375" customWidth="1"/>
    <col min="33" max="33" width="10.7109375" bestFit="1" customWidth="1"/>
    <col min="34" max="34" width="14.28515625" bestFit="1" customWidth="1"/>
    <col min="35" max="35" width="11.42578125" bestFit="1" customWidth="1"/>
  </cols>
  <sheetData>
    <row r="1" spans="1:11" x14ac:dyDescent="0.25">
      <c r="A1" s="60" t="str">
        <f>"1) In the range "&amp;ADDRESS(ROW(G7),COLUMN(G7),4)&amp;":"&amp;ADDRESS(ROW(I11),COLUMN(I11),4)&amp;" use the SUMIFS function with three criteria to add the sales for each product in each month."</f>
        <v>1) In the range G7:I11 use the SUMIFS function with three criteria to add the sales for each product in each month.</v>
      </c>
      <c r="B1" s="60"/>
      <c r="C1" s="60"/>
      <c r="D1" s="60"/>
      <c r="E1" s="60"/>
      <c r="F1" s="60"/>
      <c r="G1" s="60"/>
      <c r="H1" s="60"/>
      <c r="I1" s="60"/>
    </row>
    <row r="3" spans="1:11" x14ac:dyDescent="0.25">
      <c r="J3" t="s">
        <v>260</v>
      </c>
      <c r="K3" s="61">
        <v>40269</v>
      </c>
    </row>
    <row r="4" spans="1:11" x14ac:dyDescent="0.25">
      <c r="A4" s="5" t="s">
        <v>35</v>
      </c>
      <c r="B4" s="5" t="s">
        <v>36</v>
      </c>
      <c r="C4" s="5" t="s">
        <v>37</v>
      </c>
      <c r="D4" s="5" t="s">
        <v>196</v>
      </c>
    </row>
    <row r="5" spans="1:11" x14ac:dyDescent="0.25">
      <c r="A5" s="17">
        <v>40319</v>
      </c>
      <c r="B5" s="4" t="s">
        <v>261</v>
      </c>
      <c r="C5" s="7">
        <v>111</v>
      </c>
      <c r="D5" s="4" t="s">
        <v>202</v>
      </c>
      <c r="G5" s="62">
        <f>K3</f>
        <v>40269</v>
      </c>
      <c r="H5" s="62">
        <f>G6</f>
        <v>40299</v>
      </c>
      <c r="I5" s="62">
        <f>H6</f>
        <v>40330</v>
      </c>
      <c r="J5" t="s">
        <v>262</v>
      </c>
    </row>
    <row r="6" spans="1:11" x14ac:dyDescent="0.25">
      <c r="A6" s="17">
        <v>40298</v>
      </c>
      <c r="B6" s="4" t="s">
        <v>263</v>
      </c>
      <c r="C6" s="7">
        <v>167</v>
      </c>
      <c r="D6" s="4" t="s">
        <v>202</v>
      </c>
      <c r="F6" s="63" t="s">
        <v>196</v>
      </c>
      <c r="G6" s="62">
        <f>EDATE(G5,1)</f>
        <v>40299</v>
      </c>
      <c r="H6" s="62">
        <f>EDATE(H5,1)</f>
        <v>40330</v>
      </c>
      <c r="I6" s="62">
        <f>EDATE(I5,1)</f>
        <v>40360</v>
      </c>
      <c r="J6" t="s">
        <v>264</v>
      </c>
    </row>
    <row r="7" spans="1:11" x14ac:dyDescent="0.25">
      <c r="A7" s="17">
        <v>40287</v>
      </c>
      <c r="B7" s="4" t="s">
        <v>265</v>
      </c>
      <c r="C7" s="7">
        <v>191</v>
      </c>
      <c r="D7" s="4" t="s">
        <v>198</v>
      </c>
      <c r="F7" s="56" t="s">
        <v>202</v>
      </c>
      <c r="G7" s="138">
        <f>SUMIFS($C$5:$C$771,$A$5:$A$771,"&gt;="&amp;G$5,$A$5:$A$771,"&gt;"&amp;G$6,$D$5:$D$771,$F7)</f>
        <v>13276</v>
      </c>
      <c r="H7" s="138">
        <f>SUMIFS($C$5:$C$771,$A$5:$A$771,"&gt;="&amp;H$5,$A$5:$A$771,"&gt;"&amp;H$6,$D$5:$D$771,$F7)</f>
        <v>8185</v>
      </c>
      <c r="I7" s="138">
        <f>SUMIFS($C$5:$C$771,$A$5:$A$771,"&gt;="&amp;I$5,$A$5:$A$771,"&gt;"&amp;I$6,$D$5:$D$771,$F7)</f>
        <v>3279</v>
      </c>
    </row>
    <row r="8" spans="1:11" x14ac:dyDescent="0.25">
      <c r="A8" s="17">
        <v>40346</v>
      </c>
      <c r="B8" s="4" t="s">
        <v>266</v>
      </c>
      <c r="C8" s="7">
        <v>110</v>
      </c>
      <c r="D8" s="4" t="s">
        <v>199</v>
      </c>
      <c r="F8" s="56" t="s">
        <v>198</v>
      </c>
      <c r="G8" s="138">
        <f t="shared" ref="G8:I11" si="0">SUMIFS($C$5:$C$771,$A$5:$A$771,"&gt;="&amp;G$5,$A$5:$A$771,"&gt;"&amp;G$6,$D$5:$D$771,$F8)</f>
        <v>16313</v>
      </c>
      <c r="H8" s="138">
        <f t="shared" si="0"/>
        <v>9603</v>
      </c>
      <c r="I8" s="138">
        <f t="shared" si="0"/>
        <v>4266</v>
      </c>
    </row>
    <row r="9" spans="1:11" x14ac:dyDescent="0.25">
      <c r="A9" s="17">
        <v>40381</v>
      </c>
      <c r="B9" s="4" t="s">
        <v>190</v>
      </c>
      <c r="C9" s="7">
        <v>146</v>
      </c>
      <c r="D9" s="4" t="s">
        <v>199</v>
      </c>
      <c r="F9" s="56" t="s">
        <v>199</v>
      </c>
      <c r="G9" s="138">
        <f t="shared" si="0"/>
        <v>18932</v>
      </c>
      <c r="H9" s="138">
        <f t="shared" si="0"/>
        <v>13081</v>
      </c>
      <c r="I9" s="138">
        <f t="shared" si="0"/>
        <v>5693</v>
      </c>
    </row>
    <row r="10" spans="1:11" x14ac:dyDescent="0.25">
      <c r="A10" s="17">
        <v>40314</v>
      </c>
      <c r="B10" s="4" t="s">
        <v>267</v>
      </c>
      <c r="C10" s="7">
        <v>177</v>
      </c>
      <c r="D10" s="4" t="s">
        <v>198</v>
      </c>
      <c r="F10" s="56" t="s">
        <v>200</v>
      </c>
      <c r="G10" s="138">
        <f t="shared" si="0"/>
        <v>15666</v>
      </c>
      <c r="H10" s="138">
        <f t="shared" si="0"/>
        <v>10902</v>
      </c>
      <c r="I10" s="138">
        <f t="shared" si="0"/>
        <v>5047</v>
      </c>
    </row>
    <row r="11" spans="1:11" x14ac:dyDescent="0.25">
      <c r="A11" s="17">
        <v>40334</v>
      </c>
      <c r="B11" s="4" t="s">
        <v>268</v>
      </c>
      <c r="C11" s="7">
        <v>137</v>
      </c>
      <c r="D11" s="4" t="s">
        <v>199</v>
      </c>
      <c r="F11" s="56" t="s">
        <v>269</v>
      </c>
      <c r="G11" s="138">
        <f t="shared" si="0"/>
        <v>13728</v>
      </c>
      <c r="H11" s="138">
        <f t="shared" si="0"/>
        <v>6983</v>
      </c>
      <c r="I11" s="138">
        <f t="shared" si="0"/>
        <v>3248</v>
      </c>
    </row>
    <row r="12" spans="1:11" x14ac:dyDescent="0.25">
      <c r="A12" s="17">
        <v>40311</v>
      </c>
      <c r="B12" s="4" t="s">
        <v>270</v>
      </c>
      <c r="C12" s="7">
        <v>116</v>
      </c>
      <c r="D12" s="4" t="s">
        <v>202</v>
      </c>
    </row>
    <row r="13" spans="1:11" x14ac:dyDescent="0.25">
      <c r="A13" s="17">
        <v>40312</v>
      </c>
      <c r="B13" s="4" t="s">
        <v>267</v>
      </c>
      <c r="C13" s="7">
        <v>166</v>
      </c>
      <c r="D13" s="4" t="s">
        <v>198</v>
      </c>
    </row>
    <row r="14" spans="1:11" x14ac:dyDescent="0.25">
      <c r="A14" s="17">
        <v>40341</v>
      </c>
      <c r="B14" s="4" t="s">
        <v>271</v>
      </c>
      <c r="C14" s="7">
        <v>193</v>
      </c>
      <c r="D14" s="4" t="s">
        <v>202</v>
      </c>
    </row>
    <row r="15" spans="1:11" x14ac:dyDescent="0.25">
      <c r="A15" s="17">
        <v>40320</v>
      </c>
      <c r="B15" s="4" t="s">
        <v>266</v>
      </c>
      <c r="C15" s="7">
        <v>105</v>
      </c>
      <c r="D15" s="4" t="s">
        <v>200</v>
      </c>
    </row>
    <row r="16" spans="1:11" x14ac:dyDescent="0.25">
      <c r="A16" s="17">
        <v>40378</v>
      </c>
      <c r="B16" s="4" t="s">
        <v>272</v>
      </c>
      <c r="C16" s="7">
        <v>189</v>
      </c>
      <c r="D16" s="4" t="s">
        <v>199</v>
      </c>
    </row>
    <row r="17" spans="1:4" x14ac:dyDescent="0.25">
      <c r="A17" s="17">
        <v>40310</v>
      </c>
      <c r="B17" s="4" t="s">
        <v>273</v>
      </c>
      <c r="C17" s="7">
        <v>122</v>
      </c>
      <c r="D17" s="4" t="s">
        <v>269</v>
      </c>
    </row>
    <row r="18" spans="1:4" x14ac:dyDescent="0.25">
      <c r="A18" s="17">
        <v>40334</v>
      </c>
      <c r="B18" s="4" t="s">
        <v>274</v>
      </c>
      <c r="C18" s="7">
        <v>196</v>
      </c>
      <c r="D18" s="4" t="s">
        <v>198</v>
      </c>
    </row>
    <row r="19" spans="1:4" x14ac:dyDescent="0.25">
      <c r="A19" s="17">
        <v>40321</v>
      </c>
      <c r="B19" s="4" t="s">
        <v>275</v>
      </c>
      <c r="C19" s="7">
        <v>161</v>
      </c>
      <c r="D19" s="4" t="s">
        <v>198</v>
      </c>
    </row>
    <row r="20" spans="1:4" x14ac:dyDescent="0.25">
      <c r="A20" s="17">
        <v>40327</v>
      </c>
      <c r="B20" s="4" t="s">
        <v>276</v>
      </c>
      <c r="C20" s="7">
        <v>197</v>
      </c>
      <c r="D20" s="4" t="s">
        <v>269</v>
      </c>
    </row>
    <row r="21" spans="1:4" x14ac:dyDescent="0.25">
      <c r="A21" s="17">
        <v>40380</v>
      </c>
      <c r="B21" s="4" t="s">
        <v>272</v>
      </c>
      <c r="C21" s="7">
        <v>113</v>
      </c>
      <c r="D21" s="4" t="s">
        <v>200</v>
      </c>
    </row>
    <row r="22" spans="1:4" x14ac:dyDescent="0.25">
      <c r="A22" s="17">
        <v>40359</v>
      </c>
      <c r="B22" s="4" t="s">
        <v>277</v>
      </c>
      <c r="C22" s="7">
        <v>111</v>
      </c>
      <c r="D22" s="4" t="s">
        <v>202</v>
      </c>
    </row>
    <row r="23" spans="1:4" x14ac:dyDescent="0.25">
      <c r="A23" s="17">
        <v>40287</v>
      </c>
      <c r="B23" s="4" t="s">
        <v>270</v>
      </c>
      <c r="C23" s="7">
        <v>164</v>
      </c>
      <c r="D23" s="4" t="s">
        <v>198</v>
      </c>
    </row>
    <row r="24" spans="1:4" x14ac:dyDescent="0.25">
      <c r="A24" s="17">
        <v>40348</v>
      </c>
      <c r="B24" s="4" t="s">
        <v>278</v>
      </c>
      <c r="C24" s="7">
        <v>167</v>
      </c>
      <c r="D24" s="4" t="s">
        <v>269</v>
      </c>
    </row>
    <row r="25" spans="1:4" x14ac:dyDescent="0.25">
      <c r="A25" s="17">
        <v>40360</v>
      </c>
      <c r="B25" s="4" t="s">
        <v>261</v>
      </c>
      <c r="C25" s="7">
        <v>129</v>
      </c>
      <c r="D25" s="4" t="s">
        <v>202</v>
      </c>
    </row>
    <row r="26" spans="1:4" x14ac:dyDescent="0.25">
      <c r="A26" s="17">
        <v>40297</v>
      </c>
      <c r="B26" s="4" t="s">
        <v>270</v>
      </c>
      <c r="C26" s="7">
        <v>122</v>
      </c>
      <c r="D26" s="4" t="s">
        <v>198</v>
      </c>
    </row>
    <row r="27" spans="1:4" x14ac:dyDescent="0.25">
      <c r="A27" s="17">
        <v>40264</v>
      </c>
      <c r="B27" s="4" t="s">
        <v>263</v>
      </c>
      <c r="C27" s="7">
        <v>132</v>
      </c>
      <c r="D27" s="4" t="s">
        <v>198</v>
      </c>
    </row>
    <row r="28" spans="1:4" x14ac:dyDescent="0.25">
      <c r="A28" s="17">
        <v>40281</v>
      </c>
      <c r="B28" s="4" t="s">
        <v>272</v>
      </c>
      <c r="C28" s="7">
        <v>178</v>
      </c>
      <c r="D28" s="4" t="s">
        <v>199</v>
      </c>
    </row>
    <row r="29" spans="1:4" x14ac:dyDescent="0.25">
      <c r="A29" s="17">
        <v>40377</v>
      </c>
      <c r="B29" s="4" t="s">
        <v>272</v>
      </c>
      <c r="C29" s="7">
        <v>199</v>
      </c>
      <c r="D29" s="4" t="s">
        <v>202</v>
      </c>
    </row>
    <row r="30" spans="1:4" x14ac:dyDescent="0.25">
      <c r="A30" s="17">
        <v>40325</v>
      </c>
      <c r="B30" s="4" t="s">
        <v>277</v>
      </c>
      <c r="C30" s="7">
        <v>181</v>
      </c>
      <c r="D30" s="4" t="s">
        <v>269</v>
      </c>
    </row>
    <row r="31" spans="1:4" x14ac:dyDescent="0.25">
      <c r="A31" s="17">
        <v>40344</v>
      </c>
      <c r="B31" s="4" t="s">
        <v>279</v>
      </c>
      <c r="C31" s="7">
        <v>110</v>
      </c>
      <c r="D31" s="4" t="s">
        <v>199</v>
      </c>
    </row>
    <row r="32" spans="1:4" x14ac:dyDescent="0.25">
      <c r="A32" s="17">
        <v>40276</v>
      </c>
      <c r="B32" s="4" t="s">
        <v>280</v>
      </c>
      <c r="C32" s="7">
        <v>104</v>
      </c>
      <c r="D32" s="4" t="s">
        <v>200</v>
      </c>
    </row>
    <row r="33" spans="1:4" x14ac:dyDescent="0.25">
      <c r="A33" s="17">
        <v>40352</v>
      </c>
      <c r="B33" s="4" t="s">
        <v>281</v>
      </c>
      <c r="C33" s="7">
        <v>110</v>
      </c>
      <c r="D33" s="4" t="s">
        <v>198</v>
      </c>
    </row>
    <row r="34" spans="1:4" x14ac:dyDescent="0.25">
      <c r="A34" s="17">
        <v>40350</v>
      </c>
      <c r="B34" s="4" t="s">
        <v>191</v>
      </c>
      <c r="C34" s="7">
        <v>185</v>
      </c>
      <c r="D34" s="4" t="s">
        <v>199</v>
      </c>
    </row>
    <row r="35" spans="1:4" x14ac:dyDescent="0.25">
      <c r="A35" s="17">
        <v>40299</v>
      </c>
      <c r="B35" s="4" t="s">
        <v>282</v>
      </c>
      <c r="C35" s="7">
        <v>183</v>
      </c>
      <c r="D35" s="4" t="s">
        <v>200</v>
      </c>
    </row>
    <row r="36" spans="1:4" x14ac:dyDescent="0.25">
      <c r="A36" s="17">
        <v>40366</v>
      </c>
      <c r="B36" s="4" t="s">
        <v>265</v>
      </c>
      <c r="C36" s="7">
        <v>143</v>
      </c>
      <c r="D36" s="4" t="s">
        <v>200</v>
      </c>
    </row>
    <row r="37" spans="1:4" x14ac:dyDescent="0.25">
      <c r="A37" s="17">
        <v>40371</v>
      </c>
      <c r="B37" s="4" t="s">
        <v>267</v>
      </c>
      <c r="C37" s="7">
        <v>120</v>
      </c>
      <c r="D37" s="4" t="s">
        <v>199</v>
      </c>
    </row>
    <row r="38" spans="1:4" x14ac:dyDescent="0.25">
      <c r="A38" s="17">
        <v>40351</v>
      </c>
      <c r="B38" s="4" t="s">
        <v>272</v>
      </c>
      <c r="C38" s="7">
        <v>147</v>
      </c>
      <c r="D38" s="4" t="s">
        <v>198</v>
      </c>
    </row>
    <row r="39" spans="1:4" x14ac:dyDescent="0.25">
      <c r="A39" s="17">
        <v>40313</v>
      </c>
      <c r="B39" s="4" t="s">
        <v>273</v>
      </c>
      <c r="C39" s="7">
        <v>117</v>
      </c>
      <c r="D39" s="4" t="s">
        <v>198</v>
      </c>
    </row>
    <row r="40" spans="1:4" x14ac:dyDescent="0.25">
      <c r="A40" s="17">
        <v>40268</v>
      </c>
      <c r="B40" s="4" t="s">
        <v>276</v>
      </c>
      <c r="C40" s="7">
        <v>128</v>
      </c>
      <c r="D40" s="4" t="s">
        <v>202</v>
      </c>
    </row>
    <row r="41" spans="1:4" x14ac:dyDescent="0.25">
      <c r="A41" s="17">
        <v>40284</v>
      </c>
      <c r="B41" s="4" t="s">
        <v>277</v>
      </c>
      <c r="C41" s="7">
        <v>110</v>
      </c>
      <c r="D41" s="4" t="s">
        <v>198</v>
      </c>
    </row>
    <row r="42" spans="1:4" x14ac:dyDescent="0.25">
      <c r="A42" s="17">
        <v>40321</v>
      </c>
      <c r="B42" s="4" t="s">
        <v>280</v>
      </c>
      <c r="C42" s="7">
        <v>158</v>
      </c>
      <c r="D42" s="4" t="s">
        <v>199</v>
      </c>
    </row>
    <row r="43" spans="1:4" x14ac:dyDescent="0.25">
      <c r="A43" s="17">
        <v>40277</v>
      </c>
      <c r="B43" s="4" t="s">
        <v>282</v>
      </c>
      <c r="C43" s="7">
        <v>133</v>
      </c>
      <c r="D43" s="4" t="s">
        <v>200</v>
      </c>
    </row>
    <row r="44" spans="1:4" x14ac:dyDescent="0.25">
      <c r="A44" s="17">
        <v>40315</v>
      </c>
      <c r="B44" s="4" t="s">
        <v>191</v>
      </c>
      <c r="C44" s="7">
        <v>190</v>
      </c>
      <c r="D44" s="4" t="s">
        <v>269</v>
      </c>
    </row>
    <row r="45" spans="1:4" x14ac:dyDescent="0.25">
      <c r="A45" s="17">
        <v>40372</v>
      </c>
      <c r="B45" s="4" t="s">
        <v>275</v>
      </c>
      <c r="C45" s="7">
        <v>138</v>
      </c>
      <c r="D45" s="4" t="s">
        <v>198</v>
      </c>
    </row>
    <row r="46" spans="1:4" x14ac:dyDescent="0.25">
      <c r="A46" s="17">
        <v>40269</v>
      </c>
      <c r="B46" s="4" t="s">
        <v>186</v>
      </c>
      <c r="C46" s="7">
        <v>143</v>
      </c>
      <c r="D46" s="4" t="s">
        <v>200</v>
      </c>
    </row>
    <row r="47" spans="1:4" x14ac:dyDescent="0.25">
      <c r="A47" s="17">
        <v>40280</v>
      </c>
      <c r="B47" s="4" t="s">
        <v>282</v>
      </c>
      <c r="C47" s="7">
        <v>167</v>
      </c>
      <c r="D47" s="4" t="s">
        <v>199</v>
      </c>
    </row>
    <row r="48" spans="1:4" x14ac:dyDescent="0.25">
      <c r="A48" s="17">
        <v>40270</v>
      </c>
      <c r="B48" s="4" t="s">
        <v>263</v>
      </c>
      <c r="C48" s="7">
        <v>135</v>
      </c>
      <c r="D48" s="4" t="s">
        <v>199</v>
      </c>
    </row>
    <row r="49" spans="1:4" x14ac:dyDescent="0.25">
      <c r="A49" s="17">
        <v>40320</v>
      </c>
      <c r="B49" s="4" t="s">
        <v>279</v>
      </c>
      <c r="C49" s="7">
        <v>125</v>
      </c>
      <c r="D49" s="4" t="s">
        <v>198</v>
      </c>
    </row>
    <row r="50" spans="1:4" x14ac:dyDescent="0.25">
      <c r="A50" s="17">
        <v>40367</v>
      </c>
      <c r="B50" s="4" t="s">
        <v>190</v>
      </c>
      <c r="C50" s="7">
        <v>107</v>
      </c>
      <c r="D50" s="4" t="s">
        <v>199</v>
      </c>
    </row>
    <row r="51" spans="1:4" x14ac:dyDescent="0.25">
      <c r="A51" s="17">
        <v>40339</v>
      </c>
      <c r="B51" s="4" t="s">
        <v>279</v>
      </c>
      <c r="C51" s="7">
        <v>162</v>
      </c>
      <c r="D51" s="4" t="s">
        <v>202</v>
      </c>
    </row>
    <row r="52" spans="1:4" x14ac:dyDescent="0.25">
      <c r="A52" s="17">
        <v>40372</v>
      </c>
      <c r="B52" s="4" t="s">
        <v>263</v>
      </c>
      <c r="C52" s="7">
        <v>192</v>
      </c>
      <c r="D52" s="4" t="s">
        <v>269</v>
      </c>
    </row>
    <row r="53" spans="1:4" x14ac:dyDescent="0.25">
      <c r="A53" s="17">
        <v>40334</v>
      </c>
      <c r="B53" s="4" t="s">
        <v>186</v>
      </c>
      <c r="C53" s="7">
        <v>152</v>
      </c>
      <c r="D53" s="4" t="s">
        <v>199</v>
      </c>
    </row>
    <row r="54" spans="1:4" x14ac:dyDescent="0.25">
      <c r="A54" s="17">
        <v>40296</v>
      </c>
      <c r="B54" s="4" t="s">
        <v>268</v>
      </c>
      <c r="C54" s="7">
        <v>155</v>
      </c>
      <c r="D54" s="4" t="s">
        <v>269</v>
      </c>
    </row>
    <row r="55" spans="1:4" x14ac:dyDescent="0.25">
      <c r="A55" s="17">
        <v>40367</v>
      </c>
      <c r="B55" s="4" t="s">
        <v>280</v>
      </c>
      <c r="C55" s="7">
        <v>155</v>
      </c>
      <c r="D55" s="4" t="s">
        <v>198</v>
      </c>
    </row>
    <row r="56" spans="1:4" x14ac:dyDescent="0.25">
      <c r="A56" s="17">
        <v>40304</v>
      </c>
      <c r="B56" s="4" t="s">
        <v>276</v>
      </c>
      <c r="C56" s="7">
        <v>145</v>
      </c>
      <c r="D56" s="4" t="s">
        <v>198</v>
      </c>
    </row>
    <row r="57" spans="1:4" x14ac:dyDescent="0.25">
      <c r="A57" s="17">
        <v>40369</v>
      </c>
      <c r="B57" s="4" t="s">
        <v>190</v>
      </c>
      <c r="C57" s="7">
        <v>149</v>
      </c>
      <c r="D57" s="4" t="s">
        <v>199</v>
      </c>
    </row>
    <row r="58" spans="1:4" x14ac:dyDescent="0.25">
      <c r="A58" s="17">
        <v>40353</v>
      </c>
      <c r="B58" s="4" t="s">
        <v>280</v>
      </c>
      <c r="C58" s="7">
        <v>180</v>
      </c>
      <c r="D58" s="4" t="s">
        <v>200</v>
      </c>
    </row>
    <row r="59" spans="1:4" x14ac:dyDescent="0.25">
      <c r="A59" s="17">
        <v>40305</v>
      </c>
      <c r="B59" s="4" t="s">
        <v>283</v>
      </c>
      <c r="C59" s="7">
        <v>190</v>
      </c>
      <c r="D59" s="4" t="s">
        <v>202</v>
      </c>
    </row>
    <row r="60" spans="1:4" x14ac:dyDescent="0.25">
      <c r="A60" s="17">
        <v>40360</v>
      </c>
      <c r="B60" s="4" t="s">
        <v>270</v>
      </c>
      <c r="C60" s="7">
        <v>127</v>
      </c>
      <c r="D60" s="4" t="s">
        <v>200</v>
      </c>
    </row>
    <row r="61" spans="1:4" x14ac:dyDescent="0.25">
      <c r="A61" s="17">
        <v>40267</v>
      </c>
      <c r="B61" s="4" t="s">
        <v>278</v>
      </c>
      <c r="C61" s="7">
        <v>114</v>
      </c>
      <c r="D61" s="4" t="s">
        <v>199</v>
      </c>
    </row>
    <row r="62" spans="1:4" x14ac:dyDescent="0.25">
      <c r="A62" s="17">
        <v>40286</v>
      </c>
      <c r="B62" s="4" t="s">
        <v>279</v>
      </c>
      <c r="C62" s="7">
        <v>191</v>
      </c>
      <c r="D62" s="4" t="s">
        <v>269</v>
      </c>
    </row>
    <row r="63" spans="1:4" x14ac:dyDescent="0.25">
      <c r="A63" s="17">
        <v>40361</v>
      </c>
      <c r="B63" s="4" t="s">
        <v>265</v>
      </c>
      <c r="C63" s="7">
        <v>197</v>
      </c>
      <c r="D63" s="4" t="s">
        <v>198</v>
      </c>
    </row>
    <row r="64" spans="1:4" x14ac:dyDescent="0.25">
      <c r="A64" s="17">
        <v>40307</v>
      </c>
      <c r="B64" s="4" t="s">
        <v>265</v>
      </c>
      <c r="C64" s="7">
        <v>186</v>
      </c>
      <c r="D64" s="4" t="s">
        <v>202</v>
      </c>
    </row>
    <row r="65" spans="1:4" x14ac:dyDescent="0.25">
      <c r="A65" s="17">
        <v>40339</v>
      </c>
      <c r="B65" s="4" t="s">
        <v>268</v>
      </c>
      <c r="C65" s="7">
        <v>174</v>
      </c>
      <c r="D65" s="4" t="s">
        <v>199</v>
      </c>
    </row>
    <row r="66" spans="1:4" x14ac:dyDescent="0.25">
      <c r="A66" s="17">
        <v>40327</v>
      </c>
      <c r="B66" s="4" t="s">
        <v>283</v>
      </c>
      <c r="C66" s="7">
        <v>114</v>
      </c>
      <c r="D66" s="4" t="s">
        <v>199</v>
      </c>
    </row>
    <row r="67" spans="1:4" x14ac:dyDescent="0.25">
      <c r="A67" s="17">
        <v>40364</v>
      </c>
      <c r="B67" s="4" t="s">
        <v>273</v>
      </c>
      <c r="C67" s="7">
        <v>121</v>
      </c>
      <c r="D67" s="4" t="s">
        <v>202</v>
      </c>
    </row>
    <row r="68" spans="1:4" x14ac:dyDescent="0.25">
      <c r="A68" s="17">
        <v>40265</v>
      </c>
      <c r="B68" s="4" t="s">
        <v>191</v>
      </c>
      <c r="C68" s="7">
        <v>134</v>
      </c>
      <c r="D68" s="4" t="s">
        <v>198</v>
      </c>
    </row>
    <row r="69" spans="1:4" x14ac:dyDescent="0.25">
      <c r="A69" s="17">
        <v>40344</v>
      </c>
      <c r="B69" s="4" t="s">
        <v>279</v>
      </c>
      <c r="C69" s="7">
        <v>174</v>
      </c>
      <c r="D69" s="4" t="s">
        <v>199</v>
      </c>
    </row>
    <row r="70" spans="1:4" x14ac:dyDescent="0.25">
      <c r="A70" s="17">
        <v>40304</v>
      </c>
      <c r="B70" s="4" t="s">
        <v>274</v>
      </c>
      <c r="C70" s="7">
        <v>178</v>
      </c>
      <c r="D70" s="4" t="s">
        <v>269</v>
      </c>
    </row>
    <row r="71" spans="1:4" x14ac:dyDescent="0.25">
      <c r="A71" s="17">
        <v>40330</v>
      </c>
      <c r="B71" s="4" t="s">
        <v>266</v>
      </c>
      <c r="C71" s="7">
        <v>132</v>
      </c>
      <c r="D71" s="4" t="s">
        <v>198</v>
      </c>
    </row>
    <row r="72" spans="1:4" x14ac:dyDescent="0.25">
      <c r="A72" s="17">
        <v>40331</v>
      </c>
      <c r="B72" s="4" t="s">
        <v>275</v>
      </c>
      <c r="C72" s="7">
        <v>148</v>
      </c>
      <c r="D72" s="4" t="s">
        <v>199</v>
      </c>
    </row>
    <row r="73" spans="1:4" x14ac:dyDescent="0.25">
      <c r="A73" s="17">
        <v>40273</v>
      </c>
      <c r="B73" s="4" t="s">
        <v>272</v>
      </c>
      <c r="C73" s="7">
        <v>120</v>
      </c>
      <c r="D73" s="4" t="s">
        <v>200</v>
      </c>
    </row>
    <row r="74" spans="1:4" x14ac:dyDescent="0.25">
      <c r="A74" s="17">
        <v>40330</v>
      </c>
      <c r="B74" s="4" t="s">
        <v>263</v>
      </c>
      <c r="C74" s="7">
        <v>199</v>
      </c>
      <c r="D74" s="4" t="s">
        <v>198</v>
      </c>
    </row>
    <row r="75" spans="1:4" x14ac:dyDescent="0.25">
      <c r="A75" s="17">
        <v>40268</v>
      </c>
      <c r="B75" s="4" t="s">
        <v>272</v>
      </c>
      <c r="C75" s="7">
        <v>109</v>
      </c>
      <c r="D75" s="4" t="s">
        <v>269</v>
      </c>
    </row>
    <row r="76" spans="1:4" x14ac:dyDescent="0.25">
      <c r="A76" s="17">
        <v>40356</v>
      </c>
      <c r="B76" s="4" t="s">
        <v>268</v>
      </c>
      <c r="C76" s="7">
        <v>138</v>
      </c>
      <c r="D76" s="4" t="s">
        <v>199</v>
      </c>
    </row>
    <row r="77" spans="1:4" x14ac:dyDescent="0.25">
      <c r="A77" s="17">
        <v>40325</v>
      </c>
      <c r="B77" s="4" t="s">
        <v>263</v>
      </c>
      <c r="C77" s="7">
        <v>153</v>
      </c>
      <c r="D77" s="4" t="s">
        <v>202</v>
      </c>
    </row>
    <row r="78" spans="1:4" x14ac:dyDescent="0.25">
      <c r="A78" s="17">
        <v>40348</v>
      </c>
      <c r="B78" s="4" t="s">
        <v>190</v>
      </c>
      <c r="C78" s="7">
        <v>122</v>
      </c>
      <c r="D78" s="4" t="s">
        <v>202</v>
      </c>
    </row>
    <row r="79" spans="1:4" x14ac:dyDescent="0.25">
      <c r="A79" s="17">
        <v>40380</v>
      </c>
      <c r="B79" s="4" t="s">
        <v>271</v>
      </c>
      <c r="C79" s="7">
        <v>154</v>
      </c>
      <c r="D79" s="4" t="s">
        <v>202</v>
      </c>
    </row>
    <row r="80" spans="1:4" x14ac:dyDescent="0.25">
      <c r="A80" s="17">
        <v>40348</v>
      </c>
      <c r="B80" s="4" t="s">
        <v>273</v>
      </c>
      <c r="C80" s="7">
        <v>174</v>
      </c>
      <c r="D80" s="4" t="s">
        <v>200</v>
      </c>
    </row>
    <row r="81" spans="1:4" x14ac:dyDescent="0.25">
      <c r="A81" s="17">
        <v>40373</v>
      </c>
      <c r="B81" s="4" t="s">
        <v>261</v>
      </c>
      <c r="C81" s="7">
        <v>181</v>
      </c>
      <c r="D81" s="4" t="s">
        <v>202</v>
      </c>
    </row>
    <row r="82" spans="1:4" x14ac:dyDescent="0.25">
      <c r="A82" s="17">
        <v>40354</v>
      </c>
      <c r="B82" s="4" t="s">
        <v>275</v>
      </c>
      <c r="C82" s="7">
        <v>113</v>
      </c>
      <c r="D82" s="4" t="s">
        <v>202</v>
      </c>
    </row>
    <row r="83" spans="1:4" x14ac:dyDescent="0.25">
      <c r="A83" s="17">
        <v>40269</v>
      </c>
      <c r="B83" s="4" t="s">
        <v>284</v>
      </c>
      <c r="C83" s="7">
        <v>177</v>
      </c>
      <c r="D83" s="4" t="s">
        <v>200</v>
      </c>
    </row>
    <row r="84" spans="1:4" x14ac:dyDescent="0.25">
      <c r="A84" s="17">
        <v>40371</v>
      </c>
      <c r="B84" s="4" t="s">
        <v>281</v>
      </c>
      <c r="C84" s="7">
        <v>138</v>
      </c>
      <c r="D84" s="4" t="s">
        <v>269</v>
      </c>
    </row>
    <row r="85" spans="1:4" x14ac:dyDescent="0.25">
      <c r="A85" s="17">
        <v>40319</v>
      </c>
      <c r="B85" s="4" t="s">
        <v>261</v>
      </c>
      <c r="C85" s="7">
        <v>175</v>
      </c>
      <c r="D85" s="4" t="s">
        <v>202</v>
      </c>
    </row>
    <row r="86" spans="1:4" x14ac:dyDescent="0.25">
      <c r="A86" s="17">
        <v>40284</v>
      </c>
      <c r="B86" s="4" t="s">
        <v>266</v>
      </c>
      <c r="C86" s="7">
        <v>149</v>
      </c>
      <c r="D86" s="4" t="s">
        <v>269</v>
      </c>
    </row>
    <row r="87" spans="1:4" x14ac:dyDescent="0.25">
      <c r="A87" s="17">
        <v>40309</v>
      </c>
      <c r="B87" s="4" t="s">
        <v>277</v>
      </c>
      <c r="C87" s="7">
        <v>140</v>
      </c>
      <c r="D87" s="4" t="s">
        <v>269</v>
      </c>
    </row>
    <row r="88" spans="1:4" x14ac:dyDescent="0.25">
      <c r="A88" s="17">
        <v>40301</v>
      </c>
      <c r="B88" s="4" t="s">
        <v>272</v>
      </c>
      <c r="C88" s="7">
        <v>152</v>
      </c>
      <c r="D88" s="4" t="s">
        <v>199</v>
      </c>
    </row>
    <row r="89" spans="1:4" x14ac:dyDescent="0.25">
      <c r="A89" s="17">
        <v>40288</v>
      </c>
      <c r="B89" s="4" t="s">
        <v>273</v>
      </c>
      <c r="C89" s="7">
        <v>104</v>
      </c>
      <c r="D89" s="4" t="s">
        <v>202</v>
      </c>
    </row>
    <row r="90" spans="1:4" x14ac:dyDescent="0.25">
      <c r="A90" s="17">
        <v>40336</v>
      </c>
      <c r="B90" s="4" t="s">
        <v>186</v>
      </c>
      <c r="C90" s="7">
        <v>116</v>
      </c>
      <c r="D90" s="4" t="s">
        <v>269</v>
      </c>
    </row>
    <row r="91" spans="1:4" x14ac:dyDescent="0.25">
      <c r="A91" s="17">
        <v>40304</v>
      </c>
      <c r="B91" s="4" t="s">
        <v>265</v>
      </c>
      <c r="C91" s="7">
        <v>131</v>
      </c>
      <c r="D91" s="4" t="s">
        <v>199</v>
      </c>
    </row>
    <row r="92" spans="1:4" x14ac:dyDescent="0.25">
      <c r="A92" s="17">
        <v>40275</v>
      </c>
      <c r="B92" s="4" t="s">
        <v>263</v>
      </c>
      <c r="C92" s="7">
        <v>135</v>
      </c>
      <c r="D92" s="4" t="s">
        <v>198</v>
      </c>
    </row>
    <row r="93" spans="1:4" x14ac:dyDescent="0.25">
      <c r="A93" s="17">
        <v>40333</v>
      </c>
      <c r="B93" s="4" t="s">
        <v>272</v>
      </c>
      <c r="C93" s="7">
        <v>164</v>
      </c>
      <c r="D93" s="4" t="s">
        <v>200</v>
      </c>
    </row>
    <row r="94" spans="1:4" x14ac:dyDescent="0.25">
      <c r="A94" s="17">
        <v>40264</v>
      </c>
      <c r="B94" s="4" t="s">
        <v>282</v>
      </c>
      <c r="C94" s="7">
        <v>178</v>
      </c>
      <c r="D94" s="4" t="s">
        <v>200</v>
      </c>
    </row>
    <row r="95" spans="1:4" x14ac:dyDescent="0.25">
      <c r="A95" s="17">
        <v>40276</v>
      </c>
      <c r="B95" s="4" t="s">
        <v>191</v>
      </c>
      <c r="C95" s="7">
        <v>139</v>
      </c>
      <c r="D95" s="4" t="s">
        <v>198</v>
      </c>
    </row>
    <row r="96" spans="1:4" x14ac:dyDescent="0.25">
      <c r="A96" s="17">
        <v>40302</v>
      </c>
      <c r="B96" s="4" t="s">
        <v>279</v>
      </c>
      <c r="C96" s="7">
        <v>160</v>
      </c>
      <c r="D96" s="4" t="s">
        <v>199</v>
      </c>
    </row>
    <row r="97" spans="1:4" x14ac:dyDescent="0.25">
      <c r="A97" s="17">
        <v>40366</v>
      </c>
      <c r="B97" s="4" t="s">
        <v>266</v>
      </c>
      <c r="C97" s="7">
        <v>162</v>
      </c>
      <c r="D97" s="4" t="s">
        <v>202</v>
      </c>
    </row>
    <row r="98" spans="1:4" x14ac:dyDescent="0.25">
      <c r="A98" s="17">
        <v>40348</v>
      </c>
      <c r="B98" s="4" t="s">
        <v>277</v>
      </c>
      <c r="C98" s="7">
        <v>103</v>
      </c>
      <c r="D98" s="4" t="s">
        <v>198</v>
      </c>
    </row>
    <row r="99" spans="1:4" x14ac:dyDescent="0.25">
      <c r="A99" s="17">
        <v>40307</v>
      </c>
      <c r="B99" s="4" t="s">
        <v>280</v>
      </c>
      <c r="C99" s="7">
        <v>200</v>
      </c>
      <c r="D99" s="4" t="s">
        <v>199</v>
      </c>
    </row>
    <row r="100" spans="1:4" x14ac:dyDescent="0.25">
      <c r="A100" s="17">
        <v>40289</v>
      </c>
      <c r="B100" s="4" t="s">
        <v>276</v>
      </c>
      <c r="C100" s="7">
        <v>132</v>
      </c>
      <c r="D100" s="4" t="s">
        <v>200</v>
      </c>
    </row>
    <row r="101" spans="1:4" x14ac:dyDescent="0.25">
      <c r="A101" s="17">
        <v>40280</v>
      </c>
      <c r="B101" s="4" t="s">
        <v>275</v>
      </c>
      <c r="C101" s="7">
        <v>133</v>
      </c>
      <c r="D101" s="4" t="s">
        <v>198</v>
      </c>
    </row>
    <row r="102" spans="1:4" x14ac:dyDescent="0.25">
      <c r="A102" s="17">
        <v>40352</v>
      </c>
      <c r="B102" s="4" t="s">
        <v>276</v>
      </c>
      <c r="C102" s="7">
        <v>187</v>
      </c>
      <c r="D102" s="4" t="s">
        <v>269</v>
      </c>
    </row>
    <row r="103" spans="1:4" x14ac:dyDescent="0.25">
      <c r="A103" s="17">
        <v>40381</v>
      </c>
      <c r="B103" s="4" t="s">
        <v>271</v>
      </c>
      <c r="C103" s="7">
        <v>173</v>
      </c>
      <c r="D103" s="4" t="s">
        <v>269</v>
      </c>
    </row>
    <row r="104" spans="1:4" x14ac:dyDescent="0.25">
      <c r="A104" s="17">
        <v>40336</v>
      </c>
      <c r="B104" s="4" t="s">
        <v>265</v>
      </c>
      <c r="C104" s="7">
        <v>112</v>
      </c>
      <c r="D104" s="4" t="s">
        <v>198</v>
      </c>
    </row>
    <row r="105" spans="1:4" x14ac:dyDescent="0.25">
      <c r="A105" s="17">
        <v>40290</v>
      </c>
      <c r="B105" s="4" t="s">
        <v>186</v>
      </c>
      <c r="C105" s="7">
        <v>132</v>
      </c>
      <c r="D105" s="4" t="s">
        <v>202</v>
      </c>
    </row>
    <row r="106" spans="1:4" x14ac:dyDescent="0.25">
      <c r="A106" s="17">
        <v>40295</v>
      </c>
      <c r="B106" s="4" t="s">
        <v>265</v>
      </c>
      <c r="C106" s="7">
        <v>112</v>
      </c>
      <c r="D106" s="4" t="s">
        <v>200</v>
      </c>
    </row>
    <row r="107" spans="1:4" x14ac:dyDescent="0.25">
      <c r="A107" s="17">
        <v>40291</v>
      </c>
      <c r="B107" s="4" t="s">
        <v>186</v>
      </c>
      <c r="C107" s="7">
        <v>131</v>
      </c>
      <c r="D107" s="4" t="s">
        <v>199</v>
      </c>
    </row>
    <row r="108" spans="1:4" x14ac:dyDescent="0.25">
      <c r="A108" s="17">
        <v>40323</v>
      </c>
      <c r="B108" s="4" t="s">
        <v>274</v>
      </c>
      <c r="C108" s="7">
        <v>175</v>
      </c>
      <c r="D108" s="4" t="s">
        <v>198</v>
      </c>
    </row>
    <row r="109" spans="1:4" x14ac:dyDescent="0.25">
      <c r="A109" s="17">
        <v>40378</v>
      </c>
      <c r="B109" s="4" t="s">
        <v>274</v>
      </c>
      <c r="C109" s="7">
        <v>158</v>
      </c>
      <c r="D109" s="4" t="s">
        <v>198</v>
      </c>
    </row>
    <row r="110" spans="1:4" x14ac:dyDescent="0.25">
      <c r="A110" s="17">
        <v>40294</v>
      </c>
      <c r="B110" s="4" t="s">
        <v>266</v>
      </c>
      <c r="C110" s="7">
        <v>148</v>
      </c>
      <c r="D110" s="4" t="s">
        <v>202</v>
      </c>
    </row>
    <row r="111" spans="1:4" x14ac:dyDescent="0.25">
      <c r="A111" s="17">
        <v>40338</v>
      </c>
      <c r="B111" s="4" t="s">
        <v>186</v>
      </c>
      <c r="C111" s="7">
        <v>187</v>
      </c>
      <c r="D111" s="4" t="s">
        <v>200</v>
      </c>
    </row>
    <row r="112" spans="1:4" x14ac:dyDescent="0.25">
      <c r="A112" s="17">
        <v>40366</v>
      </c>
      <c r="B112" s="4" t="s">
        <v>276</v>
      </c>
      <c r="C112" s="7">
        <v>168</v>
      </c>
      <c r="D112" s="4" t="s">
        <v>269</v>
      </c>
    </row>
    <row r="113" spans="1:4" x14ac:dyDescent="0.25">
      <c r="A113" s="17">
        <v>40293</v>
      </c>
      <c r="B113" s="4" t="s">
        <v>284</v>
      </c>
      <c r="C113" s="7">
        <v>116</v>
      </c>
      <c r="D113" s="4" t="s">
        <v>269</v>
      </c>
    </row>
    <row r="114" spans="1:4" x14ac:dyDescent="0.25">
      <c r="A114" s="17">
        <v>40263</v>
      </c>
      <c r="B114" s="4" t="s">
        <v>273</v>
      </c>
      <c r="C114" s="7">
        <v>122</v>
      </c>
      <c r="D114" s="4" t="s">
        <v>199</v>
      </c>
    </row>
    <row r="115" spans="1:4" x14ac:dyDescent="0.25">
      <c r="A115" s="17">
        <v>40319</v>
      </c>
      <c r="B115" s="4" t="s">
        <v>191</v>
      </c>
      <c r="C115" s="7">
        <v>160</v>
      </c>
      <c r="D115" s="4" t="s">
        <v>198</v>
      </c>
    </row>
    <row r="116" spans="1:4" x14ac:dyDescent="0.25">
      <c r="A116" s="17">
        <v>40311</v>
      </c>
      <c r="B116" s="4" t="s">
        <v>191</v>
      </c>
      <c r="C116" s="7">
        <v>192</v>
      </c>
      <c r="D116" s="4" t="s">
        <v>199</v>
      </c>
    </row>
    <row r="117" spans="1:4" x14ac:dyDescent="0.25">
      <c r="A117" s="17">
        <v>40317</v>
      </c>
      <c r="B117" s="4" t="s">
        <v>278</v>
      </c>
      <c r="C117" s="7">
        <v>154</v>
      </c>
      <c r="D117" s="4" t="s">
        <v>200</v>
      </c>
    </row>
    <row r="118" spans="1:4" x14ac:dyDescent="0.25">
      <c r="A118" s="17">
        <v>40274</v>
      </c>
      <c r="B118" s="4" t="s">
        <v>273</v>
      </c>
      <c r="C118" s="7">
        <v>145</v>
      </c>
      <c r="D118" s="4" t="s">
        <v>198</v>
      </c>
    </row>
    <row r="119" spans="1:4" x14ac:dyDescent="0.25">
      <c r="A119" s="17">
        <v>40301</v>
      </c>
      <c r="B119" s="4" t="s">
        <v>270</v>
      </c>
      <c r="C119" s="7">
        <v>178</v>
      </c>
      <c r="D119" s="4" t="s">
        <v>198</v>
      </c>
    </row>
    <row r="120" spans="1:4" x14ac:dyDescent="0.25">
      <c r="A120" s="17">
        <v>40302</v>
      </c>
      <c r="B120" s="4" t="s">
        <v>275</v>
      </c>
      <c r="C120" s="7">
        <v>112</v>
      </c>
      <c r="D120" s="4" t="s">
        <v>200</v>
      </c>
    </row>
    <row r="121" spans="1:4" x14ac:dyDescent="0.25">
      <c r="A121" s="17">
        <v>40363</v>
      </c>
      <c r="B121" s="4" t="s">
        <v>267</v>
      </c>
      <c r="C121" s="7">
        <v>115</v>
      </c>
      <c r="D121" s="4" t="s">
        <v>199</v>
      </c>
    </row>
    <row r="122" spans="1:4" x14ac:dyDescent="0.25">
      <c r="A122" s="17">
        <v>40323</v>
      </c>
      <c r="B122" s="4" t="s">
        <v>276</v>
      </c>
      <c r="C122" s="7">
        <v>146</v>
      </c>
      <c r="D122" s="4" t="s">
        <v>199</v>
      </c>
    </row>
    <row r="123" spans="1:4" x14ac:dyDescent="0.25">
      <c r="A123" s="17">
        <v>40344</v>
      </c>
      <c r="B123" s="4" t="s">
        <v>191</v>
      </c>
      <c r="C123" s="7">
        <v>109</v>
      </c>
      <c r="D123" s="4" t="s">
        <v>269</v>
      </c>
    </row>
    <row r="124" spans="1:4" x14ac:dyDescent="0.25">
      <c r="A124" s="17">
        <v>40380</v>
      </c>
      <c r="B124" s="4" t="s">
        <v>261</v>
      </c>
      <c r="C124" s="7">
        <v>172</v>
      </c>
      <c r="D124" s="4" t="s">
        <v>199</v>
      </c>
    </row>
    <row r="125" spans="1:4" x14ac:dyDescent="0.25">
      <c r="A125" s="17">
        <v>40320</v>
      </c>
      <c r="B125" s="4" t="s">
        <v>186</v>
      </c>
      <c r="C125" s="7">
        <v>146</v>
      </c>
      <c r="D125" s="4" t="s">
        <v>198</v>
      </c>
    </row>
    <row r="126" spans="1:4" x14ac:dyDescent="0.25">
      <c r="A126" s="17">
        <v>40359</v>
      </c>
      <c r="B126" s="4" t="s">
        <v>270</v>
      </c>
      <c r="C126" s="7">
        <v>144</v>
      </c>
      <c r="D126" s="4" t="s">
        <v>202</v>
      </c>
    </row>
    <row r="127" spans="1:4" x14ac:dyDescent="0.25">
      <c r="A127" s="17">
        <v>40352</v>
      </c>
      <c r="B127" s="4" t="s">
        <v>281</v>
      </c>
      <c r="C127" s="7">
        <v>146</v>
      </c>
      <c r="D127" s="4" t="s">
        <v>199</v>
      </c>
    </row>
    <row r="128" spans="1:4" x14ac:dyDescent="0.25">
      <c r="A128" s="17">
        <v>40296</v>
      </c>
      <c r="B128" s="4" t="s">
        <v>280</v>
      </c>
      <c r="C128" s="7">
        <v>105</v>
      </c>
      <c r="D128" s="4" t="s">
        <v>198</v>
      </c>
    </row>
    <row r="129" spans="1:4" x14ac:dyDescent="0.25">
      <c r="A129" s="17">
        <v>40354</v>
      </c>
      <c r="B129" s="4" t="s">
        <v>266</v>
      </c>
      <c r="C129" s="7">
        <v>134</v>
      </c>
      <c r="D129" s="4" t="s">
        <v>199</v>
      </c>
    </row>
    <row r="130" spans="1:4" x14ac:dyDescent="0.25">
      <c r="A130" s="17">
        <v>40370</v>
      </c>
      <c r="B130" s="4" t="s">
        <v>270</v>
      </c>
      <c r="C130" s="7">
        <v>118</v>
      </c>
      <c r="D130" s="4" t="s">
        <v>199</v>
      </c>
    </row>
    <row r="131" spans="1:4" x14ac:dyDescent="0.25">
      <c r="A131" s="17">
        <v>40369</v>
      </c>
      <c r="B131" s="4" t="s">
        <v>191</v>
      </c>
      <c r="C131" s="7">
        <v>132</v>
      </c>
      <c r="D131" s="4" t="s">
        <v>202</v>
      </c>
    </row>
    <row r="132" spans="1:4" x14ac:dyDescent="0.25">
      <c r="A132" s="17">
        <v>40325</v>
      </c>
      <c r="B132" s="4" t="s">
        <v>279</v>
      </c>
      <c r="C132" s="7">
        <v>117</v>
      </c>
      <c r="D132" s="4" t="s">
        <v>200</v>
      </c>
    </row>
    <row r="133" spans="1:4" x14ac:dyDescent="0.25">
      <c r="A133" s="17">
        <v>40271</v>
      </c>
      <c r="B133" s="4" t="s">
        <v>272</v>
      </c>
      <c r="C133" s="7">
        <v>194</v>
      </c>
      <c r="D133" s="4" t="s">
        <v>199</v>
      </c>
    </row>
    <row r="134" spans="1:4" x14ac:dyDescent="0.25">
      <c r="A134" s="17">
        <v>40295</v>
      </c>
      <c r="B134" s="4" t="s">
        <v>191</v>
      </c>
      <c r="C134" s="7">
        <v>122</v>
      </c>
      <c r="D134" s="4" t="s">
        <v>198</v>
      </c>
    </row>
    <row r="135" spans="1:4" x14ac:dyDescent="0.25">
      <c r="A135" s="17">
        <v>40358</v>
      </c>
      <c r="B135" s="4" t="s">
        <v>272</v>
      </c>
      <c r="C135" s="7">
        <v>134</v>
      </c>
      <c r="D135" s="4" t="s">
        <v>200</v>
      </c>
    </row>
    <row r="136" spans="1:4" x14ac:dyDescent="0.25">
      <c r="A136" s="17">
        <v>40370</v>
      </c>
      <c r="B136" s="4" t="s">
        <v>265</v>
      </c>
      <c r="C136" s="7">
        <v>134</v>
      </c>
      <c r="D136" s="4" t="s">
        <v>198</v>
      </c>
    </row>
    <row r="137" spans="1:4" x14ac:dyDescent="0.25">
      <c r="A137" s="17">
        <v>40267</v>
      </c>
      <c r="B137" s="4" t="s">
        <v>267</v>
      </c>
      <c r="C137" s="7">
        <v>125</v>
      </c>
      <c r="D137" s="4" t="s">
        <v>200</v>
      </c>
    </row>
    <row r="138" spans="1:4" x14ac:dyDescent="0.25">
      <c r="A138" s="17">
        <v>40273</v>
      </c>
      <c r="B138" s="4" t="s">
        <v>279</v>
      </c>
      <c r="C138" s="7">
        <v>115</v>
      </c>
      <c r="D138" s="4" t="s">
        <v>269</v>
      </c>
    </row>
    <row r="139" spans="1:4" x14ac:dyDescent="0.25">
      <c r="A139" s="17">
        <v>40272</v>
      </c>
      <c r="B139" s="4" t="s">
        <v>278</v>
      </c>
      <c r="C139" s="7">
        <v>105</v>
      </c>
      <c r="D139" s="4" t="s">
        <v>200</v>
      </c>
    </row>
    <row r="140" spans="1:4" x14ac:dyDescent="0.25">
      <c r="A140" s="17">
        <v>40353</v>
      </c>
      <c r="B140" s="4" t="s">
        <v>278</v>
      </c>
      <c r="C140" s="7">
        <v>179</v>
      </c>
      <c r="D140" s="4" t="s">
        <v>202</v>
      </c>
    </row>
    <row r="141" spans="1:4" x14ac:dyDescent="0.25">
      <c r="A141" s="17">
        <v>40351</v>
      </c>
      <c r="B141" s="4" t="s">
        <v>267</v>
      </c>
      <c r="C141" s="7">
        <v>114</v>
      </c>
      <c r="D141" s="4" t="s">
        <v>200</v>
      </c>
    </row>
    <row r="142" spans="1:4" x14ac:dyDescent="0.25">
      <c r="A142" s="17">
        <v>40335</v>
      </c>
      <c r="B142" s="4" t="s">
        <v>267</v>
      </c>
      <c r="C142" s="7">
        <v>176</v>
      </c>
      <c r="D142" s="4" t="s">
        <v>199</v>
      </c>
    </row>
    <row r="143" spans="1:4" x14ac:dyDescent="0.25">
      <c r="A143" s="17">
        <v>40293</v>
      </c>
      <c r="B143" s="4" t="s">
        <v>277</v>
      </c>
      <c r="C143" s="7">
        <v>194</v>
      </c>
      <c r="D143" s="4" t="s">
        <v>200</v>
      </c>
    </row>
    <row r="144" spans="1:4" x14ac:dyDescent="0.25">
      <c r="A144" s="17">
        <v>40316</v>
      </c>
      <c r="B144" s="4" t="s">
        <v>281</v>
      </c>
      <c r="C144" s="7">
        <v>170</v>
      </c>
      <c r="D144" s="4" t="s">
        <v>269</v>
      </c>
    </row>
    <row r="145" spans="1:4" x14ac:dyDescent="0.25">
      <c r="A145" s="17">
        <v>40373</v>
      </c>
      <c r="B145" s="4" t="s">
        <v>266</v>
      </c>
      <c r="C145" s="7">
        <v>144</v>
      </c>
      <c r="D145" s="4" t="s">
        <v>199</v>
      </c>
    </row>
    <row r="146" spans="1:4" x14ac:dyDescent="0.25">
      <c r="A146" s="17">
        <v>40304</v>
      </c>
      <c r="B146" s="4" t="s">
        <v>278</v>
      </c>
      <c r="C146" s="7">
        <v>175</v>
      </c>
      <c r="D146" s="4" t="s">
        <v>199</v>
      </c>
    </row>
    <row r="147" spans="1:4" x14ac:dyDescent="0.25">
      <c r="A147" s="17">
        <v>40381</v>
      </c>
      <c r="B147" s="4" t="s">
        <v>272</v>
      </c>
      <c r="C147" s="7">
        <v>185</v>
      </c>
      <c r="D147" s="4" t="s">
        <v>198</v>
      </c>
    </row>
    <row r="148" spans="1:4" x14ac:dyDescent="0.25">
      <c r="A148" s="17">
        <v>40361</v>
      </c>
      <c r="B148" s="4" t="s">
        <v>279</v>
      </c>
      <c r="C148" s="7">
        <v>133</v>
      </c>
      <c r="D148" s="4" t="s">
        <v>269</v>
      </c>
    </row>
    <row r="149" spans="1:4" x14ac:dyDescent="0.25">
      <c r="A149" s="17">
        <v>40319</v>
      </c>
      <c r="B149" s="4" t="s">
        <v>275</v>
      </c>
      <c r="C149" s="7">
        <v>131</v>
      </c>
      <c r="D149" s="4" t="s">
        <v>200</v>
      </c>
    </row>
    <row r="150" spans="1:4" x14ac:dyDescent="0.25">
      <c r="A150" s="17">
        <v>40344</v>
      </c>
      <c r="B150" s="4" t="s">
        <v>276</v>
      </c>
      <c r="C150" s="7">
        <v>163</v>
      </c>
      <c r="D150" s="4" t="s">
        <v>198</v>
      </c>
    </row>
    <row r="151" spans="1:4" x14ac:dyDescent="0.25">
      <c r="A151" s="17">
        <v>40263</v>
      </c>
      <c r="B151" s="4" t="s">
        <v>261</v>
      </c>
      <c r="C151" s="7">
        <v>120</v>
      </c>
      <c r="D151" s="4" t="s">
        <v>198</v>
      </c>
    </row>
    <row r="152" spans="1:4" x14ac:dyDescent="0.25">
      <c r="A152" s="17">
        <v>40302</v>
      </c>
      <c r="B152" s="4" t="s">
        <v>282</v>
      </c>
      <c r="C152" s="7">
        <v>136</v>
      </c>
      <c r="D152" s="4" t="s">
        <v>269</v>
      </c>
    </row>
    <row r="153" spans="1:4" x14ac:dyDescent="0.25">
      <c r="A153" s="17">
        <v>40265</v>
      </c>
      <c r="B153" s="4" t="s">
        <v>268</v>
      </c>
      <c r="C153" s="7">
        <v>195</v>
      </c>
      <c r="D153" s="4" t="s">
        <v>200</v>
      </c>
    </row>
    <row r="154" spans="1:4" x14ac:dyDescent="0.25">
      <c r="A154" s="17">
        <v>40289</v>
      </c>
      <c r="B154" s="4" t="s">
        <v>283</v>
      </c>
      <c r="C154" s="7">
        <v>157</v>
      </c>
      <c r="D154" s="4" t="s">
        <v>200</v>
      </c>
    </row>
    <row r="155" spans="1:4" x14ac:dyDescent="0.25">
      <c r="A155" s="17">
        <v>40325</v>
      </c>
      <c r="B155" s="4" t="s">
        <v>272</v>
      </c>
      <c r="C155" s="7">
        <v>187</v>
      </c>
      <c r="D155" s="4" t="s">
        <v>269</v>
      </c>
    </row>
    <row r="156" spans="1:4" x14ac:dyDescent="0.25">
      <c r="A156" s="17">
        <v>40313</v>
      </c>
      <c r="B156" s="4" t="s">
        <v>278</v>
      </c>
      <c r="C156" s="7">
        <v>185</v>
      </c>
      <c r="D156" s="4" t="s">
        <v>199</v>
      </c>
    </row>
    <row r="157" spans="1:4" x14ac:dyDescent="0.25">
      <c r="A157" s="17">
        <v>40369</v>
      </c>
      <c r="B157" s="4" t="s">
        <v>273</v>
      </c>
      <c r="C157" s="7">
        <v>154</v>
      </c>
      <c r="D157" s="4" t="s">
        <v>200</v>
      </c>
    </row>
    <row r="158" spans="1:4" x14ac:dyDescent="0.25">
      <c r="A158" s="17">
        <v>40342</v>
      </c>
      <c r="B158" s="4" t="s">
        <v>273</v>
      </c>
      <c r="C158" s="7">
        <v>187</v>
      </c>
      <c r="D158" s="4" t="s">
        <v>198</v>
      </c>
    </row>
    <row r="159" spans="1:4" x14ac:dyDescent="0.25">
      <c r="A159" s="17">
        <v>40373</v>
      </c>
      <c r="B159" s="4" t="s">
        <v>268</v>
      </c>
      <c r="C159" s="7">
        <v>142</v>
      </c>
      <c r="D159" s="4" t="s">
        <v>198</v>
      </c>
    </row>
    <row r="160" spans="1:4" x14ac:dyDescent="0.25">
      <c r="A160" s="17">
        <v>40378</v>
      </c>
      <c r="B160" s="4" t="s">
        <v>261</v>
      </c>
      <c r="C160" s="7">
        <v>132</v>
      </c>
      <c r="D160" s="4" t="s">
        <v>269</v>
      </c>
    </row>
    <row r="161" spans="1:4" x14ac:dyDescent="0.25">
      <c r="A161" s="17">
        <v>40370</v>
      </c>
      <c r="B161" s="4" t="s">
        <v>281</v>
      </c>
      <c r="C161" s="7">
        <v>127</v>
      </c>
      <c r="D161" s="4" t="s">
        <v>200</v>
      </c>
    </row>
    <row r="162" spans="1:4" x14ac:dyDescent="0.25">
      <c r="A162" s="17">
        <v>40325</v>
      </c>
      <c r="B162" s="4" t="s">
        <v>276</v>
      </c>
      <c r="C162" s="7">
        <v>184</v>
      </c>
      <c r="D162" s="4" t="s">
        <v>269</v>
      </c>
    </row>
    <row r="163" spans="1:4" x14ac:dyDescent="0.25">
      <c r="A163" s="17">
        <v>40352</v>
      </c>
      <c r="B163" s="4" t="s">
        <v>263</v>
      </c>
      <c r="C163" s="7">
        <v>164</v>
      </c>
      <c r="D163" s="4" t="s">
        <v>202</v>
      </c>
    </row>
    <row r="164" spans="1:4" x14ac:dyDescent="0.25">
      <c r="A164" s="17">
        <v>40296</v>
      </c>
      <c r="B164" s="4" t="s">
        <v>265</v>
      </c>
      <c r="C164" s="7">
        <v>157</v>
      </c>
      <c r="D164" s="4" t="s">
        <v>200</v>
      </c>
    </row>
    <row r="165" spans="1:4" x14ac:dyDescent="0.25">
      <c r="A165" s="17">
        <v>40364</v>
      </c>
      <c r="B165" s="4" t="s">
        <v>274</v>
      </c>
      <c r="C165" s="7">
        <v>186</v>
      </c>
      <c r="D165" s="4" t="s">
        <v>269</v>
      </c>
    </row>
    <row r="166" spans="1:4" x14ac:dyDescent="0.25">
      <c r="A166" s="17">
        <v>40321</v>
      </c>
      <c r="B166" s="4" t="s">
        <v>267</v>
      </c>
      <c r="C166" s="7">
        <v>135</v>
      </c>
      <c r="D166" s="4" t="s">
        <v>199</v>
      </c>
    </row>
    <row r="167" spans="1:4" x14ac:dyDescent="0.25">
      <c r="A167" s="17">
        <v>40354</v>
      </c>
      <c r="B167" s="4" t="s">
        <v>190</v>
      </c>
      <c r="C167" s="7">
        <v>194</v>
      </c>
      <c r="D167" s="4" t="s">
        <v>199</v>
      </c>
    </row>
    <row r="168" spans="1:4" x14ac:dyDescent="0.25">
      <c r="A168" s="17">
        <v>40273</v>
      </c>
      <c r="B168" s="4" t="s">
        <v>263</v>
      </c>
      <c r="C168" s="7">
        <v>177</v>
      </c>
      <c r="D168" s="4" t="s">
        <v>200</v>
      </c>
    </row>
    <row r="169" spans="1:4" x14ac:dyDescent="0.25">
      <c r="A169" s="17">
        <v>40303</v>
      </c>
      <c r="B169" s="4" t="s">
        <v>281</v>
      </c>
      <c r="C169" s="7">
        <v>143</v>
      </c>
      <c r="D169" s="4" t="s">
        <v>199</v>
      </c>
    </row>
    <row r="170" spans="1:4" x14ac:dyDescent="0.25">
      <c r="A170" s="17">
        <v>40316</v>
      </c>
      <c r="B170" s="4" t="s">
        <v>282</v>
      </c>
      <c r="C170" s="7">
        <v>152</v>
      </c>
      <c r="D170" s="4" t="s">
        <v>200</v>
      </c>
    </row>
    <row r="171" spans="1:4" x14ac:dyDescent="0.25">
      <c r="A171" s="17">
        <v>40332</v>
      </c>
      <c r="B171" s="4" t="s">
        <v>284</v>
      </c>
      <c r="C171" s="7">
        <v>101</v>
      </c>
      <c r="D171" s="4" t="s">
        <v>200</v>
      </c>
    </row>
    <row r="172" spans="1:4" x14ac:dyDescent="0.25">
      <c r="A172" s="17">
        <v>40303</v>
      </c>
      <c r="B172" s="4" t="s">
        <v>190</v>
      </c>
      <c r="C172" s="7">
        <v>110</v>
      </c>
      <c r="D172" s="4" t="s">
        <v>269</v>
      </c>
    </row>
    <row r="173" spans="1:4" x14ac:dyDescent="0.25">
      <c r="A173" s="17">
        <v>40344</v>
      </c>
      <c r="B173" s="4" t="s">
        <v>261</v>
      </c>
      <c r="C173" s="7">
        <v>124</v>
      </c>
      <c r="D173" s="4" t="s">
        <v>199</v>
      </c>
    </row>
    <row r="174" spans="1:4" x14ac:dyDescent="0.25">
      <c r="A174" s="17">
        <v>40306</v>
      </c>
      <c r="B174" s="4" t="s">
        <v>278</v>
      </c>
      <c r="C174" s="7">
        <v>102</v>
      </c>
      <c r="D174" s="4" t="s">
        <v>198</v>
      </c>
    </row>
    <row r="175" spans="1:4" x14ac:dyDescent="0.25">
      <c r="A175" s="17">
        <v>40375</v>
      </c>
      <c r="B175" s="4" t="s">
        <v>270</v>
      </c>
      <c r="C175" s="7">
        <v>139</v>
      </c>
      <c r="D175" s="4" t="s">
        <v>200</v>
      </c>
    </row>
    <row r="176" spans="1:4" x14ac:dyDescent="0.25">
      <c r="A176" s="17">
        <v>40304</v>
      </c>
      <c r="B176" s="4" t="s">
        <v>190</v>
      </c>
      <c r="C176" s="7">
        <v>152</v>
      </c>
      <c r="D176" s="4" t="s">
        <v>202</v>
      </c>
    </row>
    <row r="177" spans="1:4" x14ac:dyDescent="0.25">
      <c r="A177" s="17">
        <v>40315</v>
      </c>
      <c r="B177" s="4" t="s">
        <v>190</v>
      </c>
      <c r="C177" s="7">
        <v>168</v>
      </c>
      <c r="D177" s="4" t="s">
        <v>269</v>
      </c>
    </row>
    <row r="178" spans="1:4" x14ac:dyDescent="0.25">
      <c r="A178" s="17">
        <v>40269</v>
      </c>
      <c r="B178" s="4" t="s">
        <v>271</v>
      </c>
      <c r="C178" s="7">
        <v>151</v>
      </c>
      <c r="D178" s="4" t="s">
        <v>269</v>
      </c>
    </row>
    <row r="179" spans="1:4" x14ac:dyDescent="0.25">
      <c r="A179" s="17">
        <v>40304</v>
      </c>
      <c r="B179" s="4" t="s">
        <v>268</v>
      </c>
      <c r="C179" s="7">
        <v>137</v>
      </c>
      <c r="D179" s="4" t="s">
        <v>198</v>
      </c>
    </row>
    <row r="180" spans="1:4" x14ac:dyDescent="0.25">
      <c r="A180" s="17">
        <v>40372</v>
      </c>
      <c r="B180" s="4" t="s">
        <v>190</v>
      </c>
      <c r="C180" s="7">
        <v>104</v>
      </c>
      <c r="D180" s="4" t="s">
        <v>199</v>
      </c>
    </row>
    <row r="181" spans="1:4" x14ac:dyDescent="0.25">
      <c r="A181" s="17">
        <v>40277</v>
      </c>
      <c r="B181" s="4" t="s">
        <v>284</v>
      </c>
      <c r="C181" s="7">
        <v>139</v>
      </c>
      <c r="D181" s="4" t="s">
        <v>199</v>
      </c>
    </row>
    <row r="182" spans="1:4" x14ac:dyDescent="0.25">
      <c r="A182" s="17">
        <v>40363</v>
      </c>
      <c r="B182" s="4" t="s">
        <v>186</v>
      </c>
      <c r="C182" s="7">
        <v>147</v>
      </c>
      <c r="D182" s="4" t="s">
        <v>198</v>
      </c>
    </row>
    <row r="183" spans="1:4" x14ac:dyDescent="0.25">
      <c r="A183" s="17">
        <v>40368</v>
      </c>
      <c r="B183" s="4" t="s">
        <v>276</v>
      </c>
      <c r="C183" s="7">
        <v>190</v>
      </c>
      <c r="D183" s="4" t="s">
        <v>269</v>
      </c>
    </row>
    <row r="184" spans="1:4" x14ac:dyDescent="0.25">
      <c r="A184" s="17">
        <v>40378</v>
      </c>
      <c r="B184" s="4" t="s">
        <v>284</v>
      </c>
      <c r="C184" s="7">
        <v>159</v>
      </c>
      <c r="D184" s="4" t="s">
        <v>199</v>
      </c>
    </row>
    <row r="185" spans="1:4" x14ac:dyDescent="0.25">
      <c r="A185" s="17">
        <v>40265</v>
      </c>
      <c r="B185" s="4" t="s">
        <v>282</v>
      </c>
      <c r="C185" s="7">
        <v>112</v>
      </c>
      <c r="D185" s="4" t="s">
        <v>199</v>
      </c>
    </row>
    <row r="186" spans="1:4" x14ac:dyDescent="0.25">
      <c r="A186" s="17">
        <v>40306</v>
      </c>
      <c r="B186" s="4" t="s">
        <v>278</v>
      </c>
      <c r="C186" s="7">
        <v>182</v>
      </c>
      <c r="D186" s="4" t="s">
        <v>269</v>
      </c>
    </row>
    <row r="187" spans="1:4" x14ac:dyDescent="0.25">
      <c r="A187" s="17">
        <v>40314</v>
      </c>
      <c r="B187" s="4" t="s">
        <v>270</v>
      </c>
      <c r="C187" s="7">
        <v>121</v>
      </c>
      <c r="D187" s="4" t="s">
        <v>200</v>
      </c>
    </row>
    <row r="188" spans="1:4" x14ac:dyDescent="0.25">
      <c r="A188" s="17">
        <v>40323</v>
      </c>
      <c r="B188" s="4" t="s">
        <v>280</v>
      </c>
      <c r="C188" s="7">
        <v>181</v>
      </c>
      <c r="D188" s="4" t="s">
        <v>269</v>
      </c>
    </row>
    <row r="189" spans="1:4" x14ac:dyDescent="0.25">
      <c r="A189" s="17">
        <v>40332</v>
      </c>
      <c r="B189" s="4" t="s">
        <v>274</v>
      </c>
      <c r="C189" s="7">
        <v>104</v>
      </c>
      <c r="D189" s="4" t="s">
        <v>202</v>
      </c>
    </row>
    <row r="190" spans="1:4" x14ac:dyDescent="0.25">
      <c r="A190" s="17">
        <v>40330</v>
      </c>
      <c r="B190" s="4" t="s">
        <v>265</v>
      </c>
      <c r="C190" s="7">
        <v>194</v>
      </c>
      <c r="D190" s="4" t="s">
        <v>200</v>
      </c>
    </row>
    <row r="191" spans="1:4" x14ac:dyDescent="0.25">
      <c r="A191" s="17">
        <v>40266</v>
      </c>
      <c r="B191" s="4" t="s">
        <v>278</v>
      </c>
      <c r="C191" s="7">
        <v>178</v>
      </c>
      <c r="D191" s="4" t="s">
        <v>198</v>
      </c>
    </row>
    <row r="192" spans="1:4" x14ac:dyDescent="0.25">
      <c r="A192" s="17">
        <v>40356</v>
      </c>
      <c r="B192" s="4" t="s">
        <v>279</v>
      </c>
      <c r="C192" s="7">
        <v>142</v>
      </c>
      <c r="D192" s="4" t="s">
        <v>198</v>
      </c>
    </row>
    <row r="193" spans="1:4" x14ac:dyDescent="0.25">
      <c r="A193" s="17">
        <v>40277</v>
      </c>
      <c r="B193" s="4" t="s">
        <v>281</v>
      </c>
      <c r="C193" s="7">
        <v>191</v>
      </c>
      <c r="D193" s="4" t="s">
        <v>202</v>
      </c>
    </row>
    <row r="194" spans="1:4" x14ac:dyDescent="0.25">
      <c r="A194" s="17">
        <v>40355</v>
      </c>
      <c r="B194" s="4" t="s">
        <v>275</v>
      </c>
      <c r="C194" s="7">
        <v>120</v>
      </c>
      <c r="D194" s="4" t="s">
        <v>202</v>
      </c>
    </row>
    <row r="195" spans="1:4" x14ac:dyDescent="0.25">
      <c r="A195" s="17">
        <v>40308</v>
      </c>
      <c r="B195" s="4" t="s">
        <v>279</v>
      </c>
      <c r="C195" s="7">
        <v>155</v>
      </c>
      <c r="D195" s="4" t="s">
        <v>198</v>
      </c>
    </row>
    <row r="196" spans="1:4" x14ac:dyDescent="0.25">
      <c r="A196" s="17">
        <v>40301</v>
      </c>
      <c r="B196" s="4" t="s">
        <v>282</v>
      </c>
      <c r="C196" s="7">
        <v>199</v>
      </c>
      <c r="D196" s="4" t="s">
        <v>198</v>
      </c>
    </row>
    <row r="197" spans="1:4" x14ac:dyDescent="0.25">
      <c r="A197" s="17">
        <v>40310</v>
      </c>
      <c r="B197" s="4" t="s">
        <v>263</v>
      </c>
      <c r="C197" s="7">
        <v>106</v>
      </c>
      <c r="D197" s="4" t="s">
        <v>198</v>
      </c>
    </row>
    <row r="198" spans="1:4" x14ac:dyDescent="0.25">
      <c r="A198" s="17">
        <v>40296</v>
      </c>
      <c r="B198" s="4" t="s">
        <v>267</v>
      </c>
      <c r="C198" s="7">
        <v>149</v>
      </c>
      <c r="D198" s="4" t="s">
        <v>269</v>
      </c>
    </row>
    <row r="199" spans="1:4" x14ac:dyDescent="0.25">
      <c r="A199" s="17">
        <v>40338</v>
      </c>
      <c r="B199" s="4" t="s">
        <v>272</v>
      </c>
      <c r="C199" s="7">
        <v>158</v>
      </c>
      <c r="D199" s="4" t="s">
        <v>202</v>
      </c>
    </row>
    <row r="200" spans="1:4" x14ac:dyDescent="0.25">
      <c r="A200" s="17">
        <v>40269</v>
      </c>
      <c r="B200" s="4" t="s">
        <v>268</v>
      </c>
      <c r="C200" s="7">
        <v>144</v>
      </c>
      <c r="D200" s="4" t="s">
        <v>202</v>
      </c>
    </row>
    <row r="201" spans="1:4" x14ac:dyDescent="0.25">
      <c r="A201" s="17">
        <v>40311</v>
      </c>
      <c r="B201" s="4" t="s">
        <v>186</v>
      </c>
      <c r="C201" s="7">
        <v>143</v>
      </c>
      <c r="D201" s="4" t="s">
        <v>202</v>
      </c>
    </row>
    <row r="202" spans="1:4" x14ac:dyDescent="0.25">
      <c r="A202" s="17">
        <v>40368</v>
      </c>
      <c r="B202" s="4" t="s">
        <v>186</v>
      </c>
      <c r="C202" s="7">
        <v>177</v>
      </c>
      <c r="D202" s="4" t="s">
        <v>198</v>
      </c>
    </row>
    <row r="203" spans="1:4" x14ac:dyDescent="0.25">
      <c r="A203" s="17">
        <v>40271</v>
      </c>
      <c r="B203" s="4" t="s">
        <v>282</v>
      </c>
      <c r="C203" s="7">
        <v>142</v>
      </c>
      <c r="D203" s="4" t="s">
        <v>269</v>
      </c>
    </row>
    <row r="204" spans="1:4" x14ac:dyDescent="0.25">
      <c r="A204" s="17">
        <v>40323</v>
      </c>
      <c r="B204" s="4" t="s">
        <v>191</v>
      </c>
      <c r="C204" s="7">
        <v>193</v>
      </c>
      <c r="D204" s="4" t="s">
        <v>269</v>
      </c>
    </row>
    <row r="205" spans="1:4" x14ac:dyDescent="0.25">
      <c r="A205" s="17">
        <v>40369</v>
      </c>
      <c r="B205" s="4" t="s">
        <v>272</v>
      </c>
      <c r="C205" s="7">
        <v>193</v>
      </c>
      <c r="D205" s="4" t="s">
        <v>198</v>
      </c>
    </row>
    <row r="206" spans="1:4" x14ac:dyDescent="0.25">
      <c r="A206" s="17">
        <v>40363</v>
      </c>
      <c r="B206" s="4" t="s">
        <v>281</v>
      </c>
      <c r="C206" s="7">
        <v>112</v>
      </c>
      <c r="D206" s="4" t="s">
        <v>200</v>
      </c>
    </row>
    <row r="207" spans="1:4" x14ac:dyDescent="0.25">
      <c r="A207" s="17">
        <v>40266</v>
      </c>
      <c r="B207" s="4" t="s">
        <v>272</v>
      </c>
      <c r="C207" s="7">
        <v>123</v>
      </c>
      <c r="D207" s="4" t="s">
        <v>269</v>
      </c>
    </row>
    <row r="208" spans="1:4" x14ac:dyDescent="0.25">
      <c r="A208" s="17">
        <v>40344</v>
      </c>
      <c r="B208" s="4" t="s">
        <v>271</v>
      </c>
      <c r="C208" s="7">
        <v>197</v>
      </c>
      <c r="D208" s="4" t="s">
        <v>202</v>
      </c>
    </row>
    <row r="209" spans="1:4" x14ac:dyDescent="0.25">
      <c r="A209" s="17">
        <v>40286</v>
      </c>
      <c r="B209" s="4" t="s">
        <v>263</v>
      </c>
      <c r="C209" s="7">
        <v>155</v>
      </c>
      <c r="D209" s="4" t="s">
        <v>199</v>
      </c>
    </row>
    <row r="210" spans="1:4" x14ac:dyDescent="0.25">
      <c r="A210" s="17">
        <v>40308</v>
      </c>
      <c r="B210" s="4" t="s">
        <v>190</v>
      </c>
      <c r="C210" s="7">
        <v>118</v>
      </c>
      <c r="D210" s="4" t="s">
        <v>199</v>
      </c>
    </row>
    <row r="211" spans="1:4" x14ac:dyDescent="0.25">
      <c r="A211" s="17">
        <v>40298</v>
      </c>
      <c r="B211" s="4" t="s">
        <v>261</v>
      </c>
      <c r="C211" s="7">
        <v>169</v>
      </c>
      <c r="D211" s="4" t="s">
        <v>198</v>
      </c>
    </row>
    <row r="212" spans="1:4" x14ac:dyDescent="0.25">
      <c r="A212" s="17">
        <v>40317</v>
      </c>
      <c r="B212" s="4" t="s">
        <v>186</v>
      </c>
      <c r="C212" s="7">
        <v>172</v>
      </c>
      <c r="D212" s="4" t="s">
        <v>202</v>
      </c>
    </row>
    <row r="213" spans="1:4" x14ac:dyDescent="0.25">
      <c r="A213" s="17">
        <v>40349</v>
      </c>
      <c r="B213" s="4" t="s">
        <v>271</v>
      </c>
      <c r="C213" s="7">
        <v>132</v>
      </c>
      <c r="D213" s="4" t="s">
        <v>198</v>
      </c>
    </row>
    <row r="214" spans="1:4" x14ac:dyDescent="0.25">
      <c r="A214" s="17">
        <v>40352</v>
      </c>
      <c r="B214" s="4" t="s">
        <v>283</v>
      </c>
      <c r="C214" s="7">
        <v>154</v>
      </c>
      <c r="D214" s="4" t="s">
        <v>269</v>
      </c>
    </row>
    <row r="215" spans="1:4" x14ac:dyDescent="0.25">
      <c r="A215" s="17">
        <v>40376</v>
      </c>
      <c r="B215" s="4" t="s">
        <v>278</v>
      </c>
      <c r="C215" s="7">
        <v>152</v>
      </c>
      <c r="D215" s="4" t="s">
        <v>198</v>
      </c>
    </row>
    <row r="216" spans="1:4" x14ac:dyDescent="0.25">
      <c r="A216" s="17">
        <v>40345</v>
      </c>
      <c r="B216" s="4" t="s">
        <v>274</v>
      </c>
      <c r="C216" s="7">
        <v>128</v>
      </c>
      <c r="D216" s="4" t="s">
        <v>199</v>
      </c>
    </row>
    <row r="217" spans="1:4" x14ac:dyDescent="0.25">
      <c r="A217" s="17">
        <v>40365</v>
      </c>
      <c r="B217" s="4" t="s">
        <v>263</v>
      </c>
      <c r="C217" s="7">
        <v>101</v>
      </c>
      <c r="D217" s="4" t="s">
        <v>198</v>
      </c>
    </row>
    <row r="218" spans="1:4" x14ac:dyDescent="0.25">
      <c r="A218" s="17">
        <v>40293</v>
      </c>
      <c r="B218" s="4" t="s">
        <v>267</v>
      </c>
      <c r="C218" s="7">
        <v>174</v>
      </c>
      <c r="D218" s="4" t="s">
        <v>199</v>
      </c>
    </row>
    <row r="219" spans="1:4" x14ac:dyDescent="0.25">
      <c r="A219" s="17">
        <v>40274</v>
      </c>
      <c r="B219" s="4" t="s">
        <v>261</v>
      </c>
      <c r="C219" s="7">
        <v>124</v>
      </c>
      <c r="D219" s="4" t="s">
        <v>202</v>
      </c>
    </row>
    <row r="220" spans="1:4" x14ac:dyDescent="0.25">
      <c r="A220" s="17">
        <v>40353</v>
      </c>
      <c r="B220" s="4" t="s">
        <v>274</v>
      </c>
      <c r="C220" s="7">
        <v>172</v>
      </c>
      <c r="D220" s="4" t="s">
        <v>198</v>
      </c>
    </row>
    <row r="221" spans="1:4" x14ac:dyDescent="0.25">
      <c r="A221" s="17">
        <v>40269</v>
      </c>
      <c r="B221" s="4" t="s">
        <v>266</v>
      </c>
      <c r="C221" s="7">
        <v>165</v>
      </c>
      <c r="D221" s="4" t="s">
        <v>202</v>
      </c>
    </row>
    <row r="222" spans="1:4" x14ac:dyDescent="0.25">
      <c r="A222" s="17">
        <v>40332</v>
      </c>
      <c r="B222" s="4" t="s">
        <v>263</v>
      </c>
      <c r="C222" s="7">
        <v>117</v>
      </c>
      <c r="D222" s="4" t="s">
        <v>198</v>
      </c>
    </row>
    <row r="223" spans="1:4" x14ac:dyDescent="0.25">
      <c r="A223" s="17">
        <v>40285</v>
      </c>
      <c r="B223" s="4" t="s">
        <v>281</v>
      </c>
      <c r="C223" s="7">
        <v>109</v>
      </c>
      <c r="D223" s="4" t="s">
        <v>199</v>
      </c>
    </row>
    <row r="224" spans="1:4" x14ac:dyDescent="0.25">
      <c r="A224" s="17">
        <v>40276</v>
      </c>
      <c r="B224" s="4" t="s">
        <v>279</v>
      </c>
      <c r="C224" s="7">
        <v>172</v>
      </c>
      <c r="D224" s="4" t="s">
        <v>198</v>
      </c>
    </row>
    <row r="225" spans="1:4" x14ac:dyDescent="0.25">
      <c r="A225" s="17">
        <v>40349</v>
      </c>
      <c r="B225" s="4" t="s">
        <v>275</v>
      </c>
      <c r="C225" s="7">
        <v>115</v>
      </c>
      <c r="D225" s="4" t="s">
        <v>269</v>
      </c>
    </row>
    <row r="226" spans="1:4" x14ac:dyDescent="0.25">
      <c r="A226" s="17">
        <v>40317</v>
      </c>
      <c r="B226" s="4" t="s">
        <v>277</v>
      </c>
      <c r="C226" s="7">
        <v>125</v>
      </c>
      <c r="D226" s="4" t="s">
        <v>200</v>
      </c>
    </row>
    <row r="227" spans="1:4" x14ac:dyDescent="0.25">
      <c r="A227" s="17">
        <v>40265</v>
      </c>
      <c r="B227" s="4" t="s">
        <v>265</v>
      </c>
      <c r="C227" s="7">
        <v>113</v>
      </c>
      <c r="D227" s="4" t="s">
        <v>198</v>
      </c>
    </row>
    <row r="228" spans="1:4" x14ac:dyDescent="0.25">
      <c r="A228" s="17">
        <v>40300</v>
      </c>
      <c r="B228" s="4" t="s">
        <v>191</v>
      </c>
      <c r="C228" s="7">
        <v>152</v>
      </c>
      <c r="D228" s="4" t="s">
        <v>202</v>
      </c>
    </row>
    <row r="229" spans="1:4" x14ac:dyDescent="0.25">
      <c r="A229" s="17">
        <v>40368</v>
      </c>
      <c r="B229" s="4" t="s">
        <v>274</v>
      </c>
      <c r="C229" s="7">
        <v>144</v>
      </c>
      <c r="D229" s="4" t="s">
        <v>269</v>
      </c>
    </row>
    <row r="230" spans="1:4" x14ac:dyDescent="0.25">
      <c r="A230" s="17">
        <v>40272</v>
      </c>
      <c r="B230" s="4" t="s">
        <v>261</v>
      </c>
      <c r="C230" s="7">
        <v>153</v>
      </c>
      <c r="D230" s="4" t="s">
        <v>202</v>
      </c>
    </row>
    <row r="231" spans="1:4" x14ac:dyDescent="0.25">
      <c r="A231" s="17">
        <v>40380</v>
      </c>
      <c r="B231" s="4" t="s">
        <v>263</v>
      </c>
      <c r="C231" s="7">
        <v>188</v>
      </c>
      <c r="D231" s="4" t="s">
        <v>199</v>
      </c>
    </row>
    <row r="232" spans="1:4" x14ac:dyDescent="0.25">
      <c r="A232" s="17">
        <v>40352</v>
      </c>
      <c r="B232" s="4" t="s">
        <v>276</v>
      </c>
      <c r="C232" s="7">
        <v>105</v>
      </c>
      <c r="D232" s="4" t="s">
        <v>202</v>
      </c>
    </row>
    <row r="233" spans="1:4" x14ac:dyDescent="0.25">
      <c r="A233" s="17">
        <v>40322</v>
      </c>
      <c r="B233" s="4" t="s">
        <v>265</v>
      </c>
      <c r="C233" s="7">
        <v>144</v>
      </c>
      <c r="D233" s="4" t="s">
        <v>200</v>
      </c>
    </row>
    <row r="234" spans="1:4" x14ac:dyDescent="0.25">
      <c r="A234" s="17">
        <v>40299</v>
      </c>
      <c r="B234" s="4" t="s">
        <v>186</v>
      </c>
      <c r="C234" s="7">
        <v>196</v>
      </c>
      <c r="D234" s="4" t="s">
        <v>202</v>
      </c>
    </row>
    <row r="235" spans="1:4" x14ac:dyDescent="0.25">
      <c r="A235" s="17">
        <v>40277</v>
      </c>
      <c r="B235" s="4" t="s">
        <v>261</v>
      </c>
      <c r="C235" s="7">
        <v>145</v>
      </c>
      <c r="D235" s="4" t="s">
        <v>198</v>
      </c>
    </row>
    <row r="236" spans="1:4" x14ac:dyDescent="0.25">
      <c r="A236" s="17">
        <v>40296</v>
      </c>
      <c r="B236" s="4" t="s">
        <v>282</v>
      </c>
      <c r="C236" s="7">
        <v>134</v>
      </c>
      <c r="D236" s="4" t="s">
        <v>198</v>
      </c>
    </row>
    <row r="237" spans="1:4" x14ac:dyDescent="0.25">
      <c r="A237" s="17">
        <v>40271</v>
      </c>
      <c r="B237" s="4" t="s">
        <v>279</v>
      </c>
      <c r="C237" s="7">
        <v>196</v>
      </c>
      <c r="D237" s="4" t="s">
        <v>198</v>
      </c>
    </row>
    <row r="238" spans="1:4" x14ac:dyDescent="0.25">
      <c r="A238" s="17">
        <v>40350</v>
      </c>
      <c r="B238" s="4" t="s">
        <v>271</v>
      </c>
      <c r="C238" s="7">
        <v>110</v>
      </c>
      <c r="D238" s="4" t="s">
        <v>199</v>
      </c>
    </row>
    <row r="239" spans="1:4" x14ac:dyDescent="0.25">
      <c r="A239" s="17">
        <v>40264</v>
      </c>
      <c r="B239" s="4" t="s">
        <v>277</v>
      </c>
      <c r="C239" s="7">
        <v>172</v>
      </c>
      <c r="D239" s="4" t="s">
        <v>269</v>
      </c>
    </row>
    <row r="240" spans="1:4" x14ac:dyDescent="0.25">
      <c r="A240" s="17">
        <v>40350</v>
      </c>
      <c r="B240" s="4" t="s">
        <v>271</v>
      </c>
      <c r="C240" s="7">
        <v>174</v>
      </c>
      <c r="D240" s="4" t="s">
        <v>202</v>
      </c>
    </row>
    <row r="241" spans="1:4" x14ac:dyDescent="0.25">
      <c r="A241" s="17">
        <v>40311</v>
      </c>
      <c r="B241" s="4" t="s">
        <v>268</v>
      </c>
      <c r="C241" s="7">
        <v>109</v>
      </c>
      <c r="D241" s="4" t="s">
        <v>269</v>
      </c>
    </row>
    <row r="242" spans="1:4" x14ac:dyDescent="0.25">
      <c r="A242" s="17">
        <v>40289</v>
      </c>
      <c r="B242" s="4" t="s">
        <v>275</v>
      </c>
      <c r="C242" s="7">
        <v>181</v>
      </c>
      <c r="D242" s="4" t="s">
        <v>200</v>
      </c>
    </row>
    <row r="243" spans="1:4" x14ac:dyDescent="0.25">
      <c r="A243" s="17">
        <v>40304</v>
      </c>
      <c r="B243" s="4" t="s">
        <v>271</v>
      </c>
      <c r="C243" s="7">
        <v>185</v>
      </c>
      <c r="D243" s="4" t="s">
        <v>198</v>
      </c>
    </row>
    <row r="244" spans="1:4" x14ac:dyDescent="0.25">
      <c r="A244" s="17">
        <v>40333</v>
      </c>
      <c r="B244" s="4" t="s">
        <v>268</v>
      </c>
      <c r="C244" s="7">
        <v>170</v>
      </c>
      <c r="D244" s="4" t="s">
        <v>200</v>
      </c>
    </row>
    <row r="245" spans="1:4" x14ac:dyDescent="0.25">
      <c r="A245" s="17">
        <v>40363</v>
      </c>
      <c r="B245" s="4" t="s">
        <v>273</v>
      </c>
      <c r="C245" s="7">
        <v>179</v>
      </c>
      <c r="D245" s="4" t="s">
        <v>199</v>
      </c>
    </row>
    <row r="246" spans="1:4" x14ac:dyDescent="0.25">
      <c r="A246" s="17">
        <v>40284</v>
      </c>
      <c r="B246" s="4" t="s">
        <v>281</v>
      </c>
      <c r="C246" s="7">
        <v>109</v>
      </c>
      <c r="D246" s="4" t="s">
        <v>269</v>
      </c>
    </row>
    <row r="247" spans="1:4" x14ac:dyDescent="0.25">
      <c r="A247" s="17">
        <v>40381</v>
      </c>
      <c r="B247" s="4" t="s">
        <v>273</v>
      </c>
      <c r="C247" s="7">
        <v>110</v>
      </c>
      <c r="D247" s="4" t="s">
        <v>200</v>
      </c>
    </row>
    <row r="248" spans="1:4" x14ac:dyDescent="0.25">
      <c r="A248" s="17">
        <v>40366</v>
      </c>
      <c r="B248" s="4" t="s">
        <v>274</v>
      </c>
      <c r="C248" s="7">
        <v>137</v>
      </c>
      <c r="D248" s="4" t="s">
        <v>198</v>
      </c>
    </row>
    <row r="249" spans="1:4" x14ac:dyDescent="0.25">
      <c r="A249" s="17">
        <v>40366</v>
      </c>
      <c r="B249" s="4" t="s">
        <v>266</v>
      </c>
      <c r="C249" s="7">
        <v>128</v>
      </c>
      <c r="D249" s="4" t="s">
        <v>200</v>
      </c>
    </row>
    <row r="250" spans="1:4" x14ac:dyDescent="0.25">
      <c r="A250" s="17">
        <v>40313</v>
      </c>
      <c r="B250" s="4" t="s">
        <v>279</v>
      </c>
      <c r="C250" s="7">
        <v>183</v>
      </c>
      <c r="D250" s="4" t="s">
        <v>198</v>
      </c>
    </row>
    <row r="251" spans="1:4" x14ac:dyDescent="0.25">
      <c r="A251" s="17">
        <v>40286</v>
      </c>
      <c r="B251" s="4" t="s">
        <v>281</v>
      </c>
      <c r="C251" s="7">
        <v>200</v>
      </c>
      <c r="D251" s="4" t="s">
        <v>202</v>
      </c>
    </row>
    <row r="252" spans="1:4" x14ac:dyDescent="0.25">
      <c r="A252" s="17">
        <v>40371</v>
      </c>
      <c r="B252" s="4" t="s">
        <v>261</v>
      </c>
      <c r="C252" s="7">
        <v>114</v>
      </c>
      <c r="D252" s="4" t="s">
        <v>198</v>
      </c>
    </row>
    <row r="253" spans="1:4" x14ac:dyDescent="0.25">
      <c r="A253" s="17">
        <v>40282</v>
      </c>
      <c r="B253" s="4" t="s">
        <v>268</v>
      </c>
      <c r="C253" s="7">
        <v>144</v>
      </c>
      <c r="D253" s="4" t="s">
        <v>202</v>
      </c>
    </row>
    <row r="254" spans="1:4" x14ac:dyDescent="0.25">
      <c r="A254" s="17">
        <v>40297</v>
      </c>
      <c r="B254" s="4" t="s">
        <v>267</v>
      </c>
      <c r="C254" s="7">
        <v>142</v>
      </c>
      <c r="D254" s="4" t="s">
        <v>269</v>
      </c>
    </row>
    <row r="255" spans="1:4" x14ac:dyDescent="0.25">
      <c r="A255" s="17">
        <v>40344</v>
      </c>
      <c r="B255" s="4" t="s">
        <v>186</v>
      </c>
      <c r="C255" s="7">
        <v>167</v>
      </c>
      <c r="D255" s="4" t="s">
        <v>200</v>
      </c>
    </row>
    <row r="256" spans="1:4" x14ac:dyDescent="0.25">
      <c r="A256" s="17">
        <v>40308</v>
      </c>
      <c r="B256" s="4" t="s">
        <v>266</v>
      </c>
      <c r="C256" s="7">
        <v>169</v>
      </c>
      <c r="D256" s="4" t="s">
        <v>199</v>
      </c>
    </row>
    <row r="257" spans="1:4" x14ac:dyDescent="0.25">
      <c r="A257" s="17">
        <v>40360</v>
      </c>
      <c r="B257" s="4" t="s">
        <v>282</v>
      </c>
      <c r="C257" s="7">
        <v>131</v>
      </c>
      <c r="D257" s="4" t="s">
        <v>199</v>
      </c>
    </row>
    <row r="258" spans="1:4" x14ac:dyDescent="0.25">
      <c r="A258" s="17">
        <v>40319</v>
      </c>
      <c r="B258" s="4" t="s">
        <v>261</v>
      </c>
      <c r="C258" s="7">
        <v>113</v>
      </c>
      <c r="D258" s="4" t="s">
        <v>269</v>
      </c>
    </row>
    <row r="259" spans="1:4" x14ac:dyDescent="0.25">
      <c r="A259" s="17">
        <v>40304</v>
      </c>
      <c r="B259" s="4" t="s">
        <v>263</v>
      </c>
      <c r="C259" s="7">
        <v>162</v>
      </c>
      <c r="D259" s="4" t="s">
        <v>199</v>
      </c>
    </row>
    <row r="260" spans="1:4" x14ac:dyDescent="0.25">
      <c r="A260" s="17">
        <v>40312</v>
      </c>
      <c r="B260" s="4" t="s">
        <v>279</v>
      </c>
      <c r="C260" s="7">
        <v>152</v>
      </c>
      <c r="D260" s="4" t="s">
        <v>198</v>
      </c>
    </row>
    <row r="261" spans="1:4" x14ac:dyDescent="0.25">
      <c r="A261" s="17">
        <v>40303</v>
      </c>
      <c r="B261" s="4" t="s">
        <v>267</v>
      </c>
      <c r="C261" s="7">
        <v>143</v>
      </c>
      <c r="D261" s="4" t="s">
        <v>202</v>
      </c>
    </row>
    <row r="262" spans="1:4" x14ac:dyDescent="0.25">
      <c r="A262" s="17">
        <v>40271</v>
      </c>
      <c r="B262" s="4" t="s">
        <v>283</v>
      </c>
      <c r="C262" s="7">
        <v>171</v>
      </c>
      <c r="D262" s="4" t="s">
        <v>199</v>
      </c>
    </row>
    <row r="263" spans="1:4" x14ac:dyDescent="0.25">
      <c r="A263" s="17">
        <v>40271</v>
      </c>
      <c r="B263" s="4" t="s">
        <v>271</v>
      </c>
      <c r="C263" s="7">
        <v>147</v>
      </c>
      <c r="D263" s="4" t="s">
        <v>198</v>
      </c>
    </row>
    <row r="264" spans="1:4" x14ac:dyDescent="0.25">
      <c r="A264" s="17">
        <v>40274</v>
      </c>
      <c r="B264" s="4" t="s">
        <v>284</v>
      </c>
      <c r="C264" s="7">
        <v>164</v>
      </c>
      <c r="D264" s="4" t="s">
        <v>200</v>
      </c>
    </row>
    <row r="265" spans="1:4" x14ac:dyDescent="0.25">
      <c r="A265" s="17">
        <v>40326</v>
      </c>
      <c r="B265" s="4" t="s">
        <v>267</v>
      </c>
      <c r="C265" s="7">
        <v>163</v>
      </c>
      <c r="D265" s="4" t="s">
        <v>199</v>
      </c>
    </row>
    <row r="266" spans="1:4" x14ac:dyDescent="0.25">
      <c r="A266" s="17">
        <v>40364</v>
      </c>
      <c r="B266" s="4" t="s">
        <v>278</v>
      </c>
      <c r="C266" s="7">
        <v>148</v>
      </c>
      <c r="D266" s="4" t="s">
        <v>200</v>
      </c>
    </row>
    <row r="267" spans="1:4" x14ac:dyDescent="0.25">
      <c r="A267" s="17">
        <v>40307</v>
      </c>
      <c r="B267" s="4" t="s">
        <v>283</v>
      </c>
      <c r="C267" s="7">
        <v>109</v>
      </c>
      <c r="D267" s="4" t="s">
        <v>202</v>
      </c>
    </row>
    <row r="268" spans="1:4" x14ac:dyDescent="0.25">
      <c r="A268" s="17">
        <v>40376</v>
      </c>
      <c r="B268" s="4" t="s">
        <v>186</v>
      </c>
      <c r="C268" s="7">
        <v>179</v>
      </c>
      <c r="D268" s="4" t="s">
        <v>199</v>
      </c>
    </row>
    <row r="269" spans="1:4" x14ac:dyDescent="0.25">
      <c r="A269" s="17">
        <v>40285</v>
      </c>
      <c r="B269" s="4" t="s">
        <v>267</v>
      </c>
      <c r="C269" s="7">
        <v>130</v>
      </c>
      <c r="D269" s="4" t="s">
        <v>199</v>
      </c>
    </row>
    <row r="270" spans="1:4" x14ac:dyDescent="0.25">
      <c r="A270" s="17">
        <v>40293</v>
      </c>
      <c r="B270" s="4" t="s">
        <v>273</v>
      </c>
      <c r="C270" s="7">
        <v>197</v>
      </c>
      <c r="D270" s="4" t="s">
        <v>199</v>
      </c>
    </row>
    <row r="271" spans="1:4" x14ac:dyDescent="0.25">
      <c r="A271" s="17">
        <v>40304</v>
      </c>
      <c r="B271" s="4" t="s">
        <v>274</v>
      </c>
      <c r="C271" s="7">
        <v>106</v>
      </c>
      <c r="D271" s="4" t="s">
        <v>199</v>
      </c>
    </row>
    <row r="272" spans="1:4" x14ac:dyDescent="0.25">
      <c r="A272" s="17">
        <v>40380</v>
      </c>
      <c r="B272" s="4" t="s">
        <v>190</v>
      </c>
      <c r="C272" s="7">
        <v>145</v>
      </c>
      <c r="D272" s="4" t="s">
        <v>199</v>
      </c>
    </row>
    <row r="273" spans="1:4" x14ac:dyDescent="0.25">
      <c r="A273" s="17">
        <v>40377</v>
      </c>
      <c r="B273" s="4" t="s">
        <v>283</v>
      </c>
      <c r="C273" s="7">
        <v>133</v>
      </c>
      <c r="D273" s="4" t="s">
        <v>202</v>
      </c>
    </row>
    <row r="274" spans="1:4" x14ac:dyDescent="0.25">
      <c r="A274" s="17">
        <v>40353</v>
      </c>
      <c r="B274" s="4" t="s">
        <v>267</v>
      </c>
      <c r="C274" s="7">
        <v>195</v>
      </c>
      <c r="D274" s="4" t="s">
        <v>199</v>
      </c>
    </row>
    <row r="275" spans="1:4" x14ac:dyDescent="0.25">
      <c r="A275" s="17">
        <v>40265</v>
      </c>
      <c r="B275" s="4" t="s">
        <v>191</v>
      </c>
      <c r="C275" s="7">
        <v>151</v>
      </c>
      <c r="D275" s="4" t="s">
        <v>269</v>
      </c>
    </row>
    <row r="276" spans="1:4" x14ac:dyDescent="0.25">
      <c r="A276" s="17">
        <v>40319</v>
      </c>
      <c r="B276" s="4" t="s">
        <v>277</v>
      </c>
      <c r="C276" s="7">
        <v>102</v>
      </c>
      <c r="D276" s="4" t="s">
        <v>202</v>
      </c>
    </row>
    <row r="277" spans="1:4" x14ac:dyDescent="0.25">
      <c r="A277" s="17">
        <v>40315</v>
      </c>
      <c r="B277" s="4" t="s">
        <v>280</v>
      </c>
      <c r="C277" s="7">
        <v>152</v>
      </c>
      <c r="D277" s="4" t="s">
        <v>199</v>
      </c>
    </row>
    <row r="278" spans="1:4" x14ac:dyDescent="0.25">
      <c r="A278" s="17">
        <v>40309</v>
      </c>
      <c r="B278" s="4" t="s">
        <v>283</v>
      </c>
      <c r="C278" s="7">
        <v>168</v>
      </c>
      <c r="D278" s="4" t="s">
        <v>202</v>
      </c>
    </row>
    <row r="279" spans="1:4" x14ac:dyDescent="0.25">
      <c r="A279" s="17">
        <v>40295</v>
      </c>
      <c r="B279" s="4" t="s">
        <v>284</v>
      </c>
      <c r="C279" s="7">
        <v>139</v>
      </c>
      <c r="D279" s="4" t="s">
        <v>199</v>
      </c>
    </row>
    <row r="280" spans="1:4" x14ac:dyDescent="0.25">
      <c r="A280" s="17">
        <v>40295</v>
      </c>
      <c r="B280" s="4" t="s">
        <v>268</v>
      </c>
      <c r="C280" s="7">
        <v>159</v>
      </c>
      <c r="D280" s="4" t="s">
        <v>198</v>
      </c>
    </row>
    <row r="281" spans="1:4" x14ac:dyDescent="0.25">
      <c r="A281" s="17">
        <v>40308</v>
      </c>
      <c r="B281" s="4" t="s">
        <v>263</v>
      </c>
      <c r="C281" s="7">
        <v>142</v>
      </c>
      <c r="D281" s="4" t="s">
        <v>199</v>
      </c>
    </row>
    <row r="282" spans="1:4" x14ac:dyDescent="0.25">
      <c r="A282" s="17">
        <v>40335</v>
      </c>
      <c r="B282" s="4" t="s">
        <v>281</v>
      </c>
      <c r="C282" s="7">
        <v>141</v>
      </c>
      <c r="D282" s="4" t="s">
        <v>198</v>
      </c>
    </row>
    <row r="283" spans="1:4" x14ac:dyDescent="0.25">
      <c r="A283" s="17">
        <v>40345</v>
      </c>
      <c r="B283" s="4" t="s">
        <v>273</v>
      </c>
      <c r="C283" s="7">
        <v>114</v>
      </c>
      <c r="D283" s="4" t="s">
        <v>198</v>
      </c>
    </row>
    <row r="284" spans="1:4" x14ac:dyDescent="0.25">
      <c r="A284" s="17">
        <v>40367</v>
      </c>
      <c r="B284" s="4" t="s">
        <v>270</v>
      </c>
      <c r="C284" s="7">
        <v>102</v>
      </c>
      <c r="D284" s="4" t="s">
        <v>199</v>
      </c>
    </row>
    <row r="285" spans="1:4" x14ac:dyDescent="0.25">
      <c r="A285" s="17">
        <v>40313</v>
      </c>
      <c r="B285" s="4" t="s">
        <v>263</v>
      </c>
      <c r="C285" s="7">
        <v>119</v>
      </c>
      <c r="D285" s="4" t="s">
        <v>269</v>
      </c>
    </row>
    <row r="286" spans="1:4" x14ac:dyDescent="0.25">
      <c r="A286" s="17">
        <v>40362</v>
      </c>
      <c r="B286" s="4" t="s">
        <v>270</v>
      </c>
      <c r="C286" s="7">
        <v>196</v>
      </c>
      <c r="D286" s="4" t="s">
        <v>198</v>
      </c>
    </row>
    <row r="287" spans="1:4" x14ac:dyDescent="0.25">
      <c r="A287" s="17">
        <v>40367</v>
      </c>
      <c r="B287" s="4" t="s">
        <v>282</v>
      </c>
      <c r="C287" s="7">
        <v>164</v>
      </c>
      <c r="D287" s="4" t="s">
        <v>202</v>
      </c>
    </row>
    <row r="288" spans="1:4" x14ac:dyDescent="0.25">
      <c r="A288" s="17">
        <v>40290</v>
      </c>
      <c r="B288" s="4" t="s">
        <v>282</v>
      </c>
      <c r="C288" s="7">
        <v>115</v>
      </c>
      <c r="D288" s="4" t="s">
        <v>198</v>
      </c>
    </row>
    <row r="289" spans="1:4" x14ac:dyDescent="0.25">
      <c r="A289" s="17">
        <v>40304</v>
      </c>
      <c r="B289" s="4" t="s">
        <v>186</v>
      </c>
      <c r="C289" s="7">
        <v>178</v>
      </c>
      <c r="D289" s="4" t="s">
        <v>202</v>
      </c>
    </row>
    <row r="290" spans="1:4" x14ac:dyDescent="0.25">
      <c r="A290" s="17">
        <v>40284</v>
      </c>
      <c r="B290" s="4" t="s">
        <v>270</v>
      </c>
      <c r="C290" s="7">
        <v>153</v>
      </c>
      <c r="D290" s="4" t="s">
        <v>269</v>
      </c>
    </row>
    <row r="291" spans="1:4" x14ac:dyDescent="0.25">
      <c r="A291" s="17">
        <v>40316</v>
      </c>
      <c r="B291" s="4" t="s">
        <v>266</v>
      </c>
      <c r="C291" s="7">
        <v>101</v>
      </c>
      <c r="D291" s="4" t="s">
        <v>269</v>
      </c>
    </row>
    <row r="292" spans="1:4" x14ac:dyDescent="0.25">
      <c r="A292" s="17">
        <v>40370</v>
      </c>
      <c r="B292" s="4" t="s">
        <v>263</v>
      </c>
      <c r="C292" s="7">
        <v>151</v>
      </c>
      <c r="D292" s="4" t="s">
        <v>269</v>
      </c>
    </row>
    <row r="293" spans="1:4" x14ac:dyDescent="0.25">
      <c r="A293" s="17">
        <v>40316</v>
      </c>
      <c r="B293" s="4" t="s">
        <v>191</v>
      </c>
      <c r="C293" s="7">
        <v>115</v>
      </c>
      <c r="D293" s="4" t="s">
        <v>202</v>
      </c>
    </row>
    <row r="294" spans="1:4" x14ac:dyDescent="0.25">
      <c r="A294" s="17">
        <v>40339</v>
      </c>
      <c r="B294" s="4" t="s">
        <v>191</v>
      </c>
      <c r="C294" s="7">
        <v>170</v>
      </c>
      <c r="D294" s="4" t="s">
        <v>200</v>
      </c>
    </row>
    <row r="295" spans="1:4" x14ac:dyDescent="0.25">
      <c r="A295" s="17">
        <v>40279</v>
      </c>
      <c r="B295" s="4" t="s">
        <v>275</v>
      </c>
      <c r="C295" s="7">
        <v>112</v>
      </c>
      <c r="D295" s="4" t="s">
        <v>198</v>
      </c>
    </row>
    <row r="296" spans="1:4" x14ac:dyDescent="0.25">
      <c r="A296" s="17">
        <v>40279</v>
      </c>
      <c r="B296" s="4" t="s">
        <v>186</v>
      </c>
      <c r="C296" s="7">
        <v>163</v>
      </c>
      <c r="D296" s="4" t="s">
        <v>199</v>
      </c>
    </row>
    <row r="297" spans="1:4" x14ac:dyDescent="0.25">
      <c r="A297" s="17">
        <v>40327</v>
      </c>
      <c r="B297" s="4" t="s">
        <v>281</v>
      </c>
      <c r="C297" s="7">
        <v>181</v>
      </c>
      <c r="D297" s="4" t="s">
        <v>269</v>
      </c>
    </row>
    <row r="298" spans="1:4" x14ac:dyDescent="0.25">
      <c r="A298" s="17">
        <v>40366</v>
      </c>
      <c r="B298" s="4" t="s">
        <v>265</v>
      </c>
      <c r="C298" s="7">
        <v>108</v>
      </c>
      <c r="D298" s="4" t="s">
        <v>202</v>
      </c>
    </row>
    <row r="299" spans="1:4" x14ac:dyDescent="0.25">
      <c r="A299" s="17">
        <v>40265</v>
      </c>
      <c r="B299" s="4" t="s">
        <v>186</v>
      </c>
      <c r="C299" s="7">
        <v>114</v>
      </c>
      <c r="D299" s="4" t="s">
        <v>202</v>
      </c>
    </row>
    <row r="300" spans="1:4" x14ac:dyDescent="0.25">
      <c r="A300" s="17">
        <v>40291</v>
      </c>
      <c r="B300" s="4" t="s">
        <v>279</v>
      </c>
      <c r="C300" s="7">
        <v>119</v>
      </c>
      <c r="D300" s="4" t="s">
        <v>269</v>
      </c>
    </row>
    <row r="301" spans="1:4" x14ac:dyDescent="0.25">
      <c r="A301" s="17">
        <v>40274</v>
      </c>
      <c r="B301" s="4" t="s">
        <v>272</v>
      </c>
      <c r="C301" s="7">
        <v>168</v>
      </c>
      <c r="D301" s="4" t="s">
        <v>198</v>
      </c>
    </row>
    <row r="302" spans="1:4" x14ac:dyDescent="0.25">
      <c r="A302" s="17">
        <v>40265</v>
      </c>
      <c r="B302" s="4" t="s">
        <v>282</v>
      </c>
      <c r="C302" s="7">
        <v>191</v>
      </c>
      <c r="D302" s="4" t="s">
        <v>200</v>
      </c>
    </row>
    <row r="303" spans="1:4" x14ac:dyDescent="0.25">
      <c r="A303" s="17">
        <v>40319</v>
      </c>
      <c r="B303" s="4" t="s">
        <v>191</v>
      </c>
      <c r="C303" s="7">
        <v>152</v>
      </c>
      <c r="D303" s="4" t="s">
        <v>198</v>
      </c>
    </row>
    <row r="304" spans="1:4" x14ac:dyDescent="0.25">
      <c r="A304" s="17">
        <v>40269</v>
      </c>
      <c r="B304" s="4" t="s">
        <v>277</v>
      </c>
      <c r="C304" s="7">
        <v>155</v>
      </c>
      <c r="D304" s="4" t="s">
        <v>198</v>
      </c>
    </row>
    <row r="305" spans="1:4" x14ac:dyDescent="0.25">
      <c r="A305" s="17">
        <v>40381</v>
      </c>
      <c r="B305" s="4" t="s">
        <v>270</v>
      </c>
      <c r="C305" s="7">
        <v>128</v>
      </c>
      <c r="D305" s="4" t="s">
        <v>198</v>
      </c>
    </row>
    <row r="306" spans="1:4" x14ac:dyDescent="0.25">
      <c r="A306" s="17">
        <v>40298</v>
      </c>
      <c r="B306" s="4" t="s">
        <v>267</v>
      </c>
      <c r="C306" s="7">
        <v>185</v>
      </c>
      <c r="D306" s="4" t="s">
        <v>198</v>
      </c>
    </row>
    <row r="307" spans="1:4" x14ac:dyDescent="0.25">
      <c r="A307" s="17">
        <v>40281</v>
      </c>
      <c r="B307" s="4" t="s">
        <v>272</v>
      </c>
      <c r="C307" s="7">
        <v>164</v>
      </c>
      <c r="D307" s="4" t="s">
        <v>202</v>
      </c>
    </row>
    <row r="308" spans="1:4" x14ac:dyDescent="0.25">
      <c r="A308" s="17">
        <v>40367</v>
      </c>
      <c r="B308" s="4" t="s">
        <v>280</v>
      </c>
      <c r="C308" s="7">
        <v>130</v>
      </c>
      <c r="D308" s="4" t="s">
        <v>269</v>
      </c>
    </row>
    <row r="309" spans="1:4" x14ac:dyDescent="0.25">
      <c r="A309" s="17">
        <v>40288</v>
      </c>
      <c r="B309" s="4" t="s">
        <v>282</v>
      </c>
      <c r="C309" s="7">
        <v>148</v>
      </c>
      <c r="D309" s="4" t="s">
        <v>269</v>
      </c>
    </row>
    <row r="310" spans="1:4" x14ac:dyDescent="0.25">
      <c r="A310" s="17">
        <v>40347</v>
      </c>
      <c r="B310" s="4" t="s">
        <v>282</v>
      </c>
      <c r="C310" s="7">
        <v>190</v>
      </c>
      <c r="D310" s="4" t="s">
        <v>202</v>
      </c>
    </row>
    <row r="311" spans="1:4" x14ac:dyDescent="0.25">
      <c r="A311" s="17">
        <v>40379</v>
      </c>
      <c r="B311" s="4" t="s">
        <v>267</v>
      </c>
      <c r="C311" s="7">
        <v>115</v>
      </c>
      <c r="D311" s="4" t="s">
        <v>200</v>
      </c>
    </row>
    <row r="312" spans="1:4" x14ac:dyDescent="0.25">
      <c r="A312" s="17">
        <v>40355</v>
      </c>
      <c r="B312" s="4" t="s">
        <v>282</v>
      </c>
      <c r="C312" s="7">
        <v>123</v>
      </c>
      <c r="D312" s="4" t="s">
        <v>200</v>
      </c>
    </row>
    <row r="313" spans="1:4" x14ac:dyDescent="0.25">
      <c r="A313" s="17">
        <v>40337</v>
      </c>
      <c r="B313" s="4" t="s">
        <v>266</v>
      </c>
      <c r="C313" s="7">
        <v>168</v>
      </c>
      <c r="D313" s="4" t="s">
        <v>269</v>
      </c>
    </row>
    <row r="314" spans="1:4" x14ac:dyDescent="0.25">
      <c r="A314" s="17">
        <v>40379</v>
      </c>
      <c r="B314" s="4" t="s">
        <v>190</v>
      </c>
      <c r="C314" s="7">
        <v>124</v>
      </c>
      <c r="D314" s="4" t="s">
        <v>269</v>
      </c>
    </row>
    <row r="315" spans="1:4" x14ac:dyDescent="0.25">
      <c r="A315" s="17">
        <v>40350</v>
      </c>
      <c r="B315" s="4" t="s">
        <v>271</v>
      </c>
      <c r="C315" s="7">
        <v>178</v>
      </c>
      <c r="D315" s="4" t="s">
        <v>200</v>
      </c>
    </row>
    <row r="316" spans="1:4" x14ac:dyDescent="0.25">
      <c r="A316" s="17">
        <v>40378</v>
      </c>
      <c r="B316" s="4" t="s">
        <v>266</v>
      </c>
      <c r="C316" s="7">
        <v>101</v>
      </c>
      <c r="D316" s="4" t="s">
        <v>198</v>
      </c>
    </row>
    <row r="317" spans="1:4" x14ac:dyDescent="0.25">
      <c r="A317" s="17">
        <v>40269</v>
      </c>
      <c r="B317" s="4" t="s">
        <v>271</v>
      </c>
      <c r="C317" s="7">
        <v>136</v>
      </c>
      <c r="D317" s="4" t="s">
        <v>199</v>
      </c>
    </row>
    <row r="318" spans="1:4" x14ac:dyDescent="0.25">
      <c r="A318" s="17">
        <v>40265</v>
      </c>
      <c r="B318" s="4" t="s">
        <v>190</v>
      </c>
      <c r="C318" s="7">
        <v>174</v>
      </c>
      <c r="D318" s="4" t="s">
        <v>269</v>
      </c>
    </row>
    <row r="319" spans="1:4" x14ac:dyDescent="0.25">
      <c r="A319" s="17">
        <v>40368</v>
      </c>
      <c r="B319" s="4" t="s">
        <v>284</v>
      </c>
      <c r="C319" s="7">
        <v>156</v>
      </c>
      <c r="D319" s="4" t="s">
        <v>198</v>
      </c>
    </row>
    <row r="320" spans="1:4" x14ac:dyDescent="0.25">
      <c r="A320" s="17">
        <v>40276</v>
      </c>
      <c r="B320" s="4" t="s">
        <v>186</v>
      </c>
      <c r="C320" s="7">
        <v>131</v>
      </c>
      <c r="D320" s="4" t="s">
        <v>269</v>
      </c>
    </row>
    <row r="321" spans="1:4" x14ac:dyDescent="0.25">
      <c r="A321" s="17">
        <v>40317</v>
      </c>
      <c r="B321" s="4" t="s">
        <v>274</v>
      </c>
      <c r="C321" s="7">
        <v>152</v>
      </c>
      <c r="D321" s="4" t="s">
        <v>269</v>
      </c>
    </row>
    <row r="322" spans="1:4" x14ac:dyDescent="0.25">
      <c r="A322" s="17">
        <v>40334</v>
      </c>
      <c r="B322" s="4" t="s">
        <v>284</v>
      </c>
      <c r="C322" s="7">
        <v>193</v>
      </c>
      <c r="D322" s="4" t="s">
        <v>198</v>
      </c>
    </row>
    <row r="323" spans="1:4" x14ac:dyDescent="0.25">
      <c r="A323" s="17">
        <v>40349</v>
      </c>
      <c r="B323" s="4" t="s">
        <v>282</v>
      </c>
      <c r="C323" s="7">
        <v>165</v>
      </c>
      <c r="D323" s="4" t="s">
        <v>200</v>
      </c>
    </row>
    <row r="324" spans="1:4" x14ac:dyDescent="0.25">
      <c r="A324" s="17">
        <v>40278</v>
      </c>
      <c r="B324" s="4" t="s">
        <v>284</v>
      </c>
      <c r="C324" s="7">
        <v>158</v>
      </c>
      <c r="D324" s="4" t="s">
        <v>199</v>
      </c>
    </row>
    <row r="325" spans="1:4" x14ac:dyDescent="0.25">
      <c r="A325" s="17">
        <v>40322</v>
      </c>
      <c r="B325" s="4" t="s">
        <v>267</v>
      </c>
      <c r="C325" s="7">
        <v>104</v>
      </c>
      <c r="D325" s="4" t="s">
        <v>199</v>
      </c>
    </row>
    <row r="326" spans="1:4" x14ac:dyDescent="0.25">
      <c r="A326" s="17">
        <v>40360</v>
      </c>
      <c r="B326" s="4" t="s">
        <v>263</v>
      </c>
      <c r="C326" s="7">
        <v>186</v>
      </c>
      <c r="D326" s="4" t="s">
        <v>202</v>
      </c>
    </row>
    <row r="327" spans="1:4" x14ac:dyDescent="0.25">
      <c r="A327" s="17">
        <v>40278</v>
      </c>
      <c r="B327" s="4" t="s">
        <v>266</v>
      </c>
      <c r="C327" s="7">
        <v>150</v>
      </c>
      <c r="D327" s="4" t="s">
        <v>198</v>
      </c>
    </row>
    <row r="328" spans="1:4" x14ac:dyDescent="0.25">
      <c r="A328" s="17">
        <v>40292</v>
      </c>
      <c r="B328" s="4" t="s">
        <v>263</v>
      </c>
      <c r="C328" s="7">
        <v>167</v>
      </c>
      <c r="D328" s="4" t="s">
        <v>202</v>
      </c>
    </row>
    <row r="329" spans="1:4" x14ac:dyDescent="0.25">
      <c r="A329" s="17">
        <v>40371</v>
      </c>
      <c r="B329" s="4" t="s">
        <v>191</v>
      </c>
      <c r="C329" s="7">
        <v>184</v>
      </c>
      <c r="D329" s="4" t="s">
        <v>202</v>
      </c>
    </row>
    <row r="330" spans="1:4" x14ac:dyDescent="0.25">
      <c r="A330" s="17">
        <v>40278</v>
      </c>
      <c r="B330" s="4" t="s">
        <v>279</v>
      </c>
      <c r="C330" s="7">
        <v>121</v>
      </c>
      <c r="D330" s="4" t="s">
        <v>202</v>
      </c>
    </row>
    <row r="331" spans="1:4" x14ac:dyDescent="0.25">
      <c r="A331" s="17">
        <v>40374</v>
      </c>
      <c r="B331" s="4" t="s">
        <v>265</v>
      </c>
      <c r="C331" s="7">
        <v>184</v>
      </c>
      <c r="D331" s="4" t="s">
        <v>202</v>
      </c>
    </row>
    <row r="332" spans="1:4" x14ac:dyDescent="0.25">
      <c r="A332" s="17">
        <v>40265</v>
      </c>
      <c r="B332" s="4" t="s">
        <v>283</v>
      </c>
      <c r="C332" s="7">
        <v>187</v>
      </c>
      <c r="D332" s="4" t="s">
        <v>269</v>
      </c>
    </row>
    <row r="333" spans="1:4" x14ac:dyDescent="0.25">
      <c r="A333" s="17">
        <v>40288</v>
      </c>
      <c r="B333" s="4" t="s">
        <v>265</v>
      </c>
      <c r="C333" s="7">
        <v>140</v>
      </c>
      <c r="D333" s="4" t="s">
        <v>198</v>
      </c>
    </row>
    <row r="334" spans="1:4" x14ac:dyDescent="0.25">
      <c r="A334" s="17">
        <v>40340</v>
      </c>
      <c r="B334" s="4" t="s">
        <v>279</v>
      </c>
      <c r="C334" s="7">
        <v>129</v>
      </c>
      <c r="D334" s="4" t="s">
        <v>199</v>
      </c>
    </row>
    <row r="335" spans="1:4" x14ac:dyDescent="0.25">
      <c r="A335" s="17">
        <v>40343</v>
      </c>
      <c r="B335" s="4" t="s">
        <v>279</v>
      </c>
      <c r="C335" s="7">
        <v>184</v>
      </c>
      <c r="D335" s="4" t="s">
        <v>199</v>
      </c>
    </row>
    <row r="336" spans="1:4" x14ac:dyDescent="0.25">
      <c r="A336" s="17">
        <v>40370</v>
      </c>
      <c r="B336" s="4" t="s">
        <v>278</v>
      </c>
      <c r="C336" s="7">
        <v>147</v>
      </c>
      <c r="D336" s="4" t="s">
        <v>200</v>
      </c>
    </row>
    <row r="337" spans="1:4" x14ac:dyDescent="0.25">
      <c r="A337" s="17">
        <v>40357</v>
      </c>
      <c r="B337" s="4" t="s">
        <v>273</v>
      </c>
      <c r="C337" s="7">
        <v>182</v>
      </c>
      <c r="D337" s="4" t="s">
        <v>269</v>
      </c>
    </row>
    <row r="338" spans="1:4" x14ac:dyDescent="0.25">
      <c r="A338" s="17">
        <v>40298</v>
      </c>
      <c r="B338" s="4" t="s">
        <v>282</v>
      </c>
      <c r="C338" s="7">
        <v>132</v>
      </c>
      <c r="D338" s="4" t="s">
        <v>202</v>
      </c>
    </row>
    <row r="339" spans="1:4" x14ac:dyDescent="0.25">
      <c r="A339" s="17">
        <v>40283</v>
      </c>
      <c r="B339" s="4" t="s">
        <v>275</v>
      </c>
      <c r="C339" s="7">
        <v>158</v>
      </c>
      <c r="D339" s="4" t="s">
        <v>199</v>
      </c>
    </row>
    <row r="340" spans="1:4" x14ac:dyDescent="0.25">
      <c r="A340" s="17">
        <v>40294</v>
      </c>
      <c r="B340" s="4" t="s">
        <v>186</v>
      </c>
      <c r="C340" s="7">
        <v>184</v>
      </c>
      <c r="D340" s="4" t="s">
        <v>198</v>
      </c>
    </row>
    <row r="341" spans="1:4" x14ac:dyDescent="0.25">
      <c r="A341" s="17">
        <v>40267</v>
      </c>
      <c r="B341" s="4" t="s">
        <v>278</v>
      </c>
      <c r="C341" s="7">
        <v>107</v>
      </c>
      <c r="D341" s="4" t="s">
        <v>199</v>
      </c>
    </row>
    <row r="342" spans="1:4" x14ac:dyDescent="0.25">
      <c r="A342" s="17">
        <v>40325</v>
      </c>
      <c r="B342" s="4" t="s">
        <v>274</v>
      </c>
      <c r="C342" s="7">
        <v>148</v>
      </c>
      <c r="D342" s="4" t="s">
        <v>199</v>
      </c>
    </row>
    <row r="343" spans="1:4" x14ac:dyDescent="0.25">
      <c r="A343" s="17">
        <v>40354</v>
      </c>
      <c r="B343" s="4" t="s">
        <v>263</v>
      </c>
      <c r="C343" s="7">
        <v>132</v>
      </c>
      <c r="D343" s="4" t="s">
        <v>200</v>
      </c>
    </row>
    <row r="344" spans="1:4" x14ac:dyDescent="0.25">
      <c r="A344" s="17">
        <v>40266</v>
      </c>
      <c r="B344" s="4" t="s">
        <v>186</v>
      </c>
      <c r="C344" s="7">
        <v>127</v>
      </c>
      <c r="D344" s="4" t="s">
        <v>199</v>
      </c>
    </row>
    <row r="345" spans="1:4" x14ac:dyDescent="0.25">
      <c r="A345" s="17">
        <v>40326</v>
      </c>
      <c r="B345" s="4" t="s">
        <v>278</v>
      </c>
      <c r="C345" s="7">
        <v>184</v>
      </c>
      <c r="D345" s="4" t="s">
        <v>269</v>
      </c>
    </row>
    <row r="346" spans="1:4" x14ac:dyDescent="0.25">
      <c r="A346" s="17">
        <v>40272</v>
      </c>
      <c r="B346" s="4" t="s">
        <v>266</v>
      </c>
      <c r="C346" s="7">
        <v>172</v>
      </c>
      <c r="D346" s="4" t="s">
        <v>202</v>
      </c>
    </row>
    <row r="347" spans="1:4" x14ac:dyDescent="0.25">
      <c r="A347" s="17">
        <v>40281</v>
      </c>
      <c r="B347" s="4" t="s">
        <v>186</v>
      </c>
      <c r="C347" s="7">
        <v>147</v>
      </c>
      <c r="D347" s="4" t="s">
        <v>199</v>
      </c>
    </row>
    <row r="348" spans="1:4" x14ac:dyDescent="0.25">
      <c r="A348" s="17">
        <v>40290</v>
      </c>
      <c r="B348" s="4" t="s">
        <v>271</v>
      </c>
      <c r="C348" s="7">
        <v>124</v>
      </c>
      <c r="D348" s="4" t="s">
        <v>198</v>
      </c>
    </row>
    <row r="349" spans="1:4" x14ac:dyDescent="0.25">
      <c r="A349" s="17">
        <v>40279</v>
      </c>
      <c r="B349" s="4" t="s">
        <v>271</v>
      </c>
      <c r="C349" s="7">
        <v>184</v>
      </c>
      <c r="D349" s="4" t="s">
        <v>198</v>
      </c>
    </row>
    <row r="350" spans="1:4" x14ac:dyDescent="0.25">
      <c r="A350" s="17">
        <v>40303</v>
      </c>
      <c r="B350" s="4" t="s">
        <v>277</v>
      </c>
      <c r="C350" s="7">
        <v>196</v>
      </c>
      <c r="D350" s="4" t="s">
        <v>200</v>
      </c>
    </row>
    <row r="351" spans="1:4" x14ac:dyDescent="0.25">
      <c r="A351" s="17">
        <v>40340</v>
      </c>
      <c r="B351" s="4" t="s">
        <v>277</v>
      </c>
      <c r="C351" s="7">
        <v>122</v>
      </c>
      <c r="D351" s="4" t="s">
        <v>199</v>
      </c>
    </row>
    <row r="352" spans="1:4" x14ac:dyDescent="0.25">
      <c r="A352" s="17">
        <v>40269</v>
      </c>
      <c r="B352" s="4" t="s">
        <v>277</v>
      </c>
      <c r="C352" s="7">
        <v>148</v>
      </c>
      <c r="D352" s="4" t="s">
        <v>199</v>
      </c>
    </row>
    <row r="353" spans="1:4" x14ac:dyDescent="0.25">
      <c r="A353" s="17">
        <v>40358</v>
      </c>
      <c r="B353" s="4" t="s">
        <v>191</v>
      </c>
      <c r="C353" s="7">
        <v>136</v>
      </c>
      <c r="D353" s="4" t="s">
        <v>200</v>
      </c>
    </row>
    <row r="354" spans="1:4" x14ac:dyDescent="0.25">
      <c r="A354" s="17">
        <v>40335</v>
      </c>
      <c r="B354" s="4" t="s">
        <v>278</v>
      </c>
      <c r="C354" s="7">
        <v>133</v>
      </c>
      <c r="D354" s="4" t="s">
        <v>202</v>
      </c>
    </row>
    <row r="355" spans="1:4" x14ac:dyDescent="0.25">
      <c r="A355" s="17">
        <v>40281</v>
      </c>
      <c r="B355" s="4" t="s">
        <v>270</v>
      </c>
      <c r="C355" s="7">
        <v>182</v>
      </c>
      <c r="D355" s="4" t="s">
        <v>202</v>
      </c>
    </row>
    <row r="356" spans="1:4" x14ac:dyDescent="0.25">
      <c r="A356" s="17">
        <v>40312</v>
      </c>
      <c r="B356" s="4" t="s">
        <v>271</v>
      </c>
      <c r="C356" s="7">
        <v>167</v>
      </c>
      <c r="D356" s="4" t="s">
        <v>198</v>
      </c>
    </row>
    <row r="357" spans="1:4" x14ac:dyDescent="0.25">
      <c r="A357" s="17">
        <v>40311</v>
      </c>
      <c r="B357" s="4" t="s">
        <v>274</v>
      </c>
      <c r="C357" s="7">
        <v>133</v>
      </c>
      <c r="D357" s="4" t="s">
        <v>200</v>
      </c>
    </row>
    <row r="358" spans="1:4" x14ac:dyDescent="0.25">
      <c r="A358" s="17">
        <v>40304</v>
      </c>
      <c r="B358" s="4" t="s">
        <v>279</v>
      </c>
      <c r="C358" s="7">
        <v>134</v>
      </c>
      <c r="D358" s="4" t="s">
        <v>200</v>
      </c>
    </row>
    <row r="359" spans="1:4" x14ac:dyDescent="0.25">
      <c r="A359" s="17">
        <v>40355</v>
      </c>
      <c r="B359" s="4" t="s">
        <v>191</v>
      </c>
      <c r="C359" s="7">
        <v>142</v>
      </c>
      <c r="D359" s="4" t="s">
        <v>200</v>
      </c>
    </row>
    <row r="360" spans="1:4" x14ac:dyDescent="0.25">
      <c r="A360" s="17">
        <v>40329</v>
      </c>
      <c r="B360" s="4" t="s">
        <v>281</v>
      </c>
      <c r="C360" s="7">
        <v>165</v>
      </c>
      <c r="D360" s="4" t="s">
        <v>199</v>
      </c>
    </row>
    <row r="361" spans="1:4" x14ac:dyDescent="0.25">
      <c r="A361" s="17">
        <v>40370</v>
      </c>
      <c r="B361" s="4" t="s">
        <v>280</v>
      </c>
      <c r="C361" s="7">
        <v>177</v>
      </c>
      <c r="D361" s="4" t="s">
        <v>199</v>
      </c>
    </row>
    <row r="362" spans="1:4" x14ac:dyDescent="0.25">
      <c r="A362" s="17">
        <v>40280</v>
      </c>
      <c r="B362" s="4" t="s">
        <v>273</v>
      </c>
      <c r="C362" s="7">
        <v>107</v>
      </c>
      <c r="D362" s="4" t="s">
        <v>269</v>
      </c>
    </row>
    <row r="363" spans="1:4" x14ac:dyDescent="0.25">
      <c r="A363" s="17">
        <v>40362</v>
      </c>
      <c r="B363" s="4" t="s">
        <v>268</v>
      </c>
      <c r="C363" s="7">
        <v>139</v>
      </c>
      <c r="D363" s="4" t="s">
        <v>269</v>
      </c>
    </row>
    <row r="364" spans="1:4" x14ac:dyDescent="0.25">
      <c r="A364" s="17">
        <v>40326</v>
      </c>
      <c r="B364" s="4" t="s">
        <v>282</v>
      </c>
      <c r="C364" s="7">
        <v>111</v>
      </c>
      <c r="D364" s="4" t="s">
        <v>199</v>
      </c>
    </row>
    <row r="365" spans="1:4" x14ac:dyDescent="0.25">
      <c r="A365" s="17">
        <v>40357</v>
      </c>
      <c r="B365" s="4" t="s">
        <v>265</v>
      </c>
      <c r="C365" s="7">
        <v>156</v>
      </c>
      <c r="D365" s="4" t="s">
        <v>202</v>
      </c>
    </row>
    <row r="366" spans="1:4" x14ac:dyDescent="0.25">
      <c r="A366" s="17">
        <v>40352</v>
      </c>
      <c r="B366" s="4" t="s">
        <v>280</v>
      </c>
      <c r="C366" s="7">
        <v>152</v>
      </c>
      <c r="D366" s="4" t="s">
        <v>198</v>
      </c>
    </row>
    <row r="367" spans="1:4" x14ac:dyDescent="0.25">
      <c r="A367" s="17">
        <v>40375</v>
      </c>
      <c r="B367" s="4" t="s">
        <v>276</v>
      </c>
      <c r="C367" s="7">
        <v>138</v>
      </c>
      <c r="D367" s="4" t="s">
        <v>200</v>
      </c>
    </row>
    <row r="368" spans="1:4" x14ac:dyDescent="0.25">
      <c r="A368" s="17">
        <v>40333</v>
      </c>
      <c r="B368" s="4" t="s">
        <v>271</v>
      </c>
      <c r="C368" s="7">
        <v>162</v>
      </c>
      <c r="D368" s="4" t="s">
        <v>269</v>
      </c>
    </row>
    <row r="369" spans="1:4" x14ac:dyDescent="0.25">
      <c r="A369" s="17">
        <v>40266</v>
      </c>
      <c r="B369" s="4" t="s">
        <v>266</v>
      </c>
      <c r="C369" s="7">
        <v>157</v>
      </c>
      <c r="D369" s="4" t="s">
        <v>198</v>
      </c>
    </row>
    <row r="370" spans="1:4" x14ac:dyDescent="0.25">
      <c r="A370" s="17">
        <v>40363</v>
      </c>
      <c r="B370" s="4" t="s">
        <v>266</v>
      </c>
      <c r="C370" s="7">
        <v>175</v>
      </c>
      <c r="D370" s="4" t="s">
        <v>202</v>
      </c>
    </row>
    <row r="371" spans="1:4" x14ac:dyDescent="0.25">
      <c r="A371" s="17">
        <v>40280</v>
      </c>
      <c r="B371" s="4" t="s">
        <v>280</v>
      </c>
      <c r="C371" s="7">
        <v>135</v>
      </c>
      <c r="D371" s="4" t="s">
        <v>269</v>
      </c>
    </row>
    <row r="372" spans="1:4" x14ac:dyDescent="0.25">
      <c r="A372" s="17">
        <v>40303</v>
      </c>
      <c r="B372" s="4" t="s">
        <v>280</v>
      </c>
      <c r="C372" s="7">
        <v>194</v>
      </c>
      <c r="D372" s="4" t="s">
        <v>269</v>
      </c>
    </row>
    <row r="373" spans="1:4" x14ac:dyDescent="0.25">
      <c r="A373" s="17">
        <v>40326</v>
      </c>
      <c r="B373" s="4" t="s">
        <v>273</v>
      </c>
      <c r="C373" s="7">
        <v>107</v>
      </c>
      <c r="D373" s="4" t="s">
        <v>202</v>
      </c>
    </row>
    <row r="374" spans="1:4" x14ac:dyDescent="0.25">
      <c r="A374" s="17">
        <v>40362</v>
      </c>
      <c r="B374" s="4" t="s">
        <v>274</v>
      </c>
      <c r="C374" s="7">
        <v>108</v>
      </c>
      <c r="D374" s="4" t="s">
        <v>199</v>
      </c>
    </row>
    <row r="375" spans="1:4" x14ac:dyDescent="0.25">
      <c r="A375" s="17">
        <v>40330</v>
      </c>
      <c r="B375" s="4" t="s">
        <v>279</v>
      </c>
      <c r="C375" s="7">
        <v>198</v>
      </c>
      <c r="D375" s="4" t="s">
        <v>269</v>
      </c>
    </row>
    <row r="376" spans="1:4" x14ac:dyDescent="0.25">
      <c r="A376" s="17">
        <v>40360</v>
      </c>
      <c r="B376" s="4" t="s">
        <v>190</v>
      </c>
      <c r="C376" s="7">
        <v>145</v>
      </c>
      <c r="D376" s="4" t="s">
        <v>200</v>
      </c>
    </row>
    <row r="377" spans="1:4" x14ac:dyDescent="0.25">
      <c r="A377" s="17">
        <v>40286</v>
      </c>
      <c r="B377" s="4" t="s">
        <v>281</v>
      </c>
      <c r="C377" s="7">
        <v>168</v>
      </c>
      <c r="D377" s="4" t="s">
        <v>200</v>
      </c>
    </row>
    <row r="378" spans="1:4" x14ac:dyDescent="0.25">
      <c r="A378" s="17">
        <v>40302</v>
      </c>
      <c r="B378" s="4" t="s">
        <v>281</v>
      </c>
      <c r="C378" s="7">
        <v>137</v>
      </c>
      <c r="D378" s="4" t="s">
        <v>200</v>
      </c>
    </row>
    <row r="379" spans="1:4" x14ac:dyDescent="0.25">
      <c r="A379" s="17">
        <v>40321</v>
      </c>
      <c r="B379" s="4" t="s">
        <v>268</v>
      </c>
      <c r="C379" s="7">
        <v>145</v>
      </c>
      <c r="D379" s="4" t="s">
        <v>202</v>
      </c>
    </row>
    <row r="380" spans="1:4" x14ac:dyDescent="0.25">
      <c r="A380" s="17">
        <v>40358</v>
      </c>
      <c r="B380" s="4" t="s">
        <v>186</v>
      </c>
      <c r="C380" s="7">
        <v>178</v>
      </c>
      <c r="D380" s="4" t="s">
        <v>200</v>
      </c>
    </row>
    <row r="381" spans="1:4" x14ac:dyDescent="0.25">
      <c r="A381" s="17">
        <v>40298</v>
      </c>
      <c r="B381" s="4" t="s">
        <v>282</v>
      </c>
      <c r="C381" s="7">
        <v>152</v>
      </c>
      <c r="D381" s="4" t="s">
        <v>269</v>
      </c>
    </row>
    <row r="382" spans="1:4" x14ac:dyDescent="0.25">
      <c r="A382" s="17">
        <v>40279</v>
      </c>
      <c r="B382" s="4" t="s">
        <v>265</v>
      </c>
      <c r="C382" s="7">
        <v>120</v>
      </c>
      <c r="D382" s="4" t="s">
        <v>198</v>
      </c>
    </row>
    <row r="383" spans="1:4" x14ac:dyDescent="0.25">
      <c r="A383" s="17">
        <v>40343</v>
      </c>
      <c r="B383" s="4" t="s">
        <v>284</v>
      </c>
      <c r="C383" s="7">
        <v>148</v>
      </c>
      <c r="D383" s="4" t="s">
        <v>199</v>
      </c>
    </row>
    <row r="384" spans="1:4" x14ac:dyDescent="0.25">
      <c r="A384" s="17">
        <v>40325</v>
      </c>
      <c r="B384" s="4" t="s">
        <v>280</v>
      </c>
      <c r="C384" s="7">
        <v>175</v>
      </c>
      <c r="D384" s="4" t="s">
        <v>202</v>
      </c>
    </row>
    <row r="385" spans="1:4" x14ac:dyDescent="0.25">
      <c r="A385" s="17">
        <v>40382</v>
      </c>
      <c r="B385" s="4" t="s">
        <v>278</v>
      </c>
      <c r="C385" s="7">
        <v>131</v>
      </c>
      <c r="D385" s="4" t="s">
        <v>202</v>
      </c>
    </row>
    <row r="386" spans="1:4" x14ac:dyDescent="0.25">
      <c r="A386" s="17">
        <v>40375</v>
      </c>
      <c r="B386" s="4" t="s">
        <v>280</v>
      </c>
      <c r="C386" s="7">
        <v>172</v>
      </c>
      <c r="D386" s="4" t="s">
        <v>202</v>
      </c>
    </row>
    <row r="387" spans="1:4" x14ac:dyDescent="0.25">
      <c r="A387" s="17">
        <v>40324</v>
      </c>
      <c r="B387" s="4" t="s">
        <v>190</v>
      </c>
      <c r="C387" s="7">
        <v>155</v>
      </c>
      <c r="D387" s="4" t="s">
        <v>200</v>
      </c>
    </row>
    <row r="388" spans="1:4" x14ac:dyDescent="0.25">
      <c r="A388" s="17">
        <v>40297</v>
      </c>
      <c r="B388" s="4" t="s">
        <v>261</v>
      </c>
      <c r="C388" s="7">
        <v>199</v>
      </c>
      <c r="D388" s="4" t="s">
        <v>198</v>
      </c>
    </row>
    <row r="389" spans="1:4" x14ac:dyDescent="0.25">
      <c r="A389" s="17">
        <v>40278</v>
      </c>
      <c r="B389" s="4" t="s">
        <v>274</v>
      </c>
      <c r="C389" s="7">
        <v>187</v>
      </c>
      <c r="D389" s="4" t="s">
        <v>199</v>
      </c>
    </row>
    <row r="390" spans="1:4" x14ac:dyDescent="0.25">
      <c r="A390" s="17">
        <v>40319</v>
      </c>
      <c r="B390" s="4" t="s">
        <v>268</v>
      </c>
      <c r="C390" s="7">
        <v>127</v>
      </c>
      <c r="D390" s="4" t="s">
        <v>198</v>
      </c>
    </row>
    <row r="391" spans="1:4" x14ac:dyDescent="0.25">
      <c r="A391" s="17">
        <v>40299</v>
      </c>
      <c r="B391" s="4" t="s">
        <v>273</v>
      </c>
      <c r="C391" s="7">
        <v>200</v>
      </c>
      <c r="D391" s="4" t="s">
        <v>202</v>
      </c>
    </row>
    <row r="392" spans="1:4" x14ac:dyDescent="0.25">
      <c r="A392" s="17">
        <v>40325</v>
      </c>
      <c r="B392" s="4" t="s">
        <v>275</v>
      </c>
      <c r="C392" s="7">
        <v>133</v>
      </c>
      <c r="D392" s="4" t="s">
        <v>199</v>
      </c>
    </row>
    <row r="393" spans="1:4" x14ac:dyDescent="0.25">
      <c r="A393" s="17">
        <v>40330</v>
      </c>
      <c r="B393" s="4" t="s">
        <v>190</v>
      </c>
      <c r="C393" s="7">
        <v>163</v>
      </c>
      <c r="D393" s="4" t="s">
        <v>200</v>
      </c>
    </row>
    <row r="394" spans="1:4" x14ac:dyDescent="0.25">
      <c r="A394" s="17">
        <v>40278</v>
      </c>
      <c r="B394" s="4" t="s">
        <v>282</v>
      </c>
      <c r="C394" s="7">
        <v>131</v>
      </c>
      <c r="D394" s="4" t="s">
        <v>269</v>
      </c>
    </row>
    <row r="395" spans="1:4" x14ac:dyDescent="0.25">
      <c r="A395" s="17">
        <v>40378</v>
      </c>
      <c r="B395" s="4" t="s">
        <v>266</v>
      </c>
      <c r="C395" s="7">
        <v>125</v>
      </c>
      <c r="D395" s="4" t="s">
        <v>200</v>
      </c>
    </row>
    <row r="396" spans="1:4" x14ac:dyDescent="0.25">
      <c r="A396" s="17">
        <v>40354</v>
      </c>
      <c r="B396" s="4" t="s">
        <v>277</v>
      </c>
      <c r="C396" s="7">
        <v>170</v>
      </c>
      <c r="D396" s="4" t="s">
        <v>269</v>
      </c>
    </row>
    <row r="397" spans="1:4" x14ac:dyDescent="0.25">
      <c r="A397" s="17">
        <v>40282</v>
      </c>
      <c r="B397" s="4" t="s">
        <v>266</v>
      </c>
      <c r="C397" s="7">
        <v>150</v>
      </c>
      <c r="D397" s="4" t="s">
        <v>199</v>
      </c>
    </row>
    <row r="398" spans="1:4" x14ac:dyDescent="0.25">
      <c r="A398" s="17">
        <v>40268</v>
      </c>
      <c r="B398" s="4" t="s">
        <v>186</v>
      </c>
      <c r="C398" s="7">
        <v>126</v>
      </c>
      <c r="D398" s="4" t="s">
        <v>198</v>
      </c>
    </row>
    <row r="399" spans="1:4" x14ac:dyDescent="0.25">
      <c r="A399" s="17">
        <v>40306</v>
      </c>
      <c r="B399" s="4" t="s">
        <v>263</v>
      </c>
      <c r="C399" s="7">
        <v>175</v>
      </c>
      <c r="D399" s="4" t="s">
        <v>269</v>
      </c>
    </row>
    <row r="400" spans="1:4" x14ac:dyDescent="0.25">
      <c r="A400" s="17">
        <v>40267</v>
      </c>
      <c r="B400" s="4" t="s">
        <v>271</v>
      </c>
      <c r="C400" s="7">
        <v>180</v>
      </c>
      <c r="D400" s="4" t="s">
        <v>269</v>
      </c>
    </row>
    <row r="401" spans="1:4" x14ac:dyDescent="0.25">
      <c r="A401" s="17">
        <v>40333</v>
      </c>
      <c r="B401" s="4" t="s">
        <v>268</v>
      </c>
      <c r="C401" s="7">
        <v>168</v>
      </c>
      <c r="D401" s="4" t="s">
        <v>269</v>
      </c>
    </row>
    <row r="402" spans="1:4" x14ac:dyDescent="0.25">
      <c r="A402" s="17">
        <v>40263</v>
      </c>
      <c r="B402" s="4" t="s">
        <v>265</v>
      </c>
      <c r="C402" s="7">
        <v>174</v>
      </c>
      <c r="D402" s="4" t="s">
        <v>269</v>
      </c>
    </row>
    <row r="403" spans="1:4" x14ac:dyDescent="0.25">
      <c r="A403" s="17">
        <v>40284</v>
      </c>
      <c r="B403" s="4" t="s">
        <v>265</v>
      </c>
      <c r="C403" s="7">
        <v>175</v>
      </c>
      <c r="D403" s="4" t="s">
        <v>200</v>
      </c>
    </row>
    <row r="404" spans="1:4" x14ac:dyDescent="0.25">
      <c r="A404" s="17">
        <v>40342</v>
      </c>
      <c r="B404" s="4" t="s">
        <v>263</v>
      </c>
      <c r="C404" s="7">
        <v>129</v>
      </c>
      <c r="D404" s="4" t="s">
        <v>199</v>
      </c>
    </row>
    <row r="405" spans="1:4" x14ac:dyDescent="0.25">
      <c r="A405" s="17">
        <v>40263</v>
      </c>
      <c r="B405" s="4" t="s">
        <v>272</v>
      </c>
      <c r="C405" s="7">
        <v>107</v>
      </c>
      <c r="D405" s="4" t="s">
        <v>202</v>
      </c>
    </row>
    <row r="406" spans="1:4" x14ac:dyDescent="0.25">
      <c r="A406" s="17">
        <v>40342</v>
      </c>
      <c r="B406" s="4" t="s">
        <v>275</v>
      </c>
      <c r="C406" s="7">
        <v>138</v>
      </c>
      <c r="D406" s="4" t="s">
        <v>202</v>
      </c>
    </row>
    <row r="407" spans="1:4" x14ac:dyDescent="0.25">
      <c r="A407" s="17">
        <v>40287</v>
      </c>
      <c r="B407" s="4" t="s">
        <v>278</v>
      </c>
      <c r="C407" s="7">
        <v>140</v>
      </c>
      <c r="D407" s="4" t="s">
        <v>200</v>
      </c>
    </row>
    <row r="408" spans="1:4" x14ac:dyDescent="0.25">
      <c r="A408" s="17">
        <v>40310</v>
      </c>
      <c r="B408" s="4" t="s">
        <v>267</v>
      </c>
      <c r="C408" s="7">
        <v>166</v>
      </c>
      <c r="D408" s="4" t="s">
        <v>269</v>
      </c>
    </row>
    <row r="409" spans="1:4" x14ac:dyDescent="0.25">
      <c r="A409" s="17">
        <v>40357</v>
      </c>
      <c r="B409" s="4" t="s">
        <v>283</v>
      </c>
      <c r="C409" s="7">
        <v>137</v>
      </c>
      <c r="D409" s="4" t="s">
        <v>269</v>
      </c>
    </row>
    <row r="410" spans="1:4" x14ac:dyDescent="0.25">
      <c r="A410" s="17">
        <v>40271</v>
      </c>
      <c r="B410" s="4" t="s">
        <v>274</v>
      </c>
      <c r="C410" s="7">
        <v>172</v>
      </c>
      <c r="D410" s="4" t="s">
        <v>198</v>
      </c>
    </row>
    <row r="411" spans="1:4" x14ac:dyDescent="0.25">
      <c r="A411" s="17">
        <v>40309</v>
      </c>
      <c r="B411" s="4" t="s">
        <v>270</v>
      </c>
      <c r="C411" s="7">
        <v>119</v>
      </c>
      <c r="D411" s="4" t="s">
        <v>199</v>
      </c>
    </row>
    <row r="412" spans="1:4" x14ac:dyDescent="0.25">
      <c r="A412" s="17">
        <v>40364</v>
      </c>
      <c r="B412" s="4" t="s">
        <v>266</v>
      </c>
      <c r="C412" s="7">
        <v>165</v>
      </c>
      <c r="D412" s="4" t="s">
        <v>269</v>
      </c>
    </row>
    <row r="413" spans="1:4" x14ac:dyDescent="0.25">
      <c r="A413" s="17">
        <v>40366</v>
      </c>
      <c r="B413" s="4" t="s">
        <v>281</v>
      </c>
      <c r="C413" s="7">
        <v>143</v>
      </c>
      <c r="D413" s="4" t="s">
        <v>269</v>
      </c>
    </row>
    <row r="414" spans="1:4" x14ac:dyDescent="0.25">
      <c r="A414" s="17">
        <v>40364</v>
      </c>
      <c r="B414" s="4" t="s">
        <v>283</v>
      </c>
      <c r="C414" s="7">
        <v>139</v>
      </c>
      <c r="D414" s="4" t="s">
        <v>199</v>
      </c>
    </row>
    <row r="415" spans="1:4" x14ac:dyDescent="0.25">
      <c r="A415" s="17">
        <v>40321</v>
      </c>
      <c r="B415" s="4" t="s">
        <v>284</v>
      </c>
      <c r="C415" s="7">
        <v>190</v>
      </c>
      <c r="D415" s="4" t="s">
        <v>269</v>
      </c>
    </row>
    <row r="416" spans="1:4" x14ac:dyDescent="0.25">
      <c r="A416" s="17">
        <v>40360</v>
      </c>
      <c r="B416" s="4" t="s">
        <v>273</v>
      </c>
      <c r="C416" s="7">
        <v>160</v>
      </c>
      <c r="D416" s="4" t="s">
        <v>269</v>
      </c>
    </row>
    <row r="417" spans="1:4" x14ac:dyDescent="0.25">
      <c r="A417" s="17">
        <v>40343</v>
      </c>
      <c r="B417" s="4" t="s">
        <v>274</v>
      </c>
      <c r="C417" s="7">
        <v>175</v>
      </c>
      <c r="D417" s="4" t="s">
        <v>198</v>
      </c>
    </row>
    <row r="418" spans="1:4" x14ac:dyDescent="0.25">
      <c r="A418" s="17">
        <v>40348</v>
      </c>
      <c r="B418" s="4" t="s">
        <v>268</v>
      </c>
      <c r="C418" s="7">
        <v>106</v>
      </c>
      <c r="D418" s="4" t="s">
        <v>199</v>
      </c>
    </row>
    <row r="419" spans="1:4" x14ac:dyDescent="0.25">
      <c r="A419" s="17">
        <v>40383</v>
      </c>
      <c r="B419" s="4" t="s">
        <v>266</v>
      </c>
      <c r="C419" s="7">
        <v>197</v>
      </c>
      <c r="D419" s="4" t="s">
        <v>199</v>
      </c>
    </row>
    <row r="420" spans="1:4" x14ac:dyDescent="0.25">
      <c r="A420" s="17">
        <v>40326</v>
      </c>
      <c r="B420" s="4" t="s">
        <v>280</v>
      </c>
      <c r="C420" s="7">
        <v>152</v>
      </c>
      <c r="D420" s="4" t="s">
        <v>200</v>
      </c>
    </row>
    <row r="421" spans="1:4" x14ac:dyDescent="0.25">
      <c r="A421" s="17">
        <v>40306</v>
      </c>
      <c r="B421" s="4" t="s">
        <v>265</v>
      </c>
      <c r="C421" s="7">
        <v>167</v>
      </c>
      <c r="D421" s="4" t="s">
        <v>269</v>
      </c>
    </row>
    <row r="422" spans="1:4" x14ac:dyDescent="0.25">
      <c r="A422" s="17">
        <v>40266</v>
      </c>
      <c r="B422" s="4" t="s">
        <v>273</v>
      </c>
      <c r="C422" s="7">
        <v>183</v>
      </c>
      <c r="D422" s="4" t="s">
        <v>269</v>
      </c>
    </row>
    <row r="423" spans="1:4" x14ac:dyDescent="0.25">
      <c r="A423" s="17">
        <v>40338</v>
      </c>
      <c r="B423" s="4" t="s">
        <v>261</v>
      </c>
      <c r="C423" s="7">
        <v>140</v>
      </c>
      <c r="D423" s="4" t="s">
        <v>202</v>
      </c>
    </row>
    <row r="424" spans="1:4" x14ac:dyDescent="0.25">
      <c r="A424" s="17">
        <v>40355</v>
      </c>
      <c r="B424" s="4" t="s">
        <v>261</v>
      </c>
      <c r="C424" s="7">
        <v>141</v>
      </c>
      <c r="D424" s="4" t="s">
        <v>199</v>
      </c>
    </row>
    <row r="425" spans="1:4" x14ac:dyDescent="0.25">
      <c r="A425" s="17">
        <v>40309</v>
      </c>
      <c r="B425" s="4" t="s">
        <v>280</v>
      </c>
      <c r="C425" s="7">
        <v>173</v>
      </c>
      <c r="D425" s="4" t="s">
        <v>202</v>
      </c>
    </row>
    <row r="426" spans="1:4" x14ac:dyDescent="0.25">
      <c r="A426" s="17">
        <v>40316</v>
      </c>
      <c r="B426" s="4" t="s">
        <v>186</v>
      </c>
      <c r="C426" s="7">
        <v>113</v>
      </c>
      <c r="D426" s="4" t="s">
        <v>199</v>
      </c>
    </row>
    <row r="427" spans="1:4" x14ac:dyDescent="0.25">
      <c r="A427" s="17">
        <v>40298</v>
      </c>
      <c r="B427" s="4" t="s">
        <v>284</v>
      </c>
      <c r="C427" s="7">
        <v>105</v>
      </c>
      <c r="D427" s="4" t="s">
        <v>202</v>
      </c>
    </row>
    <row r="428" spans="1:4" x14ac:dyDescent="0.25">
      <c r="A428" s="17">
        <v>40300</v>
      </c>
      <c r="B428" s="4" t="s">
        <v>272</v>
      </c>
      <c r="C428" s="7">
        <v>139</v>
      </c>
      <c r="D428" s="4" t="s">
        <v>199</v>
      </c>
    </row>
    <row r="429" spans="1:4" x14ac:dyDescent="0.25">
      <c r="A429" s="17">
        <v>40363</v>
      </c>
      <c r="B429" s="4" t="s">
        <v>263</v>
      </c>
      <c r="C429" s="7">
        <v>199</v>
      </c>
      <c r="D429" s="4" t="s">
        <v>198</v>
      </c>
    </row>
    <row r="430" spans="1:4" x14ac:dyDescent="0.25">
      <c r="A430" s="17">
        <v>40354</v>
      </c>
      <c r="B430" s="4" t="s">
        <v>283</v>
      </c>
      <c r="C430" s="7">
        <v>126</v>
      </c>
      <c r="D430" s="4" t="s">
        <v>199</v>
      </c>
    </row>
    <row r="431" spans="1:4" x14ac:dyDescent="0.25">
      <c r="A431" s="17">
        <v>40362</v>
      </c>
      <c r="B431" s="4" t="s">
        <v>270</v>
      </c>
      <c r="C431" s="7">
        <v>200</v>
      </c>
      <c r="D431" s="4" t="s">
        <v>200</v>
      </c>
    </row>
    <row r="432" spans="1:4" x14ac:dyDescent="0.25">
      <c r="A432" s="17">
        <v>40293</v>
      </c>
      <c r="B432" s="4" t="s">
        <v>279</v>
      </c>
      <c r="C432" s="7">
        <v>119</v>
      </c>
      <c r="D432" s="4" t="s">
        <v>269</v>
      </c>
    </row>
    <row r="433" spans="1:4" x14ac:dyDescent="0.25">
      <c r="A433" s="17">
        <v>40352</v>
      </c>
      <c r="B433" s="4" t="s">
        <v>191</v>
      </c>
      <c r="C433" s="7">
        <v>186</v>
      </c>
      <c r="D433" s="4" t="s">
        <v>198</v>
      </c>
    </row>
    <row r="434" spans="1:4" x14ac:dyDescent="0.25">
      <c r="A434" s="17">
        <v>40358</v>
      </c>
      <c r="B434" s="4" t="s">
        <v>276</v>
      </c>
      <c r="C434" s="7">
        <v>115</v>
      </c>
      <c r="D434" s="4" t="s">
        <v>200</v>
      </c>
    </row>
    <row r="435" spans="1:4" x14ac:dyDescent="0.25">
      <c r="A435" s="17">
        <v>40273</v>
      </c>
      <c r="B435" s="4" t="s">
        <v>261</v>
      </c>
      <c r="C435" s="7">
        <v>103</v>
      </c>
      <c r="D435" s="4" t="s">
        <v>198</v>
      </c>
    </row>
    <row r="436" spans="1:4" x14ac:dyDescent="0.25">
      <c r="A436" s="17">
        <v>40292</v>
      </c>
      <c r="B436" s="4" t="s">
        <v>271</v>
      </c>
      <c r="C436" s="7">
        <v>102</v>
      </c>
      <c r="D436" s="4" t="s">
        <v>202</v>
      </c>
    </row>
    <row r="437" spans="1:4" x14ac:dyDescent="0.25">
      <c r="A437" s="17">
        <v>40341</v>
      </c>
      <c r="B437" s="4" t="s">
        <v>282</v>
      </c>
      <c r="C437" s="7">
        <v>196</v>
      </c>
      <c r="D437" s="4" t="s">
        <v>202</v>
      </c>
    </row>
    <row r="438" spans="1:4" x14ac:dyDescent="0.25">
      <c r="A438" s="17">
        <v>40359</v>
      </c>
      <c r="B438" s="4" t="s">
        <v>261</v>
      </c>
      <c r="C438" s="7">
        <v>151</v>
      </c>
      <c r="D438" s="4" t="s">
        <v>198</v>
      </c>
    </row>
    <row r="439" spans="1:4" x14ac:dyDescent="0.25">
      <c r="A439" s="17">
        <v>40289</v>
      </c>
      <c r="B439" s="4" t="s">
        <v>273</v>
      </c>
      <c r="C439" s="7">
        <v>187</v>
      </c>
      <c r="D439" s="4" t="s">
        <v>202</v>
      </c>
    </row>
    <row r="440" spans="1:4" x14ac:dyDescent="0.25">
      <c r="A440" s="17">
        <v>40357</v>
      </c>
      <c r="B440" s="4" t="s">
        <v>270</v>
      </c>
      <c r="C440" s="7">
        <v>168</v>
      </c>
      <c r="D440" s="4" t="s">
        <v>269</v>
      </c>
    </row>
    <row r="441" spans="1:4" x14ac:dyDescent="0.25">
      <c r="A441" s="17">
        <v>40306</v>
      </c>
      <c r="B441" s="4" t="s">
        <v>271</v>
      </c>
      <c r="C441" s="7">
        <v>180</v>
      </c>
      <c r="D441" s="4" t="s">
        <v>198</v>
      </c>
    </row>
    <row r="442" spans="1:4" x14ac:dyDescent="0.25">
      <c r="A442" s="17">
        <v>40319</v>
      </c>
      <c r="B442" s="4" t="s">
        <v>190</v>
      </c>
      <c r="C442" s="7">
        <v>136</v>
      </c>
      <c r="D442" s="4" t="s">
        <v>200</v>
      </c>
    </row>
    <row r="443" spans="1:4" x14ac:dyDescent="0.25">
      <c r="A443" s="17">
        <v>40325</v>
      </c>
      <c r="B443" s="4" t="s">
        <v>282</v>
      </c>
      <c r="C443" s="7">
        <v>145</v>
      </c>
      <c r="D443" s="4" t="s">
        <v>199</v>
      </c>
    </row>
    <row r="444" spans="1:4" x14ac:dyDescent="0.25">
      <c r="A444" s="17">
        <v>40286</v>
      </c>
      <c r="B444" s="4" t="s">
        <v>283</v>
      </c>
      <c r="C444" s="7">
        <v>141</v>
      </c>
      <c r="D444" s="4" t="s">
        <v>200</v>
      </c>
    </row>
    <row r="445" spans="1:4" x14ac:dyDescent="0.25">
      <c r="A445" s="17">
        <v>40334</v>
      </c>
      <c r="B445" s="4" t="s">
        <v>272</v>
      </c>
      <c r="C445" s="7">
        <v>160</v>
      </c>
      <c r="D445" s="4" t="s">
        <v>199</v>
      </c>
    </row>
    <row r="446" spans="1:4" x14ac:dyDescent="0.25">
      <c r="A446" s="17">
        <v>40313</v>
      </c>
      <c r="B446" s="4" t="s">
        <v>280</v>
      </c>
      <c r="C446" s="7">
        <v>166</v>
      </c>
      <c r="D446" s="4" t="s">
        <v>202</v>
      </c>
    </row>
    <row r="447" spans="1:4" x14ac:dyDescent="0.25">
      <c r="A447" s="17">
        <v>40279</v>
      </c>
      <c r="B447" s="4" t="s">
        <v>266</v>
      </c>
      <c r="C447" s="7">
        <v>145</v>
      </c>
      <c r="D447" s="4" t="s">
        <v>269</v>
      </c>
    </row>
    <row r="448" spans="1:4" x14ac:dyDescent="0.25">
      <c r="A448" s="17">
        <v>40300</v>
      </c>
      <c r="B448" s="4" t="s">
        <v>277</v>
      </c>
      <c r="C448" s="7">
        <v>131</v>
      </c>
      <c r="D448" s="4" t="s">
        <v>198</v>
      </c>
    </row>
    <row r="449" spans="1:4" x14ac:dyDescent="0.25">
      <c r="A449" s="17">
        <v>40368</v>
      </c>
      <c r="B449" s="4" t="s">
        <v>261</v>
      </c>
      <c r="C449" s="7">
        <v>193</v>
      </c>
      <c r="D449" s="4" t="s">
        <v>200</v>
      </c>
    </row>
    <row r="450" spans="1:4" x14ac:dyDescent="0.25">
      <c r="A450" s="17">
        <v>40327</v>
      </c>
      <c r="B450" s="4" t="s">
        <v>186</v>
      </c>
      <c r="C450" s="7">
        <v>144</v>
      </c>
      <c r="D450" s="4" t="s">
        <v>199</v>
      </c>
    </row>
    <row r="451" spans="1:4" x14ac:dyDescent="0.25">
      <c r="A451" s="17">
        <v>40299</v>
      </c>
      <c r="B451" s="4" t="s">
        <v>267</v>
      </c>
      <c r="C451" s="7">
        <v>132</v>
      </c>
      <c r="D451" s="4" t="s">
        <v>202</v>
      </c>
    </row>
    <row r="452" spans="1:4" x14ac:dyDescent="0.25">
      <c r="A452" s="17">
        <v>40343</v>
      </c>
      <c r="B452" s="4" t="s">
        <v>190</v>
      </c>
      <c r="C452" s="7">
        <v>114</v>
      </c>
      <c r="D452" s="4" t="s">
        <v>200</v>
      </c>
    </row>
    <row r="453" spans="1:4" x14ac:dyDescent="0.25">
      <c r="A453" s="17">
        <v>40382</v>
      </c>
      <c r="B453" s="4" t="s">
        <v>274</v>
      </c>
      <c r="C453" s="7">
        <v>160</v>
      </c>
      <c r="D453" s="4" t="s">
        <v>200</v>
      </c>
    </row>
    <row r="454" spans="1:4" x14ac:dyDescent="0.25">
      <c r="A454" s="17">
        <v>40345</v>
      </c>
      <c r="B454" s="4" t="s">
        <v>278</v>
      </c>
      <c r="C454" s="7">
        <v>194</v>
      </c>
      <c r="D454" s="4" t="s">
        <v>200</v>
      </c>
    </row>
    <row r="455" spans="1:4" x14ac:dyDescent="0.25">
      <c r="A455" s="17">
        <v>40308</v>
      </c>
      <c r="B455" s="4" t="s">
        <v>277</v>
      </c>
      <c r="C455" s="7">
        <v>129</v>
      </c>
      <c r="D455" s="4" t="s">
        <v>198</v>
      </c>
    </row>
    <row r="456" spans="1:4" x14ac:dyDescent="0.25">
      <c r="A456" s="17">
        <v>40292</v>
      </c>
      <c r="B456" s="4" t="s">
        <v>281</v>
      </c>
      <c r="C456" s="7">
        <v>134</v>
      </c>
      <c r="D456" s="4" t="s">
        <v>199</v>
      </c>
    </row>
    <row r="457" spans="1:4" x14ac:dyDescent="0.25">
      <c r="A457" s="17">
        <v>40351</v>
      </c>
      <c r="B457" s="4" t="s">
        <v>282</v>
      </c>
      <c r="C457" s="7">
        <v>172</v>
      </c>
      <c r="D457" s="4" t="s">
        <v>269</v>
      </c>
    </row>
    <row r="458" spans="1:4" x14ac:dyDescent="0.25">
      <c r="A458" s="17">
        <v>40347</v>
      </c>
      <c r="B458" s="4" t="s">
        <v>267</v>
      </c>
      <c r="C458" s="7">
        <v>116</v>
      </c>
      <c r="D458" s="4" t="s">
        <v>202</v>
      </c>
    </row>
    <row r="459" spans="1:4" x14ac:dyDescent="0.25">
      <c r="A459" s="17">
        <v>40274</v>
      </c>
      <c r="B459" s="4" t="s">
        <v>191</v>
      </c>
      <c r="C459" s="7">
        <v>112</v>
      </c>
      <c r="D459" s="4" t="s">
        <v>198</v>
      </c>
    </row>
    <row r="460" spans="1:4" x14ac:dyDescent="0.25">
      <c r="A460" s="17">
        <v>40289</v>
      </c>
      <c r="B460" s="4" t="s">
        <v>279</v>
      </c>
      <c r="C460" s="7">
        <v>185</v>
      </c>
      <c r="D460" s="4" t="s">
        <v>200</v>
      </c>
    </row>
    <row r="461" spans="1:4" x14ac:dyDescent="0.25">
      <c r="A461" s="17">
        <v>40315</v>
      </c>
      <c r="B461" s="4" t="s">
        <v>284</v>
      </c>
      <c r="C461" s="7">
        <v>149</v>
      </c>
      <c r="D461" s="4" t="s">
        <v>200</v>
      </c>
    </row>
    <row r="462" spans="1:4" x14ac:dyDescent="0.25">
      <c r="A462" s="17">
        <v>40342</v>
      </c>
      <c r="B462" s="4" t="s">
        <v>275</v>
      </c>
      <c r="C462" s="7">
        <v>175</v>
      </c>
      <c r="D462" s="4" t="s">
        <v>269</v>
      </c>
    </row>
    <row r="463" spans="1:4" x14ac:dyDescent="0.25">
      <c r="A463" s="17">
        <v>40310</v>
      </c>
      <c r="B463" s="4" t="s">
        <v>270</v>
      </c>
      <c r="C463" s="7">
        <v>193</v>
      </c>
      <c r="D463" s="4" t="s">
        <v>200</v>
      </c>
    </row>
    <row r="464" spans="1:4" x14ac:dyDescent="0.25">
      <c r="A464" s="17">
        <v>40294</v>
      </c>
      <c r="B464" s="4" t="s">
        <v>282</v>
      </c>
      <c r="C464" s="7">
        <v>108</v>
      </c>
      <c r="D464" s="4" t="s">
        <v>200</v>
      </c>
    </row>
    <row r="465" spans="1:4" x14ac:dyDescent="0.25">
      <c r="A465" s="17">
        <v>40378</v>
      </c>
      <c r="B465" s="4" t="s">
        <v>265</v>
      </c>
      <c r="C465" s="7">
        <v>182</v>
      </c>
      <c r="D465" s="4" t="s">
        <v>200</v>
      </c>
    </row>
    <row r="466" spans="1:4" x14ac:dyDescent="0.25">
      <c r="A466" s="17">
        <v>40293</v>
      </c>
      <c r="B466" s="4" t="s">
        <v>277</v>
      </c>
      <c r="C466" s="7">
        <v>138</v>
      </c>
      <c r="D466" s="4" t="s">
        <v>200</v>
      </c>
    </row>
    <row r="467" spans="1:4" x14ac:dyDescent="0.25">
      <c r="A467" s="17">
        <v>40278</v>
      </c>
      <c r="B467" s="4" t="s">
        <v>271</v>
      </c>
      <c r="C467" s="7">
        <v>112</v>
      </c>
      <c r="D467" s="4" t="s">
        <v>199</v>
      </c>
    </row>
    <row r="468" spans="1:4" x14ac:dyDescent="0.25">
      <c r="A468" s="17">
        <v>40351</v>
      </c>
      <c r="B468" s="4" t="s">
        <v>271</v>
      </c>
      <c r="C468" s="7">
        <v>111</v>
      </c>
      <c r="D468" s="4" t="s">
        <v>269</v>
      </c>
    </row>
    <row r="469" spans="1:4" x14ac:dyDescent="0.25">
      <c r="A469" s="17">
        <v>40279</v>
      </c>
      <c r="B469" s="4" t="s">
        <v>274</v>
      </c>
      <c r="C469" s="7">
        <v>101</v>
      </c>
      <c r="D469" s="4" t="s">
        <v>202</v>
      </c>
    </row>
    <row r="470" spans="1:4" x14ac:dyDescent="0.25">
      <c r="A470" s="17">
        <v>40295</v>
      </c>
      <c r="B470" s="4" t="s">
        <v>186</v>
      </c>
      <c r="C470" s="7">
        <v>113</v>
      </c>
      <c r="D470" s="4" t="s">
        <v>269</v>
      </c>
    </row>
    <row r="471" spans="1:4" x14ac:dyDescent="0.25">
      <c r="A471" s="17">
        <v>40270</v>
      </c>
      <c r="B471" s="4" t="s">
        <v>273</v>
      </c>
      <c r="C471" s="7">
        <v>123</v>
      </c>
      <c r="D471" s="4" t="s">
        <v>198</v>
      </c>
    </row>
    <row r="472" spans="1:4" x14ac:dyDescent="0.25">
      <c r="A472" s="17">
        <v>40337</v>
      </c>
      <c r="B472" s="4" t="s">
        <v>272</v>
      </c>
      <c r="C472" s="7">
        <v>137</v>
      </c>
      <c r="D472" s="4" t="s">
        <v>198</v>
      </c>
    </row>
    <row r="473" spans="1:4" x14ac:dyDescent="0.25">
      <c r="A473" s="17">
        <v>40287</v>
      </c>
      <c r="B473" s="4" t="s">
        <v>263</v>
      </c>
      <c r="C473" s="7">
        <v>149</v>
      </c>
      <c r="D473" s="4" t="s">
        <v>200</v>
      </c>
    </row>
    <row r="474" spans="1:4" x14ac:dyDescent="0.25">
      <c r="A474" s="17">
        <v>40284</v>
      </c>
      <c r="B474" s="4" t="s">
        <v>277</v>
      </c>
      <c r="C474" s="7">
        <v>117</v>
      </c>
      <c r="D474" s="4" t="s">
        <v>200</v>
      </c>
    </row>
    <row r="475" spans="1:4" x14ac:dyDescent="0.25">
      <c r="A475" s="17">
        <v>40296</v>
      </c>
      <c r="B475" s="4" t="s">
        <v>273</v>
      </c>
      <c r="C475" s="7">
        <v>168</v>
      </c>
      <c r="D475" s="4" t="s">
        <v>198</v>
      </c>
    </row>
    <row r="476" spans="1:4" x14ac:dyDescent="0.25">
      <c r="A476" s="17">
        <v>40303</v>
      </c>
      <c r="B476" s="4" t="s">
        <v>278</v>
      </c>
      <c r="C476" s="7">
        <v>109</v>
      </c>
      <c r="D476" s="4" t="s">
        <v>200</v>
      </c>
    </row>
    <row r="477" spans="1:4" x14ac:dyDescent="0.25">
      <c r="A477" s="17">
        <v>40342</v>
      </c>
      <c r="B477" s="4" t="s">
        <v>267</v>
      </c>
      <c r="C477" s="7">
        <v>107</v>
      </c>
      <c r="D477" s="4" t="s">
        <v>199</v>
      </c>
    </row>
    <row r="478" spans="1:4" x14ac:dyDescent="0.25">
      <c r="A478" s="17">
        <v>40348</v>
      </c>
      <c r="B478" s="4" t="s">
        <v>273</v>
      </c>
      <c r="C478" s="7">
        <v>121</v>
      </c>
      <c r="D478" s="4" t="s">
        <v>199</v>
      </c>
    </row>
    <row r="479" spans="1:4" x14ac:dyDescent="0.25">
      <c r="A479" s="17">
        <v>40336</v>
      </c>
      <c r="B479" s="4" t="s">
        <v>272</v>
      </c>
      <c r="C479" s="7">
        <v>130</v>
      </c>
      <c r="D479" s="4" t="s">
        <v>198</v>
      </c>
    </row>
    <row r="480" spans="1:4" x14ac:dyDescent="0.25">
      <c r="A480" s="17">
        <v>40286</v>
      </c>
      <c r="B480" s="4" t="s">
        <v>280</v>
      </c>
      <c r="C480" s="7">
        <v>172</v>
      </c>
      <c r="D480" s="4" t="s">
        <v>202</v>
      </c>
    </row>
    <row r="481" spans="1:4" x14ac:dyDescent="0.25">
      <c r="A481" s="17">
        <v>40304</v>
      </c>
      <c r="B481" s="4" t="s">
        <v>267</v>
      </c>
      <c r="C481" s="7">
        <v>147</v>
      </c>
      <c r="D481" s="4" t="s">
        <v>198</v>
      </c>
    </row>
    <row r="482" spans="1:4" x14ac:dyDescent="0.25">
      <c r="A482" s="17">
        <v>40380</v>
      </c>
      <c r="B482" s="4" t="s">
        <v>275</v>
      </c>
      <c r="C482" s="7">
        <v>170</v>
      </c>
      <c r="D482" s="4" t="s">
        <v>199</v>
      </c>
    </row>
    <row r="483" spans="1:4" x14ac:dyDescent="0.25">
      <c r="A483" s="17">
        <v>40306</v>
      </c>
      <c r="B483" s="4" t="s">
        <v>278</v>
      </c>
      <c r="C483" s="7">
        <v>161</v>
      </c>
      <c r="D483" s="4" t="s">
        <v>200</v>
      </c>
    </row>
    <row r="484" spans="1:4" x14ac:dyDescent="0.25">
      <c r="A484" s="17">
        <v>40358</v>
      </c>
      <c r="B484" s="4" t="s">
        <v>282</v>
      </c>
      <c r="C484" s="7">
        <v>130</v>
      </c>
      <c r="D484" s="4" t="s">
        <v>198</v>
      </c>
    </row>
    <row r="485" spans="1:4" x14ac:dyDescent="0.25">
      <c r="A485" s="17">
        <v>40331</v>
      </c>
      <c r="B485" s="4" t="s">
        <v>271</v>
      </c>
      <c r="C485" s="7">
        <v>118</v>
      </c>
      <c r="D485" s="4" t="s">
        <v>269</v>
      </c>
    </row>
    <row r="486" spans="1:4" x14ac:dyDescent="0.25">
      <c r="A486" s="17">
        <v>40326</v>
      </c>
      <c r="B486" s="4" t="s">
        <v>266</v>
      </c>
      <c r="C486" s="7">
        <v>103</v>
      </c>
      <c r="D486" s="4" t="s">
        <v>269</v>
      </c>
    </row>
    <row r="487" spans="1:4" x14ac:dyDescent="0.25">
      <c r="A487" s="17">
        <v>40327</v>
      </c>
      <c r="B487" s="4" t="s">
        <v>186</v>
      </c>
      <c r="C487" s="7">
        <v>186</v>
      </c>
      <c r="D487" s="4" t="s">
        <v>269</v>
      </c>
    </row>
    <row r="488" spans="1:4" x14ac:dyDescent="0.25">
      <c r="A488" s="17">
        <v>40273</v>
      </c>
      <c r="B488" s="4" t="s">
        <v>271</v>
      </c>
      <c r="C488" s="7">
        <v>189</v>
      </c>
      <c r="D488" s="4" t="s">
        <v>202</v>
      </c>
    </row>
    <row r="489" spans="1:4" x14ac:dyDescent="0.25">
      <c r="A489" s="17">
        <v>40308</v>
      </c>
      <c r="B489" s="4" t="s">
        <v>261</v>
      </c>
      <c r="C489" s="7">
        <v>186</v>
      </c>
      <c r="D489" s="4" t="s">
        <v>198</v>
      </c>
    </row>
    <row r="490" spans="1:4" x14ac:dyDescent="0.25">
      <c r="A490" s="17">
        <v>40380</v>
      </c>
      <c r="B490" s="4" t="s">
        <v>282</v>
      </c>
      <c r="C490" s="7">
        <v>110</v>
      </c>
      <c r="D490" s="4" t="s">
        <v>199</v>
      </c>
    </row>
    <row r="491" spans="1:4" x14ac:dyDescent="0.25">
      <c r="A491" s="17">
        <v>40272</v>
      </c>
      <c r="B491" s="4" t="s">
        <v>282</v>
      </c>
      <c r="C491" s="7">
        <v>144</v>
      </c>
      <c r="D491" s="4" t="s">
        <v>198</v>
      </c>
    </row>
    <row r="492" spans="1:4" x14ac:dyDescent="0.25">
      <c r="A492" s="17">
        <v>40293</v>
      </c>
      <c r="B492" s="4" t="s">
        <v>277</v>
      </c>
      <c r="C492" s="7">
        <v>146</v>
      </c>
      <c r="D492" s="4" t="s">
        <v>202</v>
      </c>
    </row>
    <row r="493" spans="1:4" x14ac:dyDescent="0.25">
      <c r="A493" s="17">
        <v>40346</v>
      </c>
      <c r="B493" s="4" t="s">
        <v>263</v>
      </c>
      <c r="C493" s="7">
        <v>139</v>
      </c>
      <c r="D493" s="4" t="s">
        <v>199</v>
      </c>
    </row>
    <row r="494" spans="1:4" x14ac:dyDescent="0.25">
      <c r="A494" s="17">
        <v>40321</v>
      </c>
      <c r="B494" s="4" t="s">
        <v>279</v>
      </c>
      <c r="C494" s="7">
        <v>157</v>
      </c>
      <c r="D494" s="4" t="s">
        <v>202</v>
      </c>
    </row>
    <row r="495" spans="1:4" x14ac:dyDescent="0.25">
      <c r="A495" s="17">
        <v>40308</v>
      </c>
      <c r="B495" s="4" t="s">
        <v>283</v>
      </c>
      <c r="C495" s="7">
        <v>117</v>
      </c>
      <c r="D495" s="4" t="s">
        <v>198</v>
      </c>
    </row>
    <row r="496" spans="1:4" x14ac:dyDescent="0.25">
      <c r="A496" s="17">
        <v>40382</v>
      </c>
      <c r="B496" s="4" t="s">
        <v>279</v>
      </c>
      <c r="C496" s="7">
        <v>135</v>
      </c>
      <c r="D496" s="4" t="s">
        <v>200</v>
      </c>
    </row>
    <row r="497" spans="1:4" x14ac:dyDescent="0.25">
      <c r="A497" s="17">
        <v>40359</v>
      </c>
      <c r="B497" s="4" t="s">
        <v>267</v>
      </c>
      <c r="C497" s="7">
        <v>142</v>
      </c>
      <c r="D497" s="4" t="s">
        <v>269</v>
      </c>
    </row>
    <row r="498" spans="1:4" x14ac:dyDescent="0.25">
      <c r="A498" s="17">
        <v>40347</v>
      </c>
      <c r="B498" s="4" t="s">
        <v>282</v>
      </c>
      <c r="C498" s="7">
        <v>127</v>
      </c>
      <c r="D498" s="4" t="s">
        <v>198</v>
      </c>
    </row>
    <row r="499" spans="1:4" x14ac:dyDescent="0.25">
      <c r="A499" s="17">
        <v>40379</v>
      </c>
      <c r="B499" s="4" t="s">
        <v>186</v>
      </c>
      <c r="C499" s="7">
        <v>123</v>
      </c>
      <c r="D499" s="4" t="s">
        <v>200</v>
      </c>
    </row>
    <row r="500" spans="1:4" x14ac:dyDescent="0.25">
      <c r="A500" s="17">
        <v>40341</v>
      </c>
      <c r="B500" s="4" t="s">
        <v>191</v>
      </c>
      <c r="C500" s="7">
        <v>146</v>
      </c>
      <c r="D500" s="4" t="s">
        <v>200</v>
      </c>
    </row>
    <row r="501" spans="1:4" x14ac:dyDescent="0.25">
      <c r="A501" s="17">
        <v>40280</v>
      </c>
      <c r="B501" s="4" t="s">
        <v>282</v>
      </c>
      <c r="C501" s="7">
        <v>141</v>
      </c>
      <c r="D501" s="4" t="s">
        <v>198</v>
      </c>
    </row>
    <row r="502" spans="1:4" x14ac:dyDescent="0.25">
      <c r="A502" s="17">
        <v>40300</v>
      </c>
      <c r="B502" s="4" t="s">
        <v>283</v>
      </c>
      <c r="C502" s="7">
        <v>195</v>
      </c>
      <c r="D502" s="4" t="s">
        <v>202</v>
      </c>
    </row>
    <row r="503" spans="1:4" x14ac:dyDescent="0.25">
      <c r="A503" s="17">
        <v>40314</v>
      </c>
      <c r="B503" s="4" t="s">
        <v>267</v>
      </c>
      <c r="C503" s="7">
        <v>160</v>
      </c>
      <c r="D503" s="4" t="s">
        <v>269</v>
      </c>
    </row>
    <row r="504" spans="1:4" x14ac:dyDescent="0.25">
      <c r="A504" s="17">
        <v>40309</v>
      </c>
      <c r="B504" s="4" t="s">
        <v>284</v>
      </c>
      <c r="C504" s="7">
        <v>128</v>
      </c>
      <c r="D504" s="4" t="s">
        <v>202</v>
      </c>
    </row>
    <row r="505" spans="1:4" x14ac:dyDescent="0.25">
      <c r="A505" s="17">
        <v>40328</v>
      </c>
      <c r="B505" s="4" t="s">
        <v>266</v>
      </c>
      <c r="C505" s="7">
        <v>166</v>
      </c>
      <c r="D505" s="4" t="s">
        <v>199</v>
      </c>
    </row>
    <row r="506" spans="1:4" x14ac:dyDescent="0.25">
      <c r="A506" s="17">
        <v>40278</v>
      </c>
      <c r="B506" s="4" t="s">
        <v>191</v>
      </c>
      <c r="C506" s="7">
        <v>194</v>
      </c>
      <c r="D506" s="4" t="s">
        <v>200</v>
      </c>
    </row>
    <row r="507" spans="1:4" x14ac:dyDescent="0.25">
      <c r="A507" s="17">
        <v>40363</v>
      </c>
      <c r="B507" s="4" t="s">
        <v>278</v>
      </c>
      <c r="C507" s="7">
        <v>187</v>
      </c>
      <c r="D507" s="4" t="s">
        <v>198</v>
      </c>
    </row>
    <row r="508" spans="1:4" x14ac:dyDescent="0.25">
      <c r="A508" s="17">
        <v>40273</v>
      </c>
      <c r="B508" s="4" t="s">
        <v>271</v>
      </c>
      <c r="C508" s="7">
        <v>165</v>
      </c>
      <c r="D508" s="4" t="s">
        <v>198</v>
      </c>
    </row>
    <row r="509" spans="1:4" x14ac:dyDescent="0.25">
      <c r="A509" s="17">
        <v>40280</v>
      </c>
      <c r="B509" s="4" t="s">
        <v>263</v>
      </c>
      <c r="C509" s="7">
        <v>103</v>
      </c>
      <c r="D509" s="4" t="s">
        <v>198</v>
      </c>
    </row>
    <row r="510" spans="1:4" x14ac:dyDescent="0.25">
      <c r="A510" s="17">
        <v>40269</v>
      </c>
      <c r="B510" s="4" t="s">
        <v>274</v>
      </c>
      <c r="C510" s="7">
        <v>199</v>
      </c>
      <c r="D510" s="4" t="s">
        <v>199</v>
      </c>
    </row>
    <row r="511" spans="1:4" x14ac:dyDescent="0.25">
      <c r="A511" s="17">
        <v>40270</v>
      </c>
      <c r="B511" s="4" t="s">
        <v>265</v>
      </c>
      <c r="C511" s="7">
        <v>141</v>
      </c>
      <c r="D511" s="4" t="s">
        <v>200</v>
      </c>
    </row>
    <row r="512" spans="1:4" x14ac:dyDescent="0.25">
      <c r="A512" s="17">
        <v>40272</v>
      </c>
      <c r="B512" s="4" t="s">
        <v>278</v>
      </c>
      <c r="C512" s="7">
        <v>112</v>
      </c>
      <c r="D512" s="4" t="s">
        <v>269</v>
      </c>
    </row>
    <row r="513" spans="1:4" x14ac:dyDescent="0.25">
      <c r="A513" s="17">
        <v>40314</v>
      </c>
      <c r="B513" s="4" t="s">
        <v>186</v>
      </c>
      <c r="C513" s="7">
        <v>163</v>
      </c>
      <c r="D513" s="4" t="s">
        <v>199</v>
      </c>
    </row>
    <row r="514" spans="1:4" x14ac:dyDescent="0.25">
      <c r="A514" s="17">
        <v>40283</v>
      </c>
      <c r="B514" s="4" t="s">
        <v>190</v>
      </c>
      <c r="C514" s="7">
        <v>186</v>
      </c>
      <c r="D514" s="4" t="s">
        <v>198</v>
      </c>
    </row>
    <row r="515" spans="1:4" x14ac:dyDescent="0.25">
      <c r="A515" s="17">
        <v>40319</v>
      </c>
      <c r="B515" s="4" t="s">
        <v>275</v>
      </c>
      <c r="C515" s="7">
        <v>144</v>
      </c>
      <c r="D515" s="4" t="s">
        <v>199</v>
      </c>
    </row>
    <row r="516" spans="1:4" x14ac:dyDescent="0.25">
      <c r="A516" s="17">
        <v>40367</v>
      </c>
      <c r="B516" s="4" t="s">
        <v>277</v>
      </c>
      <c r="C516" s="7">
        <v>117</v>
      </c>
      <c r="D516" s="4" t="s">
        <v>198</v>
      </c>
    </row>
    <row r="517" spans="1:4" x14ac:dyDescent="0.25">
      <c r="A517" s="17">
        <v>40311</v>
      </c>
      <c r="B517" s="4" t="s">
        <v>266</v>
      </c>
      <c r="C517" s="7">
        <v>169</v>
      </c>
      <c r="D517" s="4" t="s">
        <v>269</v>
      </c>
    </row>
    <row r="518" spans="1:4" x14ac:dyDescent="0.25">
      <c r="A518" s="17">
        <v>40340</v>
      </c>
      <c r="B518" s="4" t="s">
        <v>263</v>
      </c>
      <c r="C518" s="7">
        <v>185</v>
      </c>
      <c r="D518" s="4" t="s">
        <v>200</v>
      </c>
    </row>
    <row r="519" spans="1:4" x14ac:dyDescent="0.25">
      <c r="A519" s="17">
        <v>40315</v>
      </c>
      <c r="B519" s="4" t="s">
        <v>272</v>
      </c>
      <c r="C519" s="7">
        <v>131</v>
      </c>
      <c r="D519" s="4" t="s">
        <v>269</v>
      </c>
    </row>
    <row r="520" spans="1:4" x14ac:dyDescent="0.25">
      <c r="A520" s="17">
        <v>40345</v>
      </c>
      <c r="B520" s="4" t="s">
        <v>271</v>
      </c>
      <c r="C520" s="7">
        <v>137</v>
      </c>
      <c r="D520" s="4" t="s">
        <v>198</v>
      </c>
    </row>
    <row r="521" spans="1:4" x14ac:dyDescent="0.25">
      <c r="A521" s="17">
        <v>40314</v>
      </c>
      <c r="B521" s="4" t="s">
        <v>271</v>
      </c>
      <c r="C521" s="7">
        <v>195</v>
      </c>
      <c r="D521" s="4" t="s">
        <v>269</v>
      </c>
    </row>
    <row r="522" spans="1:4" x14ac:dyDescent="0.25">
      <c r="A522" s="17">
        <v>40380</v>
      </c>
      <c r="B522" s="4" t="s">
        <v>190</v>
      </c>
      <c r="C522" s="7">
        <v>128</v>
      </c>
      <c r="D522" s="4" t="s">
        <v>202</v>
      </c>
    </row>
    <row r="523" spans="1:4" x14ac:dyDescent="0.25">
      <c r="A523" s="17">
        <v>40342</v>
      </c>
      <c r="B523" s="4" t="s">
        <v>267</v>
      </c>
      <c r="C523" s="7">
        <v>192</v>
      </c>
      <c r="D523" s="4" t="s">
        <v>198</v>
      </c>
    </row>
    <row r="524" spans="1:4" x14ac:dyDescent="0.25">
      <c r="A524" s="17">
        <v>40325</v>
      </c>
      <c r="B524" s="4" t="s">
        <v>282</v>
      </c>
      <c r="C524" s="7">
        <v>184</v>
      </c>
      <c r="D524" s="4" t="s">
        <v>198</v>
      </c>
    </row>
    <row r="525" spans="1:4" x14ac:dyDescent="0.25">
      <c r="A525" s="17">
        <v>40278</v>
      </c>
      <c r="B525" s="4" t="s">
        <v>267</v>
      </c>
      <c r="C525" s="7">
        <v>106</v>
      </c>
      <c r="D525" s="4" t="s">
        <v>269</v>
      </c>
    </row>
    <row r="526" spans="1:4" x14ac:dyDescent="0.25">
      <c r="A526" s="17">
        <v>40340</v>
      </c>
      <c r="B526" s="4" t="s">
        <v>266</v>
      </c>
      <c r="C526" s="7">
        <v>152</v>
      </c>
      <c r="D526" s="4" t="s">
        <v>199</v>
      </c>
    </row>
    <row r="527" spans="1:4" x14ac:dyDescent="0.25">
      <c r="A527" s="17">
        <v>40332</v>
      </c>
      <c r="B527" s="4" t="s">
        <v>265</v>
      </c>
      <c r="C527" s="7">
        <v>149</v>
      </c>
      <c r="D527" s="4" t="s">
        <v>199</v>
      </c>
    </row>
    <row r="528" spans="1:4" x14ac:dyDescent="0.25">
      <c r="A528" s="17">
        <v>40289</v>
      </c>
      <c r="B528" s="4" t="s">
        <v>281</v>
      </c>
      <c r="C528" s="7">
        <v>198</v>
      </c>
      <c r="D528" s="4" t="s">
        <v>202</v>
      </c>
    </row>
    <row r="529" spans="1:4" x14ac:dyDescent="0.25">
      <c r="A529" s="17">
        <v>40383</v>
      </c>
      <c r="B529" s="4" t="s">
        <v>279</v>
      </c>
      <c r="C529" s="7">
        <v>142</v>
      </c>
      <c r="D529" s="4" t="s">
        <v>200</v>
      </c>
    </row>
    <row r="530" spans="1:4" x14ac:dyDescent="0.25">
      <c r="A530" s="17">
        <v>40352</v>
      </c>
      <c r="B530" s="4" t="s">
        <v>270</v>
      </c>
      <c r="C530" s="7">
        <v>122</v>
      </c>
      <c r="D530" s="4" t="s">
        <v>198</v>
      </c>
    </row>
    <row r="531" spans="1:4" x14ac:dyDescent="0.25">
      <c r="A531" s="17">
        <v>40333</v>
      </c>
      <c r="B531" s="4" t="s">
        <v>273</v>
      </c>
      <c r="C531" s="7">
        <v>129</v>
      </c>
      <c r="D531" s="4" t="s">
        <v>200</v>
      </c>
    </row>
    <row r="532" spans="1:4" x14ac:dyDescent="0.25">
      <c r="A532" s="17">
        <v>40339</v>
      </c>
      <c r="B532" s="4" t="s">
        <v>270</v>
      </c>
      <c r="C532" s="7">
        <v>134</v>
      </c>
      <c r="D532" s="4" t="s">
        <v>199</v>
      </c>
    </row>
    <row r="533" spans="1:4" x14ac:dyDescent="0.25">
      <c r="A533" s="17">
        <v>40293</v>
      </c>
      <c r="B533" s="4" t="s">
        <v>282</v>
      </c>
      <c r="C533" s="7">
        <v>160</v>
      </c>
      <c r="D533" s="4" t="s">
        <v>200</v>
      </c>
    </row>
    <row r="534" spans="1:4" x14ac:dyDescent="0.25">
      <c r="A534" s="17">
        <v>40359</v>
      </c>
      <c r="B534" s="4" t="s">
        <v>274</v>
      </c>
      <c r="C534" s="7">
        <v>117</v>
      </c>
      <c r="D534" s="4" t="s">
        <v>198</v>
      </c>
    </row>
    <row r="535" spans="1:4" x14ac:dyDescent="0.25">
      <c r="A535" s="17">
        <v>40286</v>
      </c>
      <c r="B535" s="4" t="s">
        <v>271</v>
      </c>
      <c r="C535" s="7">
        <v>153</v>
      </c>
      <c r="D535" s="4" t="s">
        <v>200</v>
      </c>
    </row>
    <row r="536" spans="1:4" x14ac:dyDescent="0.25">
      <c r="A536" s="17">
        <v>40351</v>
      </c>
      <c r="B536" s="4" t="s">
        <v>278</v>
      </c>
      <c r="C536" s="7">
        <v>103</v>
      </c>
      <c r="D536" s="4" t="s">
        <v>200</v>
      </c>
    </row>
    <row r="537" spans="1:4" x14ac:dyDescent="0.25">
      <c r="A537" s="17">
        <v>40296</v>
      </c>
      <c r="B537" s="4" t="s">
        <v>276</v>
      </c>
      <c r="C537" s="7">
        <v>106</v>
      </c>
      <c r="D537" s="4" t="s">
        <v>198</v>
      </c>
    </row>
    <row r="538" spans="1:4" x14ac:dyDescent="0.25">
      <c r="A538" s="17">
        <v>40296</v>
      </c>
      <c r="B538" s="4" t="s">
        <v>273</v>
      </c>
      <c r="C538" s="7">
        <v>156</v>
      </c>
      <c r="D538" s="4" t="s">
        <v>198</v>
      </c>
    </row>
    <row r="539" spans="1:4" x14ac:dyDescent="0.25">
      <c r="A539" s="17">
        <v>40268</v>
      </c>
      <c r="B539" s="4" t="s">
        <v>261</v>
      </c>
      <c r="C539" s="7">
        <v>113</v>
      </c>
      <c r="D539" s="4" t="s">
        <v>199</v>
      </c>
    </row>
    <row r="540" spans="1:4" x14ac:dyDescent="0.25">
      <c r="A540" s="17">
        <v>40277</v>
      </c>
      <c r="B540" s="4" t="s">
        <v>278</v>
      </c>
      <c r="C540" s="7">
        <v>161</v>
      </c>
      <c r="D540" s="4" t="s">
        <v>198</v>
      </c>
    </row>
    <row r="541" spans="1:4" x14ac:dyDescent="0.25">
      <c r="A541" s="17">
        <v>40277</v>
      </c>
      <c r="B541" s="4" t="s">
        <v>267</v>
      </c>
      <c r="C541" s="7">
        <v>158</v>
      </c>
      <c r="D541" s="4" t="s">
        <v>199</v>
      </c>
    </row>
    <row r="542" spans="1:4" x14ac:dyDescent="0.25">
      <c r="A542" s="17">
        <v>40320</v>
      </c>
      <c r="B542" s="4" t="s">
        <v>266</v>
      </c>
      <c r="C542" s="7">
        <v>109</v>
      </c>
      <c r="D542" s="4" t="s">
        <v>198</v>
      </c>
    </row>
    <row r="543" spans="1:4" x14ac:dyDescent="0.25">
      <c r="A543" s="17">
        <v>40362</v>
      </c>
      <c r="B543" s="4" t="s">
        <v>273</v>
      </c>
      <c r="C543" s="7">
        <v>132</v>
      </c>
      <c r="D543" s="4" t="s">
        <v>269</v>
      </c>
    </row>
    <row r="544" spans="1:4" x14ac:dyDescent="0.25">
      <c r="A544" s="17">
        <v>40301</v>
      </c>
      <c r="B544" s="4" t="s">
        <v>190</v>
      </c>
      <c r="C544" s="7">
        <v>129</v>
      </c>
      <c r="D544" s="4" t="s">
        <v>200</v>
      </c>
    </row>
    <row r="545" spans="1:4" x14ac:dyDescent="0.25">
      <c r="A545" s="17">
        <v>40338</v>
      </c>
      <c r="B545" s="4" t="s">
        <v>283</v>
      </c>
      <c r="C545" s="7">
        <v>112</v>
      </c>
      <c r="D545" s="4" t="s">
        <v>198</v>
      </c>
    </row>
    <row r="546" spans="1:4" x14ac:dyDescent="0.25">
      <c r="A546" s="17">
        <v>40273</v>
      </c>
      <c r="B546" s="4" t="s">
        <v>271</v>
      </c>
      <c r="C546" s="7">
        <v>123</v>
      </c>
      <c r="D546" s="4" t="s">
        <v>202</v>
      </c>
    </row>
    <row r="547" spans="1:4" x14ac:dyDescent="0.25">
      <c r="A547" s="17">
        <v>40263</v>
      </c>
      <c r="B547" s="4" t="s">
        <v>268</v>
      </c>
      <c r="C547" s="7">
        <v>154</v>
      </c>
      <c r="D547" s="4" t="s">
        <v>200</v>
      </c>
    </row>
    <row r="548" spans="1:4" x14ac:dyDescent="0.25">
      <c r="A548" s="17">
        <v>40382</v>
      </c>
      <c r="B548" s="4" t="s">
        <v>273</v>
      </c>
      <c r="C548" s="7">
        <v>115</v>
      </c>
      <c r="D548" s="4" t="s">
        <v>202</v>
      </c>
    </row>
    <row r="549" spans="1:4" x14ac:dyDescent="0.25">
      <c r="A549" s="17">
        <v>40372</v>
      </c>
      <c r="B549" s="4" t="s">
        <v>272</v>
      </c>
      <c r="C549" s="7">
        <v>118</v>
      </c>
      <c r="D549" s="4" t="s">
        <v>199</v>
      </c>
    </row>
    <row r="550" spans="1:4" x14ac:dyDescent="0.25">
      <c r="A550" s="17">
        <v>40327</v>
      </c>
      <c r="B550" s="4" t="s">
        <v>279</v>
      </c>
      <c r="C550" s="7">
        <v>116</v>
      </c>
      <c r="D550" s="4" t="s">
        <v>199</v>
      </c>
    </row>
    <row r="551" spans="1:4" x14ac:dyDescent="0.25">
      <c r="A551" s="17">
        <v>40298</v>
      </c>
      <c r="B551" s="4" t="s">
        <v>282</v>
      </c>
      <c r="C551" s="7">
        <v>147</v>
      </c>
      <c r="D551" s="4" t="s">
        <v>269</v>
      </c>
    </row>
    <row r="552" spans="1:4" x14ac:dyDescent="0.25">
      <c r="A552" s="17">
        <v>40378</v>
      </c>
      <c r="B552" s="4" t="s">
        <v>281</v>
      </c>
      <c r="C552" s="7">
        <v>144</v>
      </c>
      <c r="D552" s="4" t="s">
        <v>269</v>
      </c>
    </row>
    <row r="553" spans="1:4" x14ac:dyDescent="0.25">
      <c r="A553" s="17">
        <v>40346</v>
      </c>
      <c r="B553" s="4" t="s">
        <v>284</v>
      </c>
      <c r="C553" s="7">
        <v>148</v>
      </c>
      <c r="D553" s="4" t="s">
        <v>202</v>
      </c>
    </row>
    <row r="554" spans="1:4" x14ac:dyDescent="0.25">
      <c r="A554" s="17">
        <v>40374</v>
      </c>
      <c r="B554" s="4" t="s">
        <v>281</v>
      </c>
      <c r="C554" s="7">
        <v>195</v>
      </c>
      <c r="D554" s="4" t="s">
        <v>199</v>
      </c>
    </row>
    <row r="555" spans="1:4" x14ac:dyDescent="0.25">
      <c r="A555" s="17">
        <v>40289</v>
      </c>
      <c r="B555" s="4" t="s">
        <v>266</v>
      </c>
      <c r="C555" s="7">
        <v>182</v>
      </c>
      <c r="D555" s="4" t="s">
        <v>198</v>
      </c>
    </row>
    <row r="556" spans="1:4" x14ac:dyDescent="0.25">
      <c r="A556" s="17">
        <v>40279</v>
      </c>
      <c r="B556" s="4" t="s">
        <v>266</v>
      </c>
      <c r="C556" s="7">
        <v>115</v>
      </c>
      <c r="D556" s="4" t="s">
        <v>198</v>
      </c>
    </row>
    <row r="557" spans="1:4" x14ac:dyDescent="0.25">
      <c r="A557" s="17">
        <v>40288</v>
      </c>
      <c r="B557" s="4" t="s">
        <v>275</v>
      </c>
      <c r="C557" s="7">
        <v>152</v>
      </c>
      <c r="D557" s="4" t="s">
        <v>199</v>
      </c>
    </row>
    <row r="558" spans="1:4" x14ac:dyDescent="0.25">
      <c r="A558" s="17">
        <v>40337</v>
      </c>
      <c r="B558" s="4" t="s">
        <v>281</v>
      </c>
      <c r="C558" s="7">
        <v>111</v>
      </c>
      <c r="D558" s="4" t="s">
        <v>269</v>
      </c>
    </row>
    <row r="559" spans="1:4" x14ac:dyDescent="0.25">
      <c r="A559" s="17">
        <v>40284</v>
      </c>
      <c r="B559" s="4" t="s">
        <v>265</v>
      </c>
      <c r="C559" s="7">
        <v>142</v>
      </c>
      <c r="D559" s="4" t="s">
        <v>269</v>
      </c>
    </row>
    <row r="560" spans="1:4" x14ac:dyDescent="0.25">
      <c r="A560" s="17">
        <v>40359</v>
      </c>
      <c r="B560" s="4" t="s">
        <v>266</v>
      </c>
      <c r="C560" s="7">
        <v>191</v>
      </c>
      <c r="D560" s="4" t="s">
        <v>202</v>
      </c>
    </row>
    <row r="561" spans="1:4" x14ac:dyDescent="0.25">
      <c r="A561" s="17">
        <v>40366</v>
      </c>
      <c r="B561" s="4" t="s">
        <v>283</v>
      </c>
      <c r="C561" s="7">
        <v>168</v>
      </c>
      <c r="D561" s="4" t="s">
        <v>269</v>
      </c>
    </row>
    <row r="562" spans="1:4" x14ac:dyDescent="0.25">
      <c r="A562" s="17">
        <v>40337</v>
      </c>
      <c r="B562" s="4" t="s">
        <v>280</v>
      </c>
      <c r="C562" s="7">
        <v>174</v>
      </c>
      <c r="D562" s="4" t="s">
        <v>200</v>
      </c>
    </row>
    <row r="563" spans="1:4" x14ac:dyDescent="0.25">
      <c r="A563" s="17">
        <v>40361</v>
      </c>
      <c r="B563" s="4" t="s">
        <v>265</v>
      </c>
      <c r="C563" s="7">
        <v>200</v>
      </c>
      <c r="D563" s="4" t="s">
        <v>198</v>
      </c>
    </row>
    <row r="564" spans="1:4" x14ac:dyDescent="0.25">
      <c r="A564" s="17">
        <v>40326</v>
      </c>
      <c r="B564" s="4" t="s">
        <v>282</v>
      </c>
      <c r="C564" s="7">
        <v>181</v>
      </c>
      <c r="D564" s="4" t="s">
        <v>200</v>
      </c>
    </row>
    <row r="565" spans="1:4" x14ac:dyDescent="0.25">
      <c r="A565" s="17">
        <v>40300</v>
      </c>
      <c r="B565" s="4" t="s">
        <v>265</v>
      </c>
      <c r="C565" s="7">
        <v>183</v>
      </c>
      <c r="D565" s="4" t="s">
        <v>269</v>
      </c>
    </row>
    <row r="566" spans="1:4" x14ac:dyDescent="0.25">
      <c r="A566" s="17">
        <v>40362</v>
      </c>
      <c r="B566" s="4" t="s">
        <v>282</v>
      </c>
      <c r="C566" s="7">
        <v>179</v>
      </c>
      <c r="D566" s="4" t="s">
        <v>199</v>
      </c>
    </row>
    <row r="567" spans="1:4" x14ac:dyDescent="0.25">
      <c r="A567" s="17">
        <v>40303</v>
      </c>
      <c r="B567" s="4" t="s">
        <v>275</v>
      </c>
      <c r="C567" s="7">
        <v>104</v>
      </c>
      <c r="D567" s="4" t="s">
        <v>198</v>
      </c>
    </row>
    <row r="568" spans="1:4" x14ac:dyDescent="0.25">
      <c r="A568" s="17">
        <v>40366</v>
      </c>
      <c r="B568" s="4" t="s">
        <v>273</v>
      </c>
      <c r="C568" s="7">
        <v>150</v>
      </c>
      <c r="D568" s="4" t="s">
        <v>199</v>
      </c>
    </row>
    <row r="569" spans="1:4" x14ac:dyDescent="0.25">
      <c r="A569" s="17">
        <v>40338</v>
      </c>
      <c r="B569" s="4" t="s">
        <v>270</v>
      </c>
      <c r="C569" s="7">
        <v>154</v>
      </c>
      <c r="D569" s="4" t="s">
        <v>200</v>
      </c>
    </row>
    <row r="570" spans="1:4" x14ac:dyDescent="0.25">
      <c r="A570" s="17">
        <v>40275</v>
      </c>
      <c r="B570" s="4" t="s">
        <v>276</v>
      </c>
      <c r="C570" s="7">
        <v>119</v>
      </c>
      <c r="D570" s="4" t="s">
        <v>198</v>
      </c>
    </row>
    <row r="571" spans="1:4" x14ac:dyDescent="0.25">
      <c r="A571" s="17">
        <v>40376</v>
      </c>
      <c r="B571" s="4" t="s">
        <v>280</v>
      </c>
      <c r="C571" s="7">
        <v>183</v>
      </c>
      <c r="D571" s="4" t="s">
        <v>199</v>
      </c>
    </row>
    <row r="572" spans="1:4" x14ac:dyDescent="0.25">
      <c r="A572" s="17">
        <v>40284</v>
      </c>
      <c r="B572" s="4" t="s">
        <v>271</v>
      </c>
      <c r="C572" s="7">
        <v>110</v>
      </c>
      <c r="D572" s="4" t="s">
        <v>200</v>
      </c>
    </row>
    <row r="573" spans="1:4" x14ac:dyDescent="0.25">
      <c r="A573" s="17">
        <v>40290</v>
      </c>
      <c r="B573" s="4" t="s">
        <v>283</v>
      </c>
      <c r="C573" s="7">
        <v>116</v>
      </c>
      <c r="D573" s="4" t="s">
        <v>200</v>
      </c>
    </row>
    <row r="574" spans="1:4" x14ac:dyDescent="0.25">
      <c r="A574" s="17">
        <v>40368</v>
      </c>
      <c r="B574" s="4" t="s">
        <v>273</v>
      </c>
      <c r="C574" s="7">
        <v>185</v>
      </c>
      <c r="D574" s="4" t="s">
        <v>200</v>
      </c>
    </row>
    <row r="575" spans="1:4" x14ac:dyDescent="0.25">
      <c r="A575" s="17">
        <v>40270</v>
      </c>
      <c r="B575" s="4" t="s">
        <v>267</v>
      </c>
      <c r="C575" s="7">
        <v>123</v>
      </c>
      <c r="D575" s="4" t="s">
        <v>200</v>
      </c>
    </row>
    <row r="576" spans="1:4" x14ac:dyDescent="0.25">
      <c r="A576" s="17">
        <v>40309</v>
      </c>
      <c r="B576" s="4" t="s">
        <v>283</v>
      </c>
      <c r="C576" s="7">
        <v>193</v>
      </c>
      <c r="D576" s="4" t="s">
        <v>199</v>
      </c>
    </row>
    <row r="577" spans="1:4" x14ac:dyDescent="0.25">
      <c r="A577" s="17">
        <v>40269</v>
      </c>
      <c r="B577" s="4" t="s">
        <v>191</v>
      </c>
      <c r="C577" s="7">
        <v>126</v>
      </c>
      <c r="D577" s="4" t="s">
        <v>200</v>
      </c>
    </row>
    <row r="578" spans="1:4" x14ac:dyDescent="0.25">
      <c r="A578" s="17">
        <v>40358</v>
      </c>
      <c r="B578" s="4" t="s">
        <v>273</v>
      </c>
      <c r="C578" s="7">
        <v>113</v>
      </c>
      <c r="D578" s="4" t="s">
        <v>202</v>
      </c>
    </row>
    <row r="579" spans="1:4" x14ac:dyDescent="0.25">
      <c r="A579" s="17">
        <v>40342</v>
      </c>
      <c r="B579" s="4" t="s">
        <v>266</v>
      </c>
      <c r="C579" s="7">
        <v>114</v>
      </c>
      <c r="D579" s="4" t="s">
        <v>199</v>
      </c>
    </row>
    <row r="580" spans="1:4" x14ac:dyDescent="0.25">
      <c r="A580" s="17">
        <v>40282</v>
      </c>
      <c r="B580" s="4" t="s">
        <v>284</v>
      </c>
      <c r="C580" s="7">
        <v>157</v>
      </c>
      <c r="D580" s="4" t="s">
        <v>202</v>
      </c>
    </row>
    <row r="581" spans="1:4" x14ac:dyDescent="0.25">
      <c r="A581" s="17">
        <v>40373</v>
      </c>
      <c r="B581" s="4" t="s">
        <v>282</v>
      </c>
      <c r="C581" s="7">
        <v>186</v>
      </c>
      <c r="D581" s="4" t="s">
        <v>200</v>
      </c>
    </row>
    <row r="582" spans="1:4" x14ac:dyDescent="0.25">
      <c r="A582" s="17">
        <v>40265</v>
      </c>
      <c r="B582" s="4" t="s">
        <v>263</v>
      </c>
      <c r="C582" s="7">
        <v>198</v>
      </c>
      <c r="D582" s="4" t="s">
        <v>202</v>
      </c>
    </row>
    <row r="583" spans="1:4" x14ac:dyDescent="0.25">
      <c r="A583" s="17">
        <v>40372</v>
      </c>
      <c r="B583" s="4" t="s">
        <v>275</v>
      </c>
      <c r="C583" s="7">
        <v>159</v>
      </c>
      <c r="D583" s="4" t="s">
        <v>199</v>
      </c>
    </row>
    <row r="584" spans="1:4" x14ac:dyDescent="0.25">
      <c r="A584" s="17">
        <v>40295</v>
      </c>
      <c r="B584" s="4" t="s">
        <v>263</v>
      </c>
      <c r="C584" s="7">
        <v>148</v>
      </c>
      <c r="D584" s="4" t="s">
        <v>202</v>
      </c>
    </row>
    <row r="585" spans="1:4" x14ac:dyDescent="0.25">
      <c r="A585" s="17">
        <v>40266</v>
      </c>
      <c r="B585" s="4" t="s">
        <v>274</v>
      </c>
      <c r="C585" s="7">
        <v>121</v>
      </c>
      <c r="D585" s="4" t="s">
        <v>269</v>
      </c>
    </row>
    <row r="586" spans="1:4" x14ac:dyDescent="0.25">
      <c r="A586" s="17">
        <v>40378</v>
      </c>
      <c r="B586" s="4" t="s">
        <v>273</v>
      </c>
      <c r="C586" s="7">
        <v>183</v>
      </c>
      <c r="D586" s="4" t="s">
        <v>198</v>
      </c>
    </row>
    <row r="587" spans="1:4" x14ac:dyDescent="0.25">
      <c r="A587" s="17">
        <v>40265</v>
      </c>
      <c r="B587" s="4" t="s">
        <v>281</v>
      </c>
      <c r="C587" s="7">
        <v>111</v>
      </c>
      <c r="D587" s="4" t="s">
        <v>202</v>
      </c>
    </row>
    <row r="588" spans="1:4" x14ac:dyDescent="0.25">
      <c r="A588" s="17">
        <v>40367</v>
      </c>
      <c r="B588" s="4" t="s">
        <v>261</v>
      </c>
      <c r="C588" s="7">
        <v>144</v>
      </c>
      <c r="D588" s="4" t="s">
        <v>200</v>
      </c>
    </row>
    <row r="589" spans="1:4" x14ac:dyDescent="0.25">
      <c r="A589" s="17">
        <v>40321</v>
      </c>
      <c r="B589" s="4" t="s">
        <v>282</v>
      </c>
      <c r="C589" s="7">
        <v>143</v>
      </c>
      <c r="D589" s="4" t="s">
        <v>198</v>
      </c>
    </row>
    <row r="590" spans="1:4" x14ac:dyDescent="0.25">
      <c r="A590" s="17">
        <v>40304</v>
      </c>
      <c r="B590" s="4" t="s">
        <v>268</v>
      </c>
      <c r="C590" s="7">
        <v>189</v>
      </c>
      <c r="D590" s="4" t="s">
        <v>200</v>
      </c>
    </row>
    <row r="591" spans="1:4" x14ac:dyDescent="0.25">
      <c r="A591" s="17">
        <v>40367</v>
      </c>
      <c r="B591" s="4" t="s">
        <v>281</v>
      </c>
      <c r="C591" s="7">
        <v>173</v>
      </c>
      <c r="D591" s="4" t="s">
        <v>198</v>
      </c>
    </row>
    <row r="592" spans="1:4" x14ac:dyDescent="0.25">
      <c r="A592" s="17">
        <v>40283</v>
      </c>
      <c r="B592" s="4" t="s">
        <v>261</v>
      </c>
      <c r="C592" s="7">
        <v>161</v>
      </c>
      <c r="D592" s="4" t="s">
        <v>269</v>
      </c>
    </row>
    <row r="593" spans="1:4" x14ac:dyDescent="0.25">
      <c r="A593" s="17">
        <v>40295</v>
      </c>
      <c r="B593" s="4" t="s">
        <v>268</v>
      </c>
      <c r="C593" s="7">
        <v>131</v>
      </c>
      <c r="D593" s="4" t="s">
        <v>199</v>
      </c>
    </row>
    <row r="594" spans="1:4" x14ac:dyDescent="0.25">
      <c r="A594" s="17">
        <v>40270</v>
      </c>
      <c r="B594" s="4" t="s">
        <v>274</v>
      </c>
      <c r="C594" s="7">
        <v>102</v>
      </c>
      <c r="D594" s="4" t="s">
        <v>200</v>
      </c>
    </row>
    <row r="595" spans="1:4" x14ac:dyDescent="0.25">
      <c r="A595" s="17">
        <v>40341</v>
      </c>
      <c r="B595" s="4" t="s">
        <v>282</v>
      </c>
      <c r="C595" s="7">
        <v>174</v>
      </c>
      <c r="D595" s="4" t="s">
        <v>202</v>
      </c>
    </row>
    <row r="596" spans="1:4" x14ac:dyDescent="0.25">
      <c r="A596" s="17">
        <v>40294</v>
      </c>
      <c r="B596" s="4" t="s">
        <v>274</v>
      </c>
      <c r="C596" s="7">
        <v>166</v>
      </c>
      <c r="D596" s="4" t="s">
        <v>199</v>
      </c>
    </row>
    <row r="597" spans="1:4" x14ac:dyDescent="0.25">
      <c r="A597" s="17">
        <v>40313</v>
      </c>
      <c r="B597" s="4" t="s">
        <v>276</v>
      </c>
      <c r="C597" s="7">
        <v>125</v>
      </c>
      <c r="D597" s="4" t="s">
        <v>202</v>
      </c>
    </row>
    <row r="598" spans="1:4" x14ac:dyDescent="0.25">
      <c r="A598" s="17">
        <v>40323</v>
      </c>
      <c r="B598" s="4" t="s">
        <v>273</v>
      </c>
      <c r="C598" s="7">
        <v>140</v>
      </c>
      <c r="D598" s="4" t="s">
        <v>269</v>
      </c>
    </row>
    <row r="599" spans="1:4" x14ac:dyDescent="0.25">
      <c r="A599" s="17">
        <v>40352</v>
      </c>
      <c r="B599" s="4" t="s">
        <v>191</v>
      </c>
      <c r="C599" s="7">
        <v>190</v>
      </c>
      <c r="D599" s="4" t="s">
        <v>199</v>
      </c>
    </row>
    <row r="600" spans="1:4" x14ac:dyDescent="0.25">
      <c r="A600" s="17">
        <v>40287</v>
      </c>
      <c r="B600" s="4" t="s">
        <v>280</v>
      </c>
      <c r="C600" s="7">
        <v>101</v>
      </c>
      <c r="D600" s="4" t="s">
        <v>269</v>
      </c>
    </row>
    <row r="601" spans="1:4" x14ac:dyDescent="0.25">
      <c r="A601" s="17">
        <v>40315</v>
      </c>
      <c r="B601" s="4" t="s">
        <v>270</v>
      </c>
      <c r="C601" s="7">
        <v>162</v>
      </c>
      <c r="D601" s="4" t="s">
        <v>200</v>
      </c>
    </row>
    <row r="602" spans="1:4" x14ac:dyDescent="0.25">
      <c r="A602" s="17">
        <v>40381</v>
      </c>
      <c r="B602" s="4" t="s">
        <v>261</v>
      </c>
      <c r="C602" s="7">
        <v>114</v>
      </c>
      <c r="D602" s="4" t="s">
        <v>200</v>
      </c>
    </row>
    <row r="603" spans="1:4" x14ac:dyDescent="0.25">
      <c r="A603" s="17">
        <v>40288</v>
      </c>
      <c r="B603" s="4" t="s">
        <v>274</v>
      </c>
      <c r="C603" s="7">
        <v>176</v>
      </c>
      <c r="D603" s="4" t="s">
        <v>199</v>
      </c>
    </row>
    <row r="604" spans="1:4" x14ac:dyDescent="0.25">
      <c r="A604" s="17">
        <v>40300</v>
      </c>
      <c r="B604" s="4" t="s">
        <v>276</v>
      </c>
      <c r="C604" s="7">
        <v>167</v>
      </c>
      <c r="D604" s="4" t="s">
        <v>198</v>
      </c>
    </row>
    <row r="605" spans="1:4" x14ac:dyDescent="0.25">
      <c r="A605" s="17">
        <v>40349</v>
      </c>
      <c r="B605" s="4" t="s">
        <v>191</v>
      </c>
      <c r="C605" s="7">
        <v>104</v>
      </c>
      <c r="D605" s="4" t="s">
        <v>199</v>
      </c>
    </row>
    <row r="606" spans="1:4" x14ac:dyDescent="0.25">
      <c r="A606" s="17">
        <v>40380</v>
      </c>
      <c r="B606" s="4" t="s">
        <v>271</v>
      </c>
      <c r="C606" s="7">
        <v>191</v>
      </c>
      <c r="D606" s="4" t="s">
        <v>202</v>
      </c>
    </row>
    <row r="607" spans="1:4" x14ac:dyDescent="0.25">
      <c r="A607" s="17">
        <v>40270</v>
      </c>
      <c r="B607" s="4" t="s">
        <v>190</v>
      </c>
      <c r="C607" s="7">
        <v>143</v>
      </c>
      <c r="D607" s="4" t="s">
        <v>199</v>
      </c>
    </row>
    <row r="608" spans="1:4" x14ac:dyDescent="0.25">
      <c r="A608" s="17">
        <v>40315</v>
      </c>
      <c r="B608" s="4" t="s">
        <v>275</v>
      </c>
      <c r="C608" s="7">
        <v>101</v>
      </c>
      <c r="D608" s="4" t="s">
        <v>269</v>
      </c>
    </row>
    <row r="609" spans="1:4" x14ac:dyDescent="0.25">
      <c r="A609" s="17">
        <v>40350</v>
      </c>
      <c r="B609" s="4" t="s">
        <v>278</v>
      </c>
      <c r="C609" s="7">
        <v>188</v>
      </c>
      <c r="D609" s="4" t="s">
        <v>199</v>
      </c>
    </row>
    <row r="610" spans="1:4" x14ac:dyDescent="0.25">
      <c r="A610" s="17">
        <v>40272</v>
      </c>
      <c r="B610" s="4" t="s">
        <v>282</v>
      </c>
      <c r="C610" s="7">
        <v>164</v>
      </c>
      <c r="D610" s="4" t="s">
        <v>269</v>
      </c>
    </row>
    <row r="611" spans="1:4" x14ac:dyDescent="0.25">
      <c r="A611" s="17">
        <v>40366</v>
      </c>
      <c r="B611" s="4" t="s">
        <v>271</v>
      </c>
      <c r="C611" s="7">
        <v>117</v>
      </c>
      <c r="D611" s="4" t="s">
        <v>199</v>
      </c>
    </row>
    <row r="612" spans="1:4" x14ac:dyDescent="0.25">
      <c r="A612" s="17">
        <v>40341</v>
      </c>
      <c r="B612" s="4" t="s">
        <v>284</v>
      </c>
      <c r="C612" s="7">
        <v>174</v>
      </c>
      <c r="D612" s="4" t="s">
        <v>202</v>
      </c>
    </row>
    <row r="613" spans="1:4" x14ac:dyDescent="0.25">
      <c r="A613" s="17">
        <v>40279</v>
      </c>
      <c r="B613" s="4" t="s">
        <v>283</v>
      </c>
      <c r="C613" s="7">
        <v>178</v>
      </c>
      <c r="D613" s="4" t="s">
        <v>198</v>
      </c>
    </row>
    <row r="614" spans="1:4" x14ac:dyDescent="0.25">
      <c r="A614" s="17">
        <v>40356</v>
      </c>
      <c r="B614" s="4" t="s">
        <v>191</v>
      </c>
      <c r="C614" s="7">
        <v>177</v>
      </c>
      <c r="D614" s="4" t="s">
        <v>198</v>
      </c>
    </row>
    <row r="615" spans="1:4" x14ac:dyDescent="0.25">
      <c r="A615" s="17">
        <v>40371</v>
      </c>
      <c r="B615" s="4" t="s">
        <v>265</v>
      </c>
      <c r="C615" s="7">
        <v>114</v>
      </c>
      <c r="D615" s="4" t="s">
        <v>200</v>
      </c>
    </row>
    <row r="616" spans="1:4" x14ac:dyDescent="0.25">
      <c r="A616" s="17">
        <v>40272</v>
      </c>
      <c r="B616" s="4" t="s">
        <v>283</v>
      </c>
      <c r="C616" s="7">
        <v>179</v>
      </c>
      <c r="D616" s="4" t="s">
        <v>269</v>
      </c>
    </row>
    <row r="617" spans="1:4" x14ac:dyDescent="0.25">
      <c r="A617" s="17">
        <v>40335</v>
      </c>
      <c r="B617" s="4" t="s">
        <v>191</v>
      </c>
      <c r="C617" s="7">
        <v>107</v>
      </c>
      <c r="D617" s="4" t="s">
        <v>269</v>
      </c>
    </row>
    <row r="618" spans="1:4" x14ac:dyDescent="0.25">
      <c r="A618" s="17">
        <v>40270</v>
      </c>
      <c r="B618" s="4" t="s">
        <v>272</v>
      </c>
      <c r="C618" s="7">
        <v>108</v>
      </c>
      <c r="D618" s="4" t="s">
        <v>202</v>
      </c>
    </row>
    <row r="619" spans="1:4" x14ac:dyDescent="0.25">
      <c r="A619" s="17">
        <v>40316</v>
      </c>
      <c r="B619" s="4" t="s">
        <v>261</v>
      </c>
      <c r="C619" s="7">
        <v>151</v>
      </c>
      <c r="D619" s="4" t="s">
        <v>198</v>
      </c>
    </row>
    <row r="620" spans="1:4" x14ac:dyDescent="0.25">
      <c r="A620" s="17">
        <v>40309</v>
      </c>
      <c r="B620" s="4" t="s">
        <v>191</v>
      </c>
      <c r="C620" s="7">
        <v>159</v>
      </c>
      <c r="D620" s="4" t="s">
        <v>198</v>
      </c>
    </row>
    <row r="621" spans="1:4" x14ac:dyDescent="0.25">
      <c r="A621" s="17">
        <v>40264</v>
      </c>
      <c r="B621" s="4" t="s">
        <v>280</v>
      </c>
      <c r="C621" s="7">
        <v>194</v>
      </c>
      <c r="D621" s="4" t="s">
        <v>269</v>
      </c>
    </row>
    <row r="622" spans="1:4" x14ac:dyDescent="0.25">
      <c r="A622" s="17">
        <v>40341</v>
      </c>
      <c r="B622" s="4" t="s">
        <v>279</v>
      </c>
      <c r="C622" s="7">
        <v>196</v>
      </c>
      <c r="D622" s="4" t="s">
        <v>202</v>
      </c>
    </row>
    <row r="623" spans="1:4" x14ac:dyDescent="0.25">
      <c r="A623" s="17">
        <v>40351</v>
      </c>
      <c r="B623" s="4" t="s">
        <v>278</v>
      </c>
      <c r="C623" s="7">
        <v>114</v>
      </c>
      <c r="D623" s="4" t="s">
        <v>199</v>
      </c>
    </row>
    <row r="624" spans="1:4" x14ac:dyDescent="0.25">
      <c r="A624" s="17">
        <v>40328</v>
      </c>
      <c r="B624" s="4" t="s">
        <v>266</v>
      </c>
      <c r="C624" s="7">
        <v>161</v>
      </c>
      <c r="D624" s="4" t="s">
        <v>269</v>
      </c>
    </row>
    <row r="625" spans="1:4" x14ac:dyDescent="0.25">
      <c r="A625" s="17">
        <v>40320</v>
      </c>
      <c r="B625" s="4" t="s">
        <v>267</v>
      </c>
      <c r="C625" s="7">
        <v>168</v>
      </c>
      <c r="D625" s="4" t="s">
        <v>198</v>
      </c>
    </row>
    <row r="626" spans="1:4" x14ac:dyDescent="0.25">
      <c r="A626" s="17">
        <v>40297</v>
      </c>
      <c r="B626" s="4" t="s">
        <v>272</v>
      </c>
      <c r="C626" s="7">
        <v>125</v>
      </c>
      <c r="D626" s="4" t="s">
        <v>198</v>
      </c>
    </row>
    <row r="627" spans="1:4" x14ac:dyDescent="0.25">
      <c r="A627" s="17">
        <v>40268</v>
      </c>
      <c r="B627" s="4" t="s">
        <v>268</v>
      </c>
      <c r="C627" s="7">
        <v>143</v>
      </c>
      <c r="D627" s="4" t="s">
        <v>200</v>
      </c>
    </row>
    <row r="628" spans="1:4" x14ac:dyDescent="0.25">
      <c r="A628" s="17">
        <v>40352</v>
      </c>
      <c r="B628" s="4" t="s">
        <v>282</v>
      </c>
      <c r="C628" s="7">
        <v>107</v>
      </c>
      <c r="D628" s="4" t="s">
        <v>199</v>
      </c>
    </row>
    <row r="629" spans="1:4" x14ac:dyDescent="0.25">
      <c r="A629" s="17">
        <v>40377</v>
      </c>
      <c r="B629" s="4" t="s">
        <v>263</v>
      </c>
      <c r="C629" s="7">
        <v>158</v>
      </c>
      <c r="D629" s="4" t="s">
        <v>269</v>
      </c>
    </row>
    <row r="630" spans="1:4" x14ac:dyDescent="0.25">
      <c r="A630" s="17">
        <v>40322</v>
      </c>
      <c r="B630" s="4" t="s">
        <v>280</v>
      </c>
      <c r="C630" s="7">
        <v>160</v>
      </c>
      <c r="D630" s="4" t="s">
        <v>200</v>
      </c>
    </row>
    <row r="631" spans="1:4" x14ac:dyDescent="0.25">
      <c r="A631" s="17">
        <v>40353</v>
      </c>
      <c r="B631" s="4" t="s">
        <v>283</v>
      </c>
      <c r="C631" s="7">
        <v>167</v>
      </c>
      <c r="D631" s="4" t="s">
        <v>199</v>
      </c>
    </row>
    <row r="632" spans="1:4" x14ac:dyDescent="0.25">
      <c r="A632" s="17">
        <v>40336</v>
      </c>
      <c r="B632" s="4" t="s">
        <v>261</v>
      </c>
      <c r="C632" s="7">
        <v>191</v>
      </c>
      <c r="D632" s="4" t="s">
        <v>198</v>
      </c>
    </row>
    <row r="633" spans="1:4" x14ac:dyDescent="0.25">
      <c r="A633" s="17">
        <v>40333</v>
      </c>
      <c r="B633" s="4" t="s">
        <v>190</v>
      </c>
      <c r="C633" s="7">
        <v>111</v>
      </c>
      <c r="D633" s="4" t="s">
        <v>198</v>
      </c>
    </row>
    <row r="634" spans="1:4" x14ac:dyDescent="0.25">
      <c r="A634" s="17">
        <v>40355</v>
      </c>
      <c r="B634" s="4" t="s">
        <v>270</v>
      </c>
      <c r="C634" s="7">
        <v>152</v>
      </c>
      <c r="D634" s="4" t="s">
        <v>202</v>
      </c>
    </row>
    <row r="635" spans="1:4" x14ac:dyDescent="0.25">
      <c r="A635" s="17">
        <v>40291</v>
      </c>
      <c r="B635" s="4" t="s">
        <v>278</v>
      </c>
      <c r="C635" s="7">
        <v>158</v>
      </c>
      <c r="D635" s="4" t="s">
        <v>198</v>
      </c>
    </row>
    <row r="636" spans="1:4" x14ac:dyDescent="0.25">
      <c r="A636" s="17">
        <v>40368</v>
      </c>
      <c r="B636" s="4" t="s">
        <v>271</v>
      </c>
      <c r="C636" s="7">
        <v>163</v>
      </c>
      <c r="D636" s="4" t="s">
        <v>200</v>
      </c>
    </row>
    <row r="637" spans="1:4" x14ac:dyDescent="0.25">
      <c r="A637" s="17">
        <v>40367</v>
      </c>
      <c r="B637" s="4" t="s">
        <v>267</v>
      </c>
      <c r="C637" s="7">
        <v>181</v>
      </c>
      <c r="D637" s="4" t="s">
        <v>199</v>
      </c>
    </row>
    <row r="638" spans="1:4" x14ac:dyDescent="0.25">
      <c r="A638" s="17">
        <v>40349</v>
      </c>
      <c r="B638" s="4" t="s">
        <v>282</v>
      </c>
      <c r="C638" s="7">
        <v>192</v>
      </c>
      <c r="D638" s="4" t="s">
        <v>199</v>
      </c>
    </row>
    <row r="639" spans="1:4" x14ac:dyDescent="0.25">
      <c r="A639" s="17">
        <v>40343</v>
      </c>
      <c r="B639" s="4" t="s">
        <v>190</v>
      </c>
      <c r="C639" s="7">
        <v>124</v>
      </c>
      <c r="D639" s="4" t="s">
        <v>200</v>
      </c>
    </row>
    <row r="640" spans="1:4" x14ac:dyDescent="0.25">
      <c r="A640" s="17">
        <v>40313</v>
      </c>
      <c r="B640" s="4" t="s">
        <v>279</v>
      </c>
      <c r="C640" s="7">
        <v>180</v>
      </c>
      <c r="D640" s="4" t="s">
        <v>200</v>
      </c>
    </row>
    <row r="641" spans="1:4" x14ac:dyDescent="0.25">
      <c r="A641" s="17">
        <v>40270</v>
      </c>
      <c r="B641" s="4" t="s">
        <v>284</v>
      </c>
      <c r="C641" s="7">
        <v>146</v>
      </c>
      <c r="D641" s="4" t="s">
        <v>269</v>
      </c>
    </row>
    <row r="642" spans="1:4" x14ac:dyDescent="0.25">
      <c r="A642" s="17">
        <v>40304</v>
      </c>
      <c r="B642" s="4" t="s">
        <v>275</v>
      </c>
      <c r="C642" s="7">
        <v>116</v>
      </c>
      <c r="D642" s="4" t="s">
        <v>199</v>
      </c>
    </row>
    <row r="643" spans="1:4" x14ac:dyDescent="0.25">
      <c r="A643" s="17">
        <v>40363</v>
      </c>
      <c r="B643" s="4" t="s">
        <v>266</v>
      </c>
      <c r="C643" s="7">
        <v>144</v>
      </c>
      <c r="D643" s="4" t="s">
        <v>202</v>
      </c>
    </row>
    <row r="644" spans="1:4" x14ac:dyDescent="0.25">
      <c r="A644" s="17">
        <v>40358</v>
      </c>
      <c r="B644" s="4" t="s">
        <v>280</v>
      </c>
      <c r="C644" s="7">
        <v>196</v>
      </c>
      <c r="D644" s="4" t="s">
        <v>200</v>
      </c>
    </row>
    <row r="645" spans="1:4" x14ac:dyDescent="0.25">
      <c r="A645" s="17">
        <v>40337</v>
      </c>
      <c r="B645" s="4" t="s">
        <v>266</v>
      </c>
      <c r="C645" s="7">
        <v>108</v>
      </c>
      <c r="D645" s="4" t="s">
        <v>199</v>
      </c>
    </row>
    <row r="646" spans="1:4" x14ac:dyDescent="0.25">
      <c r="A646" s="17">
        <v>40353</v>
      </c>
      <c r="B646" s="4" t="s">
        <v>272</v>
      </c>
      <c r="C646" s="7">
        <v>158</v>
      </c>
      <c r="D646" s="4" t="s">
        <v>200</v>
      </c>
    </row>
    <row r="647" spans="1:4" x14ac:dyDescent="0.25">
      <c r="A647" s="17">
        <v>40291</v>
      </c>
      <c r="B647" s="4" t="s">
        <v>278</v>
      </c>
      <c r="C647" s="7">
        <v>179</v>
      </c>
      <c r="D647" s="4" t="s">
        <v>199</v>
      </c>
    </row>
    <row r="648" spans="1:4" x14ac:dyDescent="0.25">
      <c r="A648" s="17">
        <v>40348</v>
      </c>
      <c r="B648" s="4" t="s">
        <v>266</v>
      </c>
      <c r="C648" s="7">
        <v>199</v>
      </c>
      <c r="D648" s="4" t="s">
        <v>200</v>
      </c>
    </row>
    <row r="649" spans="1:4" x14ac:dyDescent="0.25">
      <c r="A649" s="17">
        <v>40329</v>
      </c>
      <c r="B649" s="4" t="s">
        <v>265</v>
      </c>
      <c r="C649" s="7">
        <v>158</v>
      </c>
      <c r="D649" s="4" t="s">
        <v>198</v>
      </c>
    </row>
    <row r="650" spans="1:4" x14ac:dyDescent="0.25">
      <c r="A650" s="17">
        <v>40331</v>
      </c>
      <c r="B650" s="4" t="s">
        <v>276</v>
      </c>
      <c r="C650" s="7">
        <v>168</v>
      </c>
      <c r="D650" s="4" t="s">
        <v>269</v>
      </c>
    </row>
    <row r="651" spans="1:4" x14ac:dyDescent="0.25">
      <c r="A651" s="17">
        <v>40282</v>
      </c>
      <c r="B651" s="4" t="s">
        <v>284</v>
      </c>
      <c r="C651" s="7">
        <v>183</v>
      </c>
      <c r="D651" s="4" t="s">
        <v>198</v>
      </c>
    </row>
    <row r="652" spans="1:4" x14ac:dyDescent="0.25">
      <c r="A652" s="17">
        <v>40283</v>
      </c>
      <c r="B652" s="4" t="s">
        <v>190</v>
      </c>
      <c r="C652" s="7">
        <v>176</v>
      </c>
      <c r="D652" s="4" t="s">
        <v>202</v>
      </c>
    </row>
    <row r="653" spans="1:4" x14ac:dyDescent="0.25">
      <c r="A653" s="17">
        <v>40304</v>
      </c>
      <c r="B653" s="4" t="s">
        <v>273</v>
      </c>
      <c r="C653" s="7">
        <v>166</v>
      </c>
      <c r="D653" s="4" t="s">
        <v>199</v>
      </c>
    </row>
    <row r="654" spans="1:4" x14ac:dyDescent="0.25">
      <c r="A654" s="17">
        <v>40270</v>
      </c>
      <c r="B654" s="4" t="s">
        <v>277</v>
      </c>
      <c r="C654" s="7">
        <v>122</v>
      </c>
      <c r="D654" s="4" t="s">
        <v>198</v>
      </c>
    </row>
    <row r="655" spans="1:4" x14ac:dyDescent="0.25">
      <c r="A655" s="17">
        <v>40317</v>
      </c>
      <c r="B655" s="4" t="s">
        <v>186</v>
      </c>
      <c r="C655" s="7">
        <v>104</v>
      </c>
      <c r="D655" s="4" t="s">
        <v>202</v>
      </c>
    </row>
    <row r="656" spans="1:4" x14ac:dyDescent="0.25">
      <c r="A656" s="17">
        <v>40372</v>
      </c>
      <c r="B656" s="4" t="s">
        <v>191</v>
      </c>
      <c r="C656" s="7">
        <v>140</v>
      </c>
      <c r="D656" s="4" t="s">
        <v>199</v>
      </c>
    </row>
    <row r="657" spans="1:4" x14ac:dyDescent="0.25">
      <c r="A657" s="17">
        <v>40301</v>
      </c>
      <c r="B657" s="4" t="s">
        <v>266</v>
      </c>
      <c r="C657" s="7">
        <v>172</v>
      </c>
      <c r="D657" s="4" t="s">
        <v>199</v>
      </c>
    </row>
    <row r="658" spans="1:4" x14ac:dyDescent="0.25">
      <c r="A658" s="17">
        <v>40338</v>
      </c>
      <c r="B658" s="4" t="s">
        <v>278</v>
      </c>
      <c r="C658" s="7">
        <v>112</v>
      </c>
      <c r="D658" s="4" t="s">
        <v>198</v>
      </c>
    </row>
    <row r="659" spans="1:4" x14ac:dyDescent="0.25">
      <c r="A659" s="17">
        <v>40365</v>
      </c>
      <c r="B659" s="4" t="s">
        <v>268</v>
      </c>
      <c r="C659" s="7">
        <v>133</v>
      </c>
      <c r="D659" s="4" t="s">
        <v>200</v>
      </c>
    </row>
    <row r="660" spans="1:4" x14ac:dyDescent="0.25">
      <c r="A660" s="17">
        <v>40336</v>
      </c>
      <c r="B660" s="4" t="s">
        <v>273</v>
      </c>
      <c r="C660" s="7">
        <v>104</v>
      </c>
      <c r="D660" s="4" t="s">
        <v>200</v>
      </c>
    </row>
    <row r="661" spans="1:4" x14ac:dyDescent="0.25">
      <c r="A661" s="17">
        <v>40275</v>
      </c>
      <c r="B661" s="4" t="s">
        <v>277</v>
      </c>
      <c r="C661" s="7">
        <v>194</v>
      </c>
      <c r="D661" s="4" t="s">
        <v>199</v>
      </c>
    </row>
    <row r="662" spans="1:4" x14ac:dyDescent="0.25">
      <c r="A662" s="17">
        <v>40311</v>
      </c>
      <c r="B662" s="4" t="s">
        <v>263</v>
      </c>
      <c r="C662" s="7">
        <v>186</v>
      </c>
      <c r="D662" s="4" t="s">
        <v>198</v>
      </c>
    </row>
    <row r="663" spans="1:4" x14ac:dyDescent="0.25">
      <c r="A663" s="17">
        <v>40322</v>
      </c>
      <c r="B663" s="4" t="s">
        <v>276</v>
      </c>
      <c r="C663" s="7">
        <v>186</v>
      </c>
      <c r="D663" s="4" t="s">
        <v>198</v>
      </c>
    </row>
    <row r="664" spans="1:4" x14ac:dyDescent="0.25">
      <c r="A664" s="17">
        <v>40285</v>
      </c>
      <c r="B664" s="4" t="s">
        <v>265</v>
      </c>
      <c r="C664" s="7">
        <v>180</v>
      </c>
      <c r="D664" s="4" t="s">
        <v>202</v>
      </c>
    </row>
    <row r="665" spans="1:4" x14ac:dyDescent="0.25">
      <c r="A665" s="17">
        <v>40346</v>
      </c>
      <c r="B665" s="4" t="s">
        <v>283</v>
      </c>
      <c r="C665" s="7">
        <v>153</v>
      </c>
      <c r="D665" s="4" t="s">
        <v>198</v>
      </c>
    </row>
    <row r="666" spans="1:4" x14ac:dyDescent="0.25">
      <c r="A666" s="17">
        <v>40365</v>
      </c>
      <c r="B666" s="4" t="s">
        <v>276</v>
      </c>
      <c r="C666" s="7">
        <v>117</v>
      </c>
      <c r="D666" s="4" t="s">
        <v>202</v>
      </c>
    </row>
    <row r="667" spans="1:4" x14ac:dyDescent="0.25">
      <c r="A667" s="17">
        <v>40297</v>
      </c>
      <c r="B667" s="4" t="s">
        <v>273</v>
      </c>
      <c r="C667" s="7">
        <v>193</v>
      </c>
      <c r="D667" s="4" t="s">
        <v>269</v>
      </c>
    </row>
    <row r="668" spans="1:4" x14ac:dyDescent="0.25">
      <c r="A668" s="17">
        <v>40328</v>
      </c>
      <c r="B668" s="4" t="s">
        <v>271</v>
      </c>
      <c r="C668" s="7">
        <v>114</v>
      </c>
      <c r="D668" s="4" t="s">
        <v>200</v>
      </c>
    </row>
    <row r="669" spans="1:4" x14ac:dyDescent="0.25">
      <c r="A669" s="17">
        <v>40361</v>
      </c>
      <c r="B669" s="4" t="s">
        <v>261</v>
      </c>
      <c r="C669" s="7">
        <v>189</v>
      </c>
      <c r="D669" s="4" t="s">
        <v>200</v>
      </c>
    </row>
    <row r="670" spans="1:4" x14ac:dyDescent="0.25">
      <c r="A670" s="17">
        <v>40365</v>
      </c>
      <c r="B670" s="4" t="s">
        <v>190</v>
      </c>
      <c r="C670" s="7">
        <v>182</v>
      </c>
      <c r="D670" s="4" t="s">
        <v>199</v>
      </c>
    </row>
    <row r="671" spans="1:4" x14ac:dyDescent="0.25">
      <c r="A671" s="17">
        <v>40322</v>
      </c>
      <c r="B671" s="4" t="s">
        <v>191</v>
      </c>
      <c r="C671" s="7">
        <v>118</v>
      </c>
      <c r="D671" s="4" t="s">
        <v>198</v>
      </c>
    </row>
    <row r="672" spans="1:4" x14ac:dyDescent="0.25">
      <c r="A672" s="17">
        <v>40363</v>
      </c>
      <c r="B672" s="4" t="s">
        <v>191</v>
      </c>
      <c r="C672" s="7">
        <v>160</v>
      </c>
      <c r="D672" s="4" t="s">
        <v>269</v>
      </c>
    </row>
    <row r="673" spans="1:4" x14ac:dyDescent="0.25">
      <c r="A673" s="17">
        <v>40319</v>
      </c>
      <c r="B673" s="4" t="s">
        <v>278</v>
      </c>
      <c r="C673" s="7">
        <v>168</v>
      </c>
      <c r="D673" s="4" t="s">
        <v>202</v>
      </c>
    </row>
    <row r="674" spans="1:4" x14ac:dyDescent="0.25">
      <c r="A674" s="17">
        <v>40369</v>
      </c>
      <c r="B674" s="4" t="s">
        <v>272</v>
      </c>
      <c r="C674" s="7">
        <v>131</v>
      </c>
      <c r="D674" s="4" t="s">
        <v>202</v>
      </c>
    </row>
    <row r="675" spans="1:4" x14ac:dyDescent="0.25">
      <c r="A675" s="17">
        <v>40266</v>
      </c>
      <c r="B675" s="4" t="s">
        <v>278</v>
      </c>
      <c r="C675" s="7">
        <v>106</v>
      </c>
      <c r="D675" s="4" t="s">
        <v>202</v>
      </c>
    </row>
    <row r="676" spans="1:4" x14ac:dyDescent="0.25">
      <c r="A676" s="17">
        <v>40304</v>
      </c>
      <c r="B676" s="4" t="s">
        <v>261</v>
      </c>
      <c r="C676" s="7">
        <v>181</v>
      </c>
      <c r="D676" s="4" t="s">
        <v>200</v>
      </c>
    </row>
    <row r="677" spans="1:4" x14ac:dyDescent="0.25">
      <c r="A677" s="17">
        <v>40354</v>
      </c>
      <c r="B677" s="4" t="s">
        <v>275</v>
      </c>
      <c r="C677" s="7">
        <v>182</v>
      </c>
      <c r="D677" s="4" t="s">
        <v>202</v>
      </c>
    </row>
    <row r="678" spans="1:4" x14ac:dyDescent="0.25">
      <c r="A678" s="17">
        <v>40383</v>
      </c>
      <c r="B678" s="4" t="s">
        <v>186</v>
      </c>
      <c r="C678" s="7">
        <v>189</v>
      </c>
      <c r="D678" s="4" t="s">
        <v>198</v>
      </c>
    </row>
    <row r="679" spans="1:4" x14ac:dyDescent="0.25">
      <c r="A679" s="17">
        <v>40294</v>
      </c>
      <c r="B679" s="4" t="s">
        <v>261</v>
      </c>
      <c r="C679" s="7">
        <v>152</v>
      </c>
      <c r="D679" s="4" t="s">
        <v>202</v>
      </c>
    </row>
    <row r="680" spans="1:4" x14ac:dyDescent="0.25">
      <c r="A680" s="17">
        <v>40274</v>
      </c>
      <c r="B680" s="4" t="s">
        <v>271</v>
      </c>
      <c r="C680" s="7">
        <v>121</v>
      </c>
      <c r="D680" s="4" t="s">
        <v>198</v>
      </c>
    </row>
    <row r="681" spans="1:4" x14ac:dyDescent="0.25">
      <c r="A681" s="17">
        <v>40286</v>
      </c>
      <c r="B681" s="4" t="s">
        <v>273</v>
      </c>
      <c r="C681" s="7">
        <v>189</v>
      </c>
      <c r="D681" s="4" t="s">
        <v>202</v>
      </c>
    </row>
    <row r="682" spans="1:4" x14ac:dyDescent="0.25">
      <c r="A682" s="17">
        <v>40280</v>
      </c>
      <c r="B682" s="4" t="s">
        <v>271</v>
      </c>
      <c r="C682" s="7">
        <v>108</v>
      </c>
      <c r="D682" s="4" t="s">
        <v>198</v>
      </c>
    </row>
    <row r="683" spans="1:4" x14ac:dyDescent="0.25">
      <c r="A683" s="17">
        <v>40341</v>
      </c>
      <c r="B683" s="4" t="s">
        <v>191</v>
      </c>
      <c r="C683" s="7">
        <v>150</v>
      </c>
      <c r="D683" s="4" t="s">
        <v>269</v>
      </c>
    </row>
    <row r="684" spans="1:4" x14ac:dyDescent="0.25">
      <c r="A684" s="17">
        <v>40287</v>
      </c>
      <c r="B684" s="4" t="s">
        <v>275</v>
      </c>
      <c r="C684" s="7">
        <v>170</v>
      </c>
      <c r="D684" s="4" t="s">
        <v>202</v>
      </c>
    </row>
    <row r="685" spans="1:4" x14ac:dyDescent="0.25">
      <c r="A685" s="17">
        <v>40325</v>
      </c>
      <c r="B685" s="4" t="s">
        <v>283</v>
      </c>
      <c r="C685" s="7">
        <v>191</v>
      </c>
      <c r="D685" s="4" t="s">
        <v>269</v>
      </c>
    </row>
    <row r="686" spans="1:4" x14ac:dyDescent="0.25">
      <c r="A686" s="17">
        <v>40380</v>
      </c>
      <c r="B686" s="4" t="s">
        <v>186</v>
      </c>
      <c r="C686" s="7">
        <v>109</v>
      </c>
      <c r="D686" s="4" t="s">
        <v>200</v>
      </c>
    </row>
    <row r="687" spans="1:4" x14ac:dyDescent="0.25">
      <c r="A687" s="17">
        <v>40331</v>
      </c>
      <c r="B687" s="4" t="s">
        <v>280</v>
      </c>
      <c r="C687" s="7">
        <v>154</v>
      </c>
      <c r="D687" s="4" t="s">
        <v>199</v>
      </c>
    </row>
    <row r="688" spans="1:4" x14ac:dyDescent="0.25">
      <c r="A688" s="17">
        <v>40339</v>
      </c>
      <c r="B688" s="4" t="s">
        <v>267</v>
      </c>
      <c r="C688" s="7">
        <v>186</v>
      </c>
      <c r="D688" s="4" t="s">
        <v>198</v>
      </c>
    </row>
    <row r="689" spans="1:4" x14ac:dyDescent="0.25">
      <c r="A689" s="17">
        <v>40352</v>
      </c>
      <c r="B689" s="4" t="s">
        <v>272</v>
      </c>
      <c r="C689" s="7">
        <v>129</v>
      </c>
      <c r="D689" s="4" t="s">
        <v>199</v>
      </c>
    </row>
    <row r="690" spans="1:4" x14ac:dyDescent="0.25">
      <c r="A690" s="17">
        <v>40296</v>
      </c>
      <c r="B690" s="4" t="s">
        <v>271</v>
      </c>
      <c r="C690" s="7">
        <v>149</v>
      </c>
      <c r="D690" s="4" t="s">
        <v>200</v>
      </c>
    </row>
    <row r="691" spans="1:4" x14ac:dyDescent="0.25">
      <c r="A691" s="17">
        <v>40306</v>
      </c>
      <c r="B691" s="4" t="s">
        <v>281</v>
      </c>
      <c r="C691" s="7">
        <v>152</v>
      </c>
      <c r="D691" s="4" t="s">
        <v>200</v>
      </c>
    </row>
    <row r="692" spans="1:4" x14ac:dyDescent="0.25">
      <c r="A692" s="17">
        <v>40269</v>
      </c>
      <c r="B692" s="4" t="s">
        <v>281</v>
      </c>
      <c r="C692" s="7">
        <v>136</v>
      </c>
      <c r="D692" s="4" t="s">
        <v>269</v>
      </c>
    </row>
    <row r="693" spans="1:4" x14ac:dyDescent="0.25">
      <c r="A693" s="17">
        <v>40265</v>
      </c>
      <c r="B693" s="4" t="s">
        <v>278</v>
      </c>
      <c r="C693" s="7">
        <v>191</v>
      </c>
      <c r="D693" s="4" t="s">
        <v>199</v>
      </c>
    </row>
    <row r="694" spans="1:4" x14ac:dyDescent="0.25">
      <c r="A694" s="17">
        <v>40268</v>
      </c>
      <c r="B694" s="4" t="s">
        <v>272</v>
      </c>
      <c r="C694" s="7">
        <v>154</v>
      </c>
      <c r="D694" s="4" t="s">
        <v>200</v>
      </c>
    </row>
    <row r="695" spans="1:4" x14ac:dyDescent="0.25">
      <c r="A695" s="17">
        <v>40317</v>
      </c>
      <c r="B695" s="4" t="s">
        <v>261</v>
      </c>
      <c r="C695" s="7">
        <v>191</v>
      </c>
      <c r="D695" s="4" t="s">
        <v>269</v>
      </c>
    </row>
    <row r="696" spans="1:4" x14ac:dyDescent="0.25">
      <c r="A696" s="17">
        <v>40306</v>
      </c>
      <c r="B696" s="4" t="s">
        <v>265</v>
      </c>
      <c r="C696" s="7">
        <v>131</v>
      </c>
      <c r="D696" s="4" t="s">
        <v>269</v>
      </c>
    </row>
    <row r="697" spans="1:4" x14ac:dyDescent="0.25">
      <c r="A697" s="17">
        <v>40264</v>
      </c>
      <c r="B697" s="4" t="s">
        <v>265</v>
      </c>
      <c r="C697" s="7">
        <v>109</v>
      </c>
      <c r="D697" s="4" t="s">
        <v>269</v>
      </c>
    </row>
    <row r="698" spans="1:4" x14ac:dyDescent="0.25">
      <c r="A698" s="17">
        <v>40302</v>
      </c>
      <c r="B698" s="4" t="s">
        <v>268</v>
      </c>
      <c r="C698" s="7">
        <v>199</v>
      </c>
      <c r="D698" s="4" t="s">
        <v>198</v>
      </c>
    </row>
    <row r="699" spans="1:4" x14ac:dyDescent="0.25">
      <c r="A699" s="17">
        <v>40382</v>
      </c>
      <c r="B699" s="4" t="s">
        <v>261</v>
      </c>
      <c r="C699" s="7">
        <v>178</v>
      </c>
      <c r="D699" s="4" t="s">
        <v>269</v>
      </c>
    </row>
    <row r="700" spans="1:4" x14ac:dyDescent="0.25">
      <c r="A700" s="17">
        <v>40364</v>
      </c>
      <c r="B700" s="4" t="s">
        <v>274</v>
      </c>
      <c r="C700" s="7">
        <v>151</v>
      </c>
      <c r="D700" s="4" t="s">
        <v>198</v>
      </c>
    </row>
    <row r="701" spans="1:4" x14ac:dyDescent="0.25">
      <c r="A701" s="17">
        <v>40280</v>
      </c>
      <c r="B701" s="4" t="s">
        <v>263</v>
      </c>
      <c r="C701" s="7">
        <v>148</v>
      </c>
      <c r="D701" s="4" t="s">
        <v>199</v>
      </c>
    </row>
    <row r="702" spans="1:4" x14ac:dyDescent="0.25">
      <c r="A702" s="17">
        <v>40351</v>
      </c>
      <c r="B702" s="4" t="s">
        <v>274</v>
      </c>
      <c r="C702" s="7">
        <v>133</v>
      </c>
      <c r="D702" s="4" t="s">
        <v>200</v>
      </c>
    </row>
    <row r="703" spans="1:4" x14ac:dyDescent="0.25">
      <c r="A703" s="17">
        <v>40274</v>
      </c>
      <c r="B703" s="4" t="s">
        <v>283</v>
      </c>
      <c r="C703" s="7">
        <v>161</v>
      </c>
      <c r="D703" s="4" t="s">
        <v>198</v>
      </c>
    </row>
    <row r="704" spans="1:4" x14ac:dyDescent="0.25">
      <c r="A704" s="17">
        <v>40300</v>
      </c>
      <c r="B704" s="4" t="s">
        <v>261</v>
      </c>
      <c r="C704" s="7">
        <v>120</v>
      </c>
      <c r="D704" s="4" t="s">
        <v>202</v>
      </c>
    </row>
    <row r="705" spans="1:4" x14ac:dyDescent="0.25">
      <c r="A705" s="17">
        <v>40361</v>
      </c>
      <c r="B705" s="4" t="s">
        <v>267</v>
      </c>
      <c r="C705" s="7">
        <v>161</v>
      </c>
      <c r="D705" s="4" t="s">
        <v>200</v>
      </c>
    </row>
    <row r="706" spans="1:4" x14ac:dyDescent="0.25">
      <c r="A706" s="17">
        <v>40373</v>
      </c>
      <c r="B706" s="4" t="s">
        <v>267</v>
      </c>
      <c r="C706" s="7">
        <v>153</v>
      </c>
      <c r="D706" s="4" t="s">
        <v>200</v>
      </c>
    </row>
    <row r="707" spans="1:4" x14ac:dyDescent="0.25">
      <c r="A707" s="17">
        <v>40351</v>
      </c>
      <c r="B707" s="4" t="s">
        <v>271</v>
      </c>
      <c r="C707" s="7">
        <v>160</v>
      </c>
      <c r="D707" s="4" t="s">
        <v>199</v>
      </c>
    </row>
    <row r="708" spans="1:4" x14ac:dyDescent="0.25">
      <c r="A708" s="17">
        <v>40327</v>
      </c>
      <c r="B708" s="4" t="s">
        <v>275</v>
      </c>
      <c r="C708" s="7">
        <v>128</v>
      </c>
      <c r="D708" s="4" t="s">
        <v>202</v>
      </c>
    </row>
    <row r="709" spans="1:4" x14ac:dyDescent="0.25">
      <c r="A709" s="17">
        <v>40354</v>
      </c>
      <c r="B709" s="4" t="s">
        <v>274</v>
      </c>
      <c r="C709" s="7">
        <v>104</v>
      </c>
      <c r="D709" s="4" t="s">
        <v>200</v>
      </c>
    </row>
    <row r="710" spans="1:4" x14ac:dyDescent="0.25">
      <c r="A710" s="17">
        <v>40284</v>
      </c>
      <c r="B710" s="4" t="s">
        <v>263</v>
      </c>
      <c r="C710" s="7">
        <v>199</v>
      </c>
      <c r="D710" s="4" t="s">
        <v>199</v>
      </c>
    </row>
    <row r="711" spans="1:4" x14ac:dyDescent="0.25">
      <c r="A711" s="17">
        <v>40264</v>
      </c>
      <c r="B711" s="4" t="s">
        <v>190</v>
      </c>
      <c r="C711" s="7">
        <v>111</v>
      </c>
      <c r="D711" s="4" t="s">
        <v>202</v>
      </c>
    </row>
    <row r="712" spans="1:4" x14ac:dyDescent="0.25">
      <c r="A712" s="17">
        <v>40280</v>
      </c>
      <c r="B712" s="4" t="s">
        <v>279</v>
      </c>
      <c r="C712" s="7">
        <v>195</v>
      </c>
      <c r="D712" s="4" t="s">
        <v>269</v>
      </c>
    </row>
    <row r="713" spans="1:4" x14ac:dyDescent="0.25">
      <c r="A713" s="17">
        <v>40345</v>
      </c>
      <c r="B713" s="4" t="s">
        <v>267</v>
      </c>
      <c r="C713" s="7">
        <v>146</v>
      </c>
      <c r="D713" s="4" t="s">
        <v>202</v>
      </c>
    </row>
    <row r="714" spans="1:4" x14ac:dyDescent="0.25">
      <c r="A714" s="17">
        <v>40292</v>
      </c>
      <c r="B714" s="4" t="s">
        <v>186</v>
      </c>
      <c r="C714" s="7">
        <v>130</v>
      </c>
      <c r="D714" s="4" t="s">
        <v>269</v>
      </c>
    </row>
    <row r="715" spans="1:4" x14ac:dyDescent="0.25">
      <c r="A715" s="17">
        <v>40368</v>
      </c>
      <c r="B715" s="4" t="s">
        <v>281</v>
      </c>
      <c r="C715" s="7">
        <v>111</v>
      </c>
      <c r="D715" s="4" t="s">
        <v>199</v>
      </c>
    </row>
    <row r="716" spans="1:4" x14ac:dyDescent="0.25">
      <c r="A716" s="17">
        <v>40273</v>
      </c>
      <c r="B716" s="4" t="s">
        <v>186</v>
      </c>
      <c r="C716" s="7">
        <v>113</v>
      </c>
      <c r="D716" s="4" t="s">
        <v>199</v>
      </c>
    </row>
    <row r="717" spans="1:4" x14ac:dyDescent="0.25">
      <c r="A717" s="17">
        <v>40319</v>
      </c>
      <c r="B717" s="4" t="s">
        <v>276</v>
      </c>
      <c r="C717" s="7">
        <v>140</v>
      </c>
      <c r="D717" s="4" t="s">
        <v>199</v>
      </c>
    </row>
    <row r="718" spans="1:4" x14ac:dyDescent="0.25">
      <c r="A718" s="17">
        <v>40378</v>
      </c>
      <c r="B718" s="4" t="s">
        <v>272</v>
      </c>
      <c r="C718" s="7">
        <v>165</v>
      </c>
      <c r="D718" s="4" t="s">
        <v>199</v>
      </c>
    </row>
    <row r="719" spans="1:4" x14ac:dyDescent="0.25">
      <c r="A719" s="17">
        <v>40356</v>
      </c>
      <c r="B719" s="4" t="s">
        <v>261</v>
      </c>
      <c r="C719" s="7">
        <v>130</v>
      </c>
      <c r="D719" s="4" t="s">
        <v>200</v>
      </c>
    </row>
    <row r="720" spans="1:4" x14ac:dyDescent="0.25">
      <c r="A720" s="17">
        <v>40312</v>
      </c>
      <c r="B720" s="4" t="s">
        <v>277</v>
      </c>
      <c r="C720" s="7">
        <v>114</v>
      </c>
      <c r="D720" s="4" t="s">
        <v>199</v>
      </c>
    </row>
    <row r="721" spans="1:4" x14ac:dyDescent="0.25">
      <c r="A721" s="17">
        <v>40273</v>
      </c>
      <c r="B721" s="4" t="s">
        <v>271</v>
      </c>
      <c r="C721" s="7">
        <v>127</v>
      </c>
      <c r="D721" s="4" t="s">
        <v>200</v>
      </c>
    </row>
    <row r="722" spans="1:4" x14ac:dyDescent="0.25">
      <c r="A722" s="17">
        <v>40298</v>
      </c>
      <c r="B722" s="4" t="s">
        <v>191</v>
      </c>
      <c r="C722" s="7">
        <v>199</v>
      </c>
      <c r="D722" s="4" t="s">
        <v>199</v>
      </c>
    </row>
    <row r="723" spans="1:4" x14ac:dyDescent="0.25">
      <c r="A723" s="17">
        <v>40296</v>
      </c>
      <c r="B723" s="4" t="s">
        <v>190</v>
      </c>
      <c r="C723" s="7">
        <v>117</v>
      </c>
      <c r="D723" s="4" t="s">
        <v>269</v>
      </c>
    </row>
    <row r="724" spans="1:4" x14ac:dyDescent="0.25">
      <c r="A724" s="17">
        <v>40330</v>
      </c>
      <c r="B724" s="4" t="s">
        <v>278</v>
      </c>
      <c r="C724" s="7">
        <v>176</v>
      </c>
      <c r="D724" s="4" t="s">
        <v>202</v>
      </c>
    </row>
    <row r="725" spans="1:4" x14ac:dyDescent="0.25">
      <c r="A725" s="17">
        <v>40374</v>
      </c>
      <c r="B725" s="4" t="s">
        <v>263</v>
      </c>
      <c r="C725" s="7">
        <v>193</v>
      </c>
      <c r="D725" s="4" t="s">
        <v>199</v>
      </c>
    </row>
    <row r="726" spans="1:4" x14ac:dyDescent="0.25">
      <c r="A726" s="17">
        <v>40347</v>
      </c>
      <c r="B726" s="4" t="s">
        <v>273</v>
      </c>
      <c r="C726" s="7">
        <v>152</v>
      </c>
      <c r="D726" s="4" t="s">
        <v>198</v>
      </c>
    </row>
    <row r="727" spans="1:4" x14ac:dyDescent="0.25">
      <c r="A727" s="17">
        <v>40263</v>
      </c>
      <c r="B727" s="4" t="s">
        <v>283</v>
      </c>
      <c r="C727" s="7">
        <v>152</v>
      </c>
      <c r="D727" s="4" t="s">
        <v>202</v>
      </c>
    </row>
    <row r="728" spans="1:4" x14ac:dyDescent="0.25">
      <c r="A728" s="17">
        <v>40319</v>
      </c>
      <c r="B728" s="4" t="s">
        <v>261</v>
      </c>
      <c r="C728" s="7">
        <v>119</v>
      </c>
      <c r="D728" s="4" t="s">
        <v>198</v>
      </c>
    </row>
    <row r="729" spans="1:4" x14ac:dyDescent="0.25">
      <c r="A729" s="17">
        <v>40296</v>
      </c>
      <c r="B729" s="4" t="s">
        <v>261</v>
      </c>
      <c r="C729" s="7">
        <v>159</v>
      </c>
      <c r="D729" s="4" t="s">
        <v>199</v>
      </c>
    </row>
    <row r="730" spans="1:4" x14ac:dyDescent="0.25">
      <c r="A730" s="17">
        <v>40349</v>
      </c>
      <c r="B730" s="4" t="s">
        <v>279</v>
      </c>
      <c r="C730" s="7">
        <v>104</v>
      </c>
      <c r="D730" s="4" t="s">
        <v>199</v>
      </c>
    </row>
    <row r="731" spans="1:4" x14ac:dyDescent="0.25">
      <c r="A731" s="17">
        <v>40289</v>
      </c>
      <c r="B731" s="4" t="s">
        <v>278</v>
      </c>
      <c r="C731" s="7">
        <v>143</v>
      </c>
      <c r="D731" s="4" t="s">
        <v>202</v>
      </c>
    </row>
    <row r="732" spans="1:4" x14ac:dyDescent="0.25">
      <c r="A732" s="17">
        <v>40322</v>
      </c>
      <c r="B732" s="4" t="s">
        <v>267</v>
      </c>
      <c r="C732" s="7">
        <v>141</v>
      </c>
      <c r="D732" s="4" t="s">
        <v>202</v>
      </c>
    </row>
    <row r="733" spans="1:4" x14ac:dyDescent="0.25">
      <c r="A733" s="17">
        <v>40375</v>
      </c>
      <c r="B733" s="4" t="s">
        <v>280</v>
      </c>
      <c r="C733" s="7">
        <v>111</v>
      </c>
      <c r="D733" s="4" t="s">
        <v>199</v>
      </c>
    </row>
    <row r="734" spans="1:4" x14ac:dyDescent="0.25">
      <c r="A734" s="17">
        <v>40353</v>
      </c>
      <c r="B734" s="4" t="s">
        <v>186</v>
      </c>
      <c r="C734" s="7">
        <v>191</v>
      </c>
      <c r="D734" s="4" t="s">
        <v>199</v>
      </c>
    </row>
    <row r="735" spans="1:4" x14ac:dyDescent="0.25">
      <c r="A735" s="17">
        <v>40358</v>
      </c>
      <c r="B735" s="4" t="s">
        <v>284</v>
      </c>
      <c r="C735" s="7">
        <v>165</v>
      </c>
      <c r="D735" s="4" t="s">
        <v>199</v>
      </c>
    </row>
    <row r="736" spans="1:4" x14ac:dyDescent="0.25">
      <c r="A736" s="17">
        <v>40270</v>
      </c>
      <c r="B736" s="4" t="s">
        <v>273</v>
      </c>
      <c r="C736" s="7">
        <v>157</v>
      </c>
      <c r="D736" s="4" t="s">
        <v>202</v>
      </c>
    </row>
    <row r="737" spans="1:4" x14ac:dyDescent="0.25">
      <c r="A737" s="17">
        <v>40278</v>
      </c>
      <c r="B737" s="4" t="s">
        <v>267</v>
      </c>
      <c r="C737" s="7">
        <v>111</v>
      </c>
      <c r="D737" s="4" t="s">
        <v>202</v>
      </c>
    </row>
    <row r="738" spans="1:4" x14ac:dyDescent="0.25">
      <c r="A738" s="17">
        <v>40277</v>
      </c>
      <c r="B738" s="4" t="s">
        <v>276</v>
      </c>
      <c r="C738" s="7">
        <v>154</v>
      </c>
      <c r="D738" s="4" t="s">
        <v>200</v>
      </c>
    </row>
    <row r="739" spans="1:4" x14ac:dyDescent="0.25">
      <c r="A739" s="17">
        <v>40343</v>
      </c>
      <c r="B739" s="4" t="s">
        <v>271</v>
      </c>
      <c r="C739" s="7">
        <v>163</v>
      </c>
      <c r="D739" s="4" t="s">
        <v>199</v>
      </c>
    </row>
    <row r="740" spans="1:4" x14ac:dyDescent="0.25">
      <c r="A740" s="17">
        <v>40300</v>
      </c>
      <c r="B740" s="4" t="s">
        <v>284</v>
      </c>
      <c r="C740" s="7">
        <v>143</v>
      </c>
      <c r="D740" s="4" t="s">
        <v>200</v>
      </c>
    </row>
    <row r="741" spans="1:4" x14ac:dyDescent="0.25">
      <c r="A741" s="17">
        <v>40346</v>
      </c>
      <c r="B741" s="4" t="s">
        <v>276</v>
      </c>
      <c r="C741" s="7">
        <v>173</v>
      </c>
      <c r="D741" s="4" t="s">
        <v>199</v>
      </c>
    </row>
    <row r="742" spans="1:4" x14ac:dyDescent="0.25">
      <c r="A742" s="17">
        <v>40320</v>
      </c>
      <c r="B742" s="4" t="s">
        <v>278</v>
      </c>
      <c r="C742" s="7">
        <v>151</v>
      </c>
      <c r="D742" s="4" t="s">
        <v>202</v>
      </c>
    </row>
    <row r="743" spans="1:4" x14ac:dyDescent="0.25">
      <c r="A743" s="17">
        <v>40368</v>
      </c>
      <c r="B743" s="4" t="s">
        <v>279</v>
      </c>
      <c r="C743" s="7">
        <v>134</v>
      </c>
      <c r="D743" s="4" t="s">
        <v>200</v>
      </c>
    </row>
    <row r="744" spans="1:4" x14ac:dyDescent="0.25">
      <c r="A744" s="17">
        <v>40342</v>
      </c>
      <c r="B744" s="4" t="s">
        <v>266</v>
      </c>
      <c r="C744" s="7">
        <v>145</v>
      </c>
      <c r="D744" s="4" t="s">
        <v>269</v>
      </c>
    </row>
    <row r="745" spans="1:4" x14ac:dyDescent="0.25">
      <c r="A745" s="17">
        <v>40383</v>
      </c>
      <c r="B745" s="4" t="s">
        <v>276</v>
      </c>
      <c r="C745" s="7">
        <v>192</v>
      </c>
      <c r="D745" s="4" t="s">
        <v>200</v>
      </c>
    </row>
    <row r="746" spans="1:4" x14ac:dyDescent="0.25">
      <c r="A746" s="17">
        <v>40350</v>
      </c>
      <c r="B746" s="4" t="s">
        <v>270</v>
      </c>
      <c r="C746" s="7">
        <v>114</v>
      </c>
      <c r="D746" s="4" t="s">
        <v>200</v>
      </c>
    </row>
    <row r="747" spans="1:4" x14ac:dyDescent="0.25">
      <c r="A747" s="17">
        <v>40364</v>
      </c>
      <c r="B747" s="4" t="s">
        <v>277</v>
      </c>
      <c r="C747" s="7">
        <v>190</v>
      </c>
      <c r="D747" s="4" t="s">
        <v>199</v>
      </c>
    </row>
    <row r="748" spans="1:4" x14ac:dyDescent="0.25">
      <c r="A748" s="17">
        <v>40374</v>
      </c>
      <c r="B748" s="4" t="s">
        <v>190</v>
      </c>
      <c r="C748" s="7">
        <v>156</v>
      </c>
      <c r="D748" s="4" t="s">
        <v>198</v>
      </c>
    </row>
    <row r="749" spans="1:4" x14ac:dyDescent="0.25">
      <c r="A749" s="17">
        <v>40358</v>
      </c>
      <c r="B749" s="4" t="s">
        <v>275</v>
      </c>
      <c r="C749" s="7">
        <v>198</v>
      </c>
      <c r="D749" s="4" t="s">
        <v>198</v>
      </c>
    </row>
    <row r="750" spans="1:4" x14ac:dyDescent="0.25">
      <c r="A750" s="17">
        <v>40374</v>
      </c>
      <c r="B750" s="4" t="s">
        <v>277</v>
      </c>
      <c r="C750" s="7">
        <v>121</v>
      </c>
      <c r="D750" s="4" t="s">
        <v>200</v>
      </c>
    </row>
    <row r="751" spans="1:4" x14ac:dyDescent="0.25">
      <c r="A751" s="17">
        <v>40279</v>
      </c>
      <c r="B751" s="4" t="s">
        <v>284</v>
      </c>
      <c r="C751" s="7">
        <v>156</v>
      </c>
      <c r="D751" s="4" t="s">
        <v>269</v>
      </c>
    </row>
    <row r="752" spans="1:4" x14ac:dyDescent="0.25">
      <c r="A752" s="17">
        <v>40324</v>
      </c>
      <c r="B752" s="4" t="s">
        <v>280</v>
      </c>
      <c r="C752" s="7">
        <v>109</v>
      </c>
      <c r="D752" s="4" t="s">
        <v>202</v>
      </c>
    </row>
    <row r="753" spans="1:4" x14ac:dyDescent="0.25">
      <c r="A753" s="17">
        <v>40301</v>
      </c>
      <c r="B753" s="4" t="s">
        <v>271</v>
      </c>
      <c r="C753" s="7">
        <v>146</v>
      </c>
      <c r="D753" s="4" t="s">
        <v>202</v>
      </c>
    </row>
    <row r="754" spans="1:4" x14ac:dyDescent="0.25">
      <c r="A754" s="17">
        <v>40342</v>
      </c>
      <c r="B754" s="4" t="s">
        <v>284</v>
      </c>
      <c r="C754" s="7">
        <v>192</v>
      </c>
      <c r="D754" s="4" t="s">
        <v>200</v>
      </c>
    </row>
    <row r="755" spans="1:4" x14ac:dyDescent="0.25">
      <c r="A755" s="17">
        <v>40380</v>
      </c>
      <c r="B755" s="4" t="s">
        <v>282</v>
      </c>
      <c r="C755" s="7">
        <v>102</v>
      </c>
      <c r="D755" s="4" t="s">
        <v>199</v>
      </c>
    </row>
    <row r="756" spans="1:4" x14ac:dyDescent="0.25">
      <c r="A756" s="17">
        <v>40275</v>
      </c>
      <c r="B756" s="4" t="s">
        <v>268</v>
      </c>
      <c r="C756" s="7">
        <v>126</v>
      </c>
      <c r="D756" s="4" t="s">
        <v>199</v>
      </c>
    </row>
    <row r="757" spans="1:4" x14ac:dyDescent="0.25">
      <c r="A757" s="17">
        <v>40362</v>
      </c>
      <c r="B757" s="4" t="s">
        <v>274</v>
      </c>
      <c r="C757" s="7">
        <v>146</v>
      </c>
      <c r="D757" s="4" t="s">
        <v>202</v>
      </c>
    </row>
    <row r="758" spans="1:4" x14ac:dyDescent="0.25">
      <c r="A758" s="17">
        <v>40344</v>
      </c>
      <c r="B758" s="4" t="s">
        <v>282</v>
      </c>
      <c r="C758" s="7">
        <v>173</v>
      </c>
      <c r="D758" s="4" t="s">
        <v>269</v>
      </c>
    </row>
    <row r="759" spans="1:4" x14ac:dyDescent="0.25">
      <c r="A759" s="17">
        <v>40312</v>
      </c>
      <c r="B759" s="4" t="s">
        <v>279</v>
      </c>
      <c r="C759" s="7">
        <v>135</v>
      </c>
      <c r="D759" s="4" t="s">
        <v>269</v>
      </c>
    </row>
    <row r="760" spans="1:4" x14ac:dyDescent="0.25">
      <c r="A760" s="17">
        <v>40369</v>
      </c>
      <c r="B760" s="4" t="s">
        <v>266</v>
      </c>
      <c r="C760" s="7">
        <v>107</v>
      </c>
      <c r="D760" s="4" t="s">
        <v>202</v>
      </c>
    </row>
    <row r="761" spans="1:4" x14ac:dyDescent="0.25">
      <c r="A761" s="17">
        <v>40330</v>
      </c>
      <c r="B761" s="4" t="s">
        <v>281</v>
      </c>
      <c r="C761" s="7">
        <v>123</v>
      </c>
      <c r="D761" s="4" t="s">
        <v>198</v>
      </c>
    </row>
    <row r="762" spans="1:4" x14ac:dyDescent="0.25">
      <c r="A762" s="17">
        <v>40313</v>
      </c>
      <c r="B762" s="4" t="s">
        <v>277</v>
      </c>
      <c r="C762" s="7">
        <v>137</v>
      </c>
      <c r="D762" s="4" t="s">
        <v>199</v>
      </c>
    </row>
    <row r="763" spans="1:4" x14ac:dyDescent="0.25">
      <c r="A763" s="17">
        <v>40282</v>
      </c>
      <c r="B763" s="4" t="s">
        <v>273</v>
      </c>
      <c r="C763" s="7">
        <v>199</v>
      </c>
      <c r="D763" s="4" t="s">
        <v>198</v>
      </c>
    </row>
    <row r="764" spans="1:4" x14ac:dyDescent="0.25">
      <c r="A764" s="17">
        <v>40349</v>
      </c>
      <c r="B764" s="4" t="s">
        <v>283</v>
      </c>
      <c r="C764" s="7">
        <v>152</v>
      </c>
      <c r="D764" s="4" t="s">
        <v>199</v>
      </c>
    </row>
    <row r="765" spans="1:4" x14ac:dyDescent="0.25">
      <c r="A765" s="17">
        <v>40304</v>
      </c>
      <c r="B765" s="4" t="s">
        <v>270</v>
      </c>
      <c r="C765" s="7">
        <v>112</v>
      </c>
      <c r="D765" s="4" t="s">
        <v>202</v>
      </c>
    </row>
    <row r="766" spans="1:4" x14ac:dyDescent="0.25">
      <c r="A766" s="17">
        <v>40350</v>
      </c>
      <c r="B766" s="4" t="s">
        <v>277</v>
      </c>
      <c r="C766" s="7">
        <v>160</v>
      </c>
      <c r="D766" s="4" t="s">
        <v>198</v>
      </c>
    </row>
    <row r="767" spans="1:4" x14ac:dyDescent="0.25">
      <c r="A767" s="17">
        <v>40279</v>
      </c>
      <c r="B767" s="4" t="s">
        <v>274</v>
      </c>
      <c r="C767" s="7">
        <v>119</v>
      </c>
      <c r="D767" s="4" t="s">
        <v>198</v>
      </c>
    </row>
    <row r="768" spans="1:4" x14ac:dyDescent="0.25">
      <c r="A768" s="17">
        <v>40364</v>
      </c>
      <c r="B768" s="4" t="s">
        <v>279</v>
      </c>
      <c r="C768" s="7">
        <v>115</v>
      </c>
      <c r="D768" s="4" t="s">
        <v>200</v>
      </c>
    </row>
    <row r="769" spans="1:4" x14ac:dyDescent="0.25">
      <c r="A769" s="17">
        <v>40299</v>
      </c>
      <c r="B769" s="4" t="s">
        <v>270</v>
      </c>
      <c r="C769" s="7">
        <v>182</v>
      </c>
      <c r="D769" s="4" t="s">
        <v>199</v>
      </c>
    </row>
    <row r="770" spans="1:4" x14ac:dyDescent="0.25">
      <c r="A770" s="17">
        <v>40347</v>
      </c>
      <c r="B770" s="4" t="s">
        <v>191</v>
      </c>
      <c r="C770" s="7">
        <v>200</v>
      </c>
      <c r="D770" s="4" t="s">
        <v>200</v>
      </c>
    </row>
    <row r="771" spans="1:4" x14ac:dyDescent="0.25">
      <c r="A771" s="17">
        <v>40268</v>
      </c>
      <c r="B771" s="4" t="s">
        <v>278</v>
      </c>
      <c r="C771" s="7">
        <v>196</v>
      </c>
      <c r="D771" s="4" t="s">
        <v>200</v>
      </c>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C2" sqref="C2"/>
    </sheetView>
  </sheetViews>
  <sheetFormatPr defaultRowHeight="15" x14ac:dyDescent="0.25"/>
  <cols>
    <col min="1" max="1" width="10.42578125" customWidth="1"/>
    <col min="7" max="7" width="6.140625" bestFit="1" customWidth="1"/>
  </cols>
  <sheetData>
    <row r="1" spans="1:9" ht="30" x14ac:dyDescent="0.25">
      <c r="A1" s="1" t="s">
        <v>285</v>
      </c>
      <c r="B1" s="2"/>
      <c r="C1" s="2"/>
      <c r="D1" s="2"/>
      <c r="E1" s="2"/>
      <c r="F1" s="2"/>
      <c r="G1" s="2"/>
      <c r="H1" s="2"/>
      <c r="I1" s="3"/>
    </row>
    <row r="3" spans="1:9" x14ac:dyDescent="0.25">
      <c r="A3" s="4"/>
      <c r="B3" s="56" t="s">
        <v>102</v>
      </c>
      <c r="C3" s="56" t="s">
        <v>103</v>
      </c>
      <c r="D3" s="56" t="s">
        <v>104</v>
      </c>
      <c r="E3" s="56" t="s">
        <v>249</v>
      </c>
      <c r="F3" s="56" t="s">
        <v>250</v>
      </c>
      <c r="G3" s="56" t="s">
        <v>251</v>
      </c>
    </row>
    <row r="4" spans="1:9" x14ac:dyDescent="0.25">
      <c r="A4" s="56" t="s">
        <v>37</v>
      </c>
      <c r="B4" s="4">
        <v>100</v>
      </c>
      <c r="C4" s="4">
        <v>200</v>
      </c>
      <c r="D4" s="4">
        <v>300</v>
      </c>
      <c r="E4" s="4">
        <v>400</v>
      </c>
      <c r="F4" s="4">
        <v>500</v>
      </c>
      <c r="G4" s="4">
        <v>600</v>
      </c>
    </row>
    <row r="5" spans="1:9" x14ac:dyDescent="0.25">
      <c r="A5" s="56" t="s">
        <v>286</v>
      </c>
      <c r="B5" s="137"/>
      <c r="C5" s="16"/>
      <c r="D5" s="16"/>
      <c r="E5" s="16"/>
      <c r="F5" s="16"/>
      <c r="G5" s="16"/>
    </row>
    <row r="6" spans="1:9" x14ac:dyDescent="0.25">
      <c r="A6" s="56" t="s">
        <v>287</v>
      </c>
      <c r="B6" s="137"/>
      <c r="C6" s="16"/>
      <c r="D6" s="16"/>
      <c r="E6" s="16"/>
      <c r="F6" s="16"/>
      <c r="G6" s="16"/>
    </row>
    <row r="7" spans="1:9" x14ac:dyDescent="0.25">
      <c r="A7" s="56" t="s">
        <v>288</v>
      </c>
      <c r="B7" s="137"/>
      <c r="C7" s="16"/>
      <c r="D7" s="16"/>
      <c r="E7" s="16"/>
      <c r="F7" s="16"/>
      <c r="G7" s="16"/>
    </row>
    <row r="8" spans="1:9" x14ac:dyDescent="0.25">
      <c r="A8" s="56" t="s">
        <v>289</v>
      </c>
      <c r="B8" s="137"/>
      <c r="C8" s="16"/>
      <c r="D8" s="16"/>
      <c r="E8" s="16"/>
      <c r="F8" s="16"/>
      <c r="G8" s="16"/>
    </row>
    <row r="9" spans="1:9" x14ac:dyDescent="0.25">
      <c r="A9" s="56" t="s">
        <v>290</v>
      </c>
      <c r="B9" s="137"/>
      <c r="C9" s="16"/>
      <c r="D9" s="16"/>
      <c r="E9" s="16"/>
      <c r="F9" s="16"/>
      <c r="G9" s="16"/>
    </row>
    <row r="10" spans="1:9" x14ac:dyDescent="0.25">
      <c r="A10" s="56" t="s">
        <v>291</v>
      </c>
      <c r="B10" s="137"/>
      <c r="C10" s="16"/>
      <c r="D10" s="16"/>
      <c r="E10" s="16"/>
      <c r="F10" s="16"/>
      <c r="G10" s="16"/>
    </row>
    <row r="11" spans="1:9" x14ac:dyDescent="0.25">
      <c r="A11" s="56" t="s">
        <v>292</v>
      </c>
      <c r="B11" s="137"/>
      <c r="C11" s="16"/>
      <c r="D11" s="16"/>
      <c r="E11" s="16"/>
      <c r="F11" s="16"/>
      <c r="G11" s="16"/>
    </row>
    <row r="12" spans="1:9" x14ac:dyDescent="0.25">
      <c r="A12" s="56" t="s">
        <v>293</v>
      </c>
      <c r="B12" s="137"/>
      <c r="C12" s="16"/>
      <c r="D12" s="16"/>
      <c r="E12" s="16"/>
      <c r="F12" s="16"/>
      <c r="G12" s="16"/>
    </row>
    <row r="13" spans="1:9" x14ac:dyDescent="0.25">
      <c r="A13" s="56" t="s">
        <v>294</v>
      </c>
      <c r="B13" s="137"/>
      <c r="C13" s="16"/>
      <c r="D13" s="16"/>
      <c r="E13" s="16"/>
      <c r="F13" s="16"/>
      <c r="G13" s="16"/>
    </row>
    <row r="14" spans="1:9" x14ac:dyDescent="0.25">
      <c r="A14" s="56" t="s">
        <v>295</v>
      </c>
      <c r="B14" s="137"/>
      <c r="C14" s="16"/>
      <c r="D14" s="16"/>
      <c r="E14" s="16"/>
      <c r="F14" s="16"/>
      <c r="G14" s="16"/>
    </row>
    <row r="15" spans="1:9" x14ac:dyDescent="0.25">
      <c r="A15" s="56" t="s">
        <v>296</v>
      </c>
      <c r="B15" s="137"/>
      <c r="C15" s="16"/>
      <c r="D15" s="16"/>
      <c r="E15" s="16"/>
      <c r="F15" s="16"/>
      <c r="G15" s="16"/>
    </row>
    <row r="16" spans="1:9" ht="15.75" thickBot="1" x14ac:dyDescent="0.3">
      <c r="A16" s="64" t="s">
        <v>297</v>
      </c>
      <c r="B16" s="137"/>
      <c r="C16" s="16"/>
      <c r="D16" s="65"/>
      <c r="E16" s="65"/>
      <c r="F16" s="65"/>
      <c r="G16" s="65"/>
    </row>
    <row r="17" spans="1:11" ht="15.75" thickBot="1" x14ac:dyDescent="0.3">
      <c r="A17" s="66" t="s">
        <v>21</v>
      </c>
      <c r="B17" s="16"/>
      <c r="C17" s="16"/>
      <c r="D17" s="67"/>
      <c r="E17" s="67"/>
      <c r="F17" s="67"/>
      <c r="G17" s="67"/>
    </row>
    <row r="18" spans="1:11" ht="15.75" thickTop="1" x14ac:dyDescent="0.25"/>
    <row r="19" spans="1:11" x14ac:dyDescent="0.25">
      <c r="A19" s="68" t="s">
        <v>286</v>
      </c>
      <c r="B19" s="68" t="s">
        <v>287</v>
      </c>
      <c r="C19" s="68" t="s">
        <v>288</v>
      </c>
      <c r="D19" s="68" t="s">
        <v>289</v>
      </c>
      <c r="E19" s="68" t="s">
        <v>290</v>
      </c>
      <c r="F19" s="68" t="s">
        <v>291</v>
      </c>
      <c r="G19" s="68" t="s">
        <v>292</v>
      </c>
      <c r="H19" s="68" t="s">
        <v>293</v>
      </c>
      <c r="I19" s="68" t="s">
        <v>294</v>
      </c>
      <c r="J19" s="68" t="s">
        <v>295</v>
      </c>
      <c r="K19" s="68" t="s">
        <v>296</v>
      </c>
    </row>
    <row r="20" spans="1:11" x14ac:dyDescent="0.25">
      <c r="A20" s="69">
        <v>0.03</v>
      </c>
      <c r="B20" s="69">
        <v>0.04</v>
      </c>
      <c r="C20" s="69">
        <v>0.05</v>
      </c>
      <c r="D20" s="69">
        <v>0.06</v>
      </c>
      <c r="E20" s="69">
        <v>7.0000000000000007E-2</v>
      </c>
      <c r="F20" s="69">
        <v>0.08</v>
      </c>
      <c r="G20" s="69">
        <v>0.09</v>
      </c>
      <c r="H20" s="69">
        <v>0.1</v>
      </c>
      <c r="I20" s="69">
        <v>0.11</v>
      </c>
      <c r="J20" s="69">
        <v>0.12</v>
      </c>
      <c r="K20" s="69">
        <v>0.13</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B5" sqref="B5"/>
    </sheetView>
  </sheetViews>
  <sheetFormatPr defaultRowHeight="15" x14ac:dyDescent="0.25"/>
  <cols>
    <col min="1" max="1" width="10.42578125" customWidth="1"/>
    <col min="2" max="2" width="4" bestFit="1" customWidth="1"/>
    <col min="3" max="3" width="4.28515625" bestFit="1" customWidth="1"/>
    <col min="4" max="4" width="4.42578125" bestFit="1" customWidth="1"/>
  </cols>
  <sheetData>
    <row r="1" spans="1:14" ht="45" x14ac:dyDescent="0.25">
      <c r="A1" s="1" t="s">
        <v>298</v>
      </c>
      <c r="B1" s="2"/>
      <c r="C1" s="2"/>
      <c r="D1" s="2"/>
      <c r="E1" s="2"/>
      <c r="F1" s="2"/>
      <c r="G1" s="2"/>
      <c r="H1" s="2"/>
      <c r="I1" s="3"/>
    </row>
    <row r="3" spans="1:14" x14ac:dyDescent="0.25">
      <c r="A3" s="4"/>
      <c r="B3" s="56" t="s">
        <v>102</v>
      </c>
      <c r="C3" s="56" t="s">
        <v>103</v>
      </c>
      <c r="D3" s="56" t="s">
        <v>104</v>
      </c>
      <c r="E3" s="56" t="s">
        <v>249</v>
      </c>
      <c r="F3" s="56" t="s">
        <v>250</v>
      </c>
      <c r="G3" s="56" t="s">
        <v>251</v>
      </c>
      <c r="I3" s="54" t="s">
        <v>299</v>
      </c>
      <c r="J3" s="54"/>
      <c r="L3" t="s">
        <v>300</v>
      </c>
      <c r="N3" t="s">
        <v>301</v>
      </c>
    </row>
    <row r="4" spans="1:14" x14ac:dyDescent="0.25">
      <c r="A4" s="56" t="s">
        <v>37</v>
      </c>
      <c r="B4" s="4">
        <v>100</v>
      </c>
      <c r="C4" s="4">
        <v>200</v>
      </c>
      <c r="D4" s="4">
        <v>300</v>
      </c>
      <c r="E4" s="4">
        <v>400</v>
      </c>
      <c r="F4" s="4">
        <v>500</v>
      </c>
      <c r="G4" s="4">
        <v>600</v>
      </c>
      <c r="I4" s="4" t="s">
        <v>286</v>
      </c>
      <c r="J4" s="69">
        <v>0.03</v>
      </c>
      <c r="L4" t="s">
        <v>302</v>
      </c>
      <c r="N4" t="s">
        <v>303</v>
      </c>
    </row>
    <row r="5" spans="1:14" x14ac:dyDescent="0.25">
      <c r="A5" s="56" t="s">
        <v>286</v>
      </c>
      <c r="B5" s="16"/>
      <c r="C5" s="16"/>
      <c r="D5" s="16"/>
      <c r="E5" s="16"/>
      <c r="F5" s="16"/>
      <c r="G5" s="16"/>
      <c r="I5" s="4" t="s">
        <v>287</v>
      </c>
      <c r="J5" s="69">
        <v>0.04</v>
      </c>
      <c r="L5" t="s">
        <v>304</v>
      </c>
      <c r="N5" t="s">
        <v>305</v>
      </c>
    </row>
    <row r="6" spans="1:14" x14ac:dyDescent="0.25">
      <c r="A6" s="56" t="s">
        <v>287</v>
      </c>
      <c r="B6" s="16"/>
      <c r="C6" s="16"/>
      <c r="D6" s="16"/>
      <c r="E6" s="16"/>
      <c r="F6" s="16"/>
      <c r="G6" s="16"/>
      <c r="I6" s="4" t="s">
        <v>288</v>
      </c>
      <c r="J6" s="69">
        <v>0.05</v>
      </c>
      <c r="L6" t="s">
        <v>306</v>
      </c>
      <c r="N6" t="s">
        <v>302</v>
      </c>
    </row>
    <row r="7" spans="1:14" x14ac:dyDescent="0.25">
      <c r="A7" s="56" t="s">
        <v>288</v>
      </c>
      <c r="B7" s="16"/>
      <c r="C7" s="16"/>
      <c r="D7" s="16"/>
      <c r="E7" s="16"/>
      <c r="F7" s="16"/>
      <c r="G7" s="16"/>
      <c r="I7" s="4" t="s">
        <v>289</v>
      </c>
      <c r="J7" s="69">
        <v>0.06</v>
      </c>
      <c r="L7" t="s">
        <v>307</v>
      </c>
      <c r="N7" t="s">
        <v>304</v>
      </c>
    </row>
    <row r="8" spans="1:14" x14ac:dyDescent="0.25">
      <c r="A8" s="56" t="s">
        <v>289</v>
      </c>
      <c r="B8" s="16"/>
      <c r="C8" s="16"/>
      <c r="D8" s="16"/>
      <c r="E8" s="16"/>
      <c r="F8" s="16"/>
      <c r="G8" s="16"/>
      <c r="I8" s="4" t="s">
        <v>290</v>
      </c>
      <c r="J8" s="69">
        <v>7.0000000000000007E-2</v>
      </c>
      <c r="L8" t="s">
        <v>308</v>
      </c>
      <c r="N8" t="s">
        <v>306</v>
      </c>
    </row>
    <row r="9" spans="1:14" x14ac:dyDescent="0.25">
      <c r="A9" s="56" t="s">
        <v>290</v>
      </c>
      <c r="B9" s="16"/>
      <c r="C9" s="16"/>
      <c r="D9" s="16"/>
      <c r="E9" s="16"/>
      <c r="F9" s="16"/>
      <c r="G9" s="16"/>
      <c r="I9" s="4" t="s">
        <v>291</v>
      </c>
      <c r="J9" s="69">
        <v>0.08</v>
      </c>
      <c r="L9" t="s">
        <v>309</v>
      </c>
      <c r="N9" t="s">
        <v>307</v>
      </c>
    </row>
    <row r="10" spans="1:14" x14ac:dyDescent="0.25">
      <c r="A10" s="56" t="s">
        <v>291</v>
      </c>
      <c r="B10" s="16"/>
      <c r="C10" s="16"/>
      <c r="D10" s="16"/>
      <c r="E10" s="16"/>
      <c r="F10" s="16"/>
      <c r="G10" s="16"/>
      <c r="I10" s="4" t="s">
        <v>292</v>
      </c>
      <c r="J10" s="69">
        <v>0.09</v>
      </c>
      <c r="L10" t="s">
        <v>310</v>
      </c>
      <c r="N10" t="s">
        <v>308</v>
      </c>
    </row>
    <row r="11" spans="1:14" x14ac:dyDescent="0.25">
      <c r="A11" s="56" t="s">
        <v>292</v>
      </c>
      <c r="B11" s="16"/>
      <c r="C11" s="16"/>
      <c r="D11" s="16"/>
      <c r="E11" s="16"/>
      <c r="F11" s="16"/>
      <c r="G11" s="16"/>
      <c r="I11" s="4" t="s">
        <v>293</v>
      </c>
      <c r="J11" s="69">
        <v>0.1</v>
      </c>
      <c r="L11" t="s">
        <v>311</v>
      </c>
      <c r="N11" t="s">
        <v>309</v>
      </c>
    </row>
    <row r="12" spans="1:14" x14ac:dyDescent="0.25">
      <c r="A12" s="56" t="s">
        <v>293</v>
      </c>
      <c r="B12" s="16"/>
      <c r="C12" s="16"/>
      <c r="D12" s="16"/>
      <c r="E12" s="16"/>
      <c r="F12" s="16"/>
      <c r="G12" s="16"/>
      <c r="I12" s="4" t="s">
        <v>294</v>
      </c>
      <c r="J12" s="69">
        <v>0.11</v>
      </c>
      <c r="L12" t="s">
        <v>312</v>
      </c>
      <c r="N12" t="s">
        <v>310</v>
      </c>
    </row>
    <row r="13" spans="1:14" x14ac:dyDescent="0.25">
      <c r="A13" s="56" t="s">
        <v>294</v>
      </c>
      <c r="B13" s="16"/>
      <c r="C13" s="16"/>
      <c r="D13" s="16"/>
      <c r="E13" s="16"/>
      <c r="F13" s="16"/>
      <c r="G13" s="16"/>
      <c r="I13" s="4" t="s">
        <v>295</v>
      </c>
      <c r="J13" s="69">
        <v>0.12</v>
      </c>
      <c r="L13" t="s">
        <v>313</v>
      </c>
      <c r="N13" t="s">
        <v>311</v>
      </c>
    </row>
    <row r="14" spans="1:14" x14ac:dyDescent="0.25">
      <c r="A14" s="56" t="s">
        <v>295</v>
      </c>
      <c r="B14" s="16"/>
      <c r="C14" s="16"/>
      <c r="D14" s="16"/>
      <c r="E14" s="16"/>
      <c r="F14" s="16"/>
      <c r="G14" s="16"/>
      <c r="I14" s="4" t="s">
        <v>296</v>
      </c>
      <c r="J14" s="69">
        <v>0.13</v>
      </c>
      <c r="L14" t="s">
        <v>314</v>
      </c>
      <c r="N14" t="s">
        <v>312</v>
      </c>
    </row>
    <row r="15" spans="1:14" x14ac:dyDescent="0.25">
      <c r="A15" s="56" t="s">
        <v>296</v>
      </c>
      <c r="B15" s="16"/>
      <c r="C15" s="16"/>
      <c r="D15" s="16"/>
      <c r="E15" s="16"/>
      <c r="F15" s="16"/>
      <c r="G15" s="16"/>
    </row>
    <row r="16" spans="1:14" ht="15.75" thickBot="1" x14ac:dyDescent="0.3">
      <c r="A16" s="64" t="s">
        <v>297</v>
      </c>
      <c r="B16" s="65"/>
      <c r="C16" s="65"/>
      <c r="D16" s="65"/>
      <c r="E16" s="65"/>
      <c r="F16" s="65"/>
      <c r="G16" s="65"/>
    </row>
    <row r="17" spans="1:7" ht="15.75" thickBot="1" x14ac:dyDescent="0.3">
      <c r="A17" s="66" t="s">
        <v>21</v>
      </c>
      <c r="B17" s="67"/>
      <c r="C17" s="67"/>
      <c r="D17" s="67"/>
      <c r="E17" s="67"/>
      <c r="F17" s="67"/>
      <c r="G17" s="67"/>
    </row>
    <row r="18" spans="1:7" ht="15.75" thickTop="1" x14ac:dyDescent="0.25"/>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D3" sqref="D3"/>
    </sheetView>
  </sheetViews>
  <sheetFormatPr defaultRowHeight="15" x14ac:dyDescent="0.25"/>
  <sheetData>
    <row r="1" spans="1:9" ht="60" x14ac:dyDescent="0.25">
      <c r="A1" s="1" t="s">
        <v>315</v>
      </c>
      <c r="B1" s="2"/>
      <c r="C1" s="2"/>
      <c r="D1" s="2"/>
      <c r="E1" s="2"/>
      <c r="F1" s="2"/>
      <c r="G1" s="2"/>
      <c r="H1" s="2"/>
      <c r="I1" s="3"/>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workbookViewId="0">
      <selection activeCell="F7" sqref="F7"/>
    </sheetView>
  </sheetViews>
  <sheetFormatPr defaultColWidth="17.140625" defaultRowHeight="15" x14ac:dyDescent="0.25"/>
  <cols>
    <col min="1" max="1" width="11.85546875" bestFit="1" customWidth="1"/>
    <col min="2" max="2" width="10.85546875" bestFit="1" customWidth="1"/>
    <col min="3" max="3" width="14.5703125" bestFit="1" customWidth="1"/>
    <col min="257" max="257" width="11.85546875" bestFit="1" customWidth="1"/>
    <col min="258" max="258" width="10.5703125" bestFit="1" customWidth="1"/>
    <col min="513" max="513" width="11.85546875" bestFit="1" customWidth="1"/>
    <col min="514" max="514" width="10.5703125" bestFit="1" customWidth="1"/>
    <col min="769" max="769" width="11.85546875" bestFit="1" customWidth="1"/>
    <col min="770" max="770" width="10.5703125" bestFit="1" customWidth="1"/>
    <col min="1025" max="1025" width="11.85546875" bestFit="1" customWidth="1"/>
    <col min="1026" max="1026" width="10.5703125" bestFit="1" customWidth="1"/>
    <col min="1281" max="1281" width="11.85546875" bestFit="1" customWidth="1"/>
    <col min="1282" max="1282" width="10.5703125" bestFit="1" customWidth="1"/>
    <col min="1537" max="1537" width="11.85546875" bestFit="1" customWidth="1"/>
    <col min="1538" max="1538" width="10.5703125" bestFit="1" customWidth="1"/>
    <col min="1793" max="1793" width="11.85546875" bestFit="1" customWidth="1"/>
    <col min="1794" max="1794" width="10.5703125" bestFit="1" customWidth="1"/>
    <col min="2049" max="2049" width="11.85546875" bestFit="1" customWidth="1"/>
    <col min="2050" max="2050" width="10.5703125" bestFit="1" customWidth="1"/>
    <col min="2305" max="2305" width="11.85546875" bestFit="1" customWidth="1"/>
    <col min="2306" max="2306" width="10.5703125" bestFit="1" customWidth="1"/>
    <col min="2561" max="2561" width="11.85546875" bestFit="1" customWidth="1"/>
    <col min="2562" max="2562" width="10.5703125" bestFit="1" customWidth="1"/>
    <col min="2817" max="2817" width="11.85546875" bestFit="1" customWidth="1"/>
    <col min="2818" max="2818" width="10.5703125" bestFit="1" customWidth="1"/>
    <col min="3073" max="3073" width="11.85546875" bestFit="1" customWidth="1"/>
    <col min="3074" max="3074" width="10.5703125" bestFit="1" customWidth="1"/>
    <col min="3329" max="3329" width="11.85546875" bestFit="1" customWidth="1"/>
    <col min="3330" max="3330" width="10.5703125" bestFit="1" customWidth="1"/>
    <col min="3585" max="3585" width="11.85546875" bestFit="1" customWidth="1"/>
    <col min="3586" max="3586" width="10.5703125" bestFit="1" customWidth="1"/>
    <col min="3841" max="3841" width="11.85546875" bestFit="1" customWidth="1"/>
    <col min="3842" max="3842" width="10.5703125" bestFit="1" customWidth="1"/>
    <col min="4097" max="4097" width="11.85546875" bestFit="1" customWidth="1"/>
    <col min="4098" max="4098" width="10.5703125" bestFit="1" customWidth="1"/>
    <col min="4353" max="4353" width="11.85546875" bestFit="1" customWidth="1"/>
    <col min="4354" max="4354" width="10.5703125" bestFit="1" customWidth="1"/>
    <col min="4609" max="4609" width="11.85546875" bestFit="1" customWidth="1"/>
    <col min="4610" max="4610" width="10.5703125" bestFit="1" customWidth="1"/>
    <col min="4865" max="4865" width="11.85546875" bestFit="1" customWidth="1"/>
    <col min="4866" max="4866" width="10.5703125" bestFit="1" customWidth="1"/>
    <col min="5121" max="5121" width="11.85546875" bestFit="1" customWidth="1"/>
    <col min="5122" max="5122" width="10.5703125" bestFit="1" customWidth="1"/>
    <col min="5377" max="5377" width="11.85546875" bestFit="1" customWidth="1"/>
    <col min="5378" max="5378" width="10.5703125" bestFit="1" customWidth="1"/>
    <col min="5633" max="5633" width="11.85546875" bestFit="1" customWidth="1"/>
    <col min="5634" max="5634" width="10.5703125" bestFit="1" customWidth="1"/>
    <col min="5889" max="5889" width="11.85546875" bestFit="1" customWidth="1"/>
    <col min="5890" max="5890" width="10.5703125" bestFit="1" customWidth="1"/>
    <col min="6145" max="6145" width="11.85546875" bestFit="1" customWidth="1"/>
    <col min="6146" max="6146" width="10.5703125" bestFit="1" customWidth="1"/>
    <col min="6401" max="6401" width="11.85546875" bestFit="1" customWidth="1"/>
    <col min="6402" max="6402" width="10.5703125" bestFit="1" customWidth="1"/>
    <col min="6657" max="6657" width="11.85546875" bestFit="1" customWidth="1"/>
    <col min="6658" max="6658" width="10.5703125" bestFit="1" customWidth="1"/>
    <col min="6913" max="6913" width="11.85546875" bestFit="1" customWidth="1"/>
    <col min="6914" max="6914" width="10.5703125" bestFit="1" customWidth="1"/>
    <col min="7169" max="7169" width="11.85546875" bestFit="1" customWidth="1"/>
    <col min="7170" max="7170" width="10.5703125" bestFit="1" customWidth="1"/>
    <col min="7425" max="7425" width="11.85546875" bestFit="1" customWidth="1"/>
    <col min="7426" max="7426" width="10.5703125" bestFit="1" customWidth="1"/>
    <col min="7681" max="7681" width="11.85546875" bestFit="1" customWidth="1"/>
    <col min="7682" max="7682" width="10.5703125" bestFit="1" customWidth="1"/>
    <col min="7937" max="7937" width="11.85546875" bestFit="1" customWidth="1"/>
    <col min="7938" max="7938" width="10.5703125" bestFit="1" customWidth="1"/>
    <col min="8193" max="8193" width="11.85546875" bestFit="1" customWidth="1"/>
    <col min="8194" max="8194" width="10.5703125" bestFit="1" customWidth="1"/>
    <col min="8449" max="8449" width="11.85546875" bestFit="1" customWidth="1"/>
    <col min="8450" max="8450" width="10.5703125" bestFit="1" customWidth="1"/>
    <col min="8705" max="8705" width="11.85546875" bestFit="1" customWidth="1"/>
    <col min="8706" max="8706" width="10.5703125" bestFit="1" customWidth="1"/>
    <col min="8961" max="8961" width="11.85546875" bestFit="1" customWidth="1"/>
    <col min="8962" max="8962" width="10.5703125" bestFit="1" customWidth="1"/>
    <col min="9217" max="9217" width="11.85546875" bestFit="1" customWidth="1"/>
    <col min="9218" max="9218" width="10.5703125" bestFit="1" customWidth="1"/>
    <col min="9473" max="9473" width="11.85546875" bestFit="1" customWidth="1"/>
    <col min="9474" max="9474" width="10.5703125" bestFit="1" customWidth="1"/>
    <col min="9729" max="9729" width="11.85546875" bestFit="1" customWidth="1"/>
    <col min="9730" max="9730" width="10.5703125" bestFit="1" customWidth="1"/>
    <col min="9985" max="9985" width="11.85546875" bestFit="1" customWidth="1"/>
    <col min="9986" max="9986" width="10.5703125" bestFit="1" customWidth="1"/>
    <col min="10241" max="10241" width="11.85546875" bestFit="1" customWidth="1"/>
    <col min="10242" max="10242" width="10.5703125" bestFit="1" customWidth="1"/>
    <col min="10497" max="10497" width="11.85546875" bestFit="1" customWidth="1"/>
    <col min="10498" max="10498" width="10.5703125" bestFit="1" customWidth="1"/>
    <col min="10753" max="10753" width="11.85546875" bestFit="1" customWidth="1"/>
    <col min="10754" max="10754" width="10.5703125" bestFit="1" customWidth="1"/>
    <col min="11009" max="11009" width="11.85546875" bestFit="1" customWidth="1"/>
    <col min="11010" max="11010" width="10.5703125" bestFit="1" customWidth="1"/>
    <col min="11265" max="11265" width="11.85546875" bestFit="1" customWidth="1"/>
    <col min="11266" max="11266" width="10.5703125" bestFit="1" customWidth="1"/>
    <col min="11521" max="11521" width="11.85546875" bestFit="1" customWidth="1"/>
    <col min="11522" max="11522" width="10.5703125" bestFit="1" customWidth="1"/>
    <col min="11777" max="11777" width="11.85546875" bestFit="1" customWidth="1"/>
    <col min="11778" max="11778" width="10.5703125" bestFit="1" customWidth="1"/>
    <col min="12033" max="12033" width="11.85546875" bestFit="1" customWidth="1"/>
    <col min="12034" max="12034" width="10.5703125" bestFit="1" customWidth="1"/>
    <col min="12289" max="12289" width="11.85546875" bestFit="1" customWidth="1"/>
    <col min="12290" max="12290" width="10.5703125" bestFit="1" customWidth="1"/>
    <col min="12545" max="12545" width="11.85546875" bestFit="1" customWidth="1"/>
    <col min="12546" max="12546" width="10.5703125" bestFit="1" customWidth="1"/>
    <col min="12801" max="12801" width="11.85546875" bestFit="1" customWidth="1"/>
    <col min="12802" max="12802" width="10.5703125" bestFit="1" customWidth="1"/>
    <col min="13057" max="13057" width="11.85546875" bestFit="1" customWidth="1"/>
    <col min="13058" max="13058" width="10.5703125" bestFit="1" customWidth="1"/>
    <col min="13313" max="13313" width="11.85546875" bestFit="1" customWidth="1"/>
    <col min="13314" max="13314" width="10.5703125" bestFit="1" customWidth="1"/>
    <col min="13569" max="13569" width="11.85546875" bestFit="1" customWidth="1"/>
    <col min="13570" max="13570" width="10.5703125" bestFit="1" customWidth="1"/>
    <col min="13825" max="13825" width="11.85546875" bestFit="1" customWidth="1"/>
    <col min="13826" max="13826" width="10.5703125" bestFit="1" customWidth="1"/>
    <col min="14081" max="14081" width="11.85546875" bestFit="1" customWidth="1"/>
    <col min="14082" max="14082" width="10.5703125" bestFit="1" customWidth="1"/>
    <col min="14337" max="14337" width="11.85546875" bestFit="1" customWidth="1"/>
    <col min="14338" max="14338" width="10.5703125" bestFit="1" customWidth="1"/>
    <col min="14593" max="14593" width="11.85546875" bestFit="1" customWidth="1"/>
    <col min="14594" max="14594" width="10.5703125" bestFit="1" customWidth="1"/>
    <col min="14849" max="14849" width="11.85546875" bestFit="1" customWidth="1"/>
    <col min="14850" max="14850" width="10.5703125" bestFit="1" customWidth="1"/>
    <col min="15105" max="15105" width="11.85546875" bestFit="1" customWidth="1"/>
    <col min="15106" max="15106" width="10.5703125" bestFit="1" customWidth="1"/>
    <col min="15361" max="15361" width="11.85546875" bestFit="1" customWidth="1"/>
    <col min="15362" max="15362" width="10.5703125" bestFit="1" customWidth="1"/>
    <col min="15617" max="15617" width="11.85546875" bestFit="1" customWidth="1"/>
    <col min="15618" max="15618" width="10.5703125" bestFit="1" customWidth="1"/>
    <col min="15873" max="15873" width="11.85546875" bestFit="1" customWidth="1"/>
    <col min="15874" max="15874" width="10.5703125" bestFit="1" customWidth="1"/>
    <col min="16129" max="16129" width="11.85546875" bestFit="1" customWidth="1"/>
    <col min="16130" max="16130" width="10.5703125" bestFit="1" customWidth="1"/>
  </cols>
  <sheetData>
    <row r="1" spans="1:7" ht="30" x14ac:dyDescent="0.25">
      <c r="A1" s="26" t="s">
        <v>350</v>
      </c>
      <c r="B1" s="26"/>
      <c r="C1" s="26"/>
      <c r="D1" s="26"/>
      <c r="E1" s="26"/>
    </row>
    <row r="3" spans="1:7" x14ac:dyDescent="0.25">
      <c r="F3" s="140" t="s">
        <v>352</v>
      </c>
      <c r="G3" s="140"/>
    </row>
    <row r="4" spans="1:7" ht="45" x14ac:dyDescent="0.25">
      <c r="A4" s="5" t="s">
        <v>36</v>
      </c>
      <c r="B4" s="5" t="s">
        <v>37</v>
      </c>
      <c r="C4" s="39" t="s">
        <v>194</v>
      </c>
      <c r="F4" s="54" t="s">
        <v>351</v>
      </c>
      <c r="G4" s="54"/>
    </row>
    <row r="5" spans="1:7" x14ac:dyDescent="0.25">
      <c r="A5" s="4" t="s">
        <v>184</v>
      </c>
      <c r="B5" s="7">
        <v>1161</v>
      </c>
      <c r="C5" s="10" t="s">
        <v>2342</v>
      </c>
      <c r="D5" s="139"/>
      <c r="F5" s="71" t="s">
        <v>183</v>
      </c>
      <c r="G5" s="4">
        <v>0.04</v>
      </c>
    </row>
    <row r="6" spans="1:7" x14ac:dyDescent="0.25">
      <c r="A6" s="4" t="s">
        <v>185</v>
      </c>
      <c r="B6" s="7">
        <v>1321</v>
      </c>
      <c r="C6" s="70"/>
    </row>
    <row r="7" spans="1:7" x14ac:dyDescent="0.25">
      <c r="A7" s="4" t="s">
        <v>186</v>
      </c>
      <c r="B7" s="7">
        <v>1039</v>
      </c>
      <c r="C7" s="70"/>
    </row>
    <row r="8" spans="1:7" x14ac:dyDescent="0.25">
      <c r="A8" s="4" t="s">
        <v>187</v>
      </c>
      <c r="B8" s="7">
        <v>1761</v>
      </c>
      <c r="C8" s="70"/>
    </row>
    <row r="9" spans="1:7" x14ac:dyDescent="0.25">
      <c r="A9" s="4" t="s">
        <v>188</v>
      </c>
      <c r="B9" s="7">
        <v>1561</v>
      </c>
      <c r="C9" s="70"/>
    </row>
    <row r="10" spans="1:7" x14ac:dyDescent="0.25">
      <c r="A10" s="4" t="s">
        <v>189</v>
      </c>
      <c r="B10" s="7">
        <v>1868</v>
      </c>
      <c r="C10" s="70"/>
    </row>
    <row r="11" spans="1:7" x14ac:dyDescent="0.25">
      <c r="A11" s="4" t="s">
        <v>190</v>
      </c>
      <c r="B11" s="7">
        <v>2787</v>
      </c>
      <c r="C11" s="70"/>
    </row>
    <row r="12" spans="1:7" x14ac:dyDescent="0.25">
      <c r="A12" s="4" t="s">
        <v>191</v>
      </c>
      <c r="B12" s="7">
        <v>1849</v>
      </c>
      <c r="C12" s="70"/>
    </row>
    <row r="13" spans="1:7" x14ac:dyDescent="0.25">
      <c r="A13" s="4" t="s">
        <v>192</v>
      </c>
      <c r="B13" s="7">
        <v>2627</v>
      </c>
      <c r="C13" s="70"/>
    </row>
    <row r="14" spans="1:7" x14ac:dyDescent="0.25">
      <c r="A14" s="4" t="s">
        <v>193</v>
      </c>
      <c r="B14" s="7">
        <v>2165</v>
      </c>
      <c r="C14" s="70"/>
    </row>
    <row r="15" spans="1:7" x14ac:dyDescent="0.25">
      <c r="A15" s="4" t="s">
        <v>316</v>
      </c>
      <c r="B15" s="7">
        <v>1589</v>
      </c>
      <c r="C15" s="70"/>
    </row>
    <row r="16" spans="1:7" x14ac:dyDescent="0.25">
      <c r="A16" s="4" t="s">
        <v>317</v>
      </c>
      <c r="B16" s="7">
        <v>2603</v>
      </c>
      <c r="C16" s="70"/>
    </row>
    <row r="17" spans="1:3" x14ac:dyDescent="0.25">
      <c r="A17" s="4" t="s">
        <v>318</v>
      </c>
      <c r="B17" s="7">
        <v>2366</v>
      </c>
      <c r="C17" s="70"/>
    </row>
    <row r="18" spans="1:3" x14ac:dyDescent="0.25">
      <c r="A18" s="4" t="s">
        <v>319</v>
      </c>
      <c r="B18" s="7">
        <v>2107</v>
      </c>
      <c r="C18" s="70"/>
    </row>
    <row r="19" spans="1:3" x14ac:dyDescent="0.25">
      <c r="A19" s="4" t="s">
        <v>320</v>
      </c>
      <c r="B19" s="7">
        <v>2886</v>
      </c>
      <c r="C19" s="70"/>
    </row>
    <row r="20" spans="1:3" x14ac:dyDescent="0.25">
      <c r="A20" s="4" t="s">
        <v>321</v>
      </c>
      <c r="B20" s="7">
        <v>1886</v>
      </c>
      <c r="C20" s="70"/>
    </row>
    <row r="21" spans="1:3" x14ac:dyDescent="0.25">
      <c r="A21" s="4" t="s">
        <v>322</v>
      </c>
      <c r="B21" s="7">
        <v>2177</v>
      </c>
      <c r="C21" s="70"/>
    </row>
    <row r="22" spans="1:3" x14ac:dyDescent="0.25">
      <c r="A22" s="4" t="s">
        <v>323</v>
      </c>
      <c r="B22" s="7">
        <v>1873</v>
      </c>
      <c r="C22" s="70"/>
    </row>
    <row r="23" spans="1:3" x14ac:dyDescent="0.25">
      <c r="A23" s="4" t="s">
        <v>324</v>
      </c>
      <c r="B23" s="7">
        <v>2164</v>
      </c>
      <c r="C23" s="70"/>
    </row>
    <row r="24" spans="1:3" x14ac:dyDescent="0.25">
      <c r="A24" s="4" t="s">
        <v>325</v>
      </c>
      <c r="B24" s="7">
        <v>1394</v>
      </c>
      <c r="C24" s="70"/>
    </row>
    <row r="25" spans="1:3" x14ac:dyDescent="0.25">
      <c r="A25" s="4" t="s">
        <v>326</v>
      </c>
      <c r="B25" s="7">
        <v>2263</v>
      </c>
      <c r="C25" s="70"/>
    </row>
    <row r="26" spans="1:3" x14ac:dyDescent="0.25">
      <c r="A26" s="4" t="s">
        <v>327</v>
      </c>
      <c r="B26" s="7">
        <v>2242</v>
      </c>
      <c r="C26" s="70"/>
    </row>
    <row r="27" spans="1:3" x14ac:dyDescent="0.25">
      <c r="A27" s="4" t="s">
        <v>328</v>
      </c>
      <c r="B27" s="7">
        <v>1474</v>
      </c>
      <c r="C27" s="70"/>
    </row>
    <row r="28" spans="1:3" x14ac:dyDescent="0.25">
      <c r="A28" s="4" t="s">
        <v>329</v>
      </c>
      <c r="B28" s="7">
        <v>1998</v>
      </c>
      <c r="C28" s="70"/>
    </row>
    <row r="29" spans="1:3" x14ac:dyDescent="0.25">
      <c r="A29" s="4" t="s">
        <v>330</v>
      </c>
      <c r="B29" s="7">
        <v>2892</v>
      </c>
      <c r="C29" s="70"/>
    </row>
    <row r="30" spans="1:3" x14ac:dyDescent="0.25">
      <c r="A30" s="4" t="s">
        <v>331</v>
      </c>
      <c r="B30" s="7">
        <v>1873</v>
      </c>
      <c r="C30" s="70"/>
    </row>
    <row r="31" spans="1:3" x14ac:dyDescent="0.25">
      <c r="A31" s="4" t="s">
        <v>332</v>
      </c>
      <c r="B31" s="7">
        <v>1954</v>
      </c>
      <c r="C31" s="70"/>
    </row>
    <row r="32" spans="1:3" x14ac:dyDescent="0.25">
      <c r="A32" s="4" t="s">
        <v>271</v>
      </c>
      <c r="B32" s="7">
        <v>1729</v>
      </c>
      <c r="C32" s="70"/>
    </row>
    <row r="33" spans="1:3" x14ac:dyDescent="0.25">
      <c r="A33" s="4" t="s">
        <v>333</v>
      </c>
      <c r="B33" s="7">
        <v>1140</v>
      </c>
      <c r="C33" s="70"/>
    </row>
    <row r="34" spans="1:3" x14ac:dyDescent="0.25">
      <c r="A34" s="4" t="s">
        <v>334</v>
      </c>
      <c r="B34" s="7">
        <v>1528</v>
      </c>
      <c r="C34" s="70"/>
    </row>
    <row r="35" spans="1:3" x14ac:dyDescent="0.25">
      <c r="A35" s="4" t="s">
        <v>275</v>
      </c>
      <c r="B35" s="7">
        <v>1659</v>
      </c>
      <c r="C35" s="70"/>
    </row>
    <row r="36" spans="1:3" x14ac:dyDescent="0.25">
      <c r="A36" s="4" t="s">
        <v>335</v>
      </c>
      <c r="B36" s="7">
        <v>2119</v>
      </c>
      <c r="C36" s="70"/>
    </row>
    <row r="37" spans="1:3" x14ac:dyDescent="0.25">
      <c r="A37" s="4" t="s">
        <v>336</v>
      </c>
      <c r="B37" s="7">
        <v>1854</v>
      </c>
      <c r="C37" s="70"/>
    </row>
    <row r="38" spans="1:3" x14ac:dyDescent="0.25">
      <c r="A38" s="4" t="s">
        <v>337</v>
      </c>
      <c r="B38" s="7">
        <v>2759</v>
      </c>
      <c r="C38" s="70"/>
    </row>
    <row r="39" spans="1:3" x14ac:dyDescent="0.25">
      <c r="A39" s="4" t="s">
        <v>338</v>
      </c>
      <c r="B39" s="7">
        <v>1237</v>
      </c>
      <c r="C39" s="70"/>
    </row>
    <row r="40" spans="1:3" x14ac:dyDescent="0.25">
      <c r="A40" s="4" t="s">
        <v>339</v>
      </c>
      <c r="B40" s="7">
        <v>1653</v>
      </c>
      <c r="C40" s="70"/>
    </row>
    <row r="41" spans="1:3" x14ac:dyDescent="0.25">
      <c r="A41" s="4" t="s">
        <v>340</v>
      </c>
      <c r="B41" s="7">
        <v>2604</v>
      </c>
      <c r="C41" s="70"/>
    </row>
    <row r="42" spans="1:3" x14ac:dyDescent="0.25">
      <c r="A42" s="4" t="s">
        <v>341</v>
      </c>
      <c r="B42" s="7">
        <v>1479</v>
      </c>
      <c r="C42" s="70"/>
    </row>
    <row r="43" spans="1:3" x14ac:dyDescent="0.25">
      <c r="A43" s="4" t="s">
        <v>342</v>
      </c>
      <c r="B43" s="7">
        <v>2569</v>
      </c>
      <c r="C43" s="70"/>
    </row>
    <row r="44" spans="1:3" x14ac:dyDescent="0.25">
      <c r="A44" s="4" t="s">
        <v>261</v>
      </c>
      <c r="B44" s="7">
        <v>1941</v>
      </c>
      <c r="C44" s="70"/>
    </row>
    <row r="45" spans="1:3" x14ac:dyDescent="0.25">
      <c r="A45" s="4" t="s">
        <v>343</v>
      </c>
      <c r="B45" s="7">
        <v>2793</v>
      </c>
      <c r="C45" s="70"/>
    </row>
    <row r="46" spans="1:3" x14ac:dyDescent="0.25">
      <c r="A46" s="4" t="s">
        <v>344</v>
      </c>
      <c r="B46" s="7">
        <v>2614</v>
      </c>
      <c r="C46" s="70"/>
    </row>
    <row r="47" spans="1:3" x14ac:dyDescent="0.25">
      <c r="A47" s="4" t="s">
        <v>345</v>
      </c>
      <c r="B47" s="7">
        <v>1645</v>
      </c>
      <c r="C47" s="70"/>
    </row>
    <row r="48" spans="1:3" x14ac:dyDescent="0.25">
      <c r="A48" s="4" t="s">
        <v>346</v>
      </c>
      <c r="B48" s="7">
        <v>1733</v>
      </c>
      <c r="C48" s="70"/>
    </row>
    <row r="49" spans="1:3" x14ac:dyDescent="0.25">
      <c r="A49" s="4" t="s">
        <v>347</v>
      </c>
      <c r="B49" s="7">
        <v>2466</v>
      </c>
      <c r="C49" s="70"/>
    </row>
    <row r="50" spans="1:3" x14ac:dyDescent="0.25">
      <c r="A50" s="4" t="s">
        <v>266</v>
      </c>
      <c r="B50" s="7">
        <v>2833</v>
      </c>
      <c r="C50" s="70"/>
    </row>
    <row r="51" spans="1:3" x14ac:dyDescent="0.25">
      <c r="A51" s="4" t="s">
        <v>348</v>
      </c>
      <c r="B51" s="7">
        <v>1604</v>
      </c>
      <c r="C51" s="70"/>
    </row>
    <row r="52" spans="1:3" x14ac:dyDescent="0.25">
      <c r="A52" s="4" t="s">
        <v>349</v>
      </c>
      <c r="B52" s="7">
        <v>2588</v>
      </c>
      <c r="C52" s="70"/>
    </row>
    <row r="53" spans="1:3" x14ac:dyDescent="0.25">
      <c r="B53" s="9">
        <f>SUM(B5:B52)</f>
        <v>96427</v>
      </c>
    </row>
  </sheetData>
  <mergeCells count="1">
    <mergeCell ref="F3:G3"/>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workbookViewId="0">
      <selection activeCell="N2" sqref="N2"/>
    </sheetView>
  </sheetViews>
  <sheetFormatPr defaultRowHeight="15" x14ac:dyDescent="0.25"/>
  <cols>
    <col min="1" max="1" width="9.28515625" customWidth="1"/>
    <col min="2" max="2" width="8.140625" bestFit="1" customWidth="1"/>
    <col min="3" max="3" width="8.28515625" bestFit="1" customWidth="1"/>
    <col min="4" max="4" width="8.42578125" bestFit="1" customWidth="1"/>
    <col min="6" max="6" width="5.28515625" bestFit="1" customWidth="1"/>
    <col min="7" max="7" width="9.5703125" bestFit="1" customWidth="1"/>
    <col min="8" max="8" width="8.140625" bestFit="1" customWidth="1"/>
    <col min="9" max="9" width="3.42578125" customWidth="1"/>
    <col min="10" max="10" width="75.42578125" bestFit="1" customWidth="1"/>
    <col min="11" max="11" width="3.42578125" customWidth="1"/>
    <col min="13" max="13" width="12.140625" bestFit="1" customWidth="1"/>
  </cols>
  <sheetData>
    <row r="1" spans="1:13" x14ac:dyDescent="0.25">
      <c r="A1" s="26" t="s">
        <v>359</v>
      </c>
      <c r="B1" s="26"/>
      <c r="C1" s="26"/>
      <c r="D1" s="26"/>
      <c r="E1" s="26"/>
      <c r="F1" s="26"/>
      <c r="G1" s="26"/>
      <c r="H1" s="26"/>
      <c r="I1" s="26"/>
      <c r="J1" s="26"/>
      <c r="K1" s="26"/>
      <c r="L1" s="26"/>
    </row>
    <row r="2" spans="1:13" ht="30" x14ac:dyDescent="0.25">
      <c r="A2" s="26" t="str">
        <f>"In the cell "&amp;ADDRESS(ROW(J7),COLUMN(J7),4)&amp;" create a text formula that says 'Sum of sales between 1/1/11 and 7/1/11 for Sunshine product.' If you need a hint, look at the text formula in cell  "&amp;ADDRESS(ROW(J16),COLUMN(J16),4)&amp;"."</f>
        <v>In the cell J7 create a text formula that says 'Sum of sales between 1/1/11 and 7/1/11 for Sunshine product.' If you need a hint, look at the text formula in cell  J16.</v>
      </c>
      <c r="B2" s="26"/>
      <c r="C2" s="26"/>
      <c r="D2" s="26"/>
      <c r="E2" s="26"/>
      <c r="F2" s="26"/>
      <c r="G2" s="26"/>
      <c r="H2" s="26"/>
      <c r="I2" s="26"/>
      <c r="J2" s="26"/>
      <c r="K2" s="26"/>
      <c r="L2" s="26"/>
    </row>
    <row r="3" spans="1:13" x14ac:dyDescent="0.25">
      <c r="A3" s="26" t="str">
        <f>"In the cell  "&amp;ADDRESS(ROW(J8),COLUMN(J8),4)&amp;" create a formula that calculates the Sum of sales between 1/1/11 and 7/1/11 for Sunshine product."</f>
        <v>In the cell  J8 create a formula that calculates the Sum of sales between 1/1/11 and 7/1/11 for Sunshine product.</v>
      </c>
      <c r="B3" s="26"/>
      <c r="C3" s="26"/>
      <c r="D3" s="26"/>
      <c r="E3" s="26"/>
      <c r="F3" s="26"/>
      <c r="G3" s="26"/>
      <c r="H3" s="26"/>
      <c r="I3" s="26"/>
      <c r="J3" s="26"/>
      <c r="K3" s="26"/>
      <c r="L3" s="26"/>
    </row>
    <row r="4" spans="1:13" x14ac:dyDescent="0.25">
      <c r="A4" s="26" t="str">
        <f>"In the cell "&amp;ADDRESS(ROW(J17),COLUMN(J17),4)&amp;" create a formula that "&amp;J16</f>
        <v>In the cell J17 create a formula that Count Number of sales between 1/1/11 and 7/1/11 for Sunshine product.</v>
      </c>
      <c r="B4" s="26"/>
      <c r="C4" s="26"/>
      <c r="D4" s="26"/>
      <c r="E4" s="26"/>
      <c r="F4" s="26"/>
      <c r="G4" s="26"/>
      <c r="H4" s="26"/>
      <c r="I4" s="26"/>
      <c r="J4" s="26"/>
      <c r="K4" s="26"/>
      <c r="L4" s="26"/>
    </row>
    <row r="5" spans="1:13" x14ac:dyDescent="0.25">
      <c r="A5" s="26" t="str">
        <f>"In the range "&amp;ADDRESS(ROW(M8),COLUMN(M8),4)&amp;":"&amp;ADDRESS(ROW(M38),COLUMN(M38),4)&amp;" create a formula that calculates the average sales per customer."</f>
        <v>In the range M8:M38 create a formula that calculates the average sales per customer.</v>
      </c>
      <c r="B5" s="26"/>
      <c r="C5" s="26"/>
      <c r="D5" s="26"/>
      <c r="E5" s="26"/>
      <c r="F5" s="26"/>
      <c r="G5" s="26"/>
      <c r="H5" s="26"/>
      <c r="I5" s="26"/>
      <c r="J5" s="26"/>
      <c r="K5" s="26"/>
      <c r="L5" s="26"/>
    </row>
    <row r="7" spans="1:13" x14ac:dyDescent="0.25">
      <c r="A7" s="72" t="s">
        <v>35</v>
      </c>
      <c r="B7" s="72" t="s">
        <v>196</v>
      </c>
      <c r="C7" s="72" t="s">
        <v>203</v>
      </c>
      <c r="D7" s="72" t="s">
        <v>36</v>
      </c>
      <c r="E7" s="72" t="s">
        <v>204</v>
      </c>
      <c r="F7" s="72" t="s">
        <v>89</v>
      </c>
      <c r="G7" s="72" t="s">
        <v>37</v>
      </c>
      <c r="H7" s="72" t="s">
        <v>156</v>
      </c>
      <c r="J7" s="73" t="str">
        <f>"Sum of sales between "&amp;TEXT(J10,"m/d/y")&amp;" and "&amp;TEXT(J12,"m/d/y")&amp;" for "&amp;J14&amp;" product."</f>
        <v>Sum of sales between 1/1/11 and 7/1/11 for Sunshine product.</v>
      </c>
      <c r="L7" s="72" t="s">
        <v>204</v>
      </c>
      <c r="M7" s="72" t="s">
        <v>353</v>
      </c>
    </row>
    <row r="8" spans="1:13" x14ac:dyDescent="0.25">
      <c r="A8" s="55">
        <v>40569</v>
      </c>
      <c r="B8" s="4" t="s">
        <v>202</v>
      </c>
      <c r="C8" s="4" t="s">
        <v>210</v>
      </c>
      <c r="D8" s="4" t="s">
        <v>31</v>
      </c>
      <c r="E8" s="4" t="s">
        <v>212</v>
      </c>
      <c r="F8" s="4">
        <v>61</v>
      </c>
      <c r="G8" s="7">
        <v>5000</v>
      </c>
      <c r="H8" s="7">
        <v>610</v>
      </c>
      <c r="J8" s="10">
        <f>SUMIFS($G$8:$G$112,$A$8:$A$112,"&gt;"&amp;J10,$A$8:$A$112,"&lt;"&amp;J12,$B$8:$B$112,J14)</f>
        <v>14535</v>
      </c>
      <c r="L8" s="4" t="s">
        <v>231</v>
      </c>
      <c r="M8" s="10">
        <f>AVERAGEIFS($G$8:$G$112,$E$8:$E$112,$L8)</f>
        <v>779</v>
      </c>
    </row>
    <row r="9" spans="1:13" x14ac:dyDescent="0.25">
      <c r="A9" s="55">
        <v>40553</v>
      </c>
      <c r="B9" s="4" t="s">
        <v>202</v>
      </c>
      <c r="C9" s="4" t="s">
        <v>208</v>
      </c>
      <c r="D9" s="4" t="s">
        <v>222</v>
      </c>
      <c r="E9" s="4" t="s">
        <v>217</v>
      </c>
      <c r="F9" s="4">
        <v>7</v>
      </c>
      <c r="G9" s="7">
        <v>154</v>
      </c>
      <c r="H9" s="7">
        <v>70</v>
      </c>
      <c r="J9" s="74" t="s">
        <v>354</v>
      </c>
      <c r="L9" s="4" t="s">
        <v>224</v>
      </c>
      <c r="M9" s="10">
        <f t="shared" ref="M9:M38" si="0">AVERAGEIFS($G$8:$G$112,$E$8:$E$112,$L9)</f>
        <v>910.2</v>
      </c>
    </row>
    <row r="10" spans="1:13" x14ac:dyDescent="0.25">
      <c r="A10" s="55">
        <v>40546</v>
      </c>
      <c r="B10" s="4" t="s">
        <v>198</v>
      </c>
      <c r="C10" s="4" t="s">
        <v>219</v>
      </c>
      <c r="D10" s="4" t="s">
        <v>28</v>
      </c>
      <c r="E10" s="4" t="s">
        <v>233</v>
      </c>
      <c r="F10" s="4">
        <v>6</v>
      </c>
      <c r="G10" s="7">
        <v>114</v>
      </c>
      <c r="H10" s="7">
        <v>48</v>
      </c>
      <c r="J10" s="17">
        <v>40544</v>
      </c>
      <c r="L10" s="4" t="s">
        <v>238</v>
      </c>
      <c r="M10" s="10">
        <f t="shared" si="0"/>
        <v>743.66666666666663</v>
      </c>
    </row>
    <row r="11" spans="1:13" x14ac:dyDescent="0.25">
      <c r="A11" s="55">
        <v>40550</v>
      </c>
      <c r="B11" s="4" t="s">
        <v>200</v>
      </c>
      <c r="C11" s="4" t="s">
        <v>210</v>
      </c>
      <c r="D11" s="4" t="s">
        <v>31</v>
      </c>
      <c r="E11" s="4" t="s">
        <v>220</v>
      </c>
      <c r="F11" s="4">
        <v>61</v>
      </c>
      <c r="G11" s="7">
        <v>1281</v>
      </c>
      <c r="H11" s="7">
        <v>564.25</v>
      </c>
      <c r="J11" s="74" t="s">
        <v>355</v>
      </c>
      <c r="L11" s="4" t="s">
        <v>239</v>
      </c>
      <c r="M11" s="10">
        <f t="shared" si="0"/>
        <v>520.66666666666663</v>
      </c>
    </row>
    <row r="12" spans="1:13" x14ac:dyDescent="0.25">
      <c r="A12" s="55">
        <v>40561</v>
      </c>
      <c r="B12" s="4" t="s">
        <v>198</v>
      </c>
      <c r="C12" s="4" t="s">
        <v>210</v>
      </c>
      <c r="D12" s="4" t="s">
        <v>28</v>
      </c>
      <c r="E12" s="4" t="s">
        <v>224</v>
      </c>
      <c r="F12" s="4">
        <v>8</v>
      </c>
      <c r="G12" s="7">
        <v>152</v>
      </c>
      <c r="H12" s="7">
        <v>64</v>
      </c>
      <c r="J12" s="17">
        <v>40725</v>
      </c>
      <c r="L12" s="4" t="s">
        <v>228</v>
      </c>
      <c r="M12" s="10">
        <f t="shared" si="0"/>
        <v>781.25</v>
      </c>
    </row>
    <row r="13" spans="1:13" x14ac:dyDescent="0.25">
      <c r="A13" s="55">
        <v>40563</v>
      </c>
      <c r="B13" s="4" t="s">
        <v>199</v>
      </c>
      <c r="C13" s="4" t="s">
        <v>205</v>
      </c>
      <c r="D13" s="4" t="s">
        <v>30</v>
      </c>
      <c r="E13" s="4" t="s">
        <v>216</v>
      </c>
      <c r="F13" s="4">
        <v>59</v>
      </c>
      <c r="G13" s="7">
        <v>1357</v>
      </c>
      <c r="H13" s="7">
        <v>649</v>
      </c>
      <c r="J13" s="74" t="s">
        <v>196</v>
      </c>
      <c r="L13" s="4" t="s">
        <v>218</v>
      </c>
      <c r="M13" s="10">
        <f t="shared" si="0"/>
        <v>1263.5</v>
      </c>
    </row>
    <row r="14" spans="1:13" x14ac:dyDescent="0.25">
      <c r="A14" s="55">
        <v>40569</v>
      </c>
      <c r="B14" s="4" t="s">
        <v>202</v>
      </c>
      <c r="C14" s="4" t="s">
        <v>208</v>
      </c>
      <c r="D14" s="4" t="s">
        <v>222</v>
      </c>
      <c r="E14" s="4" t="s">
        <v>223</v>
      </c>
      <c r="F14" s="4">
        <v>21</v>
      </c>
      <c r="G14" s="7">
        <v>462</v>
      </c>
      <c r="H14" s="7">
        <v>210</v>
      </c>
      <c r="J14" s="17" t="s">
        <v>198</v>
      </c>
      <c r="L14" s="4" t="s">
        <v>216</v>
      </c>
      <c r="M14" s="10">
        <f t="shared" si="0"/>
        <v>792.5</v>
      </c>
    </row>
    <row r="15" spans="1:13" x14ac:dyDescent="0.25">
      <c r="A15" s="55">
        <v>40550</v>
      </c>
      <c r="B15" s="4" t="s">
        <v>199</v>
      </c>
      <c r="C15" s="4" t="s">
        <v>208</v>
      </c>
      <c r="D15" s="4" t="s">
        <v>206</v>
      </c>
      <c r="E15" s="4" t="s">
        <v>356</v>
      </c>
      <c r="F15" s="4">
        <v>12</v>
      </c>
      <c r="G15" s="7">
        <v>276</v>
      </c>
      <c r="H15" s="7">
        <v>132</v>
      </c>
      <c r="J15" t="str">
        <f>"Counts Number of sales between "&amp;TEXT(J18,"m/d/y")&amp;" and "&amp;TEXT(J20,"m/d/y")&amp;" for "&amp;J13&amp;" product."</f>
        <v>Counts Number of sales between Upper Date and Lower Date for Product product.</v>
      </c>
      <c r="L15" s="4" t="s">
        <v>217</v>
      </c>
      <c r="M15" s="10">
        <f t="shared" si="0"/>
        <v>883.28571428571433</v>
      </c>
    </row>
    <row r="16" spans="1:13" ht="45" x14ac:dyDescent="0.25">
      <c r="A16" s="55">
        <v>40548</v>
      </c>
      <c r="B16" s="4" t="s">
        <v>199</v>
      </c>
      <c r="C16" s="4" t="s">
        <v>210</v>
      </c>
      <c r="D16" s="4" t="s">
        <v>206</v>
      </c>
      <c r="E16" s="4" t="s">
        <v>357</v>
      </c>
      <c r="F16" s="4">
        <v>60</v>
      </c>
      <c r="G16" s="7">
        <v>1380</v>
      </c>
      <c r="H16" s="7">
        <v>660</v>
      </c>
      <c r="J16" s="73" t="str">
        <f>"Count Number of sales between "&amp;TEXT(J19,"m/d/y")&amp;" and "&amp;TEXT(J21,"m/d/y")&amp;" for "&amp;J14&amp;" product."</f>
        <v>Count Number of sales between 1/1/11 and 7/1/11 for Sunshine product.</v>
      </c>
      <c r="L16" s="4" t="s">
        <v>212</v>
      </c>
      <c r="M16" s="10">
        <f t="shared" si="0"/>
        <v>2984.5</v>
      </c>
    </row>
    <row r="17" spans="1:13" x14ac:dyDescent="0.25">
      <c r="A17" s="55">
        <v>40560</v>
      </c>
      <c r="B17" s="4" t="s">
        <v>201</v>
      </c>
      <c r="C17" s="4" t="s">
        <v>205</v>
      </c>
      <c r="D17" s="4" t="s">
        <v>206</v>
      </c>
      <c r="E17" s="4" t="s">
        <v>229</v>
      </c>
      <c r="F17" s="4">
        <v>62</v>
      </c>
      <c r="G17" s="7">
        <v>1674</v>
      </c>
      <c r="H17" s="7">
        <v>899</v>
      </c>
      <c r="J17" s="16">
        <f>COUNTIFS($A$8:$A$112,"&gt;"&amp;J19,$A$8:$A$112,"&lt;"&amp;J21,$B$8:$B$112,J23)</f>
        <v>22</v>
      </c>
      <c r="L17" s="4" t="s">
        <v>356</v>
      </c>
      <c r="M17" s="10">
        <f t="shared" si="0"/>
        <v>556.66666666666663</v>
      </c>
    </row>
    <row r="18" spans="1:13" x14ac:dyDescent="0.25">
      <c r="A18" s="55">
        <v>40571</v>
      </c>
      <c r="B18" s="4" t="s">
        <v>198</v>
      </c>
      <c r="C18" s="4" t="s">
        <v>219</v>
      </c>
      <c r="D18" s="4" t="s">
        <v>214</v>
      </c>
      <c r="E18" s="4" t="s">
        <v>212</v>
      </c>
      <c r="F18" s="4">
        <v>51</v>
      </c>
      <c r="G18" s="7">
        <v>969</v>
      </c>
      <c r="H18" s="7">
        <v>408</v>
      </c>
      <c r="J18" s="74" t="s">
        <v>354</v>
      </c>
      <c r="L18" s="4" t="s">
        <v>229</v>
      </c>
      <c r="M18" s="10">
        <f t="shared" si="0"/>
        <v>1269</v>
      </c>
    </row>
    <row r="19" spans="1:13" x14ac:dyDescent="0.25">
      <c r="A19" s="55">
        <v>40560</v>
      </c>
      <c r="B19" s="4" t="s">
        <v>201</v>
      </c>
      <c r="C19" s="4" t="s">
        <v>205</v>
      </c>
      <c r="D19" s="4" t="s">
        <v>222</v>
      </c>
      <c r="E19" s="4" t="s">
        <v>225</v>
      </c>
      <c r="F19" s="4">
        <v>43</v>
      </c>
      <c r="G19" s="7">
        <v>1161</v>
      </c>
      <c r="H19" s="7">
        <v>623.5</v>
      </c>
      <c r="J19" s="17">
        <f>J10</f>
        <v>40544</v>
      </c>
      <c r="L19" s="4" t="s">
        <v>357</v>
      </c>
      <c r="M19" s="10">
        <f t="shared" si="0"/>
        <v>1380</v>
      </c>
    </row>
    <row r="20" spans="1:13" x14ac:dyDescent="0.25">
      <c r="A20" s="55">
        <v>40559</v>
      </c>
      <c r="B20" s="4" t="s">
        <v>202</v>
      </c>
      <c r="C20" s="4" t="s">
        <v>208</v>
      </c>
      <c r="D20" s="4" t="s">
        <v>28</v>
      </c>
      <c r="E20" s="4" t="s">
        <v>358</v>
      </c>
      <c r="F20" s="4">
        <v>56</v>
      </c>
      <c r="G20" s="7">
        <v>1232</v>
      </c>
      <c r="H20" s="7">
        <v>560</v>
      </c>
      <c r="J20" s="74" t="s">
        <v>355</v>
      </c>
      <c r="L20" s="4" t="s">
        <v>230</v>
      </c>
      <c r="M20" s="10">
        <f t="shared" si="0"/>
        <v>763</v>
      </c>
    </row>
    <row r="21" spans="1:13" x14ac:dyDescent="0.25">
      <c r="A21" s="55">
        <v>40558</v>
      </c>
      <c r="B21" s="4" t="s">
        <v>198</v>
      </c>
      <c r="C21" s="4" t="s">
        <v>208</v>
      </c>
      <c r="D21" s="4" t="s">
        <v>30</v>
      </c>
      <c r="E21" s="4" t="s">
        <v>358</v>
      </c>
      <c r="F21" s="4">
        <v>11</v>
      </c>
      <c r="G21" s="7">
        <v>209</v>
      </c>
      <c r="H21" s="7">
        <v>88</v>
      </c>
      <c r="J21" s="17">
        <f>J12</f>
        <v>40725</v>
      </c>
      <c r="L21" s="4" t="s">
        <v>211</v>
      </c>
      <c r="M21" s="10">
        <f t="shared" si="0"/>
        <v>590.5</v>
      </c>
    </row>
    <row r="22" spans="1:13" x14ac:dyDescent="0.25">
      <c r="A22" s="55">
        <v>40555</v>
      </c>
      <c r="B22" s="4" t="s">
        <v>202</v>
      </c>
      <c r="C22" s="4" t="s">
        <v>219</v>
      </c>
      <c r="D22" s="4" t="s">
        <v>30</v>
      </c>
      <c r="E22" s="4" t="s">
        <v>232</v>
      </c>
      <c r="F22" s="4">
        <v>7</v>
      </c>
      <c r="G22" s="7">
        <v>154</v>
      </c>
      <c r="H22" s="7">
        <v>70</v>
      </c>
      <c r="J22" s="74" t="s">
        <v>196</v>
      </c>
      <c r="L22" s="4" t="s">
        <v>207</v>
      </c>
      <c r="M22" s="10">
        <f t="shared" si="0"/>
        <v>1115.5</v>
      </c>
    </row>
    <row r="23" spans="1:13" x14ac:dyDescent="0.25">
      <c r="A23" s="55">
        <v>40546</v>
      </c>
      <c r="B23" s="4" t="s">
        <v>200</v>
      </c>
      <c r="C23" s="4" t="s">
        <v>219</v>
      </c>
      <c r="D23" s="4" t="s">
        <v>31</v>
      </c>
      <c r="E23" s="4" t="s">
        <v>226</v>
      </c>
      <c r="F23" s="4">
        <v>23</v>
      </c>
      <c r="G23" s="7">
        <v>483</v>
      </c>
      <c r="H23" s="7">
        <v>212.75</v>
      </c>
      <c r="J23" s="17" t="str">
        <f>J14</f>
        <v>Sunshine</v>
      </c>
      <c r="L23" s="4" t="s">
        <v>241</v>
      </c>
      <c r="M23" s="10">
        <f t="shared" si="0"/>
        <v>394</v>
      </c>
    </row>
    <row r="24" spans="1:13" x14ac:dyDescent="0.25">
      <c r="A24" s="55">
        <v>40565</v>
      </c>
      <c r="B24" s="4" t="s">
        <v>199</v>
      </c>
      <c r="C24" s="4" t="s">
        <v>219</v>
      </c>
      <c r="D24" s="4" t="s">
        <v>214</v>
      </c>
      <c r="E24" s="4" t="s">
        <v>207</v>
      </c>
      <c r="F24" s="4">
        <v>29</v>
      </c>
      <c r="G24" s="7">
        <v>667</v>
      </c>
      <c r="H24" s="7">
        <v>319</v>
      </c>
      <c r="L24" s="4" t="s">
        <v>221</v>
      </c>
      <c r="M24" s="10">
        <f t="shared" si="0"/>
        <v>345</v>
      </c>
    </row>
    <row r="25" spans="1:13" x14ac:dyDescent="0.25">
      <c r="A25" s="55">
        <v>40564</v>
      </c>
      <c r="B25" s="4" t="s">
        <v>201</v>
      </c>
      <c r="C25" s="4" t="s">
        <v>210</v>
      </c>
      <c r="D25" s="4" t="s">
        <v>222</v>
      </c>
      <c r="E25" s="4" t="s">
        <v>230</v>
      </c>
      <c r="F25" s="4">
        <v>56</v>
      </c>
      <c r="G25" s="7">
        <v>1512</v>
      </c>
      <c r="H25" s="7">
        <v>812</v>
      </c>
      <c r="L25" s="4" t="s">
        <v>235</v>
      </c>
      <c r="M25" s="10">
        <f t="shared" si="0"/>
        <v>672</v>
      </c>
    </row>
    <row r="26" spans="1:13" x14ac:dyDescent="0.25">
      <c r="A26" s="55">
        <v>40556</v>
      </c>
      <c r="B26" s="4" t="s">
        <v>198</v>
      </c>
      <c r="C26" s="4" t="s">
        <v>208</v>
      </c>
      <c r="D26" s="4" t="s">
        <v>31</v>
      </c>
      <c r="E26" s="4" t="s">
        <v>223</v>
      </c>
      <c r="F26" s="4">
        <v>33</v>
      </c>
      <c r="G26" s="7">
        <v>627</v>
      </c>
      <c r="H26" s="7">
        <v>264</v>
      </c>
      <c r="L26" s="4" t="s">
        <v>209</v>
      </c>
      <c r="M26" s="10">
        <f t="shared" si="0"/>
        <v>655</v>
      </c>
    </row>
    <row r="27" spans="1:13" x14ac:dyDescent="0.25">
      <c r="A27" s="55">
        <v>40553</v>
      </c>
      <c r="B27" s="4" t="s">
        <v>201</v>
      </c>
      <c r="C27" s="4" t="s">
        <v>210</v>
      </c>
      <c r="D27" s="4" t="s">
        <v>214</v>
      </c>
      <c r="E27" s="4" t="s">
        <v>207</v>
      </c>
      <c r="F27" s="4">
        <v>65</v>
      </c>
      <c r="G27" s="7">
        <v>1755</v>
      </c>
      <c r="H27" s="7">
        <v>942.5</v>
      </c>
      <c r="L27" s="4" t="s">
        <v>233</v>
      </c>
      <c r="M27" s="10">
        <f t="shared" si="0"/>
        <v>776.33333333333337</v>
      </c>
    </row>
    <row r="28" spans="1:13" x14ac:dyDescent="0.25">
      <c r="A28" s="55">
        <v>40551</v>
      </c>
      <c r="B28" s="4" t="s">
        <v>201</v>
      </c>
      <c r="C28" s="4" t="s">
        <v>210</v>
      </c>
      <c r="D28" s="4" t="s">
        <v>30</v>
      </c>
      <c r="E28" s="4" t="s">
        <v>229</v>
      </c>
      <c r="F28" s="4">
        <v>16</v>
      </c>
      <c r="G28" s="7">
        <v>432</v>
      </c>
      <c r="H28" s="7">
        <v>232</v>
      </c>
      <c r="L28" s="4" t="s">
        <v>237</v>
      </c>
      <c r="M28" s="10">
        <f t="shared" si="0"/>
        <v>661</v>
      </c>
    </row>
    <row r="29" spans="1:13" x14ac:dyDescent="0.25">
      <c r="A29" s="55">
        <v>40549</v>
      </c>
      <c r="B29" s="4" t="s">
        <v>201</v>
      </c>
      <c r="C29" s="4" t="s">
        <v>210</v>
      </c>
      <c r="D29" s="4" t="s">
        <v>28</v>
      </c>
      <c r="E29" s="4" t="s">
        <v>233</v>
      </c>
      <c r="F29" s="4">
        <v>64</v>
      </c>
      <c r="G29" s="7">
        <v>1728</v>
      </c>
      <c r="H29" s="7">
        <v>928</v>
      </c>
      <c r="L29" s="4" t="s">
        <v>223</v>
      </c>
      <c r="M29" s="10">
        <f t="shared" si="0"/>
        <v>643</v>
      </c>
    </row>
    <row r="30" spans="1:13" x14ac:dyDescent="0.25">
      <c r="A30" s="55">
        <v>40569</v>
      </c>
      <c r="B30" s="4" t="s">
        <v>200</v>
      </c>
      <c r="C30" s="4" t="s">
        <v>219</v>
      </c>
      <c r="D30" s="4" t="s">
        <v>28</v>
      </c>
      <c r="E30" s="4" t="s">
        <v>239</v>
      </c>
      <c r="F30" s="4">
        <v>44</v>
      </c>
      <c r="G30" s="7">
        <v>924</v>
      </c>
      <c r="H30" s="7">
        <v>407</v>
      </c>
      <c r="L30" s="4" t="s">
        <v>227</v>
      </c>
      <c r="M30" s="10">
        <f t="shared" si="0"/>
        <v>633.16666666666663</v>
      </c>
    </row>
    <row r="31" spans="1:13" x14ac:dyDescent="0.25">
      <c r="A31" s="55">
        <v>40564</v>
      </c>
      <c r="B31" s="4" t="s">
        <v>198</v>
      </c>
      <c r="C31" s="4" t="s">
        <v>208</v>
      </c>
      <c r="D31" s="4" t="s">
        <v>214</v>
      </c>
      <c r="E31" s="4" t="s">
        <v>227</v>
      </c>
      <c r="F31" s="4">
        <v>64</v>
      </c>
      <c r="G31" s="7">
        <v>1216</v>
      </c>
      <c r="H31" s="7">
        <v>512</v>
      </c>
      <c r="L31" s="4" t="s">
        <v>225</v>
      </c>
      <c r="M31" s="10">
        <f t="shared" si="0"/>
        <v>789.5</v>
      </c>
    </row>
    <row r="32" spans="1:13" x14ac:dyDescent="0.25">
      <c r="A32" s="55">
        <v>40550</v>
      </c>
      <c r="B32" s="4" t="s">
        <v>202</v>
      </c>
      <c r="C32" s="4" t="s">
        <v>210</v>
      </c>
      <c r="D32" s="4" t="s">
        <v>214</v>
      </c>
      <c r="E32" s="4" t="s">
        <v>220</v>
      </c>
      <c r="F32" s="4">
        <v>27</v>
      </c>
      <c r="G32" s="7">
        <v>594</v>
      </c>
      <c r="H32" s="7">
        <v>270</v>
      </c>
      <c r="L32" s="4" t="s">
        <v>220</v>
      </c>
      <c r="M32" s="10">
        <f t="shared" si="0"/>
        <v>894</v>
      </c>
    </row>
    <row r="33" spans="1:13" x14ac:dyDescent="0.25">
      <c r="A33" s="55">
        <v>40563</v>
      </c>
      <c r="B33" s="4" t="s">
        <v>202</v>
      </c>
      <c r="C33" s="4" t="s">
        <v>205</v>
      </c>
      <c r="D33" s="4" t="s">
        <v>222</v>
      </c>
      <c r="E33" s="4" t="s">
        <v>223</v>
      </c>
      <c r="F33" s="4">
        <v>10</v>
      </c>
      <c r="G33" s="7">
        <v>220</v>
      </c>
      <c r="H33" s="7">
        <v>100</v>
      </c>
      <c r="L33" s="4" t="s">
        <v>236</v>
      </c>
      <c r="M33" s="10">
        <f t="shared" si="0"/>
        <v>459.66666666666669</v>
      </c>
    </row>
    <row r="34" spans="1:13" x14ac:dyDescent="0.25">
      <c r="A34" s="55">
        <v>40552</v>
      </c>
      <c r="B34" s="4" t="s">
        <v>202</v>
      </c>
      <c r="C34" s="4" t="s">
        <v>219</v>
      </c>
      <c r="D34" s="4" t="s">
        <v>30</v>
      </c>
      <c r="E34" s="4" t="s">
        <v>226</v>
      </c>
      <c r="F34" s="4">
        <v>26</v>
      </c>
      <c r="G34" s="7">
        <v>572</v>
      </c>
      <c r="H34" s="7">
        <v>260</v>
      </c>
      <c r="L34" s="4" t="s">
        <v>215</v>
      </c>
      <c r="M34" s="10">
        <f t="shared" si="0"/>
        <v>615.25</v>
      </c>
    </row>
    <row r="35" spans="1:13" x14ac:dyDescent="0.25">
      <c r="A35" s="55">
        <v>40550</v>
      </c>
      <c r="B35" s="4" t="s">
        <v>200</v>
      </c>
      <c r="C35" s="4" t="s">
        <v>208</v>
      </c>
      <c r="D35" s="4" t="s">
        <v>28</v>
      </c>
      <c r="E35" s="4" t="s">
        <v>233</v>
      </c>
      <c r="F35" s="4">
        <v>22</v>
      </c>
      <c r="G35" s="7">
        <v>462</v>
      </c>
      <c r="H35" s="7">
        <v>203.5</v>
      </c>
      <c r="L35" s="4" t="s">
        <v>226</v>
      </c>
      <c r="M35" s="10">
        <f t="shared" si="0"/>
        <v>643</v>
      </c>
    </row>
    <row r="36" spans="1:13" x14ac:dyDescent="0.25">
      <c r="A36" s="55">
        <v>40572</v>
      </c>
      <c r="B36" s="4" t="s">
        <v>202</v>
      </c>
      <c r="C36" s="4" t="s">
        <v>205</v>
      </c>
      <c r="D36" s="4" t="s">
        <v>30</v>
      </c>
      <c r="E36" s="4" t="s">
        <v>224</v>
      </c>
      <c r="F36" s="4">
        <v>50</v>
      </c>
      <c r="G36" s="7">
        <v>1100</v>
      </c>
      <c r="H36" s="7">
        <v>500</v>
      </c>
      <c r="L36" s="4" t="s">
        <v>232</v>
      </c>
      <c r="M36" s="10">
        <f t="shared" si="0"/>
        <v>498.25</v>
      </c>
    </row>
    <row r="37" spans="1:13" x14ac:dyDescent="0.25">
      <c r="A37" s="55">
        <v>40573</v>
      </c>
      <c r="B37" s="4" t="s">
        <v>198</v>
      </c>
      <c r="C37" s="4" t="s">
        <v>219</v>
      </c>
      <c r="D37" s="4" t="s">
        <v>28</v>
      </c>
      <c r="E37" s="4" t="s">
        <v>215</v>
      </c>
      <c r="F37" s="4">
        <v>23</v>
      </c>
      <c r="G37" s="7">
        <v>437</v>
      </c>
      <c r="H37" s="7">
        <v>184</v>
      </c>
      <c r="L37" s="4" t="s">
        <v>358</v>
      </c>
      <c r="M37" s="10">
        <f t="shared" si="0"/>
        <v>979.14285714285711</v>
      </c>
    </row>
    <row r="38" spans="1:13" x14ac:dyDescent="0.25">
      <c r="A38" s="55">
        <v>40573</v>
      </c>
      <c r="B38" s="4" t="s">
        <v>198</v>
      </c>
      <c r="C38" s="4" t="s">
        <v>210</v>
      </c>
      <c r="D38" s="4" t="s">
        <v>222</v>
      </c>
      <c r="E38" s="4" t="s">
        <v>228</v>
      </c>
      <c r="F38" s="4">
        <v>49</v>
      </c>
      <c r="G38" s="7">
        <v>931</v>
      </c>
      <c r="H38" s="7">
        <v>392</v>
      </c>
      <c r="L38" s="4" t="s">
        <v>234</v>
      </c>
      <c r="M38" s="10">
        <f t="shared" si="0"/>
        <v>756</v>
      </c>
    </row>
    <row r="39" spans="1:13" x14ac:dyDescent="0.25">
      <c r="A39" s="55">
        <v>40571</v>
      </c>
      <c r="B39" s="4" t="s">
        <v>199</v>
      </c>
      <c r="C39" s="4" t="s">
        <v>210</v>
      </c>
      <c r="D39" s="4" t="s">
        <v>214</v>
      </c>
      <c r="E39" s="4" t="s">
        <v>221</v>
      </c>
      <c r="F39" s="4">
        <v>15</v>
      </c>
      <c r="G39" s="7">
        <v>345</v>
      </c>
      <c r="H39" s="7">
        <v>165</v>
      </c>
    </row>
    <row r="40" spans="1:13" x14ac:dyDescent="0.25">
      <c r="A40" s="55">
        <v>40544</v>
      </c>
      <c r="B40" s="4" t="s">
        <v>201</v>
      </c>
      <c r="C40" s="4" t="s">
        <v>205</v>
      </c>
      <c r="D40" s="4" t="s">
        <v>28</v>
      </c>
      <c r="E40" s="4" t="s">
        <v>231</v>
      </c>
      <c r="F40" s="4">
        <v>16</v>
      </c>
      <c r="G40" s="7">
        <v>432</v>
      </c>
      <c r="H40" s="7">
        <v>232</v>
      </c>
    </row>
    <row r="41" spans="1:13" x14ac:dyDescent="0.25">
      <c r="A41" s="55">
        <v>40573</v>
      </c>
      <c r="B41" s="4" t="s">
        <v>201</v>
      </c>
      <c r="C41" s="4" t="s">
        <v>219</v>
      </c>
      <c r="D41" s="4" t="s">
        <v>28</v>
      </c>
      <c r="E41" s="4" t="s">
        <v>215</v>
      </c>
      <c r="F41" s="4">
        <v>25</v>
      </c>
      <c r="G41" s="7">
        <v>675</v>
      </c>
      <c r="H41" s="7">
        <v>362.5</v>
      </c>
    </row>
    <row r="42" spans="1:13" x14ac:dyDescent="0.25">
      <c r="A42" s="55">
        <v>40559</v>
      </c>
      <c r="B42" s="4" t="s">
        <v>199</v>
      </c>
      <c r="C42" s="4" t="s">
        <v>219</v>
      </c>
      <c r="D42" s="4" t="s">
        <v>214</v>
      </c>
      <c r="E42" s="4" t="s">
        <v>227</v>
      </c>
      <c r="F42" s="4">
        <v>31</v>
      </c>
      <c r="G42" s="7">
        <v>713</v>
      </c>
      <c r="H42" s="7">
        <v>341</v>
      </c>
    </row>
    <row r="43" spans="1:13" x14ac:dyDescent="0.25">
      <c r="A43" s="55">
        <v>40567</v>
      </c>
      <c r="B43" s="4" t="s">
        <v>201</v>
      </c>
      <c r="C43" s="4" t="s">
        <v>210</v>
      </c>
      <c r="D43" s="4" t="s">
        <v>222</v>
      </c>
      <c r="E43" s="4" t="s">
        <v>229</v>
      </c>
      <c r="F43" s="4">
        <v>63</v>
      </c>
      <c r="G43" s="7">
        <v>1701</v>
      </c>
      <c r="H43" s="7">
        <v>913.5</v>
      </c>
    </row>
    <row r="44" spans="1:13" x14ac:dyDescent="0.25">
      <c r="A44" s="55">
        <v>40568</v>
      </c>
      <c r="B44" s="4" t="s">
        <v>198</v>
      </c>
      <c r="C44" s="4" t="s">
        <v>208</v>
      </c>
      <c r="D44" s="4" t="s">
        <v>206</v>
      </c>
      <c r="E44" s="4" t="s">
        <v>211</v>
      </c>
      <c r="F44" s="4">
        <v>21</v>
      </c>
      <c r="G44" s="7">
        <v>399</v>
      </c>
      <c r="H44" s="7">
        <v>168</v>
      </c>
    </row>
    <row r="45" spans="1:13" x14ac:dyDescent="0.25">
      <c r="A45" s="55">
        <v>40564</v>
      </c>
      <c r="B45" s="4" t="s">
        <v>198</v>
      </c>
      <c r="C45" s="4" t="s">
        <v>208</v>
      </c>
      <c r="D45" s="4" t="s">
        <v>31</v>
      </c>
      <c r="E45" s="4" t="s">
        <v>228</v>
      </c>
      <c r="F45" s="4">
        <v>23</v>
      </c>
      <c r="G45" s="7">
        <v>437</v>
      </c>
      <c r="H45" s="7">
        <v>184</v>
      </c>
    </row>
    <row r="46" spans="1:13" x14ac:dyDescent="0.25">
      <c r="A46" s="55">
        <v>40561</v>
      </c>
      <c r="B46" s="4" t="s">
        <v>202</v>
      </c>
      <c r="C46" s="4" t="s">
        <v>205</v>
      </c>
      <c r="D46" s="4" t="s">
        <v>31</v>
      </c>
      <c r="E46" s="4" t="s">
        <v>228</v>
      </c>
      <c r="F46" s="4">
        <v>59</v>
      </c>
      <c r="G46" s="7">
        <v>1298</v>
      </c>
      <c r="H46" s="7">
        <v>590</v>
      </c>
    </row>
    <row r="47" spans="1:13" x14ac:dyDescent="0.25">
      <c r="A47" s="55">
        <v>40556</v>
      </c>
      <c r="B47" s="4" t="s">
        <v>202</v>
      </c>
      <c r="C47" s="4" t="s">
        <v>208</v>
      </c>
      <c r="D47" s="4" t="s">
        <v>31</v>
      </c>
      <c r="E47" s="4" t="s">
        <v>237</v>
      </c>
      <c r="F47" s="4">
        <v>57</v>
      </c>
      <c r="G47" s="7">
        <v>1254</v>
      </c>
      <c r="H47" s="7">
        <v>570</v>
      </c>
    </row>
    <row r="48" spans="1:13" x14ac:dyDescent="0.25">
      <c r="A48" s="55">
        <v>40564</v>
      </c>
      <c r="B48" s="4" t="s">
        <v>201</v>
      </c>
      <c r="C48" s="4" t="s">
        <v>205</v>
      </c>
      <c r="D48" s="4" t="s">
        <v>30</v>
      </c>
      <c r="E48" s="4" t="s">
        <v>217</v>
      </c>
      <c r="F48" s="4">
        <v>58</v>
      </c>
      <c r="G48" s="7">
        <v>1566</v>
      </c>
      <c r="H48" s="7">
        <v>841</v>
      </c>
    </row>
    <row r="49" spans="1:8" x14ac:dyDescent="0.25">
      <c r="A49" s="55">
        <v>40552</v>
      </c>
      <c r="B49" s="4" t="s">
        <v>198</v>
      </c>
      <c r="C49" s="4" t="s">
        <v>205</v>
      </c>
      <c r="D49" s="4" t="s">
        <v>214</v>
      </c>
      <c r="E49" s="4" t="s">
        <v>233</v>
      </c>
      <c r="F49" s="4">
        <v>42</v>
      </c>
      <c r="G49" s="7">
        <v>798</v>
      </c>
      <c r="H49" s="7">
        <v>336</v>
      </c>
    </row>
    <row r="50" spans="1:8" x14ac:dyDescent="0.25">
      <c r="A50" s="55">
        <v>40552</v>
      </c>
      <c r="B50" s="4" t="s">
        <v>202</v>
      </c>
      <c r="C50" s="4" t="s">
        <v>219</v>
      </c>
      <c r="D50" s="4" t="s">
        <v>28</v>
      </c>
      <c r="E50" s="4" t="s">
        <v>227</v>
      </c>
      <c r="F50" s="4">
        <v>15</v>
      </c>
      <c r="G50" s="7">
        <v>330</v>
      </c>
      <c r="H50" s="7">
        <v>150</v>
      </c>
    </row>
    <row r="51" spans="1:8" x14ac:dyDescent="0.25">
      <c r="A51" s="55">
        <v>40570</v>
      </c>
      <c r="B51" s="4" t="s">
        <v>199</v>
      </c>
      <c r="C51" s="4" t="s">
        <v>210</v>
      </c>
      <c r="D51" s="4" t="s">
        <v>222</v>
      </c>
      <c r="E51" s="4" t="s">
        <v>227</v>
      </c>
      <c r="F51" s="4">
        <v>10</v>
      </c>
      <c r="G51" s="7">
        <v>230</v>
      </c>
      <c r="H51" s="7">
        <v>110</v>
      </c>
    </row>
    <row r="52" spans="1:8" x14ac:dyDescent="0.25">
      <c r="A52" s="55">
        <v>40549</v>
      </c>
      <c r="B52" s="4" t="s">
        <v>199</v>
      </c>
      <c r="C52" s="4" t="s">
        <v>210</v>
      </c>
      <c r="D52" s="4" t="s">
        <v>28</v>
      </c>
      <c r="E52" s="4" t="s">
        <v>241</v>
      </c>
      <c r="F52" s="4">
        <v>18</v>
      </c>
      <c r="G52" s="7">
        <v>414</v>
      </c>
      <c r="H52" s="7">
        <v>198</v>
      </c>
    </row>
    <row r="53" spans="1:8" x14ac:dyDescent="0.25">
      <c r="A53" s="55">
        <v>40553</v>
      </c>
      <c r="B53" s="4" t="s">
        <v>200</v>
      </c>
      <c r="C53" s="4" t="s">
        <v>205</v>
      </c>
      <c r="D53" s="4" t="s">
        <v>222</v>
      </c>
      <c r="E53" s="4" t="s">
        <v>236</v>
      </c>
      <c r="F53" s="4">
        <v>27</v>
      </c>
      <c r="G53" s="7">
        <v>567</v>
      </c>
      <c r="H53" s="7">
        <v>249.75</v>
      </c>
    </row>
    <row r="54" spans="1:8" x14ac:dyDescent="0.25">
      <c r="A54" s="55">
        <v>40564</v>
      </c>
      <c r="B54" s="4" t="s">
        <v>200</v>
      </c>
      <c r="C54" s="4" t="s">
        <v>219</v>
      </c>
      <c r="D54" s="4" t="s">
        <v>31</v>
      </c>
      <c r="E54" s="4" t="s">
        <v>356</v>
      </c>
      <c r="F54" s="4">
        <v>13</v>
      </c>
      <c r="G54" s="7">
        <v>273</v>
      </c>
      <c r="H54" s="7">
        <v>120.25</v>
      </c>
    </row>
    <row r="55" spans="1:8" x14ac:dyDescent="0.25">
      <c r="A55" s="55">
        <v>40565</v>
      </c>
      <c r="B55" s="4" t="s">
        <v>202</v>
      </c>
      <c r="C55" s="4" t="s">
        <v>210</v>
      </c>
      <c r="D55" s="4" t="s">
        <v>28</v>
      </c>
      <c r="E55" s="4" t="s">
        <v>358</v>
      </c>
      <c r="F55" s="4">
        <v>35</v>
      </c>
      <c r="G55" s="7">
        <v>770</v>
      </c>
      <c r="H55" s="7">
        <v>350</v>
      </c>
    </row>
    <row r="56" spans="1:8" x14ac:dyDescent="0.25">
      <c r="A56" s="55">
        <v>40546</v>
      </c>
      <c r="B56" s="4" t="s">
        <v>198</v>
      </c>
      <c r="C56" s="4" t="s">
        <v>205</v>
      </c>
      <c r="D56" s="4" t="s">
        <v>31</v>
      </c>
      <c r="E56" s="4" t="s">
        <v>217</v>
      </c>
      <c r="F56" s="4">
        <v>38</v>
      </c>
      <c r="G56" s="7">
        <v>722</v>
      </c>
      <c r="H56" s="7">
        <v>304</v>
      </c>
    </row>
    <row r="57" spans="1:8" x14ac:dyDescent="0.25">
      <c r="A57" s="55">
        <v>40553</v>
      </c>
      <c r="B57" s="4" t="s">
        <v>199</v>
      </c>
      <c r="C57" s="4" t="s">
        <v>205</v>
      </c>
      <c r="D57" s="4" t="s">
        <v>31</v>
      </c>
      <c r="E57" s="4" t="s">
        <v>231</v>
      </c>
      <c r="F57" s="4">
        <v>63</v>
      </c>
      <c r="G57" s="7">
        <v>1449</v>
      </c>
      <c r="H57" s="7">
        <v>693</v>
      </c>
    </row>
    <row r="58" spans="1:8" x14ac:dyDescent="0.25">
      <c r="A58" s="55">
        <v>40565</v>
      </c>
      <c r="B58" s="4" t="s">
        <v>201</v>
      </c>
      <c r="C58" s="4" t="s">
        <v>219</v>
      </c>
      <c r="D58" s="4" t="s">
        <v>206</v>
      </c>
      <c r="E58" s="4" t="s">
        <v>217</v>
      </c>
      <c r="F58" s="4">
        <v>29</v>
      </c>
      <c r="G58" s="7">
        <v>783</v>
      </c>
      <c r="H58" s="7">
        <v>420.5</v>
      </c>
    </row>
    <row r="59" spans="1:8" x14ac:dyDescent="0.25">
      <c r="A59" s="55">
        <v>40571</v>
      </c>
      <c r="B59" s="4" t="s">
        <v>200</v>
      </c>
      <c r="C59" s="4" t="s">
        <v>205</v>
      </c>
      <c r="D59" s="4" t="s">
        <v>214</v>
      </c>
      <c r="E59" s="4" t="s">
        <v>234</v>
      </c>
      <c r="F59" s="4">
        <v>36</v>
      </c>
      <c r="G59" s="7">
        <v>756</v>
      </c>
      <c r="H59" s="7">
        <v>333</v>
      </c>
    </row>
    <row r="60" spans="1:8" x14ac:dyDescent="0.25">
      <c r="A60" s="55">
        <v>40553</v>
      </c>
      <c r="B60" s="4" t="s">
        <v>201</v>
      </c>
      <c r="C60" s="4" t="s">
        <v>205</v>
      </c>
      <c r="D60" s="4" t="s">
        <v>214</v>
      </c>
      <c r="E60" s="4" t="s">
        <v>228</v>
      </c>
      <c r="F60" s="4">
        <v>17</v>
      </c>
      <c r="G60" s="7">
        <v>459</v>
      </c>
      <c r="H60" s="7">
        <v>246.5</v>
      </c>
    </row>
    <row r="61" spans="1:8" x14ac:dyDescent="0.25">
      <c r="A61" s="55">
        <v>40560</v>
      </c>
      <c r="B61" s="4" t="s">
        <v>202</v>
      </c>
      <c r="C61" s="4" t="s">
        <v>208</v>
      </c>
      <c r="D61" s="4" t="s">
        <v>214</v>
      </c>
      <c r="E61" s="4" t="s">
        <v>233</v>
      </c>
      <c r="F61" s="4">
        <v>16</v>
      </c>
      <c r="G61" s="7">
        <v>352</v>
      </c>
      <c r="H61" s="7">
        <v>160</v>
      </c>
    </row>
    <row r="62" spans="1:8" x14ac:dyDescent="0.25">
      <c r="A62" s="55">
        <v>40563</v>
      </c>
      <c r="B62" s="4" t="s">
        <v>198</v>
      </c>
      <c r="C62" s="4" t="s">
        <v>210</v>
      </c>
      <c r="D62" s="4" t="s">
        <v>28</v>
      </c>
      <c r="E62" s="4" t="s">
        <v>358</v>
      </c>
      <c r="F62" s="4">
        <v>58</v>
      </c>
      <c r="G62" s="7">
        <v>1102</v>
      </c>
      <c r="H62" s="7">
        <v>464</v>
      </c>
    </row>
    <row r="63" spans="1:8" x14ac:dyDescent="0.25">
      <c r="A63" s="55">
        <v>40561</v>
      </c>
      <c r="B63" s="4" t="s">
        <v>202</v>
      </c>
      <c r="C63" s="4" t="s">
        <v>205</v>
      </c>
      <c r="D63" s="4" t="s">
        <v>206</v>
      </c>
      <c r="E63" s="4" t="s">
        <v>239</v>
      </c>
      <c r="F63" s="4">
        <v>20</v>
      </c>
      <c r="G63" s="7">
        <v>440</v>
      </c>
      <c r="H63" s="7">
        <v>200</v>
      </c>
    </row>
    <row r="64" spans="1:8" x14ac:dyDescent="0.25">
      <c r="A64" s="55">
        <v>40556</v>
      </c>
      <c r="B64" s="4" t="s">
        <v>202</v>
      </c>
      <c r="C64" s="4" t="s">
        <v>208</v>
      </c>
      <c r="D64" s="4" t="s">
        <v>31</v>
      </c>
      <c r="E64" s="4" t="s">
        <v>223</v>
      </c>
      <c r="F64" s="4">
        <v>40</v>
      </c>
      <c r="G64" s="7">
        <v>880</v>
      </c>
      <c r="H64" s="7">
        <v>400</v>
      </c>
    </row>
    <row r="65" spans="1:8" x14ac:dyDescent="0.25">
      <c r="A65" s="55">
        <v>40557</v>
      </c>
      <c r="B65" s="4" t="s">
        <v>199</v>
      </c>
      <c r="C65" s="4" t="s">
        <v>205</v>
      </c>
      <c r="D65" s="4" t="s">
        <v>206</v>
      </c>
      <c r="E65" s="4" t="s">
        <v>211</v>
      </c>
      <c r="F65" s="4">
        <v>34</v>
      </c>
      <c r="G65" s="7">
        <v>782</v>
      </c>
      <c r="H65" s="7">
        <v>374</v>
      </c>
    </row>
    <row r="66" spans="1:8" x14ac:dyDescent="0.25">
      <c r="A66" s="55">
        <v>40560</v>
      </c>
      <c r="B66" s="4" t="s">
        <v>201</v>
      </c>
      <c r="C66" s="4" t="s">
        <v>208</v>
      </c>
      <c r="D66" s="4" t="s">
        <v>30</v>
      </c>
      <c r="E66" s="4" t="s">
        <v>218</v>
      </c>
      <c r="F66" s="4">
        <v>61</v>
      </c>
      <c r="G66" s="7">
        <v>1647</v>
      </c>
      <c r="H66" s="7">
        <v>884.5</v>
      </c>
    </row>
    <row r="67" spans="1:8" x14ac:dyDescent="0.25">
      <c r="A67" s="55">
        <v>40555</v>
      </c>
      <c r="B67" s="4" t="s">
        <v>200</v>
      </c>
      <c r="C67" s="4" t="s">
        <v>208</v>
      </c>
      <c r="D67" s="4" t="s">
        <v>222</v>
      </c>
      <c r="E67" s="4" t="s">
        <v>230</v>
      </c>
      <c r="F67" s="4">
        <v>19</v>
      </c>
      <c r="G67" s="7">
        <v>399</v>
      </c>
      <c r="H67" s="7">
        <v>175.75</v>
      </c>
    </row>
    <row r="68" spans="1:8" x14ac:dyDescent="0.25">
      <c r="A68" s="55">
        <v>40549</v>
      </c>
      <c r="B68" s="4" t="s">
        <v>198</v>
      </c>
      <c r="C68" s="4" t="s">
        <v>219</v>
      </c>
      <c r="D68" s="4" t="s">
        <v>214</v>
      </c>
      <c r="E68" s="4" t="s">
        <v>227</v>
      </c>
      <c r="F68" s="4">
        <v>40</v>
      </c>
      <c r="G68" s="7">
        <v>760</v>
      </c>
      <c r="H68" s="7">
        <v>320</v>
      </c>
    </row>
    <row r="69" spans="1:8" x14ac:dyDescent="0.25">
      <c r="A69" s="55">
        <v>40562</v>
      </c>
      <c r="B69" s="4" t="s">
        <v>202</v>
      </c>
      <c r="C69" s="4" t="s">
        <v>219</v>
      </c>
      <c r="D69" s="4" t="s">
        <v>28</v>
      </c>
      <c r="E69" s="4" t="s">
        <v>220</v>
      </c>
      <c r="F69" s="4">
        <v>35</v>
      </c>
      <c r="G69" s="7">
        <v>770</v>
      </c>
      <c r="H69" s="7">
        <v>350</v>
      </c>
    </row>
    <row r="70" spans="1:8" x14ac:dyDescent="0.25">
      <c r="A70" s="55">
        <v>40569</v>
      </c>
      <c r="B70" s="4" t="s">
        <v>202</v>
      </c>
      <c r="C70" s="4" t="s">
        <v>205</v>
      </c>
      <c r="D70" s="4" t="s">
        <v>30</v>
      </c>
      <c r="E70" s="4" t="s">
        <v>241</v>
      </c>
      <c r="F70" s="4">
        <v>17</v>
      </c>
      <c r="G70" s="7">
        <v>374</v>
      </c>
      <c r="H70" s="7">
        <v>170</v>
      </c>
    </row>
    <row r="71" spans="1:8" x14ac:dyDescent="0.25">
      <c r="A71" s="55">
        <v>40548</v>
      </c>
      <c r="B71" s="4" t="s">
        <v>200</v>
      </c>
      <c r="C71" s="4" t="s">
        <v>219</v>
      </c>
      <c r="D71" s="4" t="s">
        <v>31</v>
      </c>
      <c r="E71" s="4" t="s">
        <v>215</v>
      </c>
      <c r="F71" s="4">
        <v>57</v>
      </c>
      <c r="G71" s="7">
        <v>1197</v>
      </c>
      <c r="H71" s="7">
        <v>527.25</v>
      </c>
    </row>
    <row r="72" spans="1:8" x14ac:dyDescent="0.25">
      <c r="A72" s="55">
        <v>40571</v>
      </c>
      <c r="B72" s="4" t="s">
        <v>199</v>
      </c>
      <c r="C72" s="4" t="s">
        <v>219</v>
      </c>
      <c r="D72" s="4" t="s">
        <v>206</v>
      </c>
      <c r="E72" s="4" t="s">
        <v>209</v>
      </c>
      <c r="F72" s="4">
        <v>46</v>
      </c>
      <c r="G72" s="7">
        <v>1058</v>
      </c>
      <c r="H72" s="7">
        <v>506</v>
      </c>
    </row>
    <row r="73" spans="1:8" x14ac:dyDescent="0.25">
      <c r="A73" s="55">
        <v>40553</v>
      </c>
      <c r="B73" s="4" t="s">
        <v>198</v>
      </c>
      <c r="C73" s="4" t="s">
        <v>219</v>
      </c>
      <c r="D73" s="4" t="s">
        <v>30</v>
      </c>
      <c r="E73" s="4" t="s">
        <v>236</v>
      </c>
      <c r="F73" s="4">
        <v>30</v>
      </c>
      <c r="G73" s="7">
        <v>570</v>
      </c>
      <c r="H73" s="7">
        <v>240</v>
      </c>
    </row>
    <row r="74" spans="1:8" x14ac:dyDescent="0.25">
      <c r="A74" s="55">
        <v>40550</v>
      </c>
      <c r="B74" s="4" t="s">
        <v>200</v>
      </c>
      <c r="C74" s="4" t="s">
        <v>210</v>
      </c>
      <c r="D74" s="4" t="s">
        <v>31</v>
      </c>
      <c r="E74" s="4" t="s">
        <v>232</v>
      </c>
      <c r="F74" s="4">
        <v>53</v>
      </c>
      <c r="G74" s="7">
        <v>1113</v>
      </c>
      <c r="H74" s="7">
        <v>490.25</v>
      </c>
    </row>
    <row r="75" spans="1:8" x14ac:dyDescent="0.25">
      <c r="A75" s="55">
        <v>40571</v>
      </c>
      <c r="B75" s="4" t="s">
        <v>201</v>
      </c>
      <c r="C75" s="4" t="s">
        <v>208</v>
      </c>
      <c r="D75" s="4" t="s">
        <v>214</v>
      </c>
      <c r="E75" s="4" t="s">
        <v>358</v>
      </c>
      <c r="F75" s="4">
        <v>42</v>
      </c>
      <c r="G75" s="7">
        <v>1134</v>
      </c>
      <c r="H75" s="7">
        <v>609</v>
      </c>
    </row>
    <row r="76" spans="1:8" x14ac:dyDescent="0.25">
      <c r="A76" s="55">
        <v>40545</v>
      </c>
      <c r="B76" s="4" t="s">
        <v>201</v>
      </c>
      <c r="C76" s="4" t="s">
        <v>210</v>
      </c>
      <c r="D76" s="4" t="s">
        <v>31</v>
      </c>
      <c r="E76" s="4" t="s">
        <v>224</v>
      </c>
      <c r="F76" s="4">
        <v>30</v>
      </c>
      <c r="G76" s="7">
        <v>810</v>
      </c>
      <c r="H76" s="7">
        <v>435</v>
      </c>
    </row>
    <row r="77" spans="1:8" x14ac:dyDescent="0.25">
      <c r="A77" s="55">
        <v>40558</v>
      </c>
      <c r="B77" s="4" t="s">
        <v>200</v>
      </c>
      <c r="C77" s="4" t="s">
        <v>205</v>
      </c>
      <c r="D77" s="4" t="s">
        <v>222</v>
      </c>
      <c r="E77" s="4" t="s">
        <v>224</v>
      </c>
      <c r="F77" s="4">
        <v>63</v>
      </c>
      <c r="G77" s="7">
        <v>1323</v>
      </c>
      <c r="H77" s="7">
        <v>582.75</v>
      </c>
    </row>
    <row r="78" spans="1:8" x14ac:dyDescent="0.25">
      <c r="A78" s="55">
        <v>40553</v>
      </c>
      <c r="B78" s="4" t="s">
        <v>200</v>
      </c>
      <c r="C78" s="4" t="s">
        <v>205</v>
      </c>
      <c r="D78" s="4" t="s">
        <v>214</v>
      </c>
      <c r="E78" s="4" t="s">
        <v>235</v>
      </c>
      <c r="F78" s="4">
        <v>17</v>
      </c>
      <c r="G78" s="7">
        <v>357</v>
      </c>
      <c r="H78" s="7">
        <v>157.25</v>
      </c>
    </row>
    <row r="79" spans="1:8" x14ac:dyDescent="0.25">
      <c r="A79" s="55">
        <v>40566</v>
      </c>
      <c r="B79" s="4" t="s">
        <v>201</v>
      </c>
      <c r="C79" s="4" t="s">
        <v>205</v>
      </c>
      <c r="D79" s="4" t="s">
        <v>31</v>
      </c>
      <c r="E79" s="4" t="s">
        <v>232</v>
      </c>
      <c r="F79" s="4">
        <v>22</v>
      </c>
      <c r="G79" s="7">
        <v>594</v>
      </c>
      <c r="H79" s="7">
        <v>319</v>
      </c>
    </row>
    <row r="80" spans="1:8" x14ac:dyDescent="0.25">
      <c r="A80" s="55">
        <v>40549</v>
      </c>
      <c r="B80" s="4" t="s">
        <v>198</v>
      </c>
      <c r="C80" s="4" t="s">
        <v>205</v>
      </c>
      <c r="D80" s="4" t="s">
        <v>206</v>
      </c>
      <c r="E80" s="4" t="s">
        <v>223</v>
      </c>
      <c r="F80" s="4">
        <v>54</v>
      </c>
      <c r="G80" s="7">
        <v>1026</v>
      </c>
      <c r="H80" s="7">
        <v>432</v>
      </c>
    </row>
    <row r="81" spans="1:8" x14ac:dyDescent="0.25">
      <c r="A81" s="55">
        <v>40561</v>
      </c>
      <c r="B81" s="4" t="s">
        <v>199</v>
      </c>
      <c r="C81" s="4" t="s">
        <v>219</v>
      </c>
      <c r="D81" s="4" t="s">
        <v>214</v>
      </c>
      <c r="E81" s="4" t="s">
        <v>358</v>
      </c>
      <c r="F81" s="4">
        <v>53</v>
      </c>
      <c r="G81" s="7">
        <v>1219</v>
      </c>
      <c r="H81" s="7">
        <v>583</v>
      </c>
    </row>
    <row r="82" spans="1:8" x14ac:dyDescent="0.25">
      <c r="A82" s="55">
        <v>40554</v>
      </c>
      <c r="B82" s="4" t="s">
        <v>201</v>
      </c>
      <c r="C82" s="4" t="s">
        <v>205</v>
      </c>
      <c r="D82" s="4" t="s">
        <v>214</v>
      </c>
      <c r="E82" s="4" t="s">
        <v>238</v>
      </c>
      <c r="F82" s="4">
        <v>49</v>
      </c>
      <c r="G82" s="7">
        <v>1323</v>
      </c>
      <c r="H82" s="7">
        <v>710.5</v>
      </c>
    </row>
    <row r="83" spans="1:8" x14ac:dyDescent="0.25">
      <c r="A83" s="55">
        <v>40564</v>
      </c>
      <c r="B83" s="4" t="s">
        <v>202</v>
      </c>
      <c r="C83" s="4" t="s">
        <v>219</v>
      </c>
      <c r="D83" s="4" t="s">
        <v>214</v>
      </c>
      <c r="E83" s="4" t="s">
        <v>236</v>
      </c>
      <c r="F83" s="4">
        <v>11</v>
      </c>
      <c r="G83" s="7">
        <v>242</v>
      </c>
      <c r="H83" s="7">
        <v>110</v>
      </c>
    </row>
    <row r="84" spans="1:8" x14ac:dyDescent="0.25">
      <c r="A84" s="55">
        <v>40561</v>
      </c>
      <c r="B84" s="4" t="s">
        <v>200</v>
      </c>
      <c r="C84" s="4" t="s">
        <v>205</v>
      </c>
      <c r="D84" s="4" t="s">
        <v>222</v>
      </c>
      <c r="E84" s="4" t="s">
        <v>209</v>
      </c>
      <c r="F84" s="4">
        <v>12</v>
      </c>
      <c r="G84" s="7">
        <v>252</v>
      </c>
      <c r="H84" s="7">
        <v>111</v>
      </c>
    </row>
    <row r="85" spans="1:8" x14ac:dyDescent="0.25">
      <c r="A85" s="55">
        <v>40553</v>
      </c>
      <c r="B85" s="4" t="s">
        <v>198</v>
      </c>
      <c r="C85" s="4" t="s">
        <v>208</v>
      </c>
      <c r="D85" s="4" t="s">
        <v>214</v>
      </c>
      <c r="E85" s="4" t="s">
        <v>215</v>
      </c>
      <c r="F85" s="4">
        <v>8</v>
      </c>
      <c r="G85" s="7">
        <v>152</v>
      </c>
      <c r="H85" s="7">
        <v>64</v>
      </c>
    </row>
    <row r="86" spans="1:8" x14ac:dyDescent="0.25">
      <c r="A86" s="55">
        <v>40560</v>
      </c>
      <c r="B86" s="4" t="s">
        <v>198</v>
      </c>
      <c r="C86" s="4" t="s">
        <v>208</v>
      </c>
      <c r="D86" s="4" t="s">
        <v>206</v>
      </c>
      <c r="E86" s="4" t="s">
        <v>356</v>
      </c>
      <c r="F86" s="4">
        <v>59</v>
      </c>
      <c r="G86" s="7">
        <v>1121</v>
      </c>
      <c r="H86" s="7">
        <v>472</v>
      </c>
    </row>
    <row r="87" spans="1:8" x14ac:dyDescent="0.25">
      <c r="A87" s="55">
        <v>40566</v>
      </c>
      <c r="B87" s="4" t="s">
        <v>198</v>
      </c>
      <c r="C87" s="4" t="s">
        <v>219</v>
      </c>
      <c r="D87" s="4" t="s">
        <v>30</v>
      </c>
      <c r="E87" s="4" t="s">
        <v>220</v>
      </c>
      <c r="F87" s="4">
        <v>49</v>
      </c>
      <c r="G87" s="7">
        <v>931</v>
      </c>
      <c r="H87" s="7">
        <v>392</v>
      </c>
    </row>
    <row r="88" spans="1:8" x14ac:dyDescent="0.25">
      <c r="A88" s="55">
        <v>40566</v>
      </c>
      <c r="B88" s="4" t="s">
        <v>201</v>
      </c>
      <c r="C88" s="4" t="s">
        <v>205</v>
      </c>
      <c r="D88" s="4" t="s">
        <v>206</v>
      </c>
      <c r="E88" s="4" t="s">
        <v>233</v>
      </c>
      <c r="F88" s="4">
        <v>44</v>
      </c>
      <c r="G88" s="7">
        <v>1188</v>
      </c>
      <c r="H88" s="7">
        <v>638</v>
      </c>
    </row>
    <row r="89" spans="1:8" x14ac:dyDescent="0.25">
      <c r="A89" s="55">
        <v>40571</v>
      </c>
      <c r="B89" s="4" t="s">
        <v>200</v>
      </c>
      <c r="C89" s="4" t="s">
        <v>210</v>
      </c>
      <c r="D89" s="4" t="s">
        <v>30</v>
      </c>
      <c r="E89" s="4" t="s">
        <v>217</v>
      </c>
      <c r="F89" s="4">
        <v>62</v>
      </c>
      <c r="G89" s="7">
        <v>1302</v>
      </c>
      <c r="H89" s="7">
        <v>573.5</v>
      </c>
    </row>
    <row r="90" spans="1:8" x14ac:dyDescent="0.25">
      <c r="A90" s="55">
        <v>40572</v>
      </c>
      <c r="B90" s="4" t="s">
        <v>201</v>
      </c>
      <c r="C90" s="4" t="s">
        <v>208</v>
      </c>
      <c r="D90" s="4" t="s">
        <v>222</v>
      </c>
      <c r="E90" s="4" t="s">
        <v>237</v>
      </c>
      <c r="F90" s="4">
        <v>10</v>
      </c>
      <c r="G90" s="7">
        <v>270</v>
      </c>
      <c r="H90" s="7">
        <v>145</v>
      </c>
    </row>
    <row r="91" spans="1:8" x14ac:dyDescent="0.25">
      <c r="A91" s="55">
        <v>40556</v>
      </c>
      <c r="B91" s="4" t="s">
        <v>199</v>
      </c>
      <c r="C91" s="4" t="s">
        <v>219</v>
      </c>
      <c r="D91" s="4" t="s">
        <v>214</v>
      </c>
      <c r="E91" s="4" t="s">
        <v>217</v>
      </c>
      <c r="F91" s="4">
        <v>52</v>
      </c>
      <c r="G91" s="7">
        <v>1196</v>
      </c>
      <c r="H91" s="7">
        <v>572</v>
      </c>
    </row>
    <row r="92" spans="1:8" x14ac:dyDescent="0.25">
      <c r="A92" s="55">
        <v>40561</v>
      </c>
      <c r="B92" s="4" t="s">
        <v>201</v>
      </c>
      <c r="C92" s="4" t="s">
        <v>208</v>
      </c>
      <c r="D92" s="4" t="s">
        <v>214</v>
      </c>
      <c r="E92" s="4" t="s">
        <v>237</v>
      </c>
      <c r="F92" s="4">
        <v>17</v>
      </c>
      <c r="G92" s="7">
        <v>459</v>
      </c>
      <c r="H92" s="7">
        <v>246.5</v>
      </c>
    </row>
    <row r="93" spans="1:8" x14ac:dyDescent="0.25">
      <c r="A93" s="55">
        <v>40547</v>
      </c>
      <c r="B93" s="4" t="s">
        <v>200</v>
      </c>
      <c r="C93" s="4" t="s">
        <v>208</v>
      </c>
      <c r="D93" s="4" t="s">
        <v>28</v>
      </c>
      <c r="E93" s="4" t="s">
        <v>238</v>
      </c>
      <c r="F93" s="4">
        <v>29</v>
      </c>
      <c r="G93" s="7">
        <v>609</v>
      </c>
      <c r="H93" s="7">
        <v>268.25</v>
      </c>
    </row>
    <row r="94" spans="1:8" x14ac:dyDescent="0.25">
      <c r="A94" s="55">
        <v>40571</v>
      </c>
      <c r="B94" s="4" t="s">
        <v>202</v>
      </c>
      <c r="C94" s="4" t="s">
        <v>219</v>
      </c>
      <c r="D94" s="4" t="s">
        <v>28</v>
      </c>
      <c r="E94" s="4" t="s">
        <v>227</v>
      </c>
      <c r="F94" s="4">
        <v>25</v>
      </c>
      <c r="G94" s="7">
        <v>550</v>
      </c>
      <c r="H94" s="7">
        <v>250</v>
      </c>
    </row>
    <row r="95" spans="1:8" x14ac:dyDescent="0.25">
      <c r="A95" s="55">
        <v>40554</v>
      </c>
      <c r="B95" s="4" t="s">
        <v>201</v>
      </c>
      <c r="C95" s="4" t="s">
        <v>205</v>
      </c>
      <c r="D95" s="4" t="s">
        <v>206</v>
      </c>
      <c r="E95" s="4" t="s">
        <v>230</v>
      </c>
      <c r="F95" s="4">
        <v>14</v>
      </c>
      <c r="G95" s="7">
        <v>378</v>
      </c>
      <c r="H95" s="7">
        <v>203</v>
      </c>
    </row>
    <row r="96" spans="1:8" x14ac:dyDescent="0.25">
      <c r="A96" s="55">
        <v>40565</v>
      </c>
      <c r="B96" s="4" t="s">
        <v>202</v>
      </c>
      <c r="C96" s="4" t="s">
        <v>210</v>
      </c>
      <c r="D96" s="4" t="s">
        <v>31</v>
      </c>
      <c r="E96" s="4" t="s">
        <v>224</v>
      </c>
      <c r="F96" s="4">
        <v>53</v>
      </c>
      <c r="G96" s="7">
        <v>1166</v>
      </c>
      <c r="H96" s="7">
        <v>530</v>
      </c>
    </row>
    <row r="97" spans="1:8" x14ac:dyDescent="0.25">
      <c r="A97" s="55">
        <v>40553</v>
      </c>
      <c r="B97" s="4" t="s">
        <v>200</v>
      </c>
      <c r="C97" s="4" t="s">
        <v>219</v>
      </c>
      <c r="D97" s="4" t="s">
        <v>28</v>
      </c>
      <c r="E97" s="4" t="s">
        <v>235</v>
      </c>
      <c r="F97" s="4">
        <v>47</v>
      </c>
      <c r="G97" s="7">
        <v>987</v>
      </c>
      <c r="H97" s="7">
        <v>434.75</v>
      </c>
    </row>
    <row r="98" spans="1:8" x14ac:dyDescent="0.25">
      <c r="A98" s="55">
        <v>40567</v>
      </c>
      <c r="B98" s="4" t="s">
        <v>199</v>
      </c>
      <c r="C98" s="4" t="s">
        <v>208</v>
      </c>
      <c r="D98" s="4" t="s">
        <v>206</v>
      </c>
      <c r="E98" s="4" t="s">
        <v>238</v>
      </c>
      <c r="F98" s="4">
        <v>13</v>
      </c>
      <c r="G98" s="7">
        <v>299</v>
      </c>
      <c r="H98" s="7">
        <v>143</v>
      </c>
    </row>
    <row r="99" spans="1:8" x14ac:dyDescent="0.25">
      <c r="A99" s="55">
        <v>40548</v>
      </c>
      <c r="B99" s="4" t="s">
        <v>198</v>
      </c>
      <c r="C99" s="4" t="s">
        <v>210</v>
      </c>
      <c r="D99" s="4" t="s">
        <v>206</v>
      </c>
      <c r="E99" s="4" t="s">
        <v>216</v>
      </c>
      <c r="F99" s="4">
        <v>12</v>
      </c>
      <c r="G99" s="7">
        <v>228</v>
      </c>
      <c r="H99" s="7">
        <v>96</v>
      </c>
    </row>
    <row r="100" spans="1:8" x14ac:dyDescent="0.25">
      <c r="A100" s="55">
        <v>40546</v>
      </c>
      <c r="B100" s="4" t="s">
        <v>199</v>
      </c>
      <c r="C100" s="4" t="s">
        <v>208</v>
      </c>
      <c r="D100" s="4" t="s">
        <v>30</v>
      </c>
      <c r="E100" s="4" t="s">
        <v>217</v>
      </c>
      <c r="F100" s="4">
        <v>20</v>
      </c>
      <c r="G100" s="7">
        <v>460</v>
      </c>
      <c r="H100" s="7">
        <v>220</v>
      </c>
    </row>
    <row r="101" spans="1:8" x14ac:dyDescent="0.25">
      <c r="A101" s="55">
        <v>40552</v>
      </c>
      <c r="B101" s="4" t="s">
        <v>202</v>
      </c>
      <c r="C101" s="4" t="s">
        <v>205</v>
      </c>
      <c r="D101" s="4" t="s">
        <v>31</v>
      </c>
      <c r="E101" s="4" t="s">
        <v>218</v>
      </c>
      <c r="F101" s="4">
        <v>40</v>
      </c>
      <c r="G101" s="7">
        <v>880</v>
      </c>
      <c r="H101" s="7">
        <v>400</v>
      </c>
    </row>
    <row r="102" spans="1:8" x14ac:dyDescent="0.25">
      <c r="A102" s="55">
        <v>40566</v>
      </c>
      <c r="B102" s="4" t="s">
        <v>202</v>
      </c>
      <c r="C102" s="4" t="s">
        <v>205</v>
      </c>
      <c r="D102" s="4" t="s">
        <v>222</v>
      </c>
      <c r="E102" s="4" t="s">
        <v>239</v>
      </c>
      <c r="F102" s="4">
        <v>9</v>
      </c>
      <c r="G102" s="7">
        <v>198</v>
      </c>
      <c r="H102" s="7">
        <v>90</v>
      </c>
    </row>
    <row r="103" spans="1:8" x14ac:dyDescent="0.25">
      <c r="A103" s="55">
        <v>40552</v>
      </c>
      <c r="B103" s="4" t="s">
        <v>199</v>
      </c>
      <c r="C103" s="4" t="s">
        <v>205</v>
      </c>
      <c r="D103" s="4" t="s">
        <v>206</v>
      </c>
      <c r="E103" s="4" t="s">
        <v>226</v>
      </c>
      <c r="F103" s="4">
        <v>38</v>
      </c>
      <c r="G103" s="7">
        <v>874</v>
      </c>
      <c r="H103" s="7">
        <v>418</v>
      </c>
    </row>
    <row r="104" spans="1:8" x14ac:dyDescent="0.25">
      <c r="A104" s="55">
        <v>40545</v>
      </c>
      <c r="B104" s="4" t="s">
        <v>202</v>
      </c>
      <c r="C104" s="4" t="s">
        <v>219</v>
      </c>
      <c r="D104" s="4" t="s">
        <v>222</v>
      </c>
      <c r="E104" s="4" t="s">
        <v>207</v>
      </c>
      <c r="F104" s="4">
        <v>24</v>
      </c>
      <c r="G104" s="7">
        <v>528</v>
      </c>
      <c r="H104" s="7">
        <v>240</v>
      </c>
    </row>
    <row r="105" spans="1:8" x14ac:dyDescent="0.25">
      <c r="A105" s="55">
        <v>40560</v>
      </c>
      <c r="B105" s="4" t="s">
        <v>201</v>
      </c>
      <c r="C105" s="4" t="s">
        <v>210</v>
      </c>
      <c r="D105" s="4" t="s">
        <v>30</v>
      </c>
      <c r="E105" s="4" t="s">
        <v>233</v>
      </c>
      <c r="F105" s="4">
        <v>10</v>
      </c>
      <c r="G105" s="7">
        <v>270</v>
      </c>
      <c r="H105" s="7">
        <v>145</v>
      </c>
    </row>
    <row r="106" spans="1:8" x14ac:dyDescent="0.25">
      <c r="A106" s="55">
        <v>40571</v>
      </c>
      <c r="B106" s="4" t="s">
        <v>201</v>
      </c>
      <c r="C106" s="4" t="s">
        <v>219</v>
      </c>
      <c r="D106" s="4" t="s">
        <v>222</v>
      </c>
      <c r="E106" s="4" t="s">
        <v>207</v>
      </c>
      <c r="F106" s="4">
        <v>56</v>
      </c>
      <c r="G106" s="7">
        <v>1512</v>
      </c>
      <c r="H106" s="7">
        <v>812</v>
      </c>
    </row>
    <row r="107" spans="1:8" x14ac:dyDescent="0.25">
      <c r="A107" s="55">
        <v>40561</v>
      </c>
      <c r="B107" s="4" t="s">
        <v>198</v>
      </c>
      <c r="C107" s="4" t="s">
        <v>208</v>
      </c>
      <c r="D107" s="4" t="s">
        <v>30</v>
      </c>
      <c r="E107" s="4" t="s">
        <v>233</v>
      </c>
      <c r="F107" s="4">
        <v>62</v>
      </c>
      <c r="G107" s="7">
        <v>1178</v>
      </c>
      <c r="H107" s="7">
        <v>496</v>
      </c>
    </row>
    <row r="108" spans="1:8" x14ac:dyDescent="0.25">
      <c r="A108" s="55">
        <v>40571</v>
      </c>
      <c r="B108" s="4" t="s">
        <v>201</v>
      </c>
      <c r="C108" s="4" t="s">
        <v>219</v>
      </c>
      <c r="D108" s="4" t="s">
        <v>206</v>
      </c>
      <c r="E108" s="4" t="s">
        <v>358</v>
      </c>
      <c r="F108" s="4">
        <v>44</v>
      </c>
      <c r="G108" s="7">
        <v>1188</v>
      </c>
      <c r="H108" s="7">
        <v>638</v>
      </c>
    </row>
    <row r="109" spans="1:8" x14ac:dyDescent="0.25">
      <c r="A109" s="55">
        <v>40560</v>
      </c>
      <c r="B109" s="4" t="s">
        <v>199</v>
      </c>
      <c r="C109" s="4" t="s">
        <v>205</v>
      </c>
      <c r="D109" s="4" t="s">
        <v>28</v>
      </c>
      <c r="E109" s="4" t="s">
        <v>233</v>
      </c>
      <c r="F109" s="4">
        <v>39</v>
      </c>
      <c r="G109" s="7">
        <v>897</v>
      </c>
      <c r="H109" s="7">
        <v>429</v>
      </c>
    </row>
    <row r="110" spans="1:8" x14ac:dyDescent="0.25">
      <c r="A110" s="55">
        <v>40561</v>
      </c>
      <c r="B110" s="4" t="s">
        <v>198</v>
      </c>
      <c r="C110" s="4" t="s">
        <v>205</v>
      </c>
      <c r="D110" s="4" t="s">
        <v>206</v>
      </c>
      <c r="E110" s="4" t="s">
        <v>231</v>
      </c>
      <c r="F110" s="4">
        <v>24</v>
      </c>
      <c r="G110" s="7">
        <v>456</v>
      </c>
      <c r="H110" s="7">
        <v>192</v>
      </c>
    </row>
    <row r="111" spans="1:8" x14ac:dyDescent="0.25">
      <c r="A111" s="55">
        <v>40565</v>
      </c>
      <c r="B111" s="4" t="s">
        <v>202</v>
      </c>
      <c r="C111" s="4" t="s">
        <v>210</v>
      </c>
      <c r="D111" s="4" t="s">
        <v>214</v>
      </c>
      <c r="E111" s="4" t="s">
        <v>232</v>
      </c>
      <c r="F111" s="4">
        <v>6</v>
      </c>
      <c r="G111" s="7">
        <v>132</v>
      </c>
      <c r="H111" s="7">
        <v>60</v>
      </c>
    </row>
    <row r="112" spans="1:8" x14ac:dyDescent="0.25">
      <c r="A112" s="55">
        <v>40545</v>
      </c>
      <c r="B112" s="4" t="s">
        <v>202</v>
      </c>
      <c r="C112" s="4" t="s">
        <v>210</v>
      </c>
      <c r="D112" s="4" t="s">
        <v>31</v>
      </c>
      <c r="E112" s="4" t="s">
        <v>225</v>
      </c>
      <c r="F112" s="4">
        <v>19</v>
      </c>
      <c r="G112" s="7">
        <v>418</v>
      </c>
      <c r="H112" s="7">
        <v>190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87"/>
  <sheetViews>
    <sheetView workbookViewId="0">
      <selection activeCell="G12" sqref="G12"/>
    </sheetView>
  </sheetViews>
  <sheetFormatPr defaultRowHeight="15" x14ac:dyDescent="0.25"/>
  <cols>
    <col min="1" max="1" width="15.7109375" customWidth="1"/>
    <col min="4" max="4" width="17.85546875" bestFit="1" customWidth="1"/>
    <col min="6" max="6" width="16.28515625" bestFit="1" customWidth="1"/>
    <col min="7" max="7" width="10.42578125" bestFit="1" customWidth="1"/>
    <col min="10" max="10" width="6.28515625" bestFit="1" customWidth="1"/>
    <col min="11" max="11" width="11.28515625" bestFit="1" customWidth="1"/>
  </cols>
  <sheetData>
    <row r="1" spans="1:12" x14ac:dyDescent="0.25">
      <c r="A1" s="75" t="str">
        <f>"In the range "&amp;ADDRESS(ROW(G12),COLUMN(G12),4)&amp;":"&amp;ADDRESS(ROW(L22),COLUMN(L22),4)&amp;" create a formula that adds the sales reps total time on the phone for the month."</f>
        <v>In the range G12:L22 create a formula that adds the sales reps total time on the phone for the month.</v>
      </c>
      <c r="B1" s="75"/>
      <c r="C1" s="75"/>
      <c r="D1" s="75"/>
      <c r="E1" s="75"/>
      <c r="F1" s="75"/>
      <c r="G1" s="75"/>
      <c r="H1" s="75"/>
    </row>
    <row r="2" spans="1:12" x14ac:dyDescent="0.25">
      <c r="A2" s="80" t="s">
        <v>377</v>
      </c>
      <c r="B2" s="81"/>
      <c r="C2" s="81"/>
    </row>
    <row r="6" spans="1:12" x14ac:dyDescent="0.25">
      <c r="A6" s="28" t="s">
        <v>35</v>
      </c>
      <c r="B6" s="28" t="s">
        <v>36</v>
      </c>
      <c r="C6" s="28" t="s">
        <v>204</v>
      </c>
      <c r="D6" s="28" t="s">
        <v>360</v>
      </c>
      <c r="F6" s="4" t="s">
        <v>361</v>
      </c>
      <c r="G6" s="76">
        <f>MAX(A7:A687)</f>
        <v>41007</v>
      </c>
    </row>
    <row r="7" spans="1:12" x14ac:dyDescent="0.25">
      <c r="A7" s="61">
        <v>40654</v>
      </c>
      <c r="B7" t="s">
        <v>362</v>
      </c>
      <c r="C7" t="s">
        <v>363</v>
      </c>
      <c r="D7">
        <v>20</v>
      </c>
      <c r="F7" s="4" t="s">
        <v>364</v>
      </c>
      <c r="G7" s="76">
        <f>MIN(A7:A687)</f>
        <v>40308</v>
      </c>
    </row>
    <row r="8" spans="1:12" x14ac:dyDescent="0.25">
      <c r="A8" s="61">
        <v>40979</v>
      </c>
      <c r="B8" t="s">
        <v>362</v>
      </c>
      <c r="C8" t="s">
        <v>365</v>
      </c>
      <c r="D8">
        <v>14</v>
      </c>
      <c r="F8" s="68" t="s">
        <v>366</v>
      </c>
      <c r="G8" s="77">
        <v>40330</v>
      </c>
      <c r="H8" s="78" t="s">
        <v>367</v>
      </c>
      <c r="I8" s="78"/>
      <c r="J8" s="78"/>
      <c r="K8" s="78"/>
    </row>
    <row r="9" spans="1:12" x14ac:dyDescent="0.25">
      <c r="A9" s="61">
        <v>40549</v>
      </c>
      <c r="B9" t="s">
        <v>28</v>
      </c>
      <c r="C9" t="s">
        <v>363</v>
      </c>
      <c r="D9">
        <v>8</v>
      </c>
      <c r="F9" s="4" t="s">
        <v>368</v>
      </c>
      <c r="G9" s="76">
        <f>DATE(YEAR(G8),MONTH(G8),1)</f>
        <v>40330</v>
      </c>
    </row>
    <row r="10" spans="1:12" x14ac:dyDescent="0.25">
      <c r="A10" s="61">
        <v>40343</v>
      </c>
      <c r="B10" t="s">
        <v>28</v>
      </c>
      <c r="C10" t="s">
        <v>363</v>
      </c>
      <c r="D10">
        <v>19</v>
      </c>
    </row>
    <row r="11" spans="1:12" x14ac:dyDescent="0.25">
      <c r="A11" s="61">
        <v>40983</v>
      </c>
      <c r="B11" t="s">
        <v>369</v>
      </c>
      <c r="C11" t="s">
        <v>370</v>
      </c>
      <c r="D11">
        <v>6</v>
      </c>
      <c r="F11" s="4" t="s">
        <v>371</v>
      </c>
      <c r="G11" s="4" t="s">
        <v>30</v>
      </c>
      <c r="H11" s="4" t="s">
        <v>372</v>
      </c>
      <c r="I11" s="4" t="s">
        <v>373</v>
      </c>
      <c r="J11" s="4" t="s">
        <v>362</v>
      </c>
      <c r="K11" s="4" t="s">
        <v>369</v>
      </c>
      <c r="L11" s="4" t="s">
        <v>28</v>
      </c>
    </row>
    <row r="12" spans="1:12" x14ac:dyDescent="0.25">
      <c r="A12" s="61">
        <v>40461</v>
      </c>
      <c r="B12" t="s">
        <v>30</v>
      </c>
      <c r="C12" t="s">
        <v>363</v>
      </c>
      <c r="D12">
        <v>19</v>
      </c>
      <c r="F12" s="79">
        <f>G9</f>
        <v>40330</v>
      </c>
      <c r="G12" s="16"/>
      <c r="H12" s="16"/>
      <c r="I12" s="16"/>
      <c r="J12" s="16"/>
      <c r="K12" s="16"/>
      <c r="L12" s="16"/>
    </row>
    <row r="13" spans="1:12" x14ac:dyDescent="0.25">
      <c r="A13" s="61">
        <v>40741</v>
      </c>
      <c r="B13" t="s">
        <v>30</v>
      </c>
      <c r="C13" t="s">
        <v>363</v>
      </c>
      <c r="D13">
        <v>24</v>
      </c>
      <c r="F13" s="79">
        <f>EDATE(F12,1)</f>
        <v>40360</v>
      </c>
      <c r="G13" s="16"/>
      <c r="H13" s="16"/>
      <c r="I13" s="16"/>
      <c r="J13" s="16"/>
      <c r="K13" s="16"/>
      <c r="L13" s="16"/>
    </row>
    <row r="14" spans="1:12" x14ac:dyDescent="0.25">
      <c r="A14" s="61">
        <v>40888</v>
      </c>
      <c r="B14" t="s">
        <v>362</v>
      </c>
      <c r="C14" t="s">
        <v>374</v>
      </c>
      <c r="D14">
        <v>11</v>
      </c>
      <c r="F14" s="79">
        <f t="shared" ref="F14:F22" si="0">EDATE(F13,1)</f>
        <v>40391</v>
      </c>
      <c r="G14" s="16"/>
      <c r="H14" s="16"/>
      <c r="I14" s="16"/>
      <c r="J14" s="16"/>
      <c r="K14" s="16"/>
      <c r="L14" s="16"/>
    </row>
    <row r="15" spans="1:12" x14ac:dyDescent="0.25">
      <c r="A15" s="61">
        <v>40993</v>
      </c>
      <c r="B15" t="s">
        <v>30</v>
      </c>
      <c r="C15" t="s">
        <v>375</v>
      </c>
      <c r="D15">
        <v>5</v>
      </c>
      <c r="F15" s="79">
        <f t="shared" si="0"/>
        <v>40422</v>
      </c>
      <c r="G15" s="16"/>
      <c r="H15" s="16"/>
      <c r="I15" s="16"/>
      <c r="J15" s="16"/>
      <c r="K15" s="16"/>
      <c r="L15" s="16"/>
    </row>
    <row r="16" spans="1:12" x14ac:dyDescent="0.25">
      <c r="A16" s="61">
        <v>40482</v>
      </c>
      <c r="B16" t="s">
        <v>30</v>
      </c>
      <c r="C16" t="s">
        <v>374</v>
      </c>
      <c r="D16">
        <v>5</v>
      </c>
      <c r="F16" s="79">
        <f t="shared" si="0"/>
        <v>40452</v>
      </c>
      <c r="G16" s="16"/>
      <c r="H16" s="16"/>
      <c r="I16" s="16"/>
      <c r="J16" s="16"/>
      <c r="K16" s="16"/>
      <c r="L16" s="16"/>
    </row>
    <row r="17" spans="1:12" x14ac:dyDescent="0.25">
      <c r="A17" s="61">
        <v>40577</v>
      </c>
      <c r="B17" t="s">
        <v>372</v>
      </c>
      <c r="C17" t="s">
        <v>365</v>
      </c>
      <c r="D17">
        <v>5</v>
      </c>
      <c r="F17" s="79">
        <f t="shared" si="0"/>
        <v>40483</v>
      </c>
      <c r="G17" s="16"/>
      <c r="H17" s="16"/>
      <c r="I17" s="16"/>
      <c r="J17" s="16"/>
      <c r="K17" s="16"/>
      <c r="L17" s="16"/>
    </row>
    <row r="18" spans="1:12" x14ac:dyDescent="0.25">
      <c r="A18" s="61">
        <v>40717</v>
      </c>
      <c r="B18" t="s">
        <v>373</v>
      </c>
      <c r="C18" t="s">
        <v>363</v>
      </c>
      <c r="D18">
        <v>17</v>
      </c>
      <c r="F18" s="79">
        <f t="shared" si="0"/>
        <v>40513</v>
      </c>
      <c r="G18" s="16"/>
      <c r="H18" s="16"/>
      <c r="I18" s="16"/>
      <c r="J18" s="16"/>
      <c r="K18" s="16"/>
      <c r="L18" s="16"/>
    </row>
    <row r="19" spans="1:12" x14ac:dyDescent="0.25">
      <c r="A19" s="61">
        <v>40734</v>
      </c>
      <c r="B19" t="s">
        <v>372</v>
      </c>
      <c r="C19" t="s">
        <v>375</v>
      </c>
      <c r="D19">
        <v>3</v>
      </c>
      <c r="F19" s="79">
        <f t="shared" si="0"/>
        <v>40544</v>
      </c>
      <c r="G19" s="16"/>
      <c r="H19" s="16"/>
      <c r="I19" s="16"/>
      <c r="J19" s="16"/>
      <c r="K19" s="16"/>
      <c r="L19" s="16"/>
    </row>
    <row r="20" spans="1:12" x14ac:dyDescent="0.25">
      <c r="A20" s="61">
        <v>40796</v>
      </c>
      <c r="B20" t="s">
        <v>372</v>
      </c>
      <c r="C20" t="s">
        <v>376</v>
      </c>
      <c r="D20">
        <v>17</v>
      </c>
      <c r="F20" s="79">
        <f t="shared" si="0"/>
        <v>40575</v>
      </c>
      <c r="G20" s="16"/>
      <c r="H20" s="16"/>
      <c r="I20" s="16"/>
      <c r="J20" s="16"/>
      <c r="K20" s="16"/>
      <c r="L20" s="16"/>
    </row>
    <row r="21" spans="1:12" x14ac:dyDescent="0.25">
      <c r="A21" s="61">
        <v>40420</v>
      </c>
      <c r="B21" t="s">
        <v>369</v>
      </c>
      <c r="C21" t="s">
        <v>365</v>
      </c>
      <c r="D21">
        <v>4</v>
      </c>
      <c r="F21" s="79">
        <f t="shared" si="0"/>
        <v>40603</v>
      </c>
      <c r="G21" s="16"/>
      <c r="H21" s="16"/>
      <c r="I21" s="16"/>
      <c r="J21" s="16"/>
      <c r="K21" s="16"/>
      <c r="L21" s="16"/>
    </row>
    <row r="22" spans="1:12" x14ac:dyDescent="0.25">
      <c r="A22" s="61">
        <v>40429</v>
      </c>
      <c r="B22" t="s">
        <v>369</v>
      </c>
      <c r="C22" t="s">
        <v>363</v>
      </c>
      <c r="D22">
        <v>22</v>
      </c>
      <c r="F22" s="79">
        <f t="shared" si="0"/>
        <v>40634</v>
      </c>
      <c r="G22" s="16"/>
      <c r="H22" s="16"/>
      <c r="I22" s="16"/>
      <c r="J22" s="16"/>
      <c r="K22" s="16"/>
      <c r="L22" s="16"/>
    </row>
    <row r="23" spans="1:12" x14ac:dyDescent="0.25">
      <c r="A23" s="61">
        <v>40865</v>
      </c>
      <c r="B23" t="s">
        <v>362</v>
      </c>
      <c r="C23" t="s">
        <v>375</v>
      </c>
      <c r="D23">
        <v>6</v>
      </c>
    </row>
    <row r="24" spans="1:12" x14ac:dyDescent="0.25">
      <c r="A24" s="61">
        <v>40487</v>
      </c>
      <c r="B24" t="s">
        <v>372</v>
      </c>
      <c r="C24" t="s">
        <v>376</v>
      </c>
      <c r="D24">
        <v>4</v>
      </c>
    </row>
    <row r="25" spans="1:12" x14ac:dyDescent="0.25">
      <c r="A25" s="61">
        <v>40358</v>
      </c>
      <c r="B25" t="s">
        <v>373</v>
      </c>
      <c r="C25" t="s">
        <v>376</v>
      </c>
      <c r="D25">
        <v>22</v>
      </c>
    </row>
    <row r="26" spans="1:12" x14ac:dyDescent="0.25">
      <c r="A26" s="61">
        <v>40702</v>
      </c>
      <c r="B26" t="s">
        <v>372</v>
      </c>
      <c r="C26" t="s">
        <v>376</v>
      </c>
      <c r="D26">
        <v>22</v>
      </c>
    </row>
    <row r="27" spans="1:12" x14ac:dyDescent="0.25">
      <c r="A27" s="61">
        <v>40675</v>
      </c>
      <c r="B27" t="s">
        <v>30</v>
      </c>
      <c r="C27" t="s">
        <v>374</v>
      </c>
      <c r="D27">
        <v>14</v>
      </c>
    </row>
    <row r="28" spans="1:12" x14ac:dyDescent="0.25">
      <c r="A28" s="61">
        <v>40395</v>
      </c>
      <c r="B28" t="s">
        <v>30</v>
      </c>
      <c r="C28" t="s">
        <v>363</v>
      </c>
      <c r="D28">
        <v>25</v>
      </c>
    </row>
    <row r="29" spans="1:12" x14ac:dyDescent="0.25">
      <c r="A29" s="61">
        <v>40438</v>
      </c>
      <c r="B29" t="s">
        <v>30</v>
      </c>
      <c r="C29" t="s">
        <v>376</v>
      </c>
      <c r="D29">
        <v>10</v>
      </c>
    </row>
    <row r="30" spans="1:12" x14ac:dyDescent="0.25">
      <c r="A30" s="61">
        <v>40687</v>
      </c>
      <c r="B30" t="s">
        <v>362</v>
      </c>
      <c r="C30" t="s">
        <v>363</v>
      </c>
      <c r="D30">
        <v>11</v>
      </c>
    </row>
    <row r="31" spans="1:12" x14ac:dyDescent="0.25">
      <c r="A31" s="61">
        <v>40708</v>
      </c>
      <c r="B31" t="s">
        <v>373</v>
      </c>
      <c r="C31" t="s">
        <v>363</v>
      </c>
      <c r="D31">
        <v>25</v>
      </c>
    </row>
    <row r="32" spans="1:12" x14ac:dyDescent="0.25">
      <c r="A32" s="61">
        <v>40645</v>
      </c>
      <c r="B32" t="s">
        <v>369</v>
      </c>
      <c r="C32" t="s">
        <v>363</v>
      </c>
      <c r="D32">
        <v>25</v>
      </c>
    </row>
    <row r="33" spans="1:4" x14ac:dyDescent="0.25">
      <c r="A33" s="61">
        <v>40564</v>
      </c>
      <c r="B33" t="s">
        <v>372</v>
      </c>
      <c r="C33" t="s">
        <v>365</v>
      </c>
      <c r="D33">
        <v>16</v>
      </c>
    </row>
    <row r="34" spans="1:4" x14ac:dyDescent="0.25">
      <c r="A34" s="61">
        <v>40541</v>
      </c>
      <c r="B34" t="s">
        <v>369</v>
      </c>
      <c r="C34" t="s">
        <v>376</v>
      </c>
      <c r="D34">
        <v>7</v>
      </c>
    </row>
    <row r="35" spans="1:4" x14ac:dyDescent="0.25">
      <c r="A35" s="61">
        <v>40885</v>
      </c>
      <c r="B35" t="s">
        <v>28</v>
      </c>
      <c r="C35" t="s">
        <v>375</v>
      </c>
      <c r="D35">
        <v>6</v>
      </c>
    </row>
    <row r="36" spans="1:4" x14ac:dyDescent="0.25">
      <c r="A36" s="61">
        <v>40908</v>
      </c>
      <c r="B36" t="s">
        <v>369</v>
      </c>
      <c r="C36" t="s">
        <v>375</v>
      </c>
      <c r="D36">
        <v>3</v>
      </c>
    </row>
    <row r="37" spans="1:4" x14ac:dyDescent="0.25">
      <c r="A37" s="61">
        <v>40564</v>
      </c>
      <c r="B37" t="s">
        <v>369</v>
      </c>
      <c r="C37" t="s">
        <v>363</v>
      </c>
      <c r="D37">
        <v>11</v>
      </c>
    </row>
    <row r="38" spans="1:4" x14ac:dyDescent="0.25">
      <c r="A38" s="61">
        <v>40686</v>
      </c>
      <c r="B38" t="s">
        <v>372</v>
      </c>
      <c r="C38" t="s">
        <v>365</v>
      </c>
      <c r="D38">
        <v>15</v>
      </c>
    </row>
    <row r="39" spans="1:4" x14ac:dyDescent="0.25">
      <c r="A39" s="61">
        <v>40518</v>
      </c>
      <c r="B39" t="s">
        <v>372</v>
      </c>
      <c r="C39" t="s">
        <v>376</v>
      </c>
      <c r="D39">
        <v>16</v>
      </c>
    </row>
    <row r="40" spans="1:4" x14ac:dyDescent="0.25">
      <c r="A40" s="61">
        <v>40719</v>
      </c>
      <c r="B40" t="s">
        <v>372</v>
      </c>
      <c r="C40" t="s">
        <v>370</v>
      </c>
      <c r="D40">
        <v>18</v>
      </c>
    </row>
    <row r="41" spans="1:4" x14ac:dyDescent="0.25">
      <c r="A41" s="61">
        <v>40433</v>
      </c>
      <c r="B41" t="s">
        <v>30</v>
      </c>
      <c r="C41" t="s">
        <v>374</v>
      </c>
      <c r="D41">
        <v>3</v>
      </c>
    </row>
    <row r="42" spans="1:4" x14ac:dyDescent="0.25">
      <c r="A42" s="61">
        <v>40329</v>
      </c>
      <c r="B42" t="s">
        <v>373</v>
      </c>
      <c r="C42" t="s">
        <v>365</v>
      </c>
      <c r="D42">
        <v>1</v>
      </c>
    </row>
    <row r="43" spans="1:4" x14ac:dyDescent="0.25">
      <c r="A43" s="61">
        <v>40341</v>
      </c>
      <c r="B43" t="s">
        <v>28</v>
      </c>
      <c r="C43" t="s">
        <v>375</v>
      </c>
      <c r="D43">
        <v>7</v>
      </c>
    </row>
    <row r="44" spans="1:4" x14ac:dyDescent="0.25">
      <c r="A44" s="61">
        <v>40396</v>
      </c>
      <c r="B44" t="s">
        <v>369</v>
      </c>
      <c r="C44" t="s">
        <v>376</v>
      </c>
      <c r="D44">
        <v>16</v>
      </c>
    </row>
    <row r="45" spans="1:4" x14ac:dyDescent="0.25">
      <c r="A45" s="61">
        <v>40938</v>
      </c>
      <c r="B45" t="s">
        <v>373</v>
      </c>
      <c r="C45" t="s">
        <v>363</v>
      </c>
      <c r="D45">
        <v>24</v>
      </c>
    </row>
    <row r="46" spans="1:4" x14ac:dyDescent="0.25">
      <c r="A46" s="61">
        <v>40586</v>
      </c>
      <c r="B46" t="s">
        <v>28</v>
      </c>
      <c r="C46" t="s">
        <v>374</v>
      </c>
      <c r="D46">
        <v>25</v>
      </c>
    </row>
    <row r="47" spans="1:4" x14ac:dyDescent="0.25">
      <c r="A47" s="61">
        <v>40632</v>
      </c>
      <c r="B47" t="s">
        <v>362</v>
      </c>
      <c r="C47" t="s">
        <v>370</v>
      </c>
      <c r="D47">
        <v>6</v>
      </c>
    </row>
    <row r="48" spans="1:4" x14ac:dyDescent="0.25">
      <c r="A48" s="61">
        <v>40475</v>
      </c>
      <c r="B48" t="s">
        <v>30</v>
      </c>
      <c r="C48" t="s">
        <v>363</v>
      </c>
      <c r="D48">
        <v>4</v>
      </c>
    </row>
    <row r="49" spans="1:4" x14ac:dyDescent="0.25">
      <c r="A49" s="61">
        <v>40902</v>
      </c>
      <c r="B49" t="s">
        <v>372</v>
      </c>
      <c r="C49" t="s">
        <v>363</v>
      </c>
      <c r="D49">
        <v>8</v>
      </c>
    </row>
    <row r="50" spans="1:4" x14ac:dyDescent="0.25">
      <c r="A50" s="61">
        <v>40358</v>
      </c>
      <c r="B50" t="s">
        <v>373</v>
      </c>
      <c r="C50" t="s">
        <v>363</v>
      </c>
      <c r="D50">
        <v>7</v>
      </c>
    </row>
    <row r="51" spans="1:4" x14ac:dyDescent="0.25">
      <c r="A51" s="61">
        <v>40688</v>
      </c>
      <c r="B51" t="s">
        <v>362</v>
      </c>
      <c r="C51" t="s">
        <v>375</v>
      </c>
      <c r="D51">
        <v>7</v>
      </c>
    </row>
    <row r="52" spans="1:4" x14ac:dyDescent="0.25">
      <c r="A52" s="61">
        <v>40873</v>
      </c>
      <c r="B52" t="s">
        <v>30</v>
      </c>
      <c r="C52" t="s">
        <v>365</v>
      </c>
      <c r="D52">
        <v>9</v>
      </c>
    </row>
    <row r="53" spans="1:4" x14ac:dyDescent="0.25">
      <c r="A53" s="61">
        <v>40309</v>
      </c>
      <c r="B53" t="s">
        <v>373</v>
      </c>
      <c r="C53" t="s">
        <v>374</v>
      </c>
      <c r="D53">
        <v>3</v>
      </c>
    </row>
    <row r="54" spans="1:4" x14ac:dyDescent="0.25">
      <c r="A54" s="61">
        <v>40585</v>
      </c>
      <c r="B54" t="s">
        <v>369</v>
      </c>
      <c r="C54" t="s">
        <v>370</v>
      </c>
      <c r="D54">
        <v>10</v>
      </c>
    </row>
    <row r="55" spans="1:4" x14ac:dyDescent="0.25">
      <c r="A55" s="61">
        <v>40787</v>
      </c>
      <c r="B55" t="s">
        <v>30</v>
      </c>
      <c r="C55" t="s">
        <v>363</v>
      </c>
      <c r="D55">
        <v>14</v>
      </c>
    </row>
    <row r="56" spans="1:4" x14ac:dyDescent="0.25">
      <c r="A56" s="61">
        <v>40642</v>
      </c>
      <c r="B56" t="s">
        <v>369</v>
      </c>
      <c r="C56" t="s">
        <v>365</v>
      </c>
      <c r="D56">
        <v>1</v>
      </c>
    </row>
    <row r="57" spans="1:4" x14ac:dyDescent="0.25">
      <c r="A57" s="61">
        <v>40453</v>
      </c>
      <c r="B57" t="s">
        <v>369</v>
      </c>
      <c r="C57" t="s">
        <v>376</v>
      </c>
      <c r="D57">
        <v>11</v>
      </c>
    </row>
    <row r="58" spans="1:4" x14ac:dyDescent="0.25">
      <c r="A58" s="61">
        <v>40468</v>
      </c>
      <c r="B58" t="s">
        <v>362</v>
      </c>
      <c r="C58" t="s">
        <v>375</v>
      </c>
      <c r="D58">
        <v>17</v>
      </c>
    </row>
    <row r="59" spans="1:4" x14ac:dyDescent="0.25">
      <c r="A59" s="61">
        <v>40628</v>
      </c>
      <c r="B59" t="s">
        <v>28</v>
      </c>
      <c r="C59" t="s">
        <v>376</v>
      </c>
      <c r="D59">
        <v>4</v>
      </c>
    </row>
    <row r="60" spans="1:4" x14ac:dyDescent="0.25">
      <c r="A60" s="61">
        <v>40940</v>
      </c>
      <c r="B60" t="s">
        <v>362</v>
      </c>
      <c r="C60" t="s">
        <v>374</v>
      </c>
      <c r="D60">
        <v>14</v>
      </c>
    </row>
    <row r="61" spans="1:4" x14ac:dyDescent="0.25">
      <c r="A61" s="61">
        <v>40843</v>
      </c>
      <c r="B61" t="s">
        <v>369</v>
      </c>
      <c r="C61" t="s">
        <v>363</v>
      </c>
      <c r="D61">
        <v>19</v>
      </c>
    </row>
    <row r="62" spans="1:4" x14ac:dyDescent="0.25">
      <c r="A62" s="61">
        <v>40628</v>
      </c>
      <c r="B62" t="s">
        <v>28</v>
      </c>
      <c r="C62" t="s">
        <v>363</v>
      </c>
      <c r="D62">
        <v>19</v>
      </c>
    </row>
    <row r="63" spans="1:4" x14ac:dyDescent="0.25">
      <c r="A63" s="61">
        <v>40755</v>
      </c>
      <c r="B63" t="s">
        <v>30</v>
      </c>
      <c r="C63" t="s">
        <v>375</v>
      </c>
      <c r="D63">
        <v>8</v>
      </c>
    </row>
    <row r="64" spans="1:4" x14ac:dyDescent="0.25">
      <c r="A64" s="61">
        <v>40410</v>
      </c>
      <c r="B64" t="s">
        <v>373</v>
      </c>
      <c r="C64" t="s">
        <v>376</v>
      </c>
      <c r="D64">
        <v>23</v>
      </c>
    </row>
    <row r="65" spans="1:4" x14ac:dyDescent="0.25">
      <c r="A65" s="61">
        <v>40610</v>
      </c>
      <c r="B65" t="s">
        <v>28</v>
      </c>
      <c r="C65" t="s">
        <v>376</v>
      </c>
      <c r="D65">
        <v>9</v>
      </c>
    </row>
    <row r="66" spans="1:4" x14ac:dyDescent="0.25">
      <c r="A66" s="61">
        <v>40935</v>
      </c>
      <c r="B66" t="s">
        <v>372</v>
      </c>
      <c r="C66" t="s">
        <v>365</v>
      </c>
      <c r="D66">
        <v>23</v>
      </c>
    </row>
    <row r="67" spans="1:4" x14ac:dyDescent="0.25">
      <c r="A67" s="61">
        <v>40684</v>
      </c>
      <c r="B67" t="s">
        <v>362</v>
      </c>
      <c r="C67" t="s">
        <v>374</v>
      </c>
      <c r="D67">
        <v>6</v>
      </c>
    </row>
    <row r="68" spans="1:4" x14ac:dyDescent="0.25">
      <c r="A68" s="61">
        <v>40633</v>
      </c>
      <c r="B68" t="s">
        <v>369</v>
      </c>
      <c r="C68" t="s">
        <v>365</v>
      </c>
      <c r="D68">
        <v>3</v>
      </c>
    </row>
    <row r="69" spans="1:4" x14ac:dyDescent="0.25">
      <c r="A69" s="61">
        <v>40714</v>
      </c>
      <c r="B69" t="s">
        <v>362</v>
      </c>
      <c r="C69" t="s">
        <v>375</v>
      </c>
      <c r="D69">
        <v>7</v>
      </c>
    </row>
    <row r="70" spans="1:4" x14ac:dyDescent="0.25">
      <c r="A70" s="61">
        <v>40784</v>
      </c>
      <c r="B70" t="s">
        <v>372</v>
      </c>
      <c r="C70" t="s">
        <v>363</v>
      </c>
      <c r="D70">
        <v>20</v>
      </c>
    </row>
    <row r="71" spans="1:4" x14ac:dyDescent="0.25">
      <c r="A71" s="61">
        <v>40964</v>
      </c>
      <c r="B71" t="s">
        <v>372</v>
      </c>
      <c r="C71" t="s">
        <v>363</v>
      </c>
      <c r="D71">
        <v>19</v>
      </c>
    </row>
    <row r="72" spans="1:4" x14ac:dyDescent="0.25">
      <c r="A72" s="61">
        <v>40723</v>
      </c>
      <c r="B72" t="s">
        <v>372</v>
      </c>
      <c r="C72" t="s">
        <v>365</v>
      </c>
      <c r="D72">
        <v>1</v>
      </c>
    </row>
    <row r="73" spans="1:4" x14ac:dyDescent="0.25">
      <c r="A73" s="61">
        <v>40985</v>
      </c>
      <c r="B73" t="s">
        <v>369</v>
      </c>
      <c r="C73" t="s">
        <v>374</v>
      </c>
      <c r="D73">
        <v>20</v>
      </c>
    </row>
    <row r="74" spans="1:4" x14ac:dyDescent="0.25">
      <c r="A74" s="61">
        <v>40925</v>
      </c>
      <c r="B74" t="s">
        <v>373</v>
      </c>
      <c r="C74" t="s">
        <v>375</v>
      </c>
      <c r="D74">
        <v>5</v>
      </c>
    </row>
    <row r="75" spans="1:4" x14ac:dyDescent="0.25">
      <c r="A75" s="61">
        <v>40323</v>
      </c>
      <c r="B75" t="s">
        <v>28</v>
      </c>
      <c r="C75" t="s">
        <v>370</v>
      </c>
      <c r="D75">
        <v>16</v>
      </c>
    </row>
    <row r="76" spans="1:4" x14ac:dyDescent="0.25">
      <c r="A76" s="61">
        <v>40391</v>
      </c>
      <c r="B76" t="s">
        <v>28</v>
      </c>
      <c r="C76" t="s">
        <v>376</v>
      </c>
      <c r="D76">
        <v>25</v>
      </c>
    </row>
    <row r="77" spans="1:4" x14ac:dyDescent="0.25">
      <c r="A77" s="61">
        <v>40718</v>
      </c>
      <c r="B77" t="s">
        <v>369</v>
      </c>
      <c r="C77" t="s">
        <v>376</v>
      </c>
      <c r="D77">
        <v>23</v>
      </c>
    </row>
    <row r="78" spans="1:4" x14ac:dyDescent="0.25">
      <c r="A78" s="61">
        <v>40411</v>
      </c>
      <c r="B78" t="s">
        <v>28</v>
      </c>
      <c r="C78" t="s">
        <v>363</v>
      </c>
      <c r="D78">
        <v>18</v>
      </c>
    </row>
    <row r="79" spans="1:4" x14ac:dyDescent="0.25">
      <c r="A79" s="61">
        <v>40918</v>
      </c>
      <c r="B79" t="s">
        <v>28</v>
      </c>
      <c r="C79" t="s">
        <v>370</v>
      </c>
      <c r="D79">
        <v>17</v>
      </c>
    </row>
    <row r="80" spans="1:4" x14ac:dyDescent="0.25">
      <c r="A80" s="61">
        <v>40691</v>
      </c>
      <c r="B80" t="s">
        <v>30</v>
      </c>
      <c r="C80" t="s">
        <v>376</v>
      </c>
      <c r="D80">
        <v>10</v>
      </c>
    </row>
    <row r="81" spans="1:4" x14ac:dyDescent="0.25">
      <c r="A81" s="61">
        <v>40360</v>
      </c>
      <c r="B81" t="s">
        <v>28</v>
      </c>
      <c r="C81" t="s">
        <v>375</v>
      </c>
      <c r="D81">
        <v>14</v>
      </c>
    </row>
    <row r="82" spans="1:4" x14ac:dyDescent="0.25">
      <c r="A82" s="61">
        <v>40926</v>
      </c>
      <c r="B82" t="s">
        <v>369</v>
      </c>
      <c r="C82" t="s">
        <v>374</v>
      </c>
      <c r="D82">
        <v>9</v>
      </c>
    </row>
    <row r="83" spans="1:4" x14ac:dyDescent="0.25">
      <c r="A83" s="61">
        <v>40416</v>
      </c>
      <c r="B83" t="s">
        <v>372</v>
      </c>
      <c r="C83" t="s">
        <v>374</v>
      </c>
      <c r="D83">
        <v>19</v>
      </c>
    </row>
    <row r="84" spans="1:4" x14ac:dyDescent="0.25">
      <c r="A84" s="61">
        <v>40732</v>
      </c>
      <c r="B84" t="s">
        <v>369</v>
      </c>
      <c r="C84" t="s">
        <v>365</v>
      </c>
      <c r="D84">
        <v>21</v>
      </c>
    </row>
    <row r="85" spans="1:4" x14ac:dyDescent="0.25">
      <c r="A85" s="61">
        <v>40630</v>
      </c>
      <c r="B85" t="s">
        <v>30</v>
      </c>
      <c r="C85" t="s">
        <v>363</v>
      </c>
      <c r="D85">
        <v>22</v>
      </c>
    </row>
    <row r="86" spans="1:4" x14ac:dyDescent="0.25">
      <c r="A86" s="61">
        <v>41007</v>
      </c>
      <c r="B86" t="s">
        <v>28</v>
      </c>
      <c r="C86" t="s">
        <v>363</v>
      </c>
      <c r="D86">
        <v>24</v>
      </c>
    </row>
    <row r="87" spans="1:4" x14ac:dyDescent="0.25">
      <c r="A87" s="61">
        <v>40701</v>
      </c>
      <c r="B87" t="s">
        <v>369</v>
      </c>
      <c r="C87" t="s">
        <v>374</v>
      </c>
      <c r="D87">
        <v>13</v>
      </c>
    </row>
    <row r="88" spans="1:4" x14ac:dyDescent="0.25">
      <c r="A88" s="61">
        <v>40984</v>
      </c>
      <c r="B88" t="s">
        <v>362</v>
      </c>
      <c r="C88" t="s">
        <v>376</v>
      </c>
      <c r="D88">
        <v>15</v>
      </c>
    </row>
    <row r="89" spans="1:4" x14ac:dyDescent="0.25">
      <c r="A89" s="61">
        <v>40741</v>
      </c>
      <c r="B89" t="s">
        <v>362</v>
      </c>
      <c r="C89" t="s">
        <v>374</v>
      </c>
      <c r="D89">
        <v>24</v>
      </c>
    </row>
    <row r="90" spans="1:4" x14ac:dyDescent="0.25">
      <c r="A90" s="61">
        <v>40575</v>
      </c>
      <c r="B90" t="s">
        <v>369</v>
      </c>
      <c r="C90" t="s">
        <v>375</v>
      </c>
      <c r="D90">
        <v>14</v>
      </c>
    </row>
    <row r="91" spans="1:4" x14ac:dyDescent="0.25">
      <c r="A91" s="61">
        <v>40409</v>
      </c>
      <c r="B91" t="s">
        <v>362</v>
      </c>
      <c r="C91" t="s">
        <v>365</v>
      </c>
      <c r="D91">
        <v>16</v>
      </c>
    </row>
    <row r="92" spans="1:4" x14ac:dyDescent="0.25">
      <c r="A92" s="61">
        <v>40801</v>
      </c>
      <c r="B92" t="s">
        <v>369</v>
      </c>
      <c r="C92" t="s">
        <v>374</v>
      </c>
      <c r="D92">
        <v>3</v>
      </c>
    </row>
    <row r="93" spans="1:4" x14ac:dyDescent="0.25">
      <c r="A93" s="61">
        <v>40631</v>
      </c>
      <c r="B93" t="s">
        <v>373</v>
      </c>
      <c r="C93" t="s">
        <v>363</v>
      </c>
      <c r="D93">
        <v>20</v>
      </c>
    </row>
    <row r="94" spans="1:4" x14ac:dyDescent="0.25">
      <c r="A94" s="61">
        <v>40856</v>
      </c>
      <c r="B94" t="s">
        <v>362</v>
      </c>
      <c r="C94" t="s">
        <v>370</v>
      </c>
      <c r="D94">
        <v>20</v>
      </c>
    </row>
    <row r="95" spans="1:4" x14ac:dyDescent="0.25">
      <c r="A95" s="61">
        <v>40661</v>
      </c>
      <c r="B95" t="s">
        <v>30</v>
      </c>
      <c r="C95" t="s">
        <v>376</v>
      </c>
      <c r="D95">
        <v>21</v>
      </c>
    </row>
    <row r="96" spans="1:4" x14ac:dyDescent="0.25">
      <c r="A96" s="61">
        <v>40898</v>
      </c>
      <c r="B96" t="s">
        <v>362</v>
      </c>
      <c r="C96" t="s">
        <v>375</v>
      </c>
      <c r="D96">
        <v>6</v>
      </c>
    </row>
    <row r="97" spans="1:4" x14ac:dyDescent="0.25">
      <c r="A97" s="61">
        <v>40652</v>
      </c>
      <c r="B97" t="s">
        <v>28</v>
      </c>
      <c r="C97" t="s">
        <v>374</v>
      </c>
      <c r="D97">
        <v>23</v>
      </c>
    </row>
    <row r="98" spans="1:4" x14ac:dyDescent="0.25">
      <c r="A98" s="61">
        <v>40710</v>
      </c>
      <c r="B98" t="s">
        <v>373</v>
      </c>
      <c r="C98" t="s">
        <v>370</v>
      </c>
      <c r="D98">
        <v>20</v>
      </c>
    </row>
    <row r="99" spans="1:4" x14ac:dyDescent="0.25">
      <c r="A99" s="61">
        <v>40475</v>
      </c>
      <c r="B99" t="s">
        <v>373</v>
      </c>
      <c r="C99" t="s">
        <v>363</v>
      </c>
      <c r="D99">
        <v>7</v>
      </c>
    </row>
    <row r="100" spans="1:4" x14ac:dyDescent="0.25">
      <c r="A100" s="61">
        <v>40329</v>
      </c>
      <c r="B100" t="s">
        <v>28</v>
      </c>
      <c r="C100" t="s">
        <v>374</v>
      </c>
      <c r="D100">
        <v>2</v>
      </c>
    </row>
    <row r="101" spans="1:4" x14ac:dyDescent="0.25">
      <c r="A101" s="61">
        <v>40789</v>
      </c>
      <c r="B101" t="s">
        <v>369</v>
      </c>
      <c r="C101" t="s">
        <v>375</v>
      </c>
      <c r="D101">
        <v>1</v>
      </c>
    </row>
    <row r="102" spans="1:4" x14ac:dyDescent="0.25">
      <c r="A102" s="61">
        <v>40635</v>
      </c>
      <c r="B102" t="s">
        <v>372</v>
      </c>
      <c r="C102" t="s">
        <v>365</v>
      </c>
      <c r="D102">
        <v>2</v>
      </c>
    </row>
    <row r="103" spans="1:4" x14ac:dyDescent="0.25">
      <c r="A103" s="61">
        <v>40847</v>
      </c>
      <c r="B103" t="s">
        <v>372</v>
      </c>
      <c r="C103" t="s">
        <v>374</v>
      </c>
      <c r="D103">
        <v>19</v>
      </c>
    </row>
    <row r="104" spans="1:4" x14ac:dyDescent="0.25">
      <c r="A104" s="61">
        <v>40562</v>
      </c>
      <c r="B104" t="s">
        <v>28</v>
      </c>
      <c r="C104" t="s">
        <v>374</v>
      </c>
      <c r="D104">
        <v>15</v>
      </c>
    </row>
    <row r="105" spans="1:4" x14ac:dyDescent="0.25">
      <c r="A105" s="61">
        <v>40988</v>
      </c>
      <c r="B105" t="s">
        <v>28</v>
      </c>
      <c r="C105" t="s">
        <v>370</v>
      </c>
      <c r="D105">
        <v>24</v>
      </c>
    </row>
    <row r="106" spans="1:4" x14ac:dyDescent="0.25">
      <c r="A106" s="61">
        <v>40738</v>
      </c>
      <c r="B106" t="s">
        <v>369</v>
      </c>
      <c r="C106" t="s">
        <v>376</v>
      </c>
      <c r="D106">
        <v>15</v>
      </c>
    </row>
    <row r="107" spans="1:4" x14ac:dyDescent="0.25">
      <c r="A107" s="61">
        <v>40777</v>
      </c>
      <c r="B107" t="s">
        <v>362</v>
      </c>
      <c r="C107" t="s">
        <v>375</v>
      </c>
      <c r="D107">
        <v>21</v>
      </c>
    </row>
    <row r="108" spans="1:4" x14ac:dyDescent="0.25">
      <c r="A108" s="61">
        <v>40377</v>
      </c>
      <c r="B108" t="s">
        <v>30</v>
      </c>
      <c r="C108" t="s">
        <v>374</v>
      </c>
      <c r="D108">
        <v>7</v>
      </c>
    </row>
    <row r="109" spans="1:4" x14ac:dyDescent="0.25">
      <c r="A109" s="61">
        <v>40311</v>
      </c>
      <c r="B109" t="s">
        <v>373</v>
      </c>
      <c r="C109" t="s">
        <v>375</v>
      </c>
      <c r="D109">
        <v>19</v>
      </c>
    </row>
    <row r="110" spans="1:4" x14ac:dyDescent="0.25">
      <c r="A110" s="61">
        <v>40815</v>
      </c>
      <c r="B110" t="s">
        <v>28</v>
      </c>
      <c r="C110" t="s">
        <v>376</v>
      </c>
      <c r="D110">
        <v>18</v>
      </c>
    </row>
    <row r="111" spans="1:4" x14ac:dyDescent="0.25">
      <c r="A111" s="61">
        <v>40379</v>
      </c>
      <c r="B111" t="s">
        <v>372</v>
      </c>
      <c r="C111" t="s">
        <v>363</v>
      </c>
      <c r="D111">
        <v>9</v>
      </c>
    </row>
    <row r="112" spans="1:4" x14ac:dyDescent="0.25">
      <c r="A112" s="61">
        <v>40663</v>
      </c>
      <c r="B112" t="s">
        <v>372</v>
      </c>
      <c r="C112" t="s">
        <v>363</v>
      </c>
      <c r="D112">
        <v>7</v>
      </c>
    </row>
    <row r="113" spans="1:4" x14ac:dyDescent="0.25">
      <c r="A113" s="61">
        <v>40381</v>
      </c>
      <c r="B113" t="s">
        <v>372</v>
      </c>
      <c r="C113" t="s">
        <v>363</v>
      </c>
      <c r="D113">
        <v>10</v>
      </c>
    </row>
    <row r="114" spans="1:4" x14ac:dyDescent="0.25">
      <c r="A114" s="61">
        <v>40624</v>
      </c>
      <c r="B114" t="s">
        <v>28</v>
      </c>
      <c r="C114" t="s">
        <v>374</v>
      </c>
      <c r="D114">
        <v>15</v>
      </c>
    </row>
    <row r="115" spans="1:4" x14ac:dyDescent="0.25">
      <c r="A115" s="61">
        <v>40676</v>
      </c>
      <c r="B115" t="s">
        <v>372</v>
      </c>
      <c r="C115" t="s">
        <v>365</v>
      </c>
      <c r="D115">
        <v>6</v>
      </c>
    </row>
    <row r="116" spans="1:4" x14ac:dyDescent="0.25">
      <c r="A116" s="61">
        <v>40338</v>
      </c>
      <c r="B116" t="s">
        <v>362</v>
      </c>
      <c r="C116" t="s">
        <v>376</v>
      </c>
      <c r="D116">
        <v>7</v>
      </c>
    </row>
    <row r="117" spans="1:4" x14ac:dyDescent="0.25">
      <c r="A117" s="61">
        <v>40766</v>
      </c>
      <c r="B117" t="s">
        <v>28</v>
      </c>
      <c r="C117" t="s">
        <v>365</v>
      </c>
      <c r="D117">
        <v>20</v>
      </c>
    </row>
    <row r="118" spans="1:4" x14ac:dyDescent="0.25">
      <c r="A118" s="61">
        <v>40600</v>
      </c>
      <c r="B118" t="s">
        <v>28</v>
      </c>
      <c r="C118" t="s">
        <v>363</v>
      </c>
      <c r="D118">
        <v>7</v>
      </c>
    </row>
    <row r="119" spans="1:4" x14ac:dyDescent="0.25">
      <c r="A119" s="61">
        <v>40313</v>
      </c>
      <c r="B119" t="s">
        <v>373</v>
      </c>
      <c r="C119" t="s">
        <v>363</v>
      </c>
      <c r="D119">
        <v>24</v>
      </c>
    </row>
    <row r="120" spans="1:4" x14ac:dyDescent="0.25">
      <c r="A120" s="61">
        <v>40555</v>
      </c>
      <c r="B120" t="s">
        <v>372</v>
      </c>
      <c r="C120" t="s">
        <v>363</v>
      </c>
      <c r="D120">
        <v>16</v>
      </c>
    </row>
    <row r="121" spans="1:4" x14ac:dyDescent="0.25">
      <c r="A121" s="61">
        <v>40939</v>
      </c>
      <c r="B121" t="s">
        <v>369</v>
      </c>
      <c r="C121" t="s">
        <v>375</v>
      </c>
      <c r="D121">
        <v>20</v>
      </c>
    </row>
    <row r="122" spans="1:4" x14ac:dyDescent="0.25">
      <c r="A122" s="61">
        <v>40683</v>
      </c>
      <c r="B122" t="s">
        <v>372</v>
      </c>
      <c r="C122" t="s">
        <v>363</v>
      </c>
      <c r="D122">
        <v>23</v>
      </c>
    </row>
    <row r="123" spans="1:4" x14ac:dyDescent="0.25">
      <c r="A123" s="61">
        <v>40979</v>
      </c>
      <c r="B123" t="s">
        <v>373</v>
      </c>
      <c r="C123" t="s">
        <v>370</v>
      </c>
      <c r="D123">
        <v>13</v>
      </c>
    </row>
    <row r="124" spans="1:4" x14ac:dyDescent="0.25">
      <c r="A124" s="61">
        <v>40567</v>
      </c>
      <c r="B124" t="s">
        <v>30</v>
      </c>
      <c r="C124" t="s">
        <v>363</v>
      </c>
      <c r="D124">
        <v>23</v>
      </c>
    </row>
    <row r="125" spans="1:4" x14ac:dyDescent="0.25">
      <c r="A125" s="61">
        <v>40896</v>
      </c>
      <c r="B125" t="s">
        <v>30</v>
      </c>
      <c r="C125" t="s">
        <v>363</v>
      </c>
      <c r="D125">
        <v>16</v>
      </c>
    </row>
    <row r="126" spans="1:4" x14ac:dyDescent="0.25">
      <c r="A126" s="61">
        <v>40447</v>
      </c>
      <c r="B126" t="s">
        <v>28</v>
      </c>
      <c r="C126" t="s">
        <v>363</v>
      </c>
      <c r="D126">
        <v>5</v>
      </c>
    </row>
    <row r="127" spans="1:4" x14ac:dyDescent="0.25">
      <c r="A127" s="61">
        <v>40925</v>
      </c>
      <c r="B127" t="s">
        <v>30</v>
      </c>
      <c r="C127" t="s">
        <v>365</v>
      </c>
      <c r="D127">
        <v>20</v>
      </c>
    </row>
    <row r="128" spans="1:4" x14ac:dyDescent="0.25">
      <c r="A128" s="61">
        <v>40913</v>
      </c>
      <c r="B128" t="s">
        <v>372</v>
      </c>
      <c r="C128" t="s">
        <v>375</v>
      </c>
      <c r="D128">
        <v>23</v>
      </c>
    </row>
    <row r="129" spans="1:4" x14ac:dyDescent="0.25">
      <c r="A129" s="61">
        <v>40360</v>
      </c>
      <c r="B129" t="s">
        <v>28</v>
      </c>
      <c r="C129" t="s">
        <v>363</v>
      </c>
      <c r="D129">
        <v>9</v>
      </c>
    </row>
    <row r="130" spans="1:4" x14ac:dyDescent="0.25">
      <c r="A130" s="61">
        <v>40377</v>
      </c>
      <c r="B130" t="s">
        <v>30</v>
      </c>
      <c r="C130" t="s">
        <v>363</v>
      </c>
      <c r="D130">
        <v>8</v>
      </c>
    </row>
    <row r="131" spans="1:4" x14ac:dyDescent="0.25">
      <c r="A131" s="61">
        <v>40570</v>
      </c>
      <c r="B131" t="s">
        <v>28</v>
      </c>
      <c r="C131" t="s">
        <v>370</v>
      </c>
      <c r="D131">
        <v>7</v>
      </c>
    </row>
    <row r="132" spans="1:4" x14ac:dyDescent="0.25">
      <c r="A132" s="61">
        <v>40985</v>
      </c>
      <c r="B132" t="s">
        <v>372</v>
      </c>
      <c r="C132" t="s">
        <v>375</v>
      </c>
      <c r="D132">
        <v>20</v>
      </c>
    </row>
    <row r="133" spans="1:4" x14ac:dyDescent="0.25">
      <c r="A133" s="61">
        <v>40374</v>
      </c>
      <c r="B133" t="s">
        <v>373</v>
      </c>
      <c r="C133" t="s">
        <v>374</v>
      </c>
      <c r="D133">
        <v>14</v>
      </c>
    </row>
    <row r="134" spans="1:4" x14ac:dyDescent="0.25">
      <c r="A134" s="61">
        <v>40505</v>
      </c>
      <c r="B134" t="s">
        <v>28</v>
      </c>
      <c r="C134" t="s">
        <v>376</v>
      </c>
      <c r="D134">
        <v>22</v>
      </c>
    </row>
    <row r="135" spans="1:4" x14ac:dyDescent="0.25">
      <c r="A135" s="61">
        <v>40787</v>
      </c>
      <c r="B135" t="s">
        <v>30</v>
      </c>
      <c r="C135" t="s">
        <v>374</v>
      </c>
      <c r="D135">
        <v>21</v>
      </c>
    </row>
    <row r="136" spans="1:4" x14ac:dyDescent="0.25">
      <c r="A136" s="61">
        <v>40969</v>
      </c>
      <c r="B136" t="s">
        <v>369</v>
      </c>
      <c r="C136" t="s">
        <v>375</v>
      </c>
      <c r="D136">
        <v>17</v>
      </c>
    </row>
    <row r="137" spans="1:4" x14ac:dyDescent="0.25">
      <c r="A137" s="61">
        <v>40521</v>
      </c>
      <c r="B137" t="s">
        <v>373</v>
      </c>
      <c r="C137" t="s">
        <v>365</v>
      </c>
      <c r="D137">
        <v>13</v>
      </c>
    </row>
    <row r="138" spans="1:4" x14ac:dyDescent="0.25">
      <c r="A138" s="61">
        <v>40691</v>
      </c>
      <c r="B138" t="s">
        <v>28</v>
      </c>
      <c r="C138" t="s">
        <v>376</v>
      </c>
      <c r="D138">
        <v>11</v>
      </c>
    </row>
    <row r="139" spans="1:4" x14ac:dyDescent="0.25">
      <c r="A139" s="61">
        <v>40517</v>
      </c>
      <c r="B139" t="s">
        <v>362</v>
      </c>
      <c r="C139" t="s">
        <v>365</v>
      </c>
      <c r="D139">
        <v>17</v>
      </c>
    </row>
    <row r="140" spans="1:4" x14ac:dyDescent="0.25">
      <c r="A140" s="61">
        <v>40817</v>
      </c>
      <c r="B140" t="s">
        <v>30</v>
      </c>
      <c r="C140" t="s">
        <v>365</v>
      </c>
      <c r="D140">
        <v>23</v>
      </c>
    </row>
    <row r="141" spans="1:4" x14ac:dyDescent="0.25">
      <c r="A141" s="61">
        <v>40691</v>
      </c>
      <c r="B141" t="s">
        <v>30</v>
      </c>
      <c r="C141" t="s">
        <v>370</v>
      </c>
      <c r="D141">
        <v>18</v>
      </c>
    </row>
    <row r="142" spans="1:4" x14ac:dyDescent="0.25">
      <c r="A142" s="61">
        <v>40660</v>
      </c>
      <c r="B142" t="s">
        <v>30</v>
      </c>
      <c r="C142" t="s">
        <v>374</v>
      </c>
      <c r="D142">
        <v>4</v>
      </c>
    </row>
    <row r="143" spans="1:4" x14ac:dyDescent="0.25">
      <c r="A143" s="61">
        <v>40670</v>
      </c>
      <c r="B143" t="s">
        <v>28</v>
      </c>
      <c r="C143" t="s">
        <v>376</v>
      </c>
      <c r="D143">
        <v>14</v>
      </c>
    </row>
    <row r="144" spans="1:4" x14ac:dyDescent="0.25">
      <c r="A144" s="61">
        <v>40920</v>
      </c>
      <c r="B144" t="s">
        <v>28</v>
      </c>
      <c r="C144" t="s">
        <v>363</v>
      </c>
      <c r="D144">
        <v>5</v>
      </c>
    </row>
    <row r="145" spans="1:4" x14ac:dyDescent="0.25">
      <c r="A145" s="61">
        <v>40589</v>
      </c>
      <c r="B145" t="s">
        <v>369</v>
      </c>
      <c r="C145" t="s">
        <v>365</v>
      </c>
      <c r="D145">
        <v>12</v>
      </c>
    </row>
    <row r="146" spans="1:4" x14ac:dyDescent="0.25">
      <c r="A146" s="61">
        <v>40479</v>
      </c>
      <c r="B146" t="s">
        <v>30</v>
      </c>
      <c r="C146" t="s">
        <v>374</v>
      </c>
      <c r="D146">
        <v>15</v>
      </c>
    </row>
    <row r="147" spans="1:4" x14ac:dyDescent="0.25">
      <c r="A147" s="61">
        <v>40762</v>
      </c>
      <c r="B147" t="s">
        <v>373</v>
      </c>
      <c r="C147" t="s">
        <v>363</v>
      </c>
      <c r="D147">
        <v>12</v>
      </c>
    </row>
    <row r="148" spans="1:4" x14ac:dyDescent="0.25">
      <c r="A148" s="61">
        <v>40775</v>
      </c>
      <c r="B148" t="s">
        <v>372</v>
      </c>
      <c r="C148" t="s">
        <v>375</v>
      </c>
      <c r="D148">
        <v>1</v>
      </c>
    </row>
    <row r="149" spans="1:4" x14ac:dyDescent="0.25">
      <c r="A149" s="61">
        <v>40529</v>
      </c>
      <c r="B149" t="s">
        <v>373</v>
      </c>
      <c r="C149" t="s">
        <v>376</v>
      </c>
      <c r="D149">
        <v>5</v>
      </c>
    </row>
    <row r="150" spans="1:4" x14ac:dyDescent="0.25">
      <c r="A150" s="61">
        <v>40725</v>
      </c>
      <c r="B150" t="s">
        <v>372</v>
      </c>
      <c r="C150" t="s">
        <v>376</v>
      </c>
      <c r="D150">
        <v>22</v>
      </c>
    </row>
    <row r="151" spans="1:4" x14ac:dyDescent="0.25">
      <c r="A151" s="61">
        <v>40840</v>
      </c>
      <c r="B151" t="s">
        <v>28</v>
      </c>
      <c r="C151" t="s">
        <v>370</v>
      </c>
      <c r="D151">
        <v>19</v>
      </c>
    </row>
    <row r="152" spans="1:4" x14ac:dyDescent="0.25">
      <c r="A152" s="61">
        <v>40811</v>
      </c>
      <c r="B152" t="s">
        <v>369</v>
      </c>
      <c r="C152" t="s">
        <v>376</v>
      </c>
      <c r="D152">
        <v>15</v>
      </c>
    </row>
    <row r="153" spans="1:4" x14ac:dyDescent="0.25">
      <c r="A153" s="61">
        <v>40953</v>
      </c>
      <c r="B153" t="s">
        <v>369</v>
      </c>
      <c r="C153" t="s">
        <v>363</v>
      </c>
      <c r="D153">
        <v>9</v>
      </c>
    </row>
    <row r="154" spans="1:4" x14ac:dyDescent="0.25">
      <c r="A154" s="61">
        <v>40394</v>
      </c>
      <c r="B154" t="s">
        <v>372</v>
      </c>
      <c r="C154" t="s">
        <v>370</v>
      </c>
      <c r="D154">
        <v>14</v>
      </c>
    </row>
    <row r="155" spans="1:4" x14ac:dyDescent="0.25">
      <c r="A155" s="61">
        <v>40534</v>
      </c>
      <c r="B155" t="s">
        <v>373</v>
      </c>
      <c r="C155" t="s">
        <v>375</v>
      </c>
      <c r="D155">
        <v>1</v>
      </c>
    </row>
    <row r="156" spans="1:4" x14ac:dyDescent="0.25">
      <c r="A156" s="61">
        <v>40322</v>
      </c>
      <c r="B156" t="s">
        <v>373</v>
      </c>
      <c r="C156" t="s">
        <v>376</v>
      </c>
      <c r="D156">
        <v>25</v>
      </c>
    </row>
    <row r="157" spans="1:4" x14ac:dyDescent="0.25">
      <c r="A157" s="61">
        <v>40722</v>
      </c>
      <c r="B157" t="s">
        <v>28</v>
      </c>
      <c r="C157" t="s">
        <v>370</v>
      </c>
      <c r="D157">
        <v>22</v>
      </c>
    </row>
    <row r="158" spans="1:4" x14ac:dyDescent="0.25">
      <c r="A158" s="61">
        <v>40351</v>
      </c>
      <c r="B158" t="s">
        <v>362</v>
      </c>
      <c r="C158" t="s">
        <v>376</v>
      </c>
      <c r="D158">
        <v>19</v>
      </c>
    </row>
    <row r="159" spans="1:4" x14ac:dyDescent="0.25">
      <c r="A159" s="61">
        <v>40912</v>
      </c>
      <c r="B159" t="s">
        <v>372</v>
      </c>
      <c r="C159" t="s">
        <v>376</v>
      </c>
      <c r="D159">
        <v>1</v>
      </c>
    </row>
    <row r="160" spans="1:4" x14ac:dyDescent="0.25">
      <c r="A160" s="61">
        <v>40891</v>
      </c>
      <c r="B160" t="s">
        <v>28</v>
      </c>
      <c r="C160" t="s">
        <v>370</v>
      </c>
      <c r="D160">
        <v>14</v>
      </c>
    </row>
    <row r="161" spans="1:4" x14ac:dyDescent="0.25">
      <c r="A161" s="61">
        <v>40755</v>
      </c>
      <c r="B161" t="s">
        <v>28</v>
      </c>
      <c r="C161" t="s">
        <v>363</v>
      </c>
      <c r="D161">
        <v>2</v>
      </c>
    </row>
    <row r="162" spans="1:4" x14ac:dyDescent="0.25">
      <c r="A162" s="61">
        <v>40703</v>
      </c>
      <c r="B162" t="s">
        <v>362</v>
      </c>
      <c r="C162" t="s">
        <v>363</v>
      </c>
      <c r="D162">
        <v>20</v>
      </c>
    </row>
    <row r="163" spans="1:4" x14ac:dyDescent="0.25">
      <c r="A163" s="61">
        <v>40535</v>
      </c>
      <c r="B163" t="s">
        <v>372</v>
      </c>
      <c r="C163" t="s">
        <v>370</v>
      </c>
      <c r="D163">
        <v>4</v>
      </c>
    </row>
    <row r="164" spans="1:4" x14ac:dyDescent="0.25">
      <c r="A164" s="61">
        <v>40849</v>
      </c>
      <c r="B164" t="s">
        <v>372</v>
      </c>
      <c r="C164" t="s">
        <v>365</v>
      </c>
      <c r="D164">
        <v>14</v>
      </c>
    </row>
    <row r="165" spans="1:4" x14ac:dyDescent="0.25">
      <c r="A165" s="61">
        <v>40587</v>
      </c>
      <c r="B165" t="s">
        <v>372</v>
      </c>
      <c r="C165" t="s">
        <v>363</v>
      </c>
      <c r="D165">
        <v>9</v>
      </c>
    </row>
    <row r="166" spans="1:4" x14ac:dyDescent="0.25">
      <c r="A166" s="61">
        <v>40612</v>
      </c>
      <c r="B166" t="s">
        <v>373</v>
      </c>
      <c r="C166" t="s">
        <v>374</v>
      </c>
      <c r="D166">
        <v>4</v>
      </c>
    </row>
    <row r="167" spans="1:4" x14ac:dyDescent="0.25">
      <c r="A167" s="61">
        <v>40714</v>
      </c>
      <c r="B167" t="s">
        <v>362</v>
      </c>
      <c r="C167" t="s">
        <v>375</v>
      </c>
      <c r="D167">
        <v>17</v>
      </c>
    </row>
    <row r="168" spans="1:4" x14ac:dyDescent="0.25">
      <c r="A168" s="61">
        <v>40834</v>
      </c>
      <c r="B168" t="s">
        <v>372</v>
      </c>
      <c r="C168" t="s">
        <v>375</v>
      </c>
      <c r="D168">
        <v>23</v>
      </c>
    </row>
    <row r="169" spans="1:4" x14ac:dyDescent="0.25">
      <c r="A169" s="61">
        <v>40347</v>
      </c>
      <c r="B169" t="s">
        <v>362</v>
      </c>
      <c r="C169" t="s">
        <v>370</v>
      </c>
      <c r="D169">
        <v>2</v>
      </c>
    </row>
    <row r="170" spans="1:4" x14ac:dyDescent="0.25">
      <c r="A170" s="61">
        <v>40797</v>
      </c>
      <c r="B170" t="s">
        <v>28</v>
      </c>
      <c r="C170" t="s">
        <v>375</v>
      </c>
      <c r="D170">
        <v>20</v>
      </c>
    </row>
    <row r="171" spans="1:4" x14ac:dyDescent="0.25">
      <c r="A171" s="61">
        <v>40785</v>
      </c>
      <c r="B171" t="s">
        <v>30</v>
      </c>
      <c r="C171" t="s">
        <v>365</v>
      </c>
      <c r="D171">
        <v>1</v>
      </c>
    </row>
    <row r="172" spans="1:4" x14ac:dyDescent="0.25">
      <c r="A172" s="61">
        <v>40440</v>
      </c>
      <c r="B172" t="s">
        <v>30</v>
      </c>
      <c r="C172" t="s">
        <v>370</v>
      </c>
      <c r="D172">
        <v>4</v>
      </c>
    </row>
    <row r="173" spans="1:4" x14ac:dyDescent="0.25">
      <c r="A173" s="61">
        <v>40618</v>
      </c>
      <c r="B173" t="s">
        <v>28</v>
      </c>
      <c r="C173" t="s">
        <v>374</v>
      </c>
      <c r="D173">
        <v>17</v>
      </c>
    </row>
    <row r="174" spans="1:4" x14ac:dyDescent="0.25">
      <c r="A174" s="61">
        <v>40689</v>
      </c>
      <c r="B174" t="s">
        <v>362</v>
      </c>
      <c r="C174" t="s">
        <v>363</v>
      </c>
      <c r="D174">
        <v>8</v>
      </c>
    </row>
    <row r="175" spans="1:4" x14ac:dyDescent="0.25">
      <c r="A175" s="61">
        <v>40900</v>
      </c>
      <c r="B175" t="s">
        <v>373</v>
      </c>
      <c r="C175" t="s">
        <v>370</v>
      </c>
      <c r="D175">
        <v>4</v>
      </c>
    </row>
    <row r="176" spans="1:4" x14ac:dyDescent="0.25">
      <c r="A176" s="61">
        <v>40961</v>
      </c>
      <c r="B176" t="s">
        <v>28</v>
      </c>
      <c r="C176" t="s">
        <v>363</v>
      </c>
      <c r="D176">
        <v>18</v>
      </c>
    </row>
    <row r="177" spans="1:4" x14ac:dyDescent="0.25">
      <c r="A177" s="61">
        <v>40684</v>
      </c>
      <c r="B177" t="s">
        <v>362</v>
      </c>
      <c r="C177" t="s">
        <v>363</v>
      </c>
      <c r="D177">
        <v>11</v>
      </c>
    </row>
    <row r="178" spans="1:4" x14ac:dyDescent="0.25">
      <c r="A178" s="61">
        <v>40463</v>
      </c>
      <c r="B178" t="s">
        <v>28</v>
      </c>
      <c r="C178" t="s">
        <v>365</v>
      </c>
      <c r="D178">
        <v>21</v>
      </c>
    </row>
    <row r="179" spans="1:4" x14ac:dyDescent="0.25">
      <c r="A179" s="61">
        <v>40939</v>
      </c>
      <c r="B179" t="s">
        <v>362</v>
      </c>
      <c r="C179" t="s">
        <v>375</v>
      </c>
      <c r="D179">
        <v>21</v>
      </c>
    </row>
    <row r="180" spans="1:4" x14ac:dyDescent="0.25">
      <c r="A180" s="61">
        <v>40338</v>
      </c>
      <c r="B180" t="s">
        <v>30</v>
      </c>
      <c r="C180" t="s">
        <v>376</v>
      </c>
      <c r="D180">
        <v>3</v>
      </c>
    </row>
    <row r="181" spans="1:4" x14ac:dyDescent="0.25">
      <c r="A181" s="61">
        <v>40413</v>
      </c>
      <c r="B181" t="s">
        <v>28</v>
      </c>
      <c r="C181" t="s">
        <v>370</v>
      </c>
      <c r="D181">
        <v>24</v>
      </c>
    </row>
    <row r="182" spans="1:4" x14ac:dyDescent="0.25">
      <c r="A182" s="61">
        <v>40453</v>
      </c>
      <c r="B182" t="s">
        <v>373</v>
      </c>
      <c r="C182" t="s">
        <v>370</v>
      </c>
      <c r="D182">
        <v>14</v>
      </c>
    </row>
    <row r="183" spans="1:4" x14ac:dyDescent="0.25">
      <c r="A183" s="61">
        <v>40652</v>
      </c>
      <c r="B183" t="s">
        <v>30</v>
      </c>
      <c r="C183" t="s">
        <v>375</v>
      </c>
      <c r="D183">
        <v>14</v>
      </c>
    </row>
    <row r="184" spans="1:4" x14ac:dyDescent="0.25">
      <c r="A184" s="61">
        <v>40509</v>
      </c>
      <c r="B184" t="s">
        <v>28</v>
      </c>
      <c r="C184" t="s">
        <v>374</v>
      </c>
      <c r="D184">
        <v>1</v>
      </c>
    </row>
    <row r="185" spans="1:4" x14ac:dyDescent="0.25">
      <c r="A185" s="61">
        <v>40610</v>
      </c>
      <c r="B185" t="s">
        <v>369</v>
      </c>
      <c r="C185" t="s">
        <v>365</v>
      </c>
      <c r="D185">
        <v>24</v>
      </c>
    </row>
    <row r="186" spans="1:4" x14ac:dyDescent="0.25">
      <c r="A186" s="61">
        <v>40807</v>
      </c>
      <c r="B186" t="s">
        <v>372</v>
      </c>
      <c r="C186" t="s">
        <v>376</v>
      </c>
      <c r="D186">
        <v>7</v>
      </c>
    </row>
    <row r="187" spans="1:4" x14ac:dyDescent="0.25">
      <c r="A187" s="61">
        <v>40333</v>
      </c>
      <c r="B187" t="s">
        <v>28</v>
      </c>
      <c r="C187" t="s">
        <v>363</v>
      </c>
      <c r="D187">
        <v>12</v>
      </c>
    </row>
    <row r="188" spans="1:4" x14ac:dyDescent="0.25">
      <c r="A188" s="61">
        <v>40861</v>
      </c>
      <c r="B188" t="s">
        <v>30</v>
      </c>
      <c r="C188" t="s">
        <v>370</v>
      </c>
      <c r="D188">
        <v>2</v>
      </c>
    </row>
    <row r="189" spans="1:4" x14ac:dyDescent="0.25">
      <c r="A189" s="61">
        <v>40387</v>
      </c>
      <c r="B189" t="s">
        <v>30</v>
      </c>
      <c r="C189" t="s">
        <v>363</v>
      </c>
      <c r="D189">
        <v>3</v>
      </c>
    </row>
    <row r="190" spans="1:4" x14ac:dyDescent="0.25">
      <c r="A190" s="61">
        <v>40818</v>
      </c>
      <c r="B190" t="s">
        <v>373</v>
      </c>
      <c r="C190" t="s">
        <v>365</v>
      </c>
      <c r="D190">
        <v>12</v>
      </c>
    </row>
    <row r="191" spans="1:4" x14ac:dyDescent="0.25">
      <c r="A191" s="61">
        <v>40368</v>
      </c>
      <c r="B191" t="s">
        <v>30</v>
      </c>
      <c r="C191" t="s">
        <v>370</v>
      </c>
      <c r="D191">
        <v>1</v>
      </c>
    </row>
    <row r="192" spans="1:4" x14ac:dyDescent="0.25">
      <c r="A192" s="61">
        <v>40819</v>
      </c>
      <c r="B192" t="s">
        <v>369</v>
      </c>
      <c r="C192" t="s">
        <v>374</v>
      </c>
      <c r="D192">
        <v>1</v>
      </c>
    </row>
    <row r="193" spans="1:4" x14ac:dyDescent="0.25">
      <c r="A193" s="61">
        <v>40943</v>
      </c>
      <c r="B193" t="s">
        <v>372</v>
      </c>
      <c r="C193" t="s">
        <v>376</v>
      </c>
      <c r="D193">
        <v>22</v>
      </c>
    </row>
    <row r="194" spans="1:4" x14ac:dyDescent="0.25">
      <c r="A194" s="61">
        <v>40685</v>
      </c>
      <c r="B194" t="s">
        <v>372</v>
      </c>
      <c r="C194" t="s">
        <v>370</v>
      </c>
      <c r="D194">
        <v>7</v>
      </c>
    </row>
    <row r="195" spans="1:4" x14ac:dyDescent="0.25">
      <c r="A195" s="61">
        <v>40432</v>
      </c>
      <c r="B195" t="s">
        <v>30</v>
      </c>
      <c r="C195" t="s">
        <v>374</v>
      </c>
      <c r="D195">
        <v>3</v>
      </c>
    </row>
    <row r="196" spans="1:4" x14ac:dyDescent="0.25">
      <c r="A196" s="61">
        <v>40941</v>
      </c>
      <c r="B196" t="s">
        <v>372</v>
      </c>
      <c r="C196" t="s">
        <v>376</v>
      </c>
      <c r="D196">
        <v>2</v>
      </c>
    </row>
    <row r="197" spans="1:4" x14ac:dyDescent="0.25">
      <c r="A197" s="61">
        <v>40586</v>
      </c>
      <c r="B197" t="s">
        <v>30</v>
      </c>
      <c r="C197" t="s">
        <v>376</v>
      </c>
      <c r="D197">
        <v>16</v>
      </c>
    </row>
    <row r="198" spans="1:4" x14ac:dyDescent="0.25">
      <c r="A198" s="61">
        <v>40874</v>
      </c>
      <c r="B198" t="s">
        <v>369</v>
      </c>
      <c r="C198" t="s">
        <v>375</v>
      </c>
      <c r="D198">
        <v>25</v>
      </c>
    </row>
    <row r="199" spans="1:4" x14ac:dyDescent="0.25">
      <c r="A199" s="61">
        <v>40596</v>
      </c>
      <c r="B199" t="s">
        <v>369</v>
      </c>
      <c r="C199" t="s">
        <v>363</v>
      </c>
      <c r="D199">
        <v>22</v>
      </c>
    </row>
    <row r="200" spans="1:4" x14ac:dyDescent="0.25">
      <c r="A200" s="61">
        <v>40881</v>
      </c>
      <c r="B200" t="s">
        <v>373</v>
      </c>
      <c r="C200" t="s">
        <v>374</v>
      </c>
      <c r="D200">
        <v>6</v>
      </c>
    </row>
    <row r="201" spans="1:4" x14ac:dyDescent="0.25">
      <c r="A201" s="61">
        <v>40606</v>
      </c>
      <c r="B201" t="s">
        <v>362</v>
      </c>
      <c r="C201" t="s">
        <v>365</v>
      </c>
      <c r="D201">
        <v>13</v>
      </c>
    </row>
    <row r="202" spans="1:4" x14ac:dyDescent="0.25">
      <c r="A202" s="61">
        <v>40639</v>
      </c>
      <c r="B202" t="s">
        <v>373</v>
      </c>
      <c r="C202" t="s">
        <v>376</v>
      </c>
      <c r="D202">
        <v>22</v>
      </c>
    </row>
    <row r="203" spans="1:4" x14ac:dyDescent="0.25">
      <c r="A203" s="61">
        <v>40916</v>
      </c>
      <c r="B203" t="s">
        <v>28</v>
      </c>
      <c r="C203" t="s">
        <v>376</v>
      </c>
      <c r="D203">
        <v>9</v>
      </c>
    </row>
    <row r="204" spans="1:4" x14ac:dyDescent="0.25">
      <c r="A204" s="61">
        <v>40880</v>
      </c>
      <c r="B204" t="s">
        <v>369</v>
      </c>
      <c r="C204" t="s">
        <v>374</v>
      </c>
      <c r="D204">
        <v>6</v>
      </c>
    </row>
    <row r="205" spans="1:4" x14ac:dyDescent="0.25">
      <c r="A205" s="61">
        <v>40613</v>
      </c>
      <c r="B205" t="s">
        <v>28</v>
      </c>
      <c r="C205" t="s">
        <v>370</v>
      </c>
      <c r="D205">
        <v>1</v>
      </c>
    </row>
    <row r="206" spans="1:4" x14ac:dyDescent="0.25">
      <c r="A206" s="61">
        <v>40311</v>
      </c>
      <c r="B206" t="s">
        <v>28</v>
      </c>
      <c r="C206" t="s">
        <v>375</v>
      </c>
      <c r="D206">
        <v>14</v>
      </c>
    </row>
    <row r="207" spans="1:4" x14ac:dyDescent="0.25">
      <c r="A207" s="61">
        <v>40343</v>
      </c>
      <c r="B207" t="s">
        <v>369</v>
      </c>
      <c r="C207" t="s">
        <v>363</v>
      </c>
      <c r="D207">
        <v>22</v>
      </c>
    </row>
    <row r="208" spans="1:4" x14ac:dyDescent="0.25">
      <c r="A208" s="61">
        <v>40835</v>
      </c>
      <c r="B208" t="s">
        <v>28</v>
      </c>
      <c r="C208" t="s">
        <v>370</v>
      </c>
      <c r="D208">
        <v>14</v>
      </c>
    </row>
    <row r="209" spans="1:4" x14ac:dyDescent="0.25">
      <c r="A209" s="61">
        <v>40828</v>
      </c>
      <c r="B209" t="s">
        <v>373</v>
      </c>
      <c r="C209" t="s">
        <v>374</v>
      </c>
      <c r="D209">
        <v>14</v>
      </c>
    </row>
    <row r="210" spans="1:4" x14ac:dyDescent="0.25">
      <c r="A210" s="61">
        <v>40894</v>
      </c>
      <c r="B210" t="s">
        <v>362</v>
      </c>
      <c r="C210" t="s">
        <v>374</v>
      </c>
      <c r="D210">
        <v>1</v>
      </c>
    </row>
    <row r="211" spans="1:4" x14ac:dyDescent="0.25">
      <c r="A211" s="61">
        <v>40669</v>
      </c>
      <c r="B211" t="s">
        <v>362</v>
      </c>
      <c r="C211" t="s">
        <v>363</v>
      </c>
      <c r="D211">
        <v>6</v>
      </c>
    </row>
    <row r="212" spans="1:4" x14ac:dyDescent="0.25">
      <c r="A212" s="61">
        <v>40900</v>
      </c>
      <c r="B212" t="s">
        <v>30</v>
      </c>
      <c r="C212" t="s">
        <v>376</v>
      </c>
      <c r="D212">
        <v>16</v>
      </c>
    </row>
    <row r="213" spans="1:4" x14ac:dyDescent="0.25">
      <c r="A213" s="61">
        <v>40910</v>
      </c>
      <c r="B213" t="s">
        <v>30</v>
      </c>
      <c r="C213" t="s">
        <v>376</v>
      </c>
      <c r="D213">
        <v>19</v>
      </c>
    </row>
    <row r="214" spans="1:4" x14ac:dyDescent="0.25">
      <c r="A214" s="61">
        <v>40904</v>
      </c>
      <c r="B214" t="s">
        <v>372</v>
      </c>
      <c r="C214" t="s">
        <v>375</v>
      </c>
      <c r="D214">
        <v>8</v>
      </c>
    </row>
    <row r="215" spans="1:4" x14ac:dyDescent="0.25">
      <c r="A215" s="61">
        <v>40470</v>
      </c>
      <c r="B215" t="s">
        <v>372</v>
      </c>
      <c r="C215" t="s">
        <v>370</v>
      </c>
      <c r="D215">
        <v>20</v>
      </c>
    </row>
    <row r="216" spans="1:4" x14ac:dyDescent="0.25">
      <c r="A216" s="61">
        <v>40703</v>
      </c>
      <c r="B216" t="s">
        <v>30</v>
      </c>
      <c r="C216" t="s">
        <v>375</v>
      </c>
      <c r="D216">
        <v>16</v>
      </c>
    </row>
    <row r="217" spans="1:4" x14ac:dyDescent="0.25">
      <c r="A217" s="61">
        <v>40482</v>
      </c>
      <c r="B217" t="s">
        <v>30</v>
      </c>
      <c r="C217" t="s">
        <v>376</v>
      </c>
      <c r="D217">
        <v>19</v>
      </c>
    </row>
    <row r="218" spans="1:4" x14ac:dyDescent="0.25">
      <c r="A218" s="61">
        <v>40352</v>
      </c>
      <c r="B218" t="s">
        <v>373</v>
      </c>
      <c r="C218" t="s">
        <v>374</v>
      </c>
      <c r="D218">
        <v>21</v>
      </c>
    </row>
    <row r="219" spans="1:4" x14ac:dyDescent="0.25">
      <c r="A219" s="61">
        <v>40308</v>
      </c>
      <c r="B219" t="s">
        <v>28</v>
      </c>
      <c r="C219" t="s">
        <v>365</v>
      </c>
      <c r="D219">
        <v>21</v>
      </c>
    </row>
    <row r="220" spans="1:4" x14ac:dyDescent="0.25">
      <c r="A220" s="61">
        <v>40582</v>
      </c>
      <c r="B220" t="s">
        <v>372</v>
      </c>
      <c r="C220" t="s">
        <v>374</v>
      </c>
      <c r="D220">
        <v>7</v>
      </c>
    </row>
    <row r="221" spans="1:4" x14ac:dyDescent="0.25">
      <c r="A221" s="61">
        <v>40380</v>
      </c>
      <c r="B221" t="s">
        <v>369</v>
      </c>
      <c r="C221" t="s">
        <v>365</v>
      </c>
      <c r="D221">
        <v>24</v>
      </c>
    </row>
    <row r="222" spans="1:4" x14ac:dyDescent="0.25">
      <c r="A222" s="61">
        <v>40812</v>
      </c>
      <c r="B222" t="s">
        <v>372</v>
      </c>
      <c r="C222" t="s">
        <v>370</v>
      </c>
      <c r="D222">
        <v>23</v>
      </c>
    </row>
    <row r="223" spans="1:4" x14ac:dyDescent="0.25">
      <c r="A223" s="61">
        <v>40983</v>
      </c>
      <c r="B223" t="s">
        <v>28</v>
      </c>
      <c r="C223" t="s">
        <v>365</v>
      </c>
      <c r="D223">
        <v>16</v>
      </c>
    </row>
    <row r="224" spans="1:4" x14ac:dyDescent="0.25">
      <c r="A224" s="61">
        <v>40907</v>
      </c>
      <c r="B224" t="s">
        <v>373</v>
      </c>
      <c r="C224" t="s">
        <v>370</v>
      </c>
      <c r="D224">
        <v>21</v>
      </c>
    </row>
    <row r="225" spans="1:4" x14ac:dyDescent="0.25">
      <c r="A225" s="61">
        <v>40391</v>
      </c>
      <c r="B225" t="s">
        <v>373</v>
      </c>
      <c r="C225" t="s">
        <v>370</v>
      </c>
      <c r="D225">
        <v>5</v>
      </c>
    </row>
    <row r="226" spans="1:4" x14ac:dyDescent="0.25">
      <c r="A226" s="61">
        <v>40434</v>
      </c>
      <c r="B226" t="s">
        <v>30</v>
      </c>
      <c r="C226" t="s">
        <v>365</v>
      </c>
      <c r="D226">
        <v>6</v>
      </c>
    </row>
    <row r="227" spans="1:4" x14ac:dyDescent="0.25">
      <c r="A227" s="61">
        <v>40693</v>
      </c>
      <c r="B227" t="s">
        <v>372</v>
      </c>
      <c r="C227" t="s">
        <v>375</v>
      </c>
      <c r="D227">
        <v>24</v>
      </c>
    </row>
    <row r="228" spans="1:4" x14ac:dyDescent="0.25">
      <c r="A228" s="61">
        <v>40390</v>
      </c>
      <c r="B228" t="s">
        <v>362</v>
      </c>
      <c r="C228" t="s">
        <v>363</v>
      </c>
      <c r="D228">
        <v>13</v>
      </c>
    </row>
    <row r="229" spans="1:4" x14ac:dyDescent="0.25">
      <c r="A229" s="61">
        <v>40834</v>
      </c>
      <c r="B229" t="s">
        <v>30</v>
      </c>
      <c r="C229" t="s">
        <v>376</v>
      </c>
      <c r="D229">
        <v>16</v>
      </c>
    </row>
    <row r="230" spans="1:4" x14ac:dyDescent="0.25">
      <c r="A230" s="61">
        <v>40801</v>
      </c>
      <c r="B230" t="s">
        <v>30</v>
      </c>
      <c r="C230" t="s">
        <v>376</v>
      </c>
      <c r="D230">
        <v>12</v>
      </c>
    </row>
    <row r="231" spans="1:4" x14ac:dyDescent="0.25">
      <c r="A231" s="61">
        <v>40885</v>
      </c>
      <c r="B231" t="s">
        <v>28</v>
      </c>
      <c r="C231" t="s">
        <v>370</v>
      </c>
      <c r="D231">
        <v>7</v>
      </c>
    </row>
    <row r="232" spans="1:4" x14ac:dyDescent="0.25">
      <c r="A232" s="61">
        <v>40430</v>
      </c>
      <c r="B232" t="s">
        <v>372</v>
      </c>
      <c r="C232" t="s">
        <v>375</v>
      </c>
      <c r="D232">
        <v>2</v>
      </c>
    </row>
    <row r="233" spans="1:4" x14ac:dyDescent="0.25">
      <c r="A233" s="61">
        <v>40522</v>
      </c>
      <c r="B233" t="s">
        <v>373</v>
      </c>
      <c r="C233" t="s">
        <v>374</v>
      </c>
      <c r="D233">
        <v>23</v>
      </c>
    </row>
    <row r="234" spans="1:4" x14ac:dyDescent="0.25">
      <c r="A234" s="61">
        <v>40479</v>
      </c>
      <c r="B234" t="s">
        <v>30</v>
      </c>
      <c r="C234" t="s">
        <v>370</v>
      </c>
      <c r="D234">
        <v>7</v>
      </c>
    </row>
    <row r="235" spans="1:4" x14ac:dyDescent="0.25">
      <c r="A235" s="61">
        <v>40641</v>
      </c>
      <c r="B235" t="s">
        <v>373</v>
      </c>
      <c r="C235" t="s">
        <v>376</v>
      </c>
      <c r="D235">
        <v>21</v>
      </c>
    </row>
    <row r="236" spans="1:4" x14ac:dyDescent="0.25">
      <c r="A236" s="61">
        <v>40689</v>
      </c>
      <c r="B236" t="s">
        <v>28</v>
      </c>
      <c r="C236" t="s">
        <v>375</v>
      </c>
      <c r="D236">
        <v>1</v>
      </c>
    </row>
    <row r="237" spans="1:4" x14ac:dyDescent="0.25">
      <c r="A237" s="61">
        <v>40375</v>
      </c>
      <c r="B237" t="s">
        <v>373</v>
      </c>
      <c r="C237" t="s">
        <v>375</v>
      </c>
      <c r="D237">
        <v>15</v>
      </c>
    </row>
    <row r="238" spans="1:4" x14ac:dyDescent="0.25">
      <c r="A238" s="61">
        <v>40958</v>
      </c>
      <c r="B238" t="s">
        <v>373</v>
      </c>
      <c r="C238" t="s">
        <v>365</v>
      </c>
      <c r="D238">
        <v>16</v>
      </c>
    </row>
    <row r="239" spans="1:4" x14ac:dyDescent="0.25">
      <c r="A239" s="61">
        <v>40380</v>
      </c>
      <c r="B239" t="s">
        <v>369</v>
      </c>
      <c r="C239" t="s">
        <v>363</v>
      </c>
      <c r="D239">
        <v>11</v>
      </c>
    </row>
    <row r="240" spans="1:4" x14ac:dyDescent="0.25">
      <c r="A240" s="61">
        <v>40339</v>
      </c>
      <c r="B240" t="s">
        <v>372</v>
      </c>
      <c r="C240" t="s">
        <v>376</v>
      </c>
      <c r="D240">
        <v>3</v>
      </c>
    </row>
    <row r="241" spans="1:4" x14ac:dyDescent="0.25">
      <c r="A241" s="61">
        <v>40630</v>
      </c>
      <c r="B241" t="s">
        <v>369</v>
      </c>
      <c r="C241" t="s">
        <v>370</v>
      </c>
      <c r="D241">
        <v>1</v>
      </c>
    </row>
    <row r="242" spans="1:4" x14ac:dyDescent="0.25">
      <c r="A242" s="61">
        <v>40808</v>
      </c>
      <c r="B242" t="s">
        <v>30</v>
      </c>
      <c r="C242" t="s">
        <v>365</v>
      </c>
      <c r="D242">
        <v>21</v>
      </c>
    </row>
    <row r="243" spans="1:4" x14ac:dyDescent="0.25">
      <c r="A243" s="61">
        <v>40645</v>
      </c>
      <c r="B243" t="s">
        <v>369</v>
      </c>
      <c r="C243" t="s">
        <v>375</v>
      </c>
      <c r="D243">
        <v>12</v>
      </c>
    </row>
    <row r="244" spans="1:4" x14ac:dyDescent="0.25">
      <c r="A244" s="61">
        <v>40486</v>
      </c>
      <c r="B244" t="s">
        <v>369</v>
      </c>
      <c r="C244" t="s">
        <v>363</v>
      </c>
      <c r="D244">
        <v>25</v>
      </c>
    </row>
    <row r="245" spans="1:4" x14ac:dyDescent="0.25">
      <c r="A245" s="61">
        <v>40674</v>
      </c>
      <c r="B245" t="s">
        <v>362</v>
      </c>
      <c r="C245" t="s">
        <v>363</v>
      </c>
      <c r="D245">
        <v>8</v>
      </c>
    </row>
    <row r="246" spans="1:4" x14ac:dyDescent="0.25">
      <c r="A246" s="61">
        <v>40973</v>
      </c>
      <c r="B246" t="s">
        <v>373</v>
      </c>
      <c r="C246" t="s">
        <v>376</v>
      </c>
      <c r="D246">
        <v>20</v>
      </c>
    </row>
    <row r="247" spans="1:4" x14ac:dyDescent="0.25">
      <c r="A247" s="61">
        <v>40372</v>
      </c>
      <c r="B247" t="s">
        <v>369</v>
      </c>
      <c r="C247" t="s">
        <v>370</v>
      </c>
      <c r="D247">
        <v>14</v>
      </c>
    </row>
    <row r="248" spans="1:4" x14ac:dyDescent="0.25">
      <c r="A248" s="61">
        <v>40716</v>
      </c>
      <c r="B248" t="s">
        <v>372</v>
      </c>
      <c r="C248" t="s">
        <v>375</v>
      </c>
      <c r="D248">
        <v>2</v>
      </c>
    </row>
    <row r="249" spans="1:4" x14ac:dyDescent="0.25">
      <c r="A249" s="61">
        <v>40351</v>
      </c>
      <c r="B249" t="s">
        <v>373</v>
      </c>
      <c r="C249" t="s">
        <v>365</v>
      </c>
      <c r="D249">
        <v>18</v>
      </c>
    </row>
    <row r="250" spans="1:4" x14ac:dyDescent="0.25">
      <c r="A250" s="61">
        <v>40659</v>
      </c>
      <c r="B250" t="s">
        <v>362</v>
      </c>
      <c r="C250" t="s">
        <v>370</v>
      </c>
      <c r="D250">
        <v>18</v>
      </c>
    </row>
    <row r="251" spans="1:4" x14ac:dyDescent="0.25">
      <c r="A251" s="61">
        <v>40356</v>
      </c>
      <c r="B251" t="s">
        <v>369</v>
      </c>
      <c r="C251" t="s">
        <v>374</v>
      </c>
      <c r="D251">
        <v>7</v>
      </c>
    </row>
    <row r="252" spans="1:4" x14ac:dyDescent="0.25">
      <c r="A252" s="61">
        <v>40889</v>
      </c>
      <c r="B252" t="s">
        <v>372</v>
      </c>
      <c r="C252" t="s">
        <v>376</v>
      </c>
      <c r="D252">
        <v>25</v>
      </c>
    </row>
    <row r="253" spans="1:4" x14ac:dyDescent="0.25">
      <c r="A253" s="61">
        <v>40785</v>
      </c>
      <c r="B253" t="s">
        <v>28</v>
      </c>
      <c r="C253" t="s">
        <v>363</v>
      </c>
      <c r="D253">
        <v>13</v>
      </c>
    </row>
    <row r="254" spans="1:4" x14ac:dyDescent="0.25">
      <c r="A254" s="61">
        <v>40553</v>
      </c>
      <c r="B254" t="s">
        <v>372</v>
      </c>
      <c r="C254" t="s">
        <v>376</v>
      </c>
      <c r="D254">
        <v>4</v>
      </c>
    </row>
    <row r="255" spans="1:4" x14ac:dyDescent="0.25">
      <c r="A255" s="61">
        <v>40789</v>
      </c>
      <c r="B255" t="s">
        <v>372</v>
      </c>
      <c r="C255" t="s">
        <v>374</v>
      </c>
      <c r="D255">
        <v>18</v>
      </c>
    </row>
    <row r="256" spans="1:4" x14ac:dyDescent="0.25">
      <c r="A256" s="61">
        <v>40409</v>
      </c>
      <c r="B256" t="s">
        <v>369</v>
      </c>
      <c r="C256" t="s">
        <v>374</v>
      </c>
      <c r="D256">
        <v>4</v>
      </c>
    </row>
    <row r="257" spans="1:4" x14ac:dyDescent="0.25">
      <c r="A257" s="61">
        <v>40447</v>
      </c>
      <c r="B257" t="s">
        <v>369</v>
      </c>
      <c r="C257" t="s">
        <v>376</v>
      </c>
      <c r="D257">
        <v>13</v>
      </c>
    </row>
    <row r="258" spans="1:4" x14ac:dyDescent="0.25">
      <c r="A258" s="61">
        <v>40749</v>
      </c>
      <c r="B258" t="s">
        <v>372</v>
      </c>
      <c r="C258" t="s">
        <v>376</v>
      </c>
      <c r="D258">
        <v>5</v>
      </c>
    </row>
    <row r="259" spans="1:4" x14ac:dyDescent="0.25">
      <c r="A259" s="61">
        <v>40359</v>
      </c>
      <c r="B259" t="s">
        <v>369</v>
      </c>
      <c r="C259" t="s">
        <v>363</v>
      </c>
      <c r="D259">
        <v>9</v>
      </c>
    </row>
    <row r="260" spans="1:4" x14ac:dyDescent="0.25">
      <c r="A260" s="61">
        <v>40995</v>
      </c>
      <c r="B260" t="s">
        <v>369</v>
      </c>
      <c r="C260" t="s">
        <v>375</v>
      </c>
      <c r="D260">
        <v>1</v>
      </c>
    </row>
    <row r="261" spans="1:4" x14ac:dyDescent="0.25">
      <c r="A261" s="61">
        <v>40467</v>
      </c>
      <c r="B261" t="s">
        <v>373</v>
      </c>
      <c r="C261" t="s">
        <v>376</v>
      </c>
      <c r="D261">
        <v>21</v>
      </c>
    </row>
    <row r="262" spans="1:4" x14ac:dyDescent="0.25">
      <c r="A262" s="61">
        <v>40647</v>
      </c>
      <c r="B262" t="s">
        <v>369</v>
      </c>
      <c r="C262" t="s">
        <v>374</v>
      </c>
      <c r="D262">
        <v>19</v>
      </c>
    </row>
    <row r="263" spans="1:4" x14ac:dyDescent="0.25">
      <c r="A263" s="61">
        <v>40308</v>
      </c>
      <c r="B263" t="s">
        <v>369</v>
      </c>
      <c r="C263" t="s">
        <v>376</v>
      </c>
      <c r="D263">
        <v>7</v>
      </c>
    </row>
    <row r="264" spans="1:4" x14ac:dyDescent="0.25">
      <c r="A264" s="61">
        <v>40400</v>
      </c>
      <c r="B264" t="s">
        <v>28</v>
      </c>
      <c r="C264" t="s">
        <v>375</v>
      </c>
      <c r="D264">
        <v>5</v>
      </c>
    </row>
    <row r="265" spans="1:4" x14ac:dyDescent="0.25">
      <c r="A265" s="61">
        <v>40898</v>
      </c>
      <c r="B265" t="s">
        <v>30</v>
      </c>
      <c r="C265" t="s">
        <v>363</v>
      </c>
      <c r="D265">
        <v>23</v>
      </c>
    </row>
    <row r="266" spans="1:4" x14ac:dyDescent="0.25">
      <c r="A266" s="61">
        <v>40927</v>
      </c>
      <c r="B266" t="s">
        <v>372</v>
      </c>
      <c r="C266" t="s">
        <v>365</v>
      </c>
      <c r="D266">
        <v>8</v>
      </c>
    </row>
    <row r="267" spans="1:4" x14ac:dyDescent="0.25">
      <c r="A267" s="61">
        <v>40707</v>
      </c>
      <c r="B267" t="s">
        <v>373</v>
      </c>
      <c r="C267" t="s">
        <v>375</v>
      </c>
      <c r="D267">
        <v>10</v>
      </c>
    </row>
    <row r="268" spans="1:4" x14ac:dyDescent="0.25">
      <c r="A268" s="61">
        <v>40518</v>
      </c>
      <c r="B268" t="s">
        <v>362</v>
      </c>
      <c r="C268" t="s">
        <v>374</v>
      </c>
      <c r="D268">
        <v>10</v>
      </c>
    </row>
    <row r="269" spans="1:4" x14ac:dyDescent="0.25">
      <c r="A269" s="61">
        <v>40906</v>
      </c>
      <c r="B269" t="s">
        <v>30</v>
      </c>
      <c r="C269" t="s">
        <v>363</v>
      </c>
      <c r="D269">
        <v>24</v>
      </c>
    </row>
    <row r="270" spans="1:4" x14ac:dyDescent="0.25">
      <c r="A270" s="61">
        <v>40947</v>
      </c>
      <c r="B270" t="s">
        <v>28</v>
      </c>
      <c r="C270" t="s">
        <v>363</v>
      </c>
      <c r="D270">
        <v>5</v>
      </c>
    </row>
    <row r="271" spans="1:4" x14ac:dyDescent="0.25">
      <c r="A271" s="61">
        <v>40625</v>
      </c>
      <c r="B271" t="s">
        <v>30</v>
      </c>
      <c r="C271" t="s">
        <v>365</v>
      </c>
      <c r="D271">
        <v>25</v>
      </c>
    </row>
    <row r="272" spans="1:4" x14ac:dyDescent="0.25">
      <c r="A272" s="61">
        <v>40856</v>
      </c>
      <c r="B272" t="s">
        <v>28</v>
      </c>
      <c r="C272" t="s">
        <v>370</v>
      </c>
      <c r="D272">
        <v>5</v>
      </c>
    </row>
    <row r="273" spans="1:4" x14ac:dyDescent="0.25">
      <c r="A273" s="61">
        <v>40781</v>
      </c>
      <c r="B273" t="s">
        <v>362</v>
      </c>
      <c r="C273" t="s">
        <v>365</v>
      </c>
      <c r="D273">
        <v>3</v>
      </c>
    </row>
    <row r="274" spans="1:4" x14ac:dyDescent="0.25">
      <c r="A274" s="61">
        <v>40808</v>
      </c>
      <c r="B274" t="s">
        <v>30</v>
      </c>
      <c r="C274" t="s">
        <v>375</v>
      </c>
      <c r="D274">
        <v>4</v>
      </c>
    </row>
    <row r="275" spans="1:4" x14ac:dyDescent="0.25">
      <c r="A275" s="61">
        <v>41001</v>
      </c>
      <c r="B275" t="s">
        <v>28</v>
      </c>
      <c r="C275" t="s">
        <v>365</v>
      </c>
      <c r="D275">
        <v>1</v>
      </c>
    </row>
    <row r="276" spans="1:4" x14ac:dyDescent="0.25">
      <c r="A276" s="61">
        <v>40900</v>
      </c>
      <c r="B276" t="s">
        <v>369</v>
      </c>
      <c r="C276" t="s">
        <v>376</v>
      </c>
      <c r="D276">
        <v>20</v>
      </c>
    </row>
    <row r="277" spans="1:4" x14ac:dyDescent="0.25">
      <c r="A277" s="61">
        <v>40430</v>
      </c>
      <c r="B277" t="s">
        <v>28</v>
      </c>
      <c r="C277" t="s">
        <v>375</v>
      </c>
      <c r="D277">
        <v>5</v>
      </c>
    </row>
    <row r="278" spans="1:4" x14ac:dyDescent="0.25">
      <c r="A278" s="61">
        <v>40459</v>
      </c>
      <c r="B278" t="s">
        <v>362</v>
      </c>
      <c r="C278" t="s">
        <v>375</v>
      </c>
      <c r="D278">
        <v>18</v>
      </c>
    </row>
    <row r="279" spans="1:4" x14ac:dyDescent="0.25">
      <c r="A279" s="61">
        <v>40531</v>
      </c>
      <c r="B279" t="s">
        <v>362</v>
      </c>
      <c r="C279" t="s">
        <v>370</v>
      </c>
      <c r="D279">
        <v>4</v>
      </c>
    </row>
    <row r="280" spans="1:4" x14ac:dyDescent="0.25">
      <c r="A280" s="61">
        <v>40336</v>
      </c>
      <c r="B280" t="s">
        <v>373</v>
      </c>
      <c r="C280" t="s">
        <v>363</v>
      </c>
      <c r="D280">
        <v>11</v>
      </c>
    </row>
    <row r="281" spans="1:4" x14ac:dyDescent="0.25">
      <c r="A281" s="61">
        <v>40737</v>
      </c>
      <c r="B281" t="s">
        <v>30</v>
      </c>
      <c r="C281" t="s">
        <v>376</v>
      </c>
      <c r="D281">
        <v>16</v>
      </c>
    </row>
    <row r="282" spans="1:4" x14ac:dyDescent="0.25">
      <c r="A282" s="61">
        <v>40332</v>
      </c>
      <c r="B282" t="s">
        <v>369</v>
      </c>
      <c r="C282" t="s">
        <v>374</v>
      </c>
      <c r="D282">
        <v>22</v>
      </c>
    </row>
    <row r="283" spans="1:4" x14ac:dyDescent="0.25">
      <c r="A283" s="61">
        <v>40636</v>
      </c>
      <c r="B283" t="s">
        <v>30</v>
      </c>
      <c r="C283" t="s">
        <v>374</v>
      </c>
      <c r="D283">
        <v>6</v>
      </c>
    </row>
    <row r="284" spans="1:4" x14ac:dyDescent="0.25">
      <c r="A284" s="61">
        <v>40727</v>
      </c>
      <c r="B284" t="s">
        <v>362</v>
      </c>
      <c r="C284" t="s">
        <v>375</v>
      </c>
      <c r="D284">
        <v>11</v>
      </c>
    </row>
    <row r="285" spans="1:4" x14ac:dyDescent="0.25">
      <c r="A285" s="61">
        <v>40333</v>
      </c>
      <c r="B285" t="s">
        <v>30</v>
      </c>
      <c r="C285" t="s">
        <v>376</v>
      </c>
      <c r="D285">
        <v>24</v>
      </c>
    </row>
    <row r="286" spans="1:4" x14ac:dyDescent="0.25">
      <c r="A286" s="61">
        <v>40902</v>
      </c>
      <c r="B286" t="s">
        <v>362</v>
      </c>
      <c r="C286" t="s">
        <v>370</v>
      </c>
      <c r="D286">
        <v>18</v>
      </c>
    </row>
    <row r="287" spans="1:4" x14ac:dyDescent="0.25">
      <c r="A287" s="61">
        <v>40570</v>
      </c>
      <c r="B287" t="s">
        <v>369</v>
      </c>
      <c r="C287" t="s">
        <v>363</v>
      </c>
      <c r="D287">
        <v>3</v>
      </c>
    </row>
    <row r="288" spans="1:4" x14ac:dyDescent="0.25">
      <c r="A288" s="61">
        <v>40316</v>
      </c>
      <c r="B288" t="s">
        <v>373</v>
      </c>
      <c r="C288" t="s">
        <v>375</v>
      </c>
      <c r="D288">
        <v>1</v>
      </c>
    </row>
    <row r="289" spans="1:4" x14ac:dyDescent="0.25">
      <c r="A289" s="61">
        <v>40960</v>
      </c>
      <c r="B289" t="s">
        <v>369</v>
      </c>
      <c r="C289" t="s">
        <v>374</v>
      </c>
      <c r="D289">
        <v>13</v>
      </c>
    </row>
    <row r="290" spans="1:4" x14ac:dyDescent="0.25">
      <c r="A290" s="61">
        <v>40906</v>
      </c>
      <c r="B290" t="s">
        <v>28</v>
      </c>
      <c r="C290" t="s">
        <v>375</v>
      </c>
      <c r="D290">
        <v>2</v>
      </c>
    </row>
    <row r="291" spans="1:4" x14ac:dyDescent="0.25">
      <c r="A291" s="61">
        <v>40923</v>
      </c>
      <c r="B291" t="s">
        <v>369</v>
      </c>
      <c r="C291" t="s">
        <v>370</v>
      </c>
      <c r="D291">
        <v>22</v>
      </c>
    </row>
    <row r="292" spans="1:4" x14ac:dyDescent="0.25">
      <c r="A292" s="61">
        <v>40331</v>
      </c>
      <c r="B292" t="s">
        <v>362</v>
      </c>
      <c r="C292" t="s">
        <v>374</v>
      </c>
      <c r="D292">
        <v>21</v>
      </c>
    </row>
    <row r="293" spans="1:4" x14ac:dyDescent="0.25">
      <c r="A293" s="61">
        <v>40881</v>
      </c>
      <c r="B293" t="s">
        <v>362</v>
      </c>
      <c r="C293" t="s">
        <v>365</v>
      </c>
      <c r="D293">
        <v>11</v>
      </c>
    </row>
    <row r="294" spans="1:4" x14ac:dyDescent="0.25">
      <c r="A294" s="61">
        <v>40676</v>
      </c>
      <c r="B294" t="s">
        <v>362</v>
      </c>
      <c r="C294" t="s">
        <v>365</v>
      </c>
      <c r="D294">
        <v>21</v>
      </c>
    </row>
    <row r="295" spans="1:4" x14ac:dyDescent="0.25">
      <c r="A295" s="61">
        <v>40809</v>
      </c>
      <c r="B295" t="s">
        <v>372</v>
      </c>
      <c r="C295" t="s">
        <v>370</v>
      </c>
      <c r="D295">
        <v>1</v>
      </c>
    </row>
    <row r="296" spans="1:4" x14ac:dyDescent="0.25">
      <c r="A296" s="61">
        <v>40543</v>
      </c>
      <c r="B296" t="s">
        <v>28</v>
      </c>
      <c r="C296" t="s">
        <v>375</v>
      </c>
      <c r="D296">
        <v>18</v>
      </c>
    </row>
    <row r="297" spans="1:4" x14ac:dyDescent="0.25">
      <c r="A297" s="61">
        <v>40417</v>
      </c>
      <c r="B297" t="s">
        <v>30</v>
      </c>
      <c r="C297" t="s">
        <v>363</v>
      </c>
      <c r="D297">
        <v>7</v>
      </c>
    </row>
    <row r="298" spans="1:4" x14ac:dyDescent="0.25">
      <c r="A298" s="61">
        <v>40887</v>
      </c>
      <c r="B298" t="s">
        <v>373</v>
      </c>
      <c r="C298" t="s">
        <v>376</v>
      </c>
      <c r="D298">
        <v>13</v>
      </c>
    </row>
    <row r="299" spans="1:4" x14ac:dyDescent="0.25">
      <c r="A299" s="61">
        <v>41000</v>
      </c>
      <c r="B299" t="s">
        <v>362</v>
      </c>
      <c r="C299" t="s">
        <v>376</v>
      </c>
      <c r="D299">
        <v>7</v>
      </c>
    </row>
    <row r="300" spans="1:4" x14ac:dyDescent="0.25">
      <c r="A300" s="61">
        <v>40738</v>
      </c>
      <c r="B300" t="s">
        <v>369</v>
      </c>
      <c r="C300" t="s">
        <v>363</v>
      </c>
      <c r="D300">
        <v>18</v>
      </c>
    </row>
    <row r="301" spans="1:4" x14ac:dyDescent="0.25">
      <c r="A301" s="61">
        <v>40682</v>
      </c>
      <c r="B301" t="s">
        <v>28</v>
      </c>
      <c r="C301" t="s">
        <v>370</v>
      </c>
      <c r="D301">
        <v>14</v>
      </c>
    </row>
    <row r="302" spans="1:4" x14ac:dyDescent="0.25">
      <c r="A302" s="61">
        <v>40759</v>
      </c>
      <c r="B302" t="s">
        <v>369</v>
      </c>
      <c r="C302" t="s">
        <v>363</v>
      </c>
      <c r="D302">
        <v>17</v>
      </c>
    </row>
    <row r="303" spans="1:4" x14ac:dyDescent="0.25">
      <c r="A303" s="61">
        <v>40388</v>
      </c>
      <c r="B303" t="s">
        <v>30</v>
      </c>
      <c r="C303" t="s">
        <v>376</v>
      </c>
      <c r="D303">
        <v>20</v>
      </c>
    </row>
    <row r="304" spans="1:4" x14ac:dyDescent="0.25">
      <c r="A304" s="61">
        <v>40768</v>
      </c>
      <c r="B304" t="s">
        <v>372</v>
      </c>
      <c r="C304" t="s">
        <v>376</v>
      </c>
      <c r="D304">
        <v>17</v>
      </c>
    </row>
    <row r="305" spans="1:4" x14ac:dyDescent="0.25">
      <c r="A305" s="61">
        <v>40621</v>
      </c>
      <c r="B305" t="s">
        <v>373</v>
      </c>
      <c r="C305" t="s">
        <v>370</v>
      </c>
      <c r="D305">
        <v>3</v>
      </c>
    </row>
    <row r="306" spans="1:4" x14ac:dyDescent="0.25">
      <c r="A306" s="61">
        <v>40867</v>
      </c>
      <c r="B306" t="s">
        <v>30</v>
      </c>
      <c r="C306" t="s">
        <v>363</v>
      </c>
      <c r="D306">
        <v>20</v>
      </c>
    </row>
    <row r="307" spans="1:4" x14ac:dyDescent="0.25">
      <c r="A307" s="61">
        <v>40360</v>
      </c>
      <c r="B307" t="s">
        <v>30</v>
      </c>
      <c r="C307" t="s">
        <v>376</v>
      </c>
      <c r="D307">
        <v>14</v>
      </c>
    </row>
    <row r="308" spans="1:4" x14ac:dyDescent="0.25">
      <c r="A308" s="61">
        <v>40865</v>
      </c>
      <c r="B308" t="s">
        <v>372</v>
      </c>
      <c r="C308" t="s">
        <v>374</v>
      </c>
      <c r="D308">
        <v>24</v>
      </c>
    </row>
    <row r="309" spans="1:4" x14ac:dyDescent="0.25">
      <c r="A309" s="61">
        <v>40910</v>
      </c>
      <c r="B309" t="s">
        <v>372</v>
      </c>
      <c r="C309" t="s">
        <v>374</v>
      </c>
      <c r="D309">
        <v>7</v>
      </c>
    </row>
    <row r="310" spans="1:4" x14ac:dyDescent="0.25">
      <c r="A310" s="61">
        <v>40705</v>
      </c>
      <c r="B310" t="s">
        <v>28</v>
      </c>
      <c r="C310" t="s">
        <v>376</v>
      </c>
      <c r="D310">
        <v>16</v>
      </c>
    </row>
    <row r="311" spans="1:4" x14ac:dyDescent="0.25">
      <c r="A311" s="61">
        <v>40980</v>
      </c>
      <c r="B311" t="s">
        <v>362</v>
      </c>
      <c r="C311" t="s">
        <v>374</v>
      </c>
      <c r="D311">
        <v>3</v>
      </c>
    </row>
    <row r="312" spans="1:4" x14ac:dyDescent="0.25">
      <c r="A312" s="61">
        <v>40863</v>
      </c>
      <c r="B312" t="s">
        <v>362</v>
      </c>
      <c r="C312" t="s">
        <v>374</v>
      </c>
      <c r="D312">
        <v>10</v>
      </c>
    </row>
    <row r="313" spans="1:4" x14ac:dyDescent="0.25">
      <c r="A313" s="61">
        <v>40621</v>
      </c>
      <c r="B313" t="s">
        <v>362</v>
      </c>
      <c r="C313" t="s">
        <v>370</v>
      </c>
      <c r="D313">
        <v>1</v>
      </c>
    </row>
    <row r="314" spans="1:4" x14ac:dyDescent="0.25">
      <c r="A314" s="61">
        <v>40843</v>
      </c>
      <c r="B314" t="s">
        <v>373</v>
      </c>
      <c r="C314" t="s">
        <v>365</v>
      </c>
      <c r="D314">
        <v>1</v>
      </c>
    </row>
    <row r="315" spans="1:4" x14ac:dyDescent="0.25">
      <c r="A315" s="61">
        <v>40323</v>
      </c>
      <c r="B315" t="s">
        <v>30</v>
      </c>
      <c r="C315" t="s">
        <v>370</v>
      </c>
      <c r="D315">
        <v>10</v>
      </c>
    </row>
    <row r="316" spans="1:4" x14ac:dyDescent="0.25">
      <c r="A316" s="61">
        <v>40368</v>
      </c>
      <c r="B316" t="s">
        <v>362</v>
      </c>
      <c r="C316" t="s">
        <v>363</v>
      </c>
      <c r="D316">
        <v>12</v>
      </c>
    </row>
    <row r="317" spans="1:4" x14ac:dyDescent="0.25">
      <c r="A317" s="61">
        <v>40871</v>
      </c>
      <c r="B317" t="s">
        <v>362</v>
      </c>
      <c r="C317" t="s">
        <v>374</v>
      </c>
      <c r="D317">
        <v>15</v>
      </c>
    </row>
    <row r="318" spans="1:4" x14ac:dyDescent="0.25">
      <c r="A318" s="61">
        <v>40356</v>
      </c>
      <c r="B318" t="s">
        <v>30</v>
      </c>
      <c r="C318" t="s">
        <v>365</v>
      </c>
      <c r="D318">
        <v>5</v>
      </c>
    </row>
    <row r="319" spans="1:4" x14ac:dyDescent="0.25">
      <c r="A319" s="61">
        <v>40497</v>
      </c>
      <c r="B319" t="s">
        <v>30</v>
      </c>
      <c r="C319" t="s">
        <v>363</v>
      </c>
      <c r="D319">
        <v>5</v>
      </c>
    </row>
    <row r="320" spans="1:4" x14ac:dyDescent="0.25">
      <c r="A320" s="61">
        <v>40548</v>
      </c>
      <c r="B320" t="s">
        <v>373</v>
      </c>
      <c r="C320" t="s">
        <v>370</v>
      </c>
      <c r="D320">
        <v>6</v>
      </c>
    </row>
    <row r="321" spans="1:4" x14ac:dyDescent="0.25">
      <c r="A321" s="61">
        <v>40620</v>
      </c>
      <c r="B321" t="s">
        <v>372</v>
      </c>
      <c r="C321" t="s">
        <v>375</v>
      </c>
      <c r="D321">
        <v>13</v>
      </c>
    </row>
    <row r="322" spans="1:4" x14ac:dyDescent="0.25">
      <c r="A322" s="61">
        <v>40478</v>
      </c>
      <c r="B322" t="s">
        <v>372</v>
      </c>
      <c r="C322" t="s">
        <v>375</v>
      </c>
      <c r="D322">
        <v>18</v>
      </c>
    </row>
    <row r="323" spans="1:4" x14ac:dyDescent="0.25">
      <c r="A323" s="61">
        <v>40579</v>
      </c>
      <c r="B323" t="s">
        <v>30</v>
      </c>
      <c r="C323" t="s">
        <v>365</v>
      </c>
      <c r="D323">
        <v>3</v>
      </c>
    </row>
    <row r="324" spans="1:4" x14ac:dyDescent="0.25">
      <c r="A324" s="61">
        <v>40802</v>
      </c>
      <c r="B324" t="s">
        <v>28</v>
      </c>
      <c r="C324" t="s">
        <v>365</v>
      </c>
      <c r="D324">
        <v>5</v>
      </c>
    </row>
    <row r="325" spans="1:4" x14ac:dyDescent="0.25">
      <c r="A325" s="61">
        <v>40725</v>
      </c>
      <c r="B325" t="s">
        <v>362</v>
      </c>
      <c r="C325" t="s">
        <v>374</v>
      </c>
      <c r="D325">
        <v>20</v>
      </c>
    </row>
    <row r="326" spans="1:4" x14ac:dyDescent="0.25">
      <c r="A326" s="61">
        <v>40897</v>
      </c>
      <c r="B326" t="s">
        <v>362</v>
      </c>
      <c r="C326" t="s">
        <v>365</v>
      </c>
      <c r="D326">
        <v>14</v>
      </c>
    </row>
    <row r="327" spans="1:4" x14ac:dyDescent="0.25">
      <c r="A327" s="61">
        <v>40517</v>
      </c>
      <c r="B327" t="s">
        <v>362</v>
      </c>
      <c r="C327" t="s">
        <v>376</v>
      </c>
      <c r="D327">
        <v>13</v>
      </c>
    </row>
    <row r="328" spans="1:4" x14ac:dyDescent="0.25">
      <c r="A328" s="61">
        <v>40758</v>
      </c>
      <c r="B328" t="s">
        <v>30</v>
      </c>
      <c r="C328" t="s">
        <v>363</v>
      </c>
      <c r="D328">
        <v>13</v>
      </c>
    </row>
    <row r="329" spans="1:4" x14ac:dyDescent="0.25">
      <c r="A329" s="61">
        <v>40412</v>
      </c>
      <c r="B329" t="s">
        <v>30</v>
      </c>
      <c r="C329" t="s">
        <v>363</v>
      </c>
      <c r="D329">
        <v>11</v>
      </c>
    </row>
    <row r="330" spans="1:4" x14ac:dyDescent="0.25">
      <c r="A330" s="61">
        <v>40713</v>
      </c>
      <c r="B330" t="s">
        <v>28</v>
      </c>
      <c r="C330" t="s">
        <v>376</v>
      </c>
      <c r="D330">
        <v>25</v>
      </c>
    </row>
    <row r="331" spans="1:4" x14ac:dyDescent="0.25">
      <c r="A331" s="61">
        <v>40529</v>
      </c>
      <c r="B331" t="s">
        <v>28</v>
      </c>
      <c r="C331" t="s">
        <v>370</v>
      </c>
      <c r="D331">
        <v>14</v>
      </c>
    </row>
    <row r="332" spans="1:4" x14ac:dyDescent="0.25">
      <c r="A332" s="61">
        <v>40450</v>
      </c>
      <c r="B332" t="s">
        <v>373</v>
      </c>
      <c r="C332" t="s">
        <v>365</v>
      </c>
      <c r="D332">
        <v>7</v>
      </c>
    </row>
    <row r="333" spans="1:4" x14ac:dyDescent="0.25">
      <c r="A333" s="61">
        <v>40659</v>
      </c>
      <c r="B333" t="s">
        <v>372</v>
      </c>
      <c r="C333" t="s">
        <v>376</v>
      </c>
      <c r="D333">
        <v>7</v>
      </c>
    </row>
    <row r="334" spans="1:4" x14ac:dyDescent="0.25">
      <c r="A334" s="61">
        <v>40623</v>
      </c>
      <c r="B334" t="s">
        <v>372</v>
      </c>
      <c r="C334" t="s">
        <v>363</v>
      </c>
      <c r="D334">
        <v>17</v>
      </c>
    </row>
    <row r="335" spans="1:4" x14ac:dyDescent="0.25">
      <c r="A335" s="61">
        <v>40899</v>
      </c>
      <c r="B335" t="s">
        <v>30</v>
      </c>
      <c r="C335" t="s">
        <v>376</v>
      </c>
      <c r="D335">
        <v>18</v>
      </c>
    </row>
    <row r="336" spans="1:4" x14ac:dyDescent="0.25">
      <c r="A336" s="61">
        <v>40405</v>
      </c>
      <c r="B336" t="s">
        <v>28</v>
      </c>
      <c r="C336" t="s">
        <v>363</v>
      </c>
      <c r="D336">
        <v>20</v>
      </c>
    </row>
    <row r="337" spans="1:4" x14ac:dyDescent="0.25">
      <c r="A337" s="61">
        <v>40338</v>
      </c>
      <c r="B337" t="s">
        <v>362</v>
      </c>
      <c r="C337" t="s">
        <v>376</v>
      </c>
      <c r="D337">
        <v>7</v>
      </c>
    </row>
    <row r="338" spans="1:4" x14ac:dyDescent="0.25">
      <c r="A338" s="61">
        <v>40522</v>
      </c>
      <c r="B338" t="s">
        <v>373</v>
      </c>
      <c r="C338" t="s">
        <v>374</v>
      </c>
      <c r="D338">
        <v>20</v>
      </c>
    </row>
    <row r="339" spans="1:4" x14ac:dyDescent="0.25">
      <c r="A339" s="61">
        <v>40904</v>
      </c>
      <c r="B339" t="s">
        <v>369</v>
      </c>
      <c r="C339" t="s">
        <v>365</v>
      </c>
      <c r="D339">
        <v>11</v>
      </c>
    </row>
    <row r="340" spans="1:4" x14ac:dyDescent="0.25">
      <c r="A340" s="61">
        <v>40919</v>
      </c>
      <c r="B340" t="s">
        <v>372</v>
      </c>
      <c r="C340" t="s">
        <v>375</v>
      </c>
      <c r="D340">
        <v>14</v>
      </c>
    </row>
    <row r="341" spans="1:4" x14ac:dyDescent="0.25">
      <c r="A341" s="61">
        <v>40872</v>
      </c>
      <c r="B341" t="s">
        <v>30</v>
      </c>
      <c r="C341" t="s">
        <v>376</v>
      </c>
      <c r="D341">
        <v>4</v>
      </c>
    </row>
    <row r="342" spans="1:4" x14ac:dyDescent="0.25">
      <c r="A342" s="61">
        <v>40402</v>
      </c>
      <c r="B342" t="s">
        <v>372</v>
      </c>
      <c r="C342" t="s">
        <v>365</v>
      </c>
      <c r="D342">
        <v>2</v>
      </c>
    </row>
    <row r="343" spans="1:4" x14ac:dyDescent="0.25">
      <c r="A343" s="61">
        <v>40775</v>
      </c>
      <c r="B343" t="s">
        <v>372</v>
      </c>
      <c r="C343" t="s">
        <v>365</v>
      </c>
      <c r="D343">
        <v>13</v>
      </c>
    </row>
    <row r="344" spans="1:4" x14ac:dyDescent="0.25">
      <c r="A344" s="61">
        <v>40627</v>
      </c>
      <c r="B344" t="s">
        <v>30</v>
      </c>
      <c r="C344" t="s">
        <v>363</v>
      </c>
      <c r="D344">
        <v>2</v>
      </c>
    </row>
    <row r="345" spans="1:4" x14ac:dyDescent="0.25">
      <c r="A345" s="61">
        <v>40342</v>
      </c>
      <c r="B345" t="s">
        <v>30</v>
      </c>
      <c r="C345" t="s">
        <v>374</v>
      </c>
      <c r="D345">
        <v>13</v>
      </c>
    </row>
    <row r="346" spans="1:4" x14ac:dyDescent="0.25">
      <c r="A346" s="61">
        <v>40970</v>
      </c>
      <c r="B346" t="s">
        <v>369</v>
      </c>
      <c r="C346" t="s">
        <v>365</v>
      </c>
      <c r="D346">
        <v>11</v>
      </c>
    </row>
    <row r="347" spans="1:4" x14ac:dyDescent="0.25">
      <c r="A347" s="61">
        <v>40347</v>
      </c>
      <c r="B347" t="s">
        <v>369</v>
      </c>
      <c r="C347" t="s">
        <v>376</v>
      </c>
      <c r="D347">
        <v>9</v>
      </c>
    </row>
    <row r="348" spans="1:4" x14ac:dyDescent="0.25">
      <c r="A348" s="61">
        <v>40370</v>
      </c>
      <c r="B348" t="s">
        <v>28</v>
      </c>
      <c r="C348" t="s">
        <v>370</v>
      </c>
      <c r="D348">
        <v>18</v>
      </c>
    </row>
    <row r="349" spans="1:4" x14ac:dyDescent="0.25">
      <c r="A349" s="61">
        <v>40830</v>
      </c>
      <c r="B349" t="s">
        <v>373</v>
      </c>
      <c r="C349" t="s">
        <v>376</v>
      </c>
      <c r="D349">
        <v>25</v>
      </c>
    </row>
    <row r="350" spans="1:4" x14ac:dyDescent="0.25">
      <c r="A350" s="61">
        <v>40410</v>
      </c>
      <c r="B350" t="s">
        <v>362</v>
      </c>
      <c r="C350" t="s">
        <v>375</v>
      </c>
      <c r="D350">
        <v>18</v>
      </c>
    </row>
    <row r="351" spans="1:4" x14ac:dyDescent="0.25">
      <c r="A351" s="61">
        <v>40664</v>
      </c>
      <c r="B351" t="s">
        <v>369</v>
      </c>
      <c r="C351" t="s">
        <v>376</v>
      </c>
      <c r="D351">
        <v>3</v>
      </c>
    </row>
    <row r="352" spans="1:4" x14ac:dyDescent="0.25">
      <c r="A352" s="61">
        <v>40895</v>
      </c>
      <c r="B352" t="s">
        <v>373</v>
      </c>
      <c r="C352" t="s">
        <v>375</v>
      </c>
      <c r="D352">
        <v>1</v>
      </c>
    </row>
    <row r="353" spans="1:4" x14ac:dyDescent="0.25">
      <c r="A353" s="61">
        <v>40865</v>
      </c>
      <c r="B353" t="s">
        <v>373</v>
      </c>
      <c r="C353" t="s">
        <v>376</v>
      </c>
      <c r="D353">
        <v>13</v>
      </c>
    </row>
    <row r="354" spans="1:4" x14ac:dyDescent="0.25">
      <c r="A354" s="61">
        <v>40998</v>
      </c>
      <c r="B354" t="s">
        <v>362</v>
      </c>
      <c r="C354" t="s">
        <v>370</v>
      </c>
      <c r="D354">
        <v>11</v>
      </c>
    </row>
    <row r="355" spans="1:4" x14ac:dyDescent="0.25">
      <c r="A355" s="61">
        <v>40427</v>
      </c>
      <c r="B355" t="s">
        <v>369</v>
      </c>
      <c r="C355" t="s">
        <v>365</v>
      </c>
      <c r="D355">
        <v>24</v>
      </c>
    </row>
    <row r="356" spans="1:4" x14ac:dyDescent="0.25">
      <c r="A356" s="61">
        <v>40933</v>
      </c>
      <c r="B356" t="s">
        <v>28</v>
      </c>
      <c r="C356" t="s">
        <v>370</v>
      </c>
      <c r="D356">
        <v>15</v>
      </c>
    </row>
    <row r="357" spans="1:4" x14ac:dyDescent="0.25">
      <c r="A357" s="61">
        <v>40478</v>
      </c>
      <c r="B357" t="s">
        <v>373</v>
      </c>
      <c r="C357" t="s">
        <v>374</v>
      </c>
      <c r="D357">
        <v>19</v>
      </c>
    </row>
    <row r="358" spans="1:4" x14ac:dyDescent="0.25">
      <c r="A358" s="61">
        <v>40360</v>
      </c>
      <c r="B358" t="s">
        <v>28</v>
      </c>
      <c r="C358" t="s">
        <v>370</v>
      </c>
      <c r="D358">
        <v>10</v>
      </c>
    </row>
    <row r="359" spans="1:4" x14ac:dyDescent="0.25">
      <c r="A359" s="61">
        <v>40749</v>
      </c>
      <c r="B359" t="s">
        <v>28</v>
      </c>
      <c r="C359" t="s">
        <v>376</v>
      </c>
      <c r="D359">
        <v>14</v>
      </c>
    </row>
    <row r="360" spans="1:4" x14ac:dyDescent="0.25">
      <c r="A360" s="61">
        <v>40632</v>
      </c>
      <c r="B360" t="s">
        <v>362</v>
      </c>
      <c r="C360" t="s">
        <v>374</v>
      </c>
      <c r="D360">
        <v>16</v>
      </c>
    </row>
    <row r="361" spans="1:4" x14ac:dyDescent="0.25">
      <c r="A361" s="61">
        <v>40614</v>
      </c>
      <c r="B361" t="s">
        <v>373</v>
      </c>
      <c r="C361" t="s">
        <v>370</v>
      </c>
      <c r="D361">
        <v>9</v>
      </c>
    </row>
    <row r="362" spans="1:4" x14ac:dyDescent="0.25">
      <c r="A362" s="61">
        <v>40470</v>
      </c>
      <c r="B362" t="s">
        <v>369</v>
      </c>
      <c r="C362" t="s">
        <v>376</v>
      </c>
      <c r="D362">
        <v>1</v>
      </c>
    </row>
    <row r="363" spans="1:4" x14ac:dyDescent="0.25">
      <c r="A363" s="61">
        <v>40335</v>
      </c>
      <c r="B363" t="s">
        <v>30</v>
      </c>
      <c r="C363" t="s">
        <v>370</v>
      </c>
      <c r="D363">
        <v>18</v>
      </c>
    </row>
    <row r="364" spans="1:4" x14ac:dyDescent="0.25">
      <c r="A364" s="61">
        <v>40312</v>
      </c>
      <c r="B364" t="s">
        <v>362</v>
      </c>
      <c r="C364" t="s">
        <v>363</v>
      </c>
      <c r="D364">
        <v>23</v>
      </c>
    </row>
    <row r="365" spans="1:4" x14ac:dyDescent="0.25">
      <c r="A365" s="61">
        <v>40674</v>
      </c>
      <c r="B365" t="s">
        <v>362</v>
      </c>
      <c r="C365" t="s">
        <v>365</v>
      </c>
      <c r="D365">
        <v>8</v>
      </c>
    </row>
    <row r="366" spans="1:4" x14ac:dyDescent="0.25">
      <c r="A366" s="61">
        <v>40517</v>
      </c>
      <c r="B366" t="s">
        <v>362</v>
      </c>
      <c r="C366" t="s">
        <v>365</v>
      </c>
      <c r="D366">
        <v>5</v>
      </c>
    </row>
    <row r="367" spans="1:4" x14ac:dyDescent="0.25">
      <c r="A367" s="61">
        <v>40700</v>
      </c>
      <c r="B367" t="s">
        <v>369</v>
      </c>
      <c r="C367" t="s">
        <v>370</v>
      </c>
      <c r="D367">
        <v>14</v>
      </c>
    </row>
    <row r="368" spans="1:4" x14ac:dyDescent="0.25">
      <c r="A368" s="61">
        <v>40456</v>
      </c>
      <c r="B368" t="s">
        <v>373</v>
      </c>
      <c r="C368" t="s">
        <v>375</v>
      </c>
      <c r="D368">
        <v>1</v>
      </c>
    </row>
    <row r="369" spans="1:4" x14ac:dyDescent="0.25">
      <c r="A369" s="61">
        <v>40804</v>
      </c>
      <c r="B369" t="s">
        <v>362</v>
      </c>
      <c r="C369" t="s">
        <v>376</v>
      </c>
      <c r="D369">
        <v>23</v>
      </c>
    </row>
    <row r="370" spans="1:4" x14ac:dyDescent="0.25">
      <c r="A370" s="61">
        <v>40591</v>
      </c>
      <c r="B370" t="s">
        <v>362</v>
      </c>
      <c r="C370" t="s">
        <v>374</v>
      </c>
      <c r="D370">
        <v>13</v>
      </c>
    </row>
    <row r="371" spans="1:4" x14ac:dyDescent="0.25">
      <c r="A371" s="61">
        <v>40726</v>
      </c>
      <c r="B371" t="s">
        <v>373</v>
      </c>
      <c r="C371" t="s">
        <v>374</v>
      </c>
      <c r="D371">
        <v>6</v>
      </c>
    </row>
    <row r="372" spans="1:4" x14ac:dyDescent="0.25">
      <c r="A372" s="61">
        <v>40610</v>
      </c>
      <c r="B372" t="s">
        <v>372</v>
      </c>
      <c r="C372" t="s">
        <v>376</v>
      </c>
      <c r="D372">
        <v>4</v>
      </c>
    </row>
    <row r="373" spans="1:4" x14ac:dyDescent="0.25">
      <c r="A373" s="61">
        <v>40350</v>
      </c>
      <c r="B373" t="s">
        <v>30</v>
      </c>
      <c r="C373" t="s">
        <v>370</v>
      </c>
      <c r="D373">
        <v>19</v>
      </c>
    </row>
    <row r="374" spans="1:4" x14ac:dyDescent="0.25">
      <c r="A374" s="61">
        <v>40812</v>
      </c>
      <c r="B374" t="s">
        <v>372</v>
      </c>
      <c r="C374" t="s">
        <v>370</v>
      </c>
      <c r="D374">
        <v>3</v>
      </c>
    </row>
    <row r="375" spans="1:4" x14ac:dyDescent="0.25">
      <c r="A375" s="61">
        <v>40890</v>
      </c>
      <c r="B375" t="s">
        <v>362</v>
      </c>
      <c r="C375" t="s">
        <v>365</v>
      </c>
      <c r="D375">
        <v>24</v>
      </c>
    </row>
    <row r="376" spans="1:4" x14ac:dyDescent="0.25">
      <c r="A376" s="61">
        <v>40546</v>
      </c>
      <c r="B376" t="s">
        <v>372</v>
      </c>
      <c r="C376" t="s">
        <v>376</v>
      </c>
      <c r="D376">
        <v>11</v>
      </c>
    </row>
    <row r="377" spans="1:4" x14ac:dyDescent="0.25">
      <c r="A377" s="61">
        <v>40810</v>
      </c>
      <c r="B377" t="s">
        <v>372</v>
      </c>
      <c r="C377" t="s">
        <v>374</v>
      </c>
      <c r="D377">
        <v>18</v>
      </c>
    </row>
    <row r="378" spans="1:4" x14ac:dyDescent="0.25">
      <c r="A378" s="61">
        <v>40545</v>
      </c>
      <c r="B378" t="s">
        <v>30</v>
      </c>
      <c r="C378" t="s">
        <v>375</v>
      </c>
      <c r="D378">
        <v>15</v>
      </c>
    </row>
    <row r="379" spans="1:4" x14ac:dyDescent="0.25">
      <c r="A379" s="61">
        <v>40687</v>
      </c>
      <c r="B379" t="s">
        <v>28</v>
      </c>
      <c r="C379" t="s">
        <v>375</v>
      </c>
      <c r="D379">
        <v>3</v>
      </c>
    </row>
    <row r="380" spans="1:4" x14ac:dyDescent="0.25">
      <c r="A380" s="61">
        <v>40919</v>
      </c>
      <c r="B380" t="s">
        <v>362</v>
      </c>
      <c r="C380" t="s">
        <v>374</v>
      </c>
      <c r="D380">
        <v>22</v>
      </c>
    </row>
    <row r="381" spans="1:4" x14ac:dyDescent="0.25">
      <c r="A381" s="61">
        <v>40556</v>
      </c>
      <c r="B381" t="s">
        <v>362</v>
      </c>
      <c r="C381" t="s">
        <v>363</v>
      </c>
      <c r="D381">
        <v>16</v>
      </c>
    </row>
    <row r="382" spans="1:4" x14ac:dyDescent="0.25">
      <c r="A382" s="61">
        <v>40777</v>
      </c>
      <c r="B382" t="s">
        <v>373</v>
      </c>
      <c r="C382" t="s">
        <v>374</v>
      </c>
      <c r="D382">
        <v>12</v>
      </c>
    </row>
    <row r="383" spans="1:4" x14ac:dyDescent="0.25">
      <c r="A383" s="61">
        <v>40666</v>
      </c>
      <c r="B383" t="s">
        <v>373</v>
      </c>
      <c r="C383" t="s">
        <v>370</v>
      </c>
      <c r="D383">
        <v>25</v>
      </c>
    </row>
    <row r="384" spans="1:4" x14ac:dyDescent="0.25">
      <c r="A384" s="61">
        <v>40443</v>
      </c>
      <c r="B384" t="s">
        <v>369</v>
      </c>
      <c r="C384" t="s">
        <v>376</v>
      </c>
      <c r="D384">
        <v>12</v>
      </c>
    </row>
    <row r="385" spans="1:4" x14ac:dyDescent="0.25">
      <c r="A385" s="61">
        <v>40729</v>
      </c>
      <c r="B385" t="s">
        <v>373</v>
      </c>
      <c r="C385" t="s">
        <v>374</v>
      </c>
      <c r="D385">
        <v>21</v>
      </c>
    </row>
    <row r="386" spans="1:4" x14ac:dyDescent="0.25">
      <c r="A386" s="61">
        <v>40631</v>
      </c>
      <c r="B386" t="s">
        <v>30</v>
      </c>
      <c r="C386" t="s">
        <v>375</v>
      </c>
      <c r="D386">
        <v>24</v>
      </c>
    </row>
    <row r="387" spans="1:4" x14ac:dyDescent="0.25">
      <c r="A387" s="61">
        <v>40890</v>
      </c>
      <c r="B387" t="s">
        <v>369</v>
      </c>
      <c r="C387" t="s">
        <v>370</v>
      </c>
      <c r="D387">
        <v>15</v>
      </c>
    </row>
    <row r="388" spans="1:4" x14ac:dyDescent="0.25">
      <c r="A388" s="61">
        <v>40658</v>
      </c>
      <c r="B388" t="s">
        <v>373</v>
      </c>
      <c r="C388" t="s">
        <v>376</v>
      </c>
      <c r="D388">
        <v>20</v>
      </c>
    </row>
    <row r="389" spans="1:4" x14ac:dyDescent="0.25">
      <c r="A389" s="61">
        <v>40503</v>
      </c>
      <c r="B389" t="s">
        <v>28</v>
      </c>
      <c r="C389" t="s">
        <v>365</v>
      </c>
      <c r="D389">
        <v>7</v>
      </c>
    </row>
    <row r="390" spans="1:4" x14ac:dyDescent="0.25">
      <c r="A390" s="61">
        <v>40688</v>
      </c>
      <c r="B390" t="s">
        <v>373</v>
      </c>
      <c r="C390" t="s">
        <v>363</v>
      </c>
      <c r="D390">
        <v>13</v>
      </c>
    </row>
    <row r="391" spans="1:4" x14ac:dyDescent="0.25">
      <c r="A391" s="61">
        <v>40507</v>
      </c>
      <c r="B391" t="s">
        <v>373</v>
      </c>
      <c r="C391" t="s">
        <v>375</v>
      </c>
      <c r="D391">
        <v>6</v>
      </c>
    </row>
    <row r="392" spans="1:4" x14ac:dyDescent="0.25">
      <c r="A392" s="61">
        <v>40948</v>
      </c>
      <c r="B392" t="s">
        <v>372</v>
      </c>
      <c r="C392" t="s">
        <v>365</v>
      </c>
      <c r="D392">
        <v>13</v>
      </c>
    </row>
    <row r="393" spans="1:4" x14ac:dyDescent="0.25">
      <c r="A393" s="61">
        <v>40788</v>
      </c>
      <c r="B393" t="s">
        <v>372</v>
      </c>
      <c r="C393" t="s">
        <v>365</v>
      </c>
      <c r="D393">
        <v>22</v>
      </c>
    </row>
    <row r="394" spans="1:4" x14ac:dyDescent="0.25">
      <c r="A394" s="61">
        <v>40372</v>
      </c>
      <c r="B394" t="s">
        <v>30</v>
      </c>
      <c r="C394" t="s">
        <v>376</v>
      </c>
      <c r="D394">
        <v>2</v>
      </c>
    </row>
    <row r="395" spans="1:4" x14ac:dyDescent="0.25">
      <c r="A395" s="61">
        <v>40767</v>
      </c>
      <c r="B395" t="s">
        <v>28</v>
      </c>
      <c r="C395" t="s">
        <v>363</v>
      </c>
      <c r="D395">
        <v>17</v>
      </c>
    </row>
    <row r="396" spans="1:4" x14ac:dyDescent="0.25">
      <c r="A396" s="61">
        <v>40422</v>
      </c>
      <c r="B396" t="s">
        <v>30</v>
      </c>
      <c r="C396" t="s">
        <v>376</v>
      </c>
      <c r="D396">
        <v>2</v>
      </c>
    </row>
    <row r="397" spans="1:4" x14ac:dyDescent="0.25">
      <c r="A397" s="61">
        <v>40565</v>
      </c>
      <c r="B397" t="s">
        <v>28</v>
      </c>
      <c r="C397" t="s">
        <v>370</v>
      </c>
      <c r="D397">
        <v>6</v>
      </c>
    </row>
    <row r="398" spans="1:4" x14ac:dyDescent="0.25">
      <c r="A398" s="61">
        <v>40901</v>
      </c>
      <c r="B398" t="s">
        <v>372</v>
      </c>
      <c r="C398" t="s">
        <v>375</v>
      </c>
      <c r="D398">
        <v>1</v>
      </c>
    </row>
    <row r="399" spans="1:4" x14ac:dyDescent="0.25">
      <c r="A399" s="61">
        <v>40910</v>
      </c>
      <c r="B399" t="s">
        <v>373</v>
      </c>
      <c r="C399" t="s">
        <v>370</v>
      </c>
      <c r="D399">
        <v>2</v>
      </c>
    </row>
    <row r="400" spans="1:4" x14ac:dyDescent="0.25">
      <c r="A400" s="61">
        <v>40481</v>
      </c>
      <c r="B400" t="s">
        <v>362</v>
      </c>
      <c r="C400" t="s">
        <v>374</v>
      </c>
      <c r="D400">
        <v>8</v>
      </c>
    </row>
    <row r="401" spans="1:4" x14ac:dyDescent="0.25">
      <c r="A401" s="61">
        <v>40980</v>
      </c>
      <c r="B401" t="s">
        <v>369</v>
      </c>
      <c r="C401" t="s">
        <v>365</v>
      </c>
      <c r="D401">
        <v>11</v>
      </c>
    </row>
    <row r="402" spans="1:4" x14ac:dyDescent="0.25">
      <c r="A402" s="61">
        <v>40957</v>
      </c>
      <c r="B402" t="s">
        <v>372</v>
      </c>
      <c r="C402" t="s">
        <v>374</v>
      </c>
      <c r="D402">
        <v>24</v>
      </c>
    </row>
    <row r="403" spans="1:4" x14ac:dyDescent="0.25">
      <c r="A403" s="61">
        <v>40744</v>
      </c>
      <c r="B403" t="s">
        <v>373</v>
      </c>
      <c r="C403" t="s">
        <v>374</v>
      </c>
      <c r="D403">
        <v>19</v>
      </c>
    </row>
    <row r="404" spans="1:4" x14ac:dyDescent="0.25">
      <c r="A404" s="61">
        <v>40342</v>
      </c>
      <c r="B404" t="s">
        <v>362</v>
      </c>
      <c r="C404" t="s">
        <v>376</v>
      </c>
      <c r="D404">
        <v>15</v>
      </c>
    </row>
    <row r="405" spans="1:4" x14ac:dyDescent="0.25">
      <c r="A405" s="61">
        <v>40387</v>
      </c>
      <c r="B405" t="s">
        <v>373</v>
      </c>
      <c r="C405" t="s">
        <v>370</v>
      </c>
      <c r="D405">
        <v>2</v>
      </c>
    </row>
    <row r="406" spans="1:4" x14ac:dyDescent="0.25">
      <c r="A406" s="61">
        <v>40647</v>
      </c>
      <c r="B406" t="s">
        <v>28</v>
      </c>
      <c r="C406" t="s">
        <v>374</v>
      </c>
      <c r="D406">
        <v>24</v>
      </c>
    </row>
    <row r="407" spans="1:4" x14ac:dyDescent="0.25">
      <c r="A407" s="61">
        <v>40838</v>
      </c>
      <c r="B407" t="s">
        <v>373</v>
      </c>
      <c r="C407" t="s">
        <v>376</v>
      </c>
      <c r="D407">
        <v>4</v>
      </c>
    </row>
    <row r="408" spans="1:4" x14ac:dyDescent="0.25">
      <c r="A408" s="61">
        <v>40532</v>
      </c>
      <c r="B408" t="s">
        <v>372</v>
      </c>
      <c r="C408" t="s">
        <v>375</v>
      </c>
      <c r="D408">
        <v>25</v>
      </c>
    </row>
    <row r="409" spans="1:4" x14ac:dyDescent="0.25">
      <c r="A409" s="61">
        <v>40326</v>
      </c>
      <c r="B409" t="s">
        <v>369</v>
      </c>
      <c r="C409" t="s">
        <v>370</v>
      </c>
      <c r="D409">
        <v>4</v>
      </c>
    </row>
    <row r="410" spans="1:4" x14ac:dyDescent="0.25">
      <c r="A410" s="61">
        <v>40519</v>
      </c>
      <c r="B410" t="s">
        <v>362</v>
      </c>
      <c r="C410" t="s">
        <v>374</v>
      </c>
      <c r="D410">
        <v>14</v>
      </c>
    </row>
    <row r="411" spans="1:4" x14ac:dyDescent="0.25">
      <c r="A411" s="61">
        <v>40843</v>
      </c>
      <c r="B411" t="s">
        <v>362</v>
      </c>
      <c r="C411" t="s">
        <v>365</v>
      </c>
      <c r="D411">
        <v>18</v>
      </c>
    </row>
    <row r="412" spans="1:4" x14ac:dyDescent="0.25">
      <c r="A412" s="61">
        <v>40905</v>
      </c>
      <c r="B412" t="s">
        <v>362</v>
      </c>
      <c r="C412" t="s">
        <v>375</v>
      </c>
      <c r="D412">
        <v>20</v>
      </c>
    </row>
    <row r="413" spans="1:4" x14ac:dyDescent="0.25">
      <c r="A413" s="61">
        <v>40807</v>
      </c>
      <c r="B413" t="s">
        <v>28</v>
      </c>
      <c r="C413" t="s">
        <v>375</v>
      </c>
      <c r="D413">
        <v>11</v>
      </c>
    </row>
    <row r="414" spans="1:4" x14ac:dyDescent="0.25">
      <c r="A414" s="61">
        <v>40787</v>
      </c>
      <c r="B414" t="s">
        <v>362</v>
      </c>
      <c r="C414" t="s">
        <v>365</v>
      </c>
      <c r="D414">
        <v>21</v>
      </c>
    </row>
    <row r="415" spans="1:4" x14ac:dyDescent="0.25">
      <c r="A415" s="61">
        <v>40331</v>
      </c>
      <c r="B415" t="s">
        <v>30</v>
      </c>
      <c r="C415" t="s">
        <v>375</v>
      </c>
      <c r="D415">
        <v>12</v>
      </c>
    </row>
    <row r="416" spans="1:4" x14ac:dyDescent="0.25">
      <c r="A416" s="61">
        <v>40938</v>
      </c>
      <c r="B416" t="s">
        <v>372</v>
      </c>
      <c r="C416" t="s">
        <v>370</v>
      </c>
      <c r="D416">
        <v>7</v>
      </c>
    </row>
    <row r="417" spans="1:4" x14ac:dyDescent="0.25">
      <c r="A417" s="61">
        <v>40940</v>
      </c>
      <c r="B417" t="s">
        <v>373</v>
      </c>
      <c r="C417" t="s">
        <v>376</v>
      </c>
      <c r="D417">
        <v>16</v>
      </c>
    </row>
    <row r="418" spans="1:4" x14ac:dyDescent="0.25">
      <c r="A418" s="61">
        <v>40754</v>
      </c>
      <c r="B418" t="s">
        <v>369</v>
      </c>
      <c r="C418" t="s">
        <v>374</v>
      </c>
      <c r="D418">
        <v>3</v>
      </c>
    </row>
    <row r="419" spans="1:4" x14ac:dyDescent="0.25">
      <c r="A419" s="61">
        <v>40572</v>
      </c>
      <c r="B419" t="s">
        <v>373</v>
      </c>
      <c r="C419" t="s">
        <v>363</v>
      </c>
      <c r="D419">
        <v>2</v>
      </c>
    </row>
    <row r="420" spans="1:4" x14ac:dyDescent="0.25">
      <c r="A420" s="61">
        <v>40907</v>
      </c>
      <c r="B420" t="s">
        <v>373</v>
      </c>
      <c r="C420" t="s">
        <v>376</v>
      </c>
      <c r="D420">
        <v>9</v>
      </c>
    </row>
    <row r="421" spans="1:4" x14ac:dyDescent="0.25">
      <c r="A421" s="61">
        <v>41006</v>
      </c>
      <c r="B421" t="s">
        <v>30</v>
      </c>
      <c r="C421" t="s">
        <v>370</v>
      </c>
      <c r="D421">
        <v>10</v>
      </c>
    </row>
    <row r="422" spans="1:4" x14ac:dyDescent="0.25">
      <c r="A422" s="61">
        <v>40732</v>
      </c>
      <c r="B422" t="s">
        <v>372</v>
      </c>
      <c r="C422" t="s">
        <v>375</v>
      </c>
      <c r="D422">
        <v>15</v>
      </c>
    </row>
    <row r="423" spans="1:4" x14ac:dyDescent="0.25">
      <c r="A423" s="61">
        <v>40587</v>
      </c>
      <c r="B423" t="s">
        <v>369</v>
      </c>
      <c r="C423" t="s">
        <v>376</v>
      </c>
      <c r="D423">
        <v>8</v>
      </c>
    </row>
    <row r="424" spans="1:4" x14ac:dyDescent="0.25">
      <c r="A424" s="61">
        <v>40921</v>
      </c>
      <c r="B424" t="s">
        <v>369</v>
      </c>
      <c r="C424" t="s">
        <v>370</v>
      </c>
      <c r="D424">
        <v>25</v>
      </c>
    </row>
    <row r="425" spans="1:4" x14ac:dyDescent="0.25">
      <c r="A425" s="61">
        <v>40573</v>
      </c>
      <c r="B425" t="s">
        <v>369</v>
      </c>
      <c r="C425" t="s">
        <v>363</v>
      </c>
      <c r="D425">
        <v>22</v>
      </c>
    </row>
    <row r="426" spans="1:4" x14ac:dyDescent="0.25">
      <c r="A426" s="61">
        <v>40956</v>
      </c>
      <c r="B426" t="s">
        <v>30</v>
      </c>
      <c r="C426" t="s">
        <v>376</v>
      </c>
      <c r="D426">
        <v>24</v>
      </c>
    </row>
    <row r="427" spans="1:4" x14ac:dyDescent="0.25">
      <c r="A427" s="61">
        <v>40460</v>
      </c>
      <c r="B427" t="s">
        <v>28</v>
      </c>
      <c r="C427" t="s">
        <v>365</v>
      </c>
      <c r="D427">
        <v>2</v>
      </c>
    </row>
    <row r="428" spans="1:4" x14ac:dyDescent="0.25">
      <c r="A428" s="61">
        <v>40923</v>
      </c>
      <c r="B428" t="s">
        <v>372</v>
      </c>
      <c r="C428" t="s">
        <v>370</v>
      </c>
      <c r="D428">
        <v>12</v>
      </c>
    </row>
    <row r="429" spans="1:4" x14ac:dyDescent="0.25">
      <c r="A429" s="61">
        <v>40347</v>
      </c>
      <c r="B429" t="s">
        <v>362</v>
      </c>
      <c r="C429" t="s">
        <v>363</v>
      </c>
      <c r="D429">
        <v>10</v>
      </c>
    </row>
    <row r="430" spans="1:4" x14ac:dyDescent="0.25">
      <c r="A430" s="61">
        <v>40880</v>
      </c>
      <c r="B430" t="s">
        <v>28</v>
      </c>
      <c r="C430" t="s">
        <v>374</v>
      </c>
      <c r="D430">
        <v>2</v>
      </c>
    </row>
    <row r="431" spans="1:4" x14ac:dyDescent="0.25">
      <c r="A431" s="61">
        <v>40985</v>
      </c>
      <c r="B431" t="s">
        <v>369</v>
      </c>
      <c r="C431" t="s">
        <v>376</v>
      </c>
      <c r="D431">
        <v>25</v>
      </c>
    </row>
    <row r="432" spans="1:4" x14ac:dyDescent="0.25">
      <c r="A432" s="61">
        <v>40555</v>
      </c>
      <c r="B432" t="s">
        <v>362</v>
      </c>
      <c r="C432" t="s">
        <v>370</v>
      </c>
      <c r="D432">
        <v>14</v>
      </c>
    </row>
    <row r="433" spans="1:4" x14ac:dyDescent="0.25">
      <c r="A433" s="61">
        <v>40348</v>
      </c>
      <c r="B433" t="s">
        <v>30</v>
      </c>
      <c r="C433" t="s">
        <v>375</v>
      </c>
      <c r="D433">
        <v>25</v>
      </c>
    </row>
    <row r="434" spans="1:4" x14ac:dyDescent="0.25">
      <c r="A434" s="61">
        <v>40560</v>
      </c>
      <c r="B434" t="s">
        <v>28</v>
      </c>
      <c r="C434" t="s">
        <v>375</v>
      </c>
      <c r="D434">
        <v>1</v>
      </c>
    </row>
    <row r="435" spans="1:4" x14ac:dyDescent="0.25">
      <c r="A435" s="61">
        <v>40982</v>
      </c>
      <c r="B435" t="s">
        <v>372</v>
      </c>
      <c r="C435" t="s">
        <v>365</v>
      </c>
      <c r="D435">
        <v>1</v>
      </c>
    </row>
    <row r="436" spans="1:4" x14ac:dyDescent="0.25">
      <c r="A436" s="61">
        <v>40884</v>
      </c>
      <c r="B436" t="s">
        <v>28</v>
      </c>
      <c r="C436" t="s">
        <v>375</v>
      </c>
      <c r="D436">
        <v>10</v>
      </c>
    </row>
    <row r="437" spans="1:4" x14ac:dyDescent="0.25">
      <c r="A437" s="61">
        <v>40347</v>
      </c>
      <c r="B437" t="s">
        <v>372</v>
      </c>
      <c r="C437" t="s">
        <v>376</v>
      </c>
      <c r="D437">
        <v>19</v>
      </c>
    </row>
    <row r="438" spans="1:4" x14ac:dyDescent="0.25">
      <c r="A438" s="61">
        <v>40431</v>
      </c>
      <c r="B438" t="s">
        <v>362</v>
      </c>
      <c r="C438" t="s">
        <v>374</v>
      </c>
      <c r="D438">
        <v>4</v>
      </c>
    </row>
    <row r="439" spans="1:4" x14ac:dyDescent="0.25">
      <c r="A439" s="61">
        <v>40992</v>
      </c>
      <c r="B439" t="s">
        <v>372</v>
      </c>
      <c r="C439" t="s">
        <v>374</v>
      </c>
      <c r="D439">
        <v>22</v>
      </c>
    </row>
    <row r="440" spans="1:4" x14ac:dyDescent="0.25">
      <c r="A440" s="61">
        <v>40803</v>
      </c>
      <c r="B440" t="s">
        <v>372</v>
      </c>
      <c r="C440" t="s">
        <v>370</v>
      </c>
      <c r="D440">
        <v>17</v>
      </c>
    </row>
    <row r="441" spans="1:4" x14ac:dyDescent="0.25">
      <c r="A441" s="61">
        <v>40838</v>
      </c>
      <c r="B441" t="s">
        <v>369</v>
      </c>
      <c r="C441" t="s">
        <v>363</v>
      </c>
      <c r="D441">
        <v>18</v>
      </c>
    </row>
    <row r="442" spans="1:4" x14ac:dyDescent="0.25">
      <c r="A442" s="61">
        <v>40665</v>
      </c>
      <c r="B442" t="s">
        <v>369</v>
      </c>
      <c r="C442" t="s">
        <v>375</v>
      </c>
      <c r="D442">
        <v>21</v>
      </c>
    </row>
    <row r="443" spans="1:4" x14ac:dyDescent="0.25">
      <c r="A443" s="61">
        <v>40767</v>
      </c>
      <c r="B443" t="s">
        <v>28</v>
      </c>
      <c r="C443" t="s">
        <v>375</v>
      </c>
      <c r="D443">
        <v>7</v>
      </c>
    </row>
    <row r="444" spans="1:4" x14ac:dyDescent="0.25">
      <c r="A444" s="61">
        <v>40701</v>
      </c>
      <c r="B444" t="s">
        <v>369</v>
      </c>
      <c r="C444" t="s">
        <v>365</v>
      </c>
      <c r="D444">
        <v>16</v>
      </c>
    </row>
    <row r="445" spans="1:4" x14ac:dyDescent="0.25">
      <c r="A445" s="61">
        <v>40714</v>
      </c>
      <c r="B445" t="s">
        <v>28</v>
      </c>
      <c r="C445" t="s">
        <v>370</v>
      </c>
      <c r="D445">
        <v>25</v>
      </c>
    </row>
    <row r="446" spans="1:4" x14ac:dyDescent="0.25">
      <c r="A446" s="61">
        <v>40362</v>
      </c>
      <c r="B446" t="s">
        <v>372</v>
      </c>
      <c r="C446" t="s">
        <v>370</v>
      </c>
      <c r="D446">
        <v>1</v>
      </c>
    </row>
    <row r="447" spans="1:4" x14ac:dyDescent="0.25">
      <c r="A447" s="61">
        <v>40549</v>
      </c>
      <c r="B447" t="s">
        <v>362</v>
      </c>
      <c r="C447" t="s">
        <v>363</v>
      </c>
      <c r="D447">
        <v>13</v>
      </c>
    </row>
    <row r="448" spans="1:4" x14ac:dyDescent="0.25">
      <c r="A448" s="61">
        <v>40331</v>
      </c>
      <c r="B448" t="s">
        <v>373</v>
      </c>
      <c r="C448" t="s">
        <v>365</v>
      </c>
      <c r="D448">
        <v>1</v>
      </c>
    </row>
    <row r="449" spans="1:4" x14ac:dyDescent="0.25">
      <c r="A449" s="61">
        <v>40659</v>
      </c>
      <c r="B449" t="s">
        <v>30</v>
      </c>
      <c r="C449" t="s">
        <v>376</v>
      </c>
      <c r="D449">
        <v>13</v>
      </c>
    </row>
    <row r="450" spans="1:4" x14ac:dyDescent="0.25">
      <c r="A450" s="61">
        <v>40941</v>
      </c>
      <c r="B450" t="s">
        <v>373</v>
      </c>
      <c r="C450" t="s">
        <v>375</v>
      </c>
      <c r="D450">
        <v>13</v>
      </c>
    </row>
    <row r="451" spans="1:4" x14ac:dyDescent="0.25">
      <c r="A451" s="61">
        <v>40994</v>
      </c>
      <c r="B451" t="s">
        <v>30</v>
      </c>
      <c r="C451" t="s">
        <v>375</v>
      </c>
      <c r="D451">
        <v>2</v>
      </c>
    </row>
    <row r="452" spans="1:4" x14ac:dyDescent="0.25">
      <c r="A452" s="61">
        <v>40999</v>
      </c>
      <c r="B452" t="s">
        <v>372</v>
      </c>
      <c r="C452" t="s">
        <v>376</v>
      </c>
      <c r="D452">
        <v>13</v>
      </c>
    </row>
    <row r="453" spans="1:4" x14ac:dyDescent="0.25">
      <c r="A453" s="61">
        <v>40922</v>
      </c>
      <c r="B453" t="s">
        <v>28</v>
      </c>
      <c r="C453" t="s">
        <v>374</v>
      </c>
      <c r="D453">
        <v>8</v>
      </c>
    </row>
    <row r="454" spans="1:4" x14ac:dyDescent="0.25">
      <c r="A454" s="61">
        <v>40647</v>
      </c>
      <c r="B454" t="s">
        <v>30</v>
      </c>
      <c r="C454" t="s">
        <v>375</v>
      </c>
      <c r="D454">
        <v>4</v>
      </c>
    </row>
    <row r="455" spans="1:4" x14ac:dyDescent="0.25">
      <c r="A455" s="61">
        <v>40829</v>
      </c>
      <c r="B455" t="s">
        <v>369</v>
      </c>
      <c r="C455" t="s">
        <v>363</v>
      </c>
      <c r="D455">
        <v>23</v>
      </c>
    </row>
    <row r="456" spans="1:4" x14ac:dyDescent="0.25">
      <c r="A456" s="61">
        <v>40566</v>
      </c>
      <c r="B456" t="s">
        <v>372</v>
      </c>
      <c r="C456" t="s">
        <v>374</v>
      </c>
      <c r="D456">
        <v>7</v>
      </c>
    </row>
    <row r="457" spans="1:4" x14ac:dyDescent="0.25">
      <c r="A457" s="61">
        <v>40670</v>
      </c>
      <c r="B457" t="s">
        <v>372</v>
      </c>
      <c r="C457" t="s">
        <v>363</v>
      </c>
      <c r="D457">
        <v>19</v>
      </c>
    </row>
    <row r="458" spans="1:4" x14ac:dyDescent="0.25">
      <c r="A458" s="61">
        <v>40893</v>
      </c>
      <c r="B458" t="s">
        <v>372</v>
      </c>
      <c r="C458" t="s">
        <v>370</v>
      </c>
      <c r="D458">
        <v>17</v>
      </c>
    </row>
    <row r="459" spans="1:4" x14ac:dyDescent="0.25">
      <c r="A459" s="61">
        <v>40372</v>
      </c>
      <c r="B459" t="s">
        <v>372</v>
      </c>
      <c r="C459" t="s">
        <v>365</v>
      </c>
      <c r="D459">
        <v>4</v>
      </c>
    </row>
    <row r="460" spans="1:4" x14ac:dyDescent="0.25">
      <c r="A460" s="61">
        <v>40313</v>
      </c>
      <c r="B460" t="s">
        <v>30</v>
      </c>
      <c r="C460" t="s">
        <v>375</v>
      </c>
      <c r="D460">
        <v>11</v>
      </c>
    </row>
    <row r="461" spans="1:4" x14ac:dyDescent="0.25">
      <c r="A461" s="61">
        <v>40896</v>
      </c>
      <c r="B461" t="s">
        <v>369</v>
      </c>
      <c r="C461" t="s">
        <v>374</v>
      </c>
      <c r="D461">
        <v>6</v>
      </c>
    </row>
    <row r="462" spans="1:4" x14ac:dyDescent="0.25">
      <c r="A462" s="61">
        <v>40952</v>
      </c>
      <c r="B462" t="s">
        <v>362</v>
      </c>
      <c r="C462" t="s">
        <v>370</v>
      </c>
      <c r="D462">
        <v>23</v>
      </c>
    </row>
    <row r="463" spans="1:4" x14ac:dyDescent="0.25">
      <c r="A463" s="61">
        <v>40631</v>
      </c>
      <c r="B463" t="s">
        <v>373</v>
      </c>
      <c r="C463" t="s">
        <v>365</v>
      </c>
      <c r="D463">
        <v>19</v>
      </c>
    </row>
    <row r="464" spans="1:4" x14ac:dyDescent="0.25">
      <c r="A464" s="61">
        <v>40427</v>
      </c>
      <c r="B464" t="s">
        <v>362</v>
      </c>
      <c r="C464" t="s">
        <v>363</v>
      </c>
      <c r="D464">
        <v>20</v>
      </c>
    </row>
    <row r="465" spans="1:4" x14ac:dyDescent="0.25">
      <c r="A465" s="61">
        <v>40405</v>
      </c>
      <c r="B465" t="s">
        <v>373</v>
      </c>
      <c r="C465" t="s">
        <v>365</v>
      </c>
      <c r="D465">
        <v>11</v>
      </c>
    </row>
    <row r="466" spans="1:4" x14ac:dyDescent="0.25">
      <c r="A466" s="61">
        <v>40456</v>
      </c>
      <c r="B466" t="s">
        <v>362</v>
      </c>
      <c r="C466" t="s">
        <v>365</v>
      </c>
      <c r="D466">
        <v>5</v>
      </c>
    </row>
    <row r="467" spans="1:4" x14ac:dyDescent="0.25">
      <c r="A467" s="61">
        <v>40587</v>
      </c>
      <c r="B467" t="s">
        <v>28</v>
      </c>
      <c r="C467" t="s">
        <v>370</v>
      </c>
      <c r="D467">
        <v>16</v>
      </c>
    </row>
    <row r="468" spans="1:4" x14ac:dyDescent="0.25">
      <c r="A468" s="61">
        <v>40544</v>
      </c>
      <c r="B468" t="s">
        <v>372</v>
      </c>
      <c r="C468" t="s">
        <v>365</v>
      </c>
      <c r="D468">
        <v>2</v>
      </c>
    </row>
    <row r="469" spans="1:4" x14ac:dyDescent="0.25">
      <c r="A469" s="61">
        <v>40732</v>
      </c>
      <c r="B469" t="s">
        <v>30</v>
      </c>
      <c r="C469" t="s">
        <v>365</v>
      </c>
      <c r="D469">
        <v>11</v>
      </c>
    </row>
    <row r="470" spans="1:4" x14ac:dyDescent="0.25">
      <c r="A470" s="61">
        <v>40386</v>
      </c>
      <c r="B470" t="s">
        <v>362</v>
      </c>
      <c r="C470" t="s">
        <v>365</v>
      </c>
      <c r="D470">
        <v>9</v>
      </c>
    </row>
    <row r="471" spans="1:4" x14ac:dyDescent="0.25">
      <c r="A471" s="61">
        <v>40545</v>
      </c>
      <c r="B471" t="s">
        <v>372</v>
      </c>
      <c r="C471" t="s">
        <v>376</v>
      </c>
      <c r="D471">
        <v>3</v>
      </c>
    </row>
    <row r="472" spans="1:4" x14ac:dyDescent="0.25">
      <c r="A472" s="61">
        <v>40593</v>
      </c>
      <c r="B472" t="s">
        <v>373</v>
      </c>
      <c r="C472" t="s">
        <v>376</v>
      </c>
      <c r="D472">
        <v>13</v>
      </c>
    </row>
    <row r="473" spans="1:4" x14ac:dyDescent="0.25">
      <c r="A473" s="61">
        <v>40365</v>
      </c>
      <c r="B473" t="s">
        <v>369</v>
      </c>
      <c r="C473" t="s">
        <v>363</v>
      </c>
      <c r="D473">
        <v>18</v>
      </c>
    </row>
    <row r="474" spans="1:4" x14ac:dyDescent="0.25">
      <c r="A474" s="61">
        <v>40474</v>
      </c>
      <c r="B474" t="s">
        <v>369</v>
      </c>
      <c r="C474" t="s">
        <v>363</v>
      </c>
      <c r="D474">
        <v>9</v>
      </c>
    </row>
    <row r="475" spans="1:4" x14ac:dyDescent="0.25">
      <c r="A475" s="61">
        <v>40603</v>
      </c>
      <c r="B475" t="s">
        <v>30</v>
      </c>
      <c r="C475" t="s">
        <v>370</v>
      </c>
      <c r="D475">
        <v>5</v>
      </c>
    </row>
    <row r="476" spans="1:4" x14ac:dyDescent="0.25">
      <c r="A476" s="61">
        <v>40727</v>
      </c>
      <c r="B476" t="s">
        <v>28</v>
      </c>
      <c r="C476" t="s">
        <v>365</v>
      </c>
      <c r="D476">
        <v>1</v>
      </c>
    </row>
    <row r="477" spans="1:4" x14ac:dyDescent="0.25">
      <c r="A477" s="61">
        <v>40999</v>
      </c>
      <c r="B477" t="s">
        <v>30</v>
      </c>
      <c r="C477" t="s">
        <v>365</v>
      </c>
      <c r="D477">
        <v>6</v>
      </c>
    </row>
    <row r="478" spans="1:4" x14ac:dyDescent="0.25">
      <c r="A478" s="61">
        <v>40372</v>
      </c>
      <c r="B478" t="s">
        <v>369</v>
      </c>
      <c r="C478" t="s">
        <v>374</v>
      </c>
      <c r="D478">
        <v>7</v>
      </c>
    </row>
    <row r="479" spans="1:4" x14ac:dyDescent="0.25">
      <c r="A479" s="61">
        <v>40315</v>
      </c>
      <c r="B479" t="s">
        <v>362</v>
      </c>
      <c r="C479" t="s">
        <v>376</v>
      </c>
      <c r="D479">
        <v>24</v>
      </c>
    </row>
    <row r="480" spans="1:4" x14ac:dyDescent="0.25">
      <c r="A480" s="61">
        <v>40726</v>
      </c>
      <c r="B480" t="s">
        <v>30</v>
      </c>
      <c r="C480" t="s">
        <v>363</v>
      </c>
      <c r="D480">
        <v>15</v>
      </c>
    </row>
    <row r="481" spans="1:4" x14ac:dyDescent="0.25">
      <c r="A481" s="61">
        <v>40565</v>
      </c>
      <c r="B481" t="s">
        <v>373</v>
      </c>
      <c r="C481" t="s">
        <v>370</v>
      </c>
      <c r="D481">
        <v>12</v>
      </c>
    </row>
    <row r="482" spans="1:4" x14ac:dyDescent="0.25">
      <c r="A482" s="61">
        <v>40734</v>
      </c>
      <c r="B482" t="s">
        <v>372</v>
      </c>
      <c r="C482" t="s">
        <v>375</v>
      </c>
      <c r="D482">
        <v>1</v>
      </c>
    </row>
    <row r="483" spans="1:4" x14ac:dyDescent="0.25">
      <c r="A483" s="61">
        <v>40628</v>
      </c>
      <c r="B483" t="s">
        <v>369</v>
      </c>
      <c r="C483" t="s">
        <v>375</v>
      </c>
      <c r="D483">
        <v>12</v>
      </c>
    </row>
    <row r="484" spans="1:4" x14ac:dyDescent="0.25">
      <c r="A484" s="61">
        <v>40400</v>
      </c>
      <c r="B484" t="s">
        <v>373</v>
      </c>
      <c r="C484" t="s">
        <v>374</v>
      </c>
      <c r="D484">
        <v>9</v>
      </c>
    </row>
    <row r="485" spans="1:4" x14ac:dyDescent="0.25">
      <c r="A485" s="61">
        <v>40412</v>
      </c>
      <c r="B485" t="s">
        <v>372</v>
      </c>
      <c r="C485" t="s">
        <v>363</v>
      </c>
      <c r="D485">
        <v>1</v>
      </c>
    </row>
    <row r="486" spans="1:4" x14ac:dyDescent="0.25">
      <c r="A486" s="61">
        <v>40914</v>
      </c>
      <c r="B486" t="s">
        <v>373</v>
      </c>
      <c r="C486" t="s">
        <v>375</v>
      </c>
      <c r="D486">
        <v>4</v>
      </c>
    </row>
    <row r="487" spans="1:4" x14ac:dyDescent="0.25">
      <c r="A487" s="61">
        <v>40666</v>
      </c>
      <c r="B487" t="s">
        <v>362</v>
      </c>
      <c r="C487" t="s">
        <v>370</v>
      </c>
      <c r="D487">
        <v>20</v>
      </c>
    </row>
    <row r="488" spans="1:4" x14ac:dyDescent="0.25">
      <c r="A488" s="61">
        <v>40995</v>
      </c>
      <c r="B488" t="s">
        <v>28</v>
      </c>
      <c r="C488" t="s">
        <v>370</v>
      </c>
      <c r="D488">
        <v>19</v>
      </c>
    </row>
    <row r="489" spans="1:4" x14ac:dyDescent="0.25">
      <c r="A489" s="61">
        <v>40769</v>
      </c>
      <c r="B489" t="s">
        <v>369</v>
      </c>
      <c r="C489" t="s">
        <v>365</v>
      </c>
      <c r="D489">
        <v>4</v>
      </c>
    </row>
    <row r="490" spans="1:4" x14ac:dyDescent="0.25">
      <c r="A490" s="61">
        <v>40519</v>
      </c>
      <c r="B490" t="s">
        <v>373</v>
      </c>
      <c r="C490" t="s">
        <v>374</v>
      </c>
      <c r="D490">
        <v>4</v>
      </c>
    </row>
    <row r="491" spans="1:4" x14ac:dyDescent="0.25">
      <c r="A491" s="61">
        <v>40688</v>
      </c>
      <c r="B491" t="s">
        <v>28</v>
      </c>
      <c r="C491" t="s">
        <v>363</v>
      </c>
      <c r="D491">
        <v>23</v>
      </c>
    </row>
    <row r="492" spans="1:4" x14ac:dyDescent="0.25">
      <c r="A492" s="61">
        <v>40504</v>
      </c>
      <c r="B492" t="s">
        <v>362</v>
      </c>
      <c r="C492" t="s">
        <v>363</v>
      </c>
      <c r="D492">
        <v>17</v>
      </c>
    </row>
    <row r="493" spans="1:4" x14ac:dyDescent="0.25">
      <c r="A493" s="61">
        <v>40650</v>
      </c>
      <c r="B493" t="s">
        <v>30</v>
      </c>
      <c r="C493" t="s">
        <v>375</v>
      </c>
      <c r="D493">
        <v>21</v>
      </c>
    </row>
    <row r="494" spans="1:4" x14ac:dyDescent="0.25">
      <c r="A494" s="61">
        <v>40986</v>
      </c>
      <c r="B494" t="s">
        <v>372</v>
      </c>
      <c r="C494" t="s">
        <v>363</v>
      </c>
      <c r="D494">
        <v>19</v>
      </c>
    </row>
    <row r="495" spans="1:4" x14ac:dyDescent="0.25">
      <c r="A495" s="61">
        <v>40444</v>
      </c>
      <c r="B495" t="s">
        <v>372</v>
      </c>
      <c r="C495" t="s">
        <v>375</v>
      </c>
      <c r="D495">
        <v>17</v>
      </c>
    </row>
    <row r="496" spans="1:4" x14ac:dyDescent="0.25">
      <c r="A496" s="61">
        <v>40749</v>
      </c>
      <c r="B496" t="s">
        <v>30</v>
      </c>
      <c r="C496" t="s">
        <v>376</v>
      </c>
      <c r="D496">
        <v>24</v>
      </c>
    </row>
    <row r="497" spans="1:4" x14ac:dyDescent="0.25">
      <c r="A497" s="61">
        <v>40747</v>
      </c>
      <c r="B497" t="s">
        <v>30</v>
      </c>
      <c r="C497" t="s">
        <v>375</v>
      </c>
      <c r="D497">
        <v>21</v>
      </c>
    </row>
    <row r="498" spans="1:4" x14ac:dyDescent="0.25">
      <c r="A498" s="61">
        <v>40815</v>
      </c>
      <c r="B498" t="s">
        <v>369</v>
      </c>
      <c r="C498" t="s">
        <v>365</v>
      </c>
      <c r="D498">
        <v>20</v>
      </c>
    </row>
    <row r="499" spans="1:4" x14ac:dyDescent="0.25">
      <c r="A499" s="61">
        <v>40397</v>
      </c>
      <c r="B499" t="s">
        <v>28</v>
      </c>
      <c r="C499" t="s">
        <v>363</v>
      </c>
      <c r="D499">
        <v>19</v>
      </c>
    </row>
    <row r="500" spans="1:4" x14ac:dyDescent="0.25">
      <c r="A500" s="61">
        <v>40419</v>
      </c>
      <c r="B500" t="s">
        <v>362</v>
      </c>
      <c r="C500" t="s">
        <v>375</v>
      </c>
      <c r="D500">
        <v>19</v>
      </c>
    </row>
    <row r="501" spans="1:4" x14ac:dyDescent="0.25">
      <c r="A501" s="61">
        <v>40491</v>
      </c>
      <c r="B501" t="s">
        <v>28</v>
      </c>
      <c r="C501" t="s">
        <v>374</v>
      </c>
      <c r="D501">
        <v>25</v>
      </c>
    </row>
    <row r="502" spans="1:4" x14ac:dyDescent="0.25">
      <c r="A502" s="61">
        <v>40842</v>
      </c>
      <c r="B502" t="s">
        <v>373</v>
      </c>
      <c r="C502" t="s">
        <v>365</v>
      </c>
      <c r="D502">
        <v>8</v>
      </c>
    </row>
    <row r="503" spans="1:4" x14ac:dyDescent="0.25">
      <c r="A503" s="61">
        <v>40803</v>
      </c>
      <c r="B503" t="s">
        <v>372</v>
      </c>
      <c r="C503" t="s">
        <v>370</v>
      </c>
      <c r="D503">
        <v>7</v>
      </c>
    </row>
    <row r="504" spans="1:4" x14ac:dyDescent="0.25">
      <c r="A504" s="61">
        <v>40588</v>
      </c>
      <c r="B504" t="s">
        <v>28</v>
      </c>
      <c r="C504" t="s">
        <v>365</v>
      </c>
      <c r="D504">
        <v>22</v>
      </c>
    </row>
    <row r="505" spans="1:4" x14ac:dyDescent="0.25">
      <c r="A505" s="61">
        <v>40583</v>
      </c>
      <c r="B505" t="s">
        <v>30</v>
      </c>
      <c r="C505" t="s">
        <v>374</v>
      </c>
      <c r="D505">
        <v>16</v>
      </c>
    </row>
    <row r="506" spans="1:4" x14ac:dyDescent="0.25">
      <c r="A506" s="61">
        <v>40941</v>
      </c>
      <c r="B506" t="s">
        <v>369</v>
      </c>
      <c r="C506" t="s">
        <v>375</v>
      </c>
      <c r="D506">
        <v>10</v>
      </c>
    </row>
    <row r="507" spans="1:4" x14ac:dyDescent="0.25">
      <c r="A507" s="61">
        <v>40331</v>
      </c>
      <c r="B507" t="s">
        <v>362</v>
      </c>
      <c r="C507" t="s">
        <v>375</v>
      </c>
      <c r="D507">
        <v>16</v>
      </c>
    </row>
    <row r="508" spans="1:4" x14ac:dyDescent="0.25">
      <c r="A508" s="61">
        <v>40510</v>
      </c>
      <c r="B508" t="s">
        <v>373</v>
      </c>
      <c r="C508" t="s">
        <v>363</v>
      </c>
      <c r="D508">
        <v>6</v>
      </c>
    </row>
    <row r="509" spans="1:4" x14ac:dyDescent="0.25">
      <c r="A509" s="61">
        <v>40406</v>
      </c>
      <c r="B509" t="s">
        <v>372</v>
      </c>
      <c r="C509" t="s">
        <v>365</v>
      </c>
      <c r="D509">
        <v>13</v>
      </c>
    </row>
    <row r="510" spans="1:4" x14ac:dyDescent="0.25">
      <c r="A510" s="61">
        <v>40799</v>
      </c>
      <c r="B510" t="s">
        <v>373</v>
      </c>
      <c r="C510" t="s">
        <v>365</v>
      </c>
      <c r="D510">
        <v>14</v>
      </c>
    </row>
    <row r="511" spans="1:4" x14ac:dyDescent="0.25">
      <c r="A511" s="61">
        <v>40729</v>
      </c>
      <c r="B511" t="s">
        <v>372</v>
      </c>
      <c r="C511" t="s">
        <v>376</v>
      </c>
      <c r="D511">
        <v>2</v>
      </c>
    </row>
    <row r="512" spans="1:4" x14ac:dyDescent="0.25">
      <c r="A512" s="61">
        <v>40684</v>
      </c>
      <c r="B512" t="s">
        <v>369</v>
      </c>
      <c r="C512" t="s">
        <v>374</v>
      </c>
      <c r="D512">
        <v>19</v>
      </c>
    </row>
    <row r="513" spans="1:4" x14ac:dyDescent="0.25">
      <c r="A513" s="61">
        <v>40403</v>
      </c>
      <c r="B513" t="s">
        <v>373</v>
      </c>
      <c r="C513" t="s">
        <v>363</v>
      </c>
      <c r="D513">
        <v>7</v>
      </c>
    </row>
    <row r="514" spans="1:4" x14ac:dyDescent="0.25">
      <c r="A514" s="61">
        <v>40954</v>
      </c>
      <c r="B514" t="s">
        <v>369</v>
      </c>
      <c r="C514" t="s">
        <v>374</v>
      </c>
      <c r="D514">
        <v>8</v>
      </c>
    </row>
    <row r="515" spans="1:4" x14ac:dyDescent="0.25">
      <c r="A515" s="61">
        <v>40499</v>
      </c>
      <c r="B515" t="s">
        <v>372</v>
      </c>
      <c r="C515" t="s">
        <v>365</v>
      </c>
      <c r="D515">
        <v>4</v>
      </c>
    </row>
    <row r="516" spans="1:4" x14ac:dyDescent="0.25">
      <c r="A516" s="61">
        <v>40718</v>
      </c>
      <c r="B516" t="s">
        <v>372</v>
      </c>
      <c r="C516" t="s">
        <v>374</v>
      </c>
      <c r="D516">
        <v>9</v>
      </c>
    </row>
    <row r="517" spans="1:4" x14ac:dyDescent="0.25">
      <c r="A517" s="61">
        <v>40428</v>
      </c>
      <c r="B517" t="s">
        <v>28</v>
      </c>
      <c r="C517" t="s">
        <v>370</v>
      </c>
      <c r="D517">
        <v>24</v>
      </c>
    </row>
    <row r="518" spans="1:4" x14ac:dyDescent="0.25">
      <c r="A518" s="61">
        <v>40526</v>
      </c>
      <c r="B518" t="s">
        <v>373</v>
      </c>
      <c r="C518" t="s">
        <v>365</v>
      </c>
      <c r="D518">
        <v>15</v>
      </c>
    </row>
    <row r="519" spans="1:4" x14ac:dyDescent="0.25">
      <c r="A519" s="61">
        <v>40312</v>
      </c>
      <c r="B519" t="s">
        <v>362</v>
      </c>
      <c r="C519" t="s">
        <v>375</v>
      </c>
      <c r="D519">
        <v>10</v>
      </c>
    </row>
    <row r="520" spans="1:4" x14ac:dyDescent="0.25">
      <c r="A520" s="61">
        <v>40570</v>
      </c>
      <c r="B520" t="s">
        <v>372</v>
      </c>
      <c r="C520" t="s">
        <v>376</v>
      </c>
      <c r="D520">
        <v>14</v>
      </c>
    </row>
    <row r="521" spans="1:4" x14ac:dyDescent="0.25">
      <c r="A521" s="61">
        <v>40656</v>
      </c>
      <c r="B521" t="s">
        <v>28</v>
      </c>
      <c r="C521" t="s">
        <v>374</v>
      </c>
      <c r="D521">
        <v>24</v>
      </c>
    </row>
    <row r="522" spans="1:4" x14ac:dyDescent="0.25">
      <c r="A522" s="61">
        <v>40795</v>
      </c>
      <c r="B522" t="s">
        <v>28</v>
      </c>
      <c r="C522" t="s">
        <v>370</v>
      </c>
      <c r="D522">
        <v>9</v>
      </c>
    </row>
    <row r="523" spans="1:4" x14ac:dyDescent="0.25">
      <c r="A523" s="61">
        <v>40585</v>
      </c>
      <c r="B523" t="s">
        <v>372</v>
      </c>
      <c r="C523" t="s">
        <v>376</v>
      </c>
      <c r="D523">
        <v>21</v>
      </c>
    </row>
    <row r="524" spans="1:4" x14ac:dyDescent="0.25">
      <c r="A524" s="61">
        <v>40530</v>
      </c>
      <c r="B524" t="s">
        <v>30</v>
      </c>
      <c r="C524" t="s">
        <v>375</v>
      </c>
      <c r="D524">
        <v>7</v>
      </c>
    </row>
    <row r="525" spans="1:4" x14ac:dyDescent="0.25">
      <c r="A525" s="61">
        <v>40713</v>
      </c>
      <c r="B525" t="s">
        <v>30</v>
      </c>
      <c r="C525" t="s">
        <v>374</v>
      </c>
      <c r="D525">
        <v>2</v>
      </c>
    </row>
    <row r="526" spans="1:4" x14ac:dyDescent="0.25">
      <c r="A526" s="61">
        <v>40513</v>
      </c>
      <c r="B526" t="s">
        <v>362</v>
      </c>
      <c r="C526" t="s">
        <v>365</v>
      </c>
      <c r="D526">
        <v>4</v>
      </c>
    </row>
    <row r="527" spans="1:4" x14ac:dyDescent="0.25">
      <c r="A527" s="61">
        <v>40499</v>
      </c>
      <c r="B527" t="s">
        <v>30</v>
      </c>
      <c r="C527" t="s">
        <v>376</v>
      </c>
      <c r="D527">
        <v>6</v>
      </c>
    </row>
    <row r="528" spans="1:4" x14ac:dyDescent="0.25">
      <c r="A528" s="61">
        <v>40792</v>
      </c>
      <c r="B528" t="s">
        <v>28</v>
      </c>
      <c r="C528" t="s">
        <v>375</v>
      </c>
      <c r="D528">
        <v>2</v>
      </c>
    </row>
    <row r="529" spans="1:4" x14ac:dyDescent="0.25">
      <c r="A529" s="61">
        <v>40936</v>
      </c>
      <c r="B529" t="s">
        <v>369</v>
      </c>
      <c r="C529" t="s">
        <v>363</v>
      </c>
      <c r="D529">
        <v>23</v>
      </c>
    </row>
    <row r="530" spans="1:4" x14ac:dyDescent="0.25">
      <c r="A530" s="61">
        <v>40919</v>
      </c>
      <c r="B530" t="s">
        <v>362</v>
      </c>
      <c r="C530" t="s">
        <v>365</v>
      </c>
      <c r="D530">
        <v>5</v>
      </c>
    </row>
    <row r="531" spans="1:4" x14ac:dyDescent="0.25">
      <c r="A531" s="61">
        <v>40593</v>
      </c>
      <c r="B531" t="s">
        <v>369</v>
      </c>
      <c r="C531" t="s">
        <v>376</v>
      </c>
      <c r="D531">
        <v>11</v>
      </c>
    </row>
    <row r="532" spans="1:4" x14ac:dyDescent="0.25">
      <c r="A532" s="61">
        <v>40443</v>
      </c>
      <c r="B532" t="s">
        <v>373</v>
      </c>
      <c r="C532" t="s">
        <v>375</v>
      </c>
      <c r="D532">
        <v>24</v>
      </c>
    </row>
    <row r="533" spans="1:4" x14ac:dyDescent="0.25">
      <c r="A533" s="61">
        <v>40312</v>
      </c>
      <c r="B533" t="s">
        <v>373</v>
      </c>
      <c r="C533" t="s">
        <v>370</v>
      </c>
      <c r="D533">
        <v>22</v>
      </c>
    </row>
    <row r="534" spans="1:4" x14ac:dyDescent="0.25">
      <c r="A534" s="61">
        <v>40459</v>
      </c>
      <c r="B534" t="s">
        <v>362</v>
      </c>
      <c r="C534" t="s">
        <v>365</v>
      </c>
      <c r="D534">
        <v>18</v>
      </c>
    </row>
    <row r="535" spans="1:4" x14ac:dyDescent="0.25">
      <c r="A535" s="61">
        <v>40451</v>
      </c>
      <c r="B535" t="s">
        <v>372</v>
      </c>
      <c r="C535" t="s">
        <v>363</v>
      </c>
      <c r="D535">
        <v>3</v>
      </c>
    </row>
    <row r="536" spans="1:4" x14ac:dyDescent="0.25">
      <c r="A536" s="61">
        <v>40785</v>
      </c>
      <c r="B536" t="s">
        <v>372</v>
      </c>
      <c r="C536" t="s">
        <v>365</v>
      </c>
      <c r="D536">
        <v>9</v>
      </c>
    </row>
    <row r="537" spans="1:4" x14ac:dyDescent="0.25">
      <c r="A537" s="61">
        <v>40498</v>
      </c>
      <c r="B537" t="s">
        <v>373</v>
      </c>
      <c r="C537" t="s">
        <v>374</v>
      </c>
      <c r="D537">
        <v>23</v>
      </c>
    </row>
    <row r="538" spans="1:4" x14ac:dyDescent="0.25">
      <c r="A538" s="61">
        <v>40477</v>
      </c>
      <c r="B538" t="s">
        <v>369</v>
      </c>
      <c r="C538" t="s">
        <v>376</v>
      </c>
      <c r="D538">
        <v>10</v>
      </c>
    </row>
    <row r="539" spans="1:4" x14ac:dyDescent="0.25">
      <c r="A539" s="61">
        <v>40850</v>
      </c>
      <c r="B539" t="s">
        <v>362</v>
      </c>
      <c r="C539" t="s">
        <v>363</v>
      </c>
      <c r="D539">
        <v>24</v>
      </c>
    </row>
    <row r="540" spans="1:4" x14ac:dyDescent="0.25">
      <c r="A540" s="61">
        <v>40751</v>
      </c>
      <c r="B540" t="s">
        <v>373</v>
      </c>
      <c r="C540" t="s">
        <v>374</v>
      </c>
      <c r="D540">
        <v>24</v>
      </c>
    </row>
    <row r="541" spans="1:4" x14ac:dyDescent="0.25">
      <c r="A541" s="61">
        <v>40630</v>
      </c>
      <c r="B541" t="s">
        <v>369</v>
      </c>
      <c r="C541" t="s">
        <v>375</v>
      </c>
      <c r="D541">
        <v>25</v>
      </c>
    </row>
    <row r="542" spans="1:4" x14ac:dyDescent="0.25">
      <c r="A542" s="61">
        <v>40579</v>
      </c>
      <c r="B542" t="s">
        <v>30</v>
      </c>
      <c r="C542" t="s">
        <v>375</v>
      </c>
      <c r="D542">
        <v>2</v>
      </c>
    </row>
    <row r="543" spans="1:4" x14ac:dyDescent="0.25">
      <c r="A543" s="61">
        <v>40774</v>
      </c>
      <c r="B543" t="s">
        <v>369</v>
      </c>
      <c r="C543" t="s">
        <v>374</v>
      </c>
      <c r="D543">
        <v>2</v>
      </c>
    </row>
    <row r="544" spans="1:4" x14ac:dyDescent="0.25">
      <c r="A544" s="61">
        <v>40895</v>
      </c>
      <c r="B544" t="s">
        <v>369</v>
      </c>
      <c r="C544" t="s">
        <v>363</v>
      </c>
      <c r="D544">
        <v>3</v>
      </c>
    </row>
    <row r="545" spans="1:4" x14ac:dyDescent="0.25">
      <c r="A545" s="61">
        <v>40981</v>
      </c>
      <c r="B545" t="s">
        <v>373</v>
      </c>
      <c r="C545" t="s">
        <v>376</v>
      </c>
      <c r="D545">
        <v>2</v>
      </c>
    </row>
    <row r="546" spans="1:4" x14ac:dyDescent="0.25">
      <c r="A546" s="61">
        <v>40328</v>
      </c>
      <c r="B546" t="s">
        <v>373</v>
      </c>
      <c r="C546" t="s">
        <v>376</v>
      </c>
      <c r="D546">
        <v>13</v>
      </c>
    </row>
    <row r="547" spans="1:4" x14ac:dyDescent="0.25">
      <c r="A547" s="61">
        <v>40643</v>
      </c>
      <c r="B547" t="s">
        <v>372</v>
      </c>
      <c r="C547" t="s">
        <v>375</v>
      </c>
      <c r="D547">
        <v>10</v>
      </c>
    </row>
    <row r="548" spans="1:4" x14ac:dyDescent="0.25">
      <c r="A548" s="61">
        <v>40548</v>
      </c>
      <c r="B548" t="s">
        <v>30</v>
      </c>
      <c r="C548" t="s">
        <v>375</v>
      </c>
      <c r="D548">
        <v>19</v>
      </c>
    </row>
    <row r="549" spans="1:4" x14ac:dyDescent="0.25">
      <c r="A549" s="61">
        <v>40776</v>
      </c>
      <c r="B549" t="s">
        <v>369</v>
      </c>
      <c r="C549" t="s">
        <v>375</v>
      </c>
      <c r="D549">
        <v>3</v>
      </c>
    </row>
    <row r="550" spans="1:4" x14ac:dyDescent="0.25">
      <c r="A550" s="61">
        <v>40971</v>
      </c>
      <c r="B550" t="s">
        <v>372</v>
      </c>
      <c r="C550" t="s">
        <v>370</v>
      </c>
      <c r="D550">
        <v>10</v>
      </c>
    </row>
    <row r="551" spans="1:4" x14ac:dyDescent="0.25">
      <c r="A551" s="61">
        <v>40850</v>
      </c>
      <c r="B551" t="s">
        <v>369</v>
      </c>
      <c r="C551" t="s">
        <v>374</v>
      </c>
      <c r="D551">
        <v>13</v>
      </c>
    </row>
    <row r="552" spans="1:4" x14ac:dyDescent="0.25">
      <c r="A552" s="61">
        <v>40820</v>
      </c>
      <c r="B552" t="s">
        <v>28</v>
      </c>
      <c r="C552" t="s">
        <v>363</v>
      </c>
      <c r="D552">
        <v>19</v>
      </c>
    </row>
    <row r="553" spans="1:4" x14ac:dyDescent="0.25">
      <c r="A553" s="61">
        <v>40662</v>
      </c>
      <c r="B553" t="s">
        <v>373</v>
      </c>
      <c r="C553" t="s">
        <v>365</v>
      </c>
      <c r="D553">
        <v>13</v>
      </c>
    </row>
    <row r="554" spans="1:4" x14ac:dyDescent="0.25">
      <c r="A554" s="61">
        <v>40583</v>
      </c>
      <c r="B554" t="s">
        <v>369</v>
      </c>
      <c r="C554" t="s">
        <v>375</v>
      </c>
      <c r="D554">
        <v>17</v>
      </c>
    </row>
    <row r="555" spans="1:4" x14ac:dyDescent="0.25">
      <c r="A555" s="61">
        <v>40330</v>
      </c>
      <c r="B555" t="s">
        <v>372</v>
      </c>
      <c r="C555" t="s">
        <v>374</v>
      </c>
      <c r="D555">
        <v>4</v>
      </c>
    </row>
    <row r="556" spans="1:4" x14ac:dyDescent="0.25">
      <c r="A556" s="61">
        <v>40868</v>
      </c>
      <c r="B556" t="s">
        <v>372</v>
      </c>
      <c r="C556" t="s">
        <v>370</v>
      </c>
      <c r="D556">
        <v>7</v>
      </c>
    </row>
    <row r="557" spans="1:4" x14ac:dyDescent="0.25">
      <c r="A557" s="61">
        <v>40329</v>
      </c>
      <c r="B557" t="s">
        <v>373</v>
      </c>
      <c r="C557" t="s">
        <v>363</v>
      </c>
      <c r="D557">
        <v>16</v>
      </c>
    </row>
    <row r="558" spans="1:4" x14ac:dyDescent="0.25">
      <c r="A558" s="61">
        <v>40802</v>
      </c>
      <c r="B558" t="s">
        <v>373</v>
      </c>
      <c r="C558" t="s">
        <v>376</v>
      </c>
      <c r="D558">
        <v>14</v>
      </c>
    </row>
    <row r="559" spans="1:4" x14ac:dyDescent="0.25">
      <c r="A559" s="61">
        <v>40637</v>
      </c>
      <c r="B559" t="s">
        <v>362</v>
      </c>
      <c r="C559" t="s">
        <v>363</v>
      </c>
      <c r="D559">
        <v>6</v>
      </c>
    </row>
    <row r="560" spans="1:4" x14ac:dyDescent="0.25">
      <c r="A560" s="61">
        <v>40789</v>
      </c>
      <c r="B560" t="s">
        <v>362</v>
      </c>
      <c r="C560" t="s">
        <v>363</v>
      </c>
      <c r="D560">
        <v>1</v>
      </c>
    </row>
    <row r="561" spans="1:4" x14ac:dyDescent="0.25">
      <c r="A561" s="61">
        <v>40397</v>
      </c>
      <c r="B561" t="s">
        <v>372</v>
      </c>
      <c r="C561" t="s">
        <v>363</v>
      </c>
      <c r="D561">
        <v>15</v>
      </c>
    </row>
    <row r="562" spans="1:4" x14ac:dyDescent="0.25">
      <c r="A562" s="61">
        <v>40558</v>
      </c>
      <c r="B562" t="s">
        <v>28</v>
      </c>
      <c r="C562" t="s">
        <v>365</v>
      </c>
      <c r="D562">
        <v>17</v>
      </c>
    </row>
    <row r="563" spans="1:4" x14ac:dyDescent="0.25">
      <c r="A563" s="61">
        <v>40451</v>
      </c>
      <c r="B563" t="s">
        <v>373</v>
      </c>
      <c r="C563" t="s">
        <v>370</v>
      </c>
      <c r="D563">
        <v>23</v>
      </c>
    </row>
    <row r="564" spans="1:4" x14ac:dyDescent="0.25">
      <c r="A564" s="61">
        <v>41003</v>
      </c>
      <c r="B564" t="s">
        <v>362</v>
      </c>
      <c r="C564" t="s">
        <v>375</v>
      </c>
      <c r="D564">
        <v>14</v>
      </c>
    </row>
    <row r="565" spans="1:4" x14ac:dyDescent="0.25">
      <c r="A565" s="61">
        <v>40506</v>
      </c>
      <c r="B565" t="s">
        <v>28</v>
      </c>
      <c r="C565" t="s">
        <v>374</v>
      </c>
      <c r="D565">
        <v>5</v>
      </c>
    </row>
    <row r="566" spans="1:4" x14ac:dyDescent="0.25">
      <c r="A566" s="61">
        <v>40405</v>
      </c>
      <c r="B566" t="s">
        <v>362</v>
      </c>
      <c r="C566" t="s">
        <v>374</v>
      </c>
      <c r="D566">
        <v>18</v>
      </c>
    </row>
    <row r="567" spans="1:4" x14ac:dyDescent="0.25">
      <c r="A567" s="61">
        <v>40805</v>
      </c>
      <c r="B567" t="s">
        <v>372</v>
      </c>
      <c r="C567" t="s">
        <v>363</v>
      </c>
      <c r="D567">
        <v>3</v>
      </c>
    </row>
    <row r="568" spans="1:4" x14ac:dyDescent="0.25">
      <c r="A568" s="61">
        <v>40967</v>
      </c>
      <c r="B568" t="s">
        <v>373</v>
      </c>
      <c r="C568" t="s">
        <v>365</v>
      </c>
      <c r="D568">
        <v>6</v>
      </c>
    </row>
    <row r="569" spans="1:4" x14ac:dyDescent="0.25">
      <c r="A569" s="61">
        <v>40794</v>
      </c>
      <c r="B569" t="s">
        <v>362</v>
      </c>
      <c r="C569" t="s">
        <v>365</v>
      </c>
      <c r="D569">
        <v>3</v>
      </c>
    </row>
    <row r="570" spans="1:4" x14ac:dyDescent="0.25">
      <c r="A570" s="61">
        <v>40952</v>
      </c>
      <c r="B570" t="s">
        <v>28</v>
      </c>
      <c r="C570" t="s">
        <v>374</v>
      </c>
      <c r="D570">
        <v>24</v>
      </c>
    </row>
    <row r="571" spans="1:4" x14ac:dyDescent="0.25">
      <c r="A571" s="61">
        <v>40876</v>
      </c>
      <c r="B571" t="s">
        <v>369</v>
      </c>
      <c r="C571" t="s">
        <v>374</v>
      </c>
      <c r="D571">
        <v>10</v>
      </c>
    </row>
    <row r="572" spans="1:4" x14ac:dyDescent="0.25">
      <c r="A572" s="61">
        <v>40604</v>
      </c>
      <c r="B572" t="s">
        <v>28</v>
      </c>
      <c r="C572" t="s">
        <v>376</v>
      </c>
      <c r="D572">
        <v>15</v>
      </c>
    </row>
    <row r="573" spans="1:4" x14ac:dyDescent="0.25">
      <c r="A573" s="61">
        <v>40556</v>
      </c>
      <c r="B573" t="s">
        <v>30</v>
      </c>
      <c r="C573" t="s">
        <v>363</v>
      </c>
      <c r="D573">
        <v>21</v>
      </c>
    </row>
    <row r="574" spans="1:4" x14ac:dyDescent="0.25">
      <c r="A574" s="61">
        <v>40762</v>
      </c>
      <c r="B574" t="s">
        <v>28</v>
      </c>
      <c r="C574" t="s">
        <v>375</v>
      </c>
      <c r="D574">
        <v>3</v>
      </c>
    </row>
    <row r="575" spans="1:4" x14ac:dyDescent="0.25">
      <c r="A575" s="61">
        <v>40701</v>
      </c>
      <c r="B575" t="s">
        <v>373</v>
      </c>
      <c r="C575" t="s">
        <v>376</v>
      </c>
      <c r="D575">
        <v>20</v>
      </c>
    </row>
    <row r="576" spans="1:4" x14ac:dyDescent="0.25">
      <c r="A576" s="61">
        <v>40486</v>
      </c>
      <c r="B576" t="s">
        <v>372</v>
      </c>
      <c r="C576" t="s">
        <v>376</v>
      </c>
      <c r="D576">
        <v>17</v>
      </c>
    </row>
    <row r="577" spans="1:4" x14ac:dyDescent="0.25">
      <c r="A577" s="61">
        <v>40534</v>
      </c>
      <c r="B577" t="s">
        <v>362</v>
      </c>
      <c r="C577" t="s">
        <v>370</v>
      </c>
      <c r="D577">
        <v>22</v>
      </c>
    </row>
    <row r="578" spans="1:4" x14ac:dyDescent="0.25">
      <c r="A578" s="61">
        <v>40608</v>
      </c>
      <c r="B578" t="s">
        <v>28</v>
      </c>
      <c r="C578" t="s">
        <v>376</v>
      </c>
      <c r="D578">
        <v>12</v>
      </c>
    </row>
    <row r="579" spans="1:4" x14ac:dyDescent="0.25">
      <c r="A579" s="61">
        <v>40572</v>
      </c>
      <c r="B579" t="s">
        <v>373</v>
      </c>
      <c r="C579" t="s">
        <v>365</v>
      </c>
      <c r="D579">
        <v>12</v>
      </c>
    </row>
    <row r="580" spans="1:4" x14ac:dyDescent="0.25">
      <c r="A580" s="61">
        <v>40328</v>
      </c>
      <c r="B580" t="s">
        <v>362</v>
      </c>
      <c r="C580" t="s">
        <v>363</v>
      </c>
      <c r="D580">
        <v>11</v>
      </c>
    </row>
    <row r="581" spans="1:4" x14ac:dyDescent="0.25">
      <c r="A581" s="61">
        <v>40959</v>
      </c>
      <c r="B581" t="s">
        <v>372</v>
      </c>
      <c r="C581" t="s">
        <v>376</v>
      </c>
      <c r="D581">
        <v>8</v>
      </c>
    </row>
    <row r="582" spans="1:4" x14ac:dyDescent="0.25">
      <c r="A582" s="61">
        <v>40888</v>
      </c>
      <c r="B582" t="s">
        <v>372</v>
      </c>
      <c r="C582" t="s">
        <v>370</v>
      </c>
      <c r="D582">
        <v>11</v>
      </c>
    </row>
    <row r="583" spans="1:4" x14ac:dyDescent="0.25">
      <c r="A583" s="61">
        <v>40500</v>
      </c>
      <c r="B583" t="s">
        <v>28</v>
      </c>
      <c r="C583" t="s">
        <v>363</v>
      </c>
      <c r="D583">
        <v>3</v>
      </c>
    </row>
    <row r="584" spans="1:4" x14ac:dyDescent="0.25">
      <c r="A584" s="61">
        <v>40450</v>
      </c>
      <c r="B584" t="s">
        <v>28</v>
      </c>
      <c r="C584" t="s">
        <v>365</v>
      </c>
      <c r="D584">
        <v>15</v>
      </c>
    </row>
    <row r="585" spans="1:4" x14ac:dyDescent="0.25">
      <c r="A585" s="61">
        <v>40507</v>
      </c>
      <c r="B585" t="s">
        <v>372</v>
      </c>
      <c r="C585" t="s">
        <v>365</v>
      </c>
      <c r="D585">
        <v>12</v>
      </c>
    </row>
    <row r="586" spans="1:4" x14ac:dyDescent="0.25">
      <c r="A586" s="61">
        <v>40695</v>
      </c>
      <c r="B586" t="s">
        <v>28</v>
      </c>
      <c r="C586" t="s">
        <v>374</v>
      </c>
      <c r="D586">
        <v>1</v>
      </c>
    </row>
    <row r="587" spans="1:4" x14ac:dyDescent="0.25">
      <c r="A587" s="61">
        <v>40362</v>
      </c>
      <c r="B587" t="s">
        <v>372</v>
      </c>
      <c r="C587" t="s">
        <v>363</v>
      </c>
      <c r="D587">
        <v>8</v>
      </c>
    </row>
    <row r="588" spans="1:4" x14ac:dyDescent="0.25">
      <c r="A588" s="61">
        <v>40459</v>
      </c>
      <c r="B588" t="s">
        <v>372</v>
      </c>
      <c r="C588" t="s">
        <v>375</v>
      </c>
      <c r="D588">
        <v>9</v>
      </c>
    </row>
    <row r="589" spans="1:4" x14ac:dyDescent="0.25">
      <c r="A589" s="61">
        <v>40847</v>
      </c>
      <c r="B589" t="s">
        <v>372</v>
      </c>
      <c r="C589" t="s">
        <v>374</v>
      </c>
      <c r="D589">
        <v>5</v>
      </c>
    </row>
    <row r="590" spans="1:4" x14ac:dyDescent="0.25">
      <c r="A590" s="61">
        <v>40913</v>
      </c>
      <c r="B590" t="s">
        <v>30</v>
      </c>
      <c r="C590" t="s">
        <v>365</v>
      </c>
      <c r="D590">
        <v>11</v>
      </c>
    </row>
    <row r="591" spans="1:4" x14ac:dyDescent="0.25">
      <c r="A591" s="61">
        <v>40952</v>
      </c>
      <c r="B591" t="s">
        <v>373</v>
      </c>
      <c r="C591" t="s">
        <v>375</v>
      </c>
      <c r="D591">
        <v>15</v>
      </c>
    </row>
    <row r="592" spans="1:4" x14ac:dyDescent="0.25">
      <c r="A592" s="61">
        <v>40536</v>
      </c>
      <c r="B592" t="s">
        <v>362</v>
      </c>
      <c r="C592" t="s">
        <v>374</v>
      </c>
      <c r="D592">
        <v>5</v>
      </c>
    </row>
    <row r="593" spans="1:4" x14ac:dyDescent="0.25">
      <c r="A593" s="61">
        <v>40959</v>
      </c>
      <c r="B593" t="s">
        <v>362</v>
      </c>
      <c r="C593" t="s">
        <v>375</v>
      </c>
      <c r="D593">
        <v>4</v>
      </c>
    </row>
    <row r="594" spans="1:4" x14ac:dyDescent="0.25">
      <c r="A594" s="61">
        <v>40454</v>
      </c>
      <c r="B594" t="s">
        <v>373</v>
      </c>
      <c r="C594" t="s">
        <v>370</v>
      </c>
      <c r="D594">
        <v>23</v>
      </c>
    </row>
    <row r="595" spans="1:4" x14ac:dyDescent="0.25">
      <c r="A595" s="61">
        <v>40902</v>
      </c>
      <c r="B595" t="s">
        <v>362</v>
      </c>
      <c r="C595" t="s">
        <v>376</v>
      </c>
      <c r="D595">
        <v>13</v>
      </c>
    </row>
    <row r="596" spans="1:4" x14ac:dyDescent="0.25">
      <c r="A596" s="61">
        <v>40549</v>
      </c>
      <c r="B596" t="s">
        <v>373</v>
      </c>
      <c r="C596" t="s">
        <v>375</v>
      </c>
      <c r="D596">
        <v>25</v>
      </c>
    </row>
    <row r="597" spans="1:4" x14ac:dyDescent="0.25">
      <c r="A597" s="61">
        <v>40994</v>
      </c>
      <c r="B597" t="s">
        <v>28</v>
      </c>
      <c r="C597" t="s">
        <v>370</v>
      </c>
      <c r="D597">
        <v>25</v>
      </c>
    </row>
    <row r="598" spans="1:4" x14ac:dyDescent="0.25">
      <c r="A598" s="61">
        <v>40537</v>
      </c>
      <c r="B598" t="s">
        <v>369</v>
      </c>
      <c r="C598" t="s">
        <v>370</v>
      </c>
      <c r="D598">
        <v>9</v>
      </c>
    </row>
    <row r="599" spans="1:4" x14ac:dyDescent="0.25">
      <c r="A599" s="61">
        <v>40655</v>
      </c>
      <c r="B599" t="s">
        <v>28</v>
      </c>
      <c r="C599" t="s">
        <v>370</v>
      </c>
      <c r="D599">
        <v>12</v>
      </c>
    </row>
    <row r="600" spans="1:4" x14ac:dyDescent="0.25">
      <c r="A600" s="61">
        <v>40912</v>
      </c>
      <c r="B600" t="s">
        <v>369</v>
      </c>
      <c r="C600" t="s">
        <v>370</v>
      </c>
      <c r="D600">
        <v>4</v>
      </c>
    </row>
    <row r="601" spans="1:4" x14ac:dyDescent="0.25">
      <c r="A601" s="61">
        <v>40622</v>
      </c>
      <c r="B601" t="s">
        <v>372</v>
      </c>
      <c r="C601" t="s">
        <v>365</v>
      </c>
      <c r="D601">
        <v>7</v>
      </c>
    </row>
    <row r="602" spans="1:4" x14ac:dyDescent="0.25">
      <c r="A602" s="61">
        <v>40986</v>
      </c>
      <c r="B602" t="s">
        <v>372</v>
      </c>
      <c r="C602" t="s">
        <v>375</v>
      </c>
      <c r="D602">
        <v>23</v>
      </c>
    </row>
    <row r="603" spans="1:4" x14ac:dyDescent="0.25">
      <c r="A603" s="61">
        <v>40418</v>
      </c>
      <c r="B603" t="s">
        <v>369</v>
      </c>
      <c r="C603" t="s">
        <v>375</v>
      </c>
      <c r="D603">
        <v>25</v>
      </c>
    </row>
    <row r="604" spans="1:4" x14ac:dyDescent="0.25">
      <c r="A604" s="61">
        <v>40485</v>
      </c>
      <c r="B604" t="s">
        <v>362</v>
      </c>
      <c r="C604" t="s">
        <v>370</v>
      </c>
      <c r="D604">
        <v>11</v>
      </c>
    </row>
    <row r="605" spans="1:4" x14ac:dyDescent="0.25">
      <c r="A605" s="61">
        <v>40323</v>
      </c>
      <c r="B605" t="s">
        <v>373</v>
      </c>
      <c r="C605" t="s">
        <v>370</v>
      </c>
      <c r="D605">
        <v>18</v>
      </c>
    </row>
    <row r="606" spans="1:4" x14ac:dyDescent="0.25">
      <c r="A606" s="61">
        <v>40338</v>
      </c>
      <c r="B606" t="s">
        <v>28</v>
      </c>
      <c r="C606" t="s">
        <v>363</v>
      </c>
      <c r="D606">
        <v>11</v>
      </c>
    </row>
    <row r="607" spans="1:4" x14ac:dyDescent="0.25">
      <c r="A607" s="61">
        <v>40960</v>
      </c>
      <c r="B607" t="s">
        <v>369</v>
      </c>
      <c r="C607" t="s">
        <v>365</v>
      </c>
      <c r="D607">
        <v>5</v>
      </c>
    </row>
    <row r="608" spans="1:4" x14ac:dyDescent="0.25">
      <c r="A608" s="61">
        <v>40958</v>
      </c>
      <c r="B608" t="s">
        <v>373</v>
      </c>
      <c r="C608" t="s">
        <v>365</v>
      </c>
      <c r="D608">
        <v>8</v>
      </c>
    </row>
    <row r="609" spans="1:4" x14ac:dyDescent="0.25">
      <c r="A609" s="61">
        <v>40407</v>
      </c>
      <c r="B609" t="s">
        <v>362</v>
      </c>
      <c r="C609" t="s">
        <v>370</v>
      </c>
      <c r="D609">
        <v>10</v>
      </c>
    </row>
    <row r="610" spans="1:4" x14ac:dyDescent="0.25">
      <c r="A610" s="61">
        <v>40427</v>
      </c>
      <c r="B610" t="s">
        <v>372</v>
      </c>
      <c r="C610" t="s">
        <v>365</v>
      </c>
      <c r="D610">
        <v>13</v>
      </c>
    </row>
    <row r="611" spans="1:4" x14ac:dyDescent="0.25">
      <c r="A611" s="61">
        <v>40387</v>
      </c>
      <c r="B611" t="s">
        <v>369</v>
      </c>
      <c r="C611" t="s">
        <v>374</v>
      </c>
      <c r="D611">
        <v>9</v>
      </c>
    </row>
    <row r="612" spans="1:4" x14ac:dyDescent="0.25">
      <c r="A612" s="61">
        <v>40841</v>
      </c>
      <c r="B612" t="s">
        <v>373</v>
      </c>
      <c r="C612" t="s">
        <v>376</v>
      </c>
      <c r="D612">
        <v>24</v>
      </c>
    </row>
    <row r="613" spans="1:4" x14ac:dyDescent="0.25">
      <c r="A613" s="61">
        <v>40336</v>
      </c>
      <c r="B613" t="s">
        <v>28</v>
      </c>
      <c r="C613" t="s">
        <v>365</v>
      </c>
      <c r="D613">
        <v>12</v>
      </c>
    </row>
    <row r="614" spans="1:4" x14ac:dyDescent="0.25">
      <c r="A614" s="61">
        <v>40948</v>
      </c>
      <c r="B614" t="s">
        <v>369</v>
      </c>
      <c r="C614" t="s">
        <v>376</v>
      </c>
      <c r="D614">
        <v>24</v>
      </c>
    </row>
    <row r="615" spans="1:4" x14ac:dyDescent="0.25">
      <c r="A615" s="61">
        <v>40893</v>
      </c>
      <c r="B615" t="s">
        <v>28</v>
      </c>
      <c r="C615" t="s">
        <v>376</v>
      </c>
      <c r="D615">
        <v>16</v>
      </c>
    </row>
    <row r="616" spans="1:4" x14ac:dyDescent="0.25">
      <c r="A616" s="61">
        <v>40699</v>
      </c>
      <c r="B616" t="s">
        <v>372</v>
      </c>
      <c r="C616" t="s">
        <v>363</v>
      </c>
      <c r="D616">
        <v>3</v>
      </c>
    </row>
    <row r="617" spans="1:4" x14ac:dyDescent="0.25">
      <c r="A617" s="61">
        <v>40639</v>
      </c>
      <c r="B617" t="s">
        <v>28</v>
      </c>
      <c r="C617" t="s">
        <v>365</v>
      </c>
      <c r="D617">
        <v>23</v>
      </c>
    </row>
    <row r="618" spans="1:4" x14ac:dyDescent="0.25">
      <c r="A618" s="61">
        <v>40375</v>
      </c>
      <c r="B618" t="s">
        <v>369</v>
      </c>
      <c r="C618" t="s">
        <v>374</v>
      </c>
      <c r="D618">
        <v>20</v>
      </c>
    </row>
    <row r="619" spans="1:4" x14ac:dyDescent="0.25">
      <c r="A619" s="61">
        <v>40805</v>
      </c>
      <c r="B619" t="s">
        <v>372</v>
      </c>
      <c r="C619" t="s">
        <v>370</v>
      </c>
      <c r="D619">
        <v>18</v>
      </c>
    </row>
    <row r="620" spans="1:4" x14ac:dyDescent="0.25">
      <c r="A620" s="61">
        <v>40869</v>
      </c>
      <c r="B620" t="s">
        <v>369</v>
      </c>
      <c r="C620" t="s">
        <v>375</v>
      </c>
      <c r="D620">
        <v>9</v>
      </c>
    </row>
    <row r="621" spans="1:4" x14ac:dyDescent="0.25">
      <c r="A621" s="61">
        <v>40450</v>
      </c>
      <c r="B621" t="s">
        <v>369</v>
      </c>
      <c r="C621" t="s">
        <v>370</v>
      </c>
      <c r="D621">
        <v>2</v>
      </c>
    </row>
    <row r="622" spans="1:4" x14ac:dyDescent="0.25">
      <c r="A622" s="61">
        <v>40931</v>
      </c>
      <c r="B622" t="s">
        <v>372</v>
      </c>
      <c r="C622" t="s">
        <v>376</v>
      </c>
      <c r="D622">
        <v>9</v>
      </c>
    </row>
    <row r="623" spans="1:4" x14ac:dyDescent="0.25">
      <c r="A623" s="61">
        <v>40696</v>
      </c>
      <c r="B623" t="s">
        <v>372</v>
      </c>
      <c r="C623" t="s">
        <v>376</v>
      </c>
      <c r="D623">
        <v>1</v>
      </c>
    </row>
    <row r="624" spans="1:4" x14ac:dyDescent="0.25">
      <c r="A624" s="61">
        <v>40785</v>
      </c>
      <c r="B624" t="s">
        <v>373</v>
      </c>
      <c r="C624" t="s">
        <v>365</v>
      </c>
      <c r="D624">
        <v>16</v>
      </c>
    </row>
    <row r="625" spans="1:4" x14ac:dyDescent="0.25">
      <c r="A625" s="61">
        <v>40419</v>
      </c>
      <c r="B625" t="s">
        <v>373</v>
      </c>
      <c r="C625" t="s">
        <v>365</v>
      </c>
      <c r="D625">
        <v>18</v>
      </c>
    </row>
    <row r="626" spans="1:4" x14ac:dyDescent="0.25">
      <c r="A626" s="61">
        <v>40477</v>
      </c>
      <c r="B626" t="s">
        <v>28</v>
      </c>
      <c r="C626" t="s">
        <v>363</v>
      </c>
      <c r="D626">
        <v>18</v>
      </c>
    </row>
    <row r="627" spans="1:4" x14ac:dyDescent="0.25">
      <c r="A627" s="61">
        <v>40668</v>
      </c>
      <c r="B627" t="s">
        <v>362</v>
      </c>
      <c r="C627" t="s">
        <v>374</v>
      </c>
      <c r="D627">
        <v>9</v>
      </c>
    </row>
    <row r="628" spans="1:4" x14ac:dyDescent="0.25">
      <c r="A628" s="61">
        <v>40927</v>
      </c>
      <c r="B628" t="s">
        <v>373</v>
      </c>
      <c r="C628" t="s">
        <v>370</v>
      </c>
      <c r="D628">
        <v>25</v>
      </c>
    </row>
    <row r="629" spans="1:4" x14ac:dyDescent="0.25">
      <c r="A629" s="61">
        <v>40655</v>
      </c>
      <c r="B629" t="s">
        <v>30</v>
      </c>
      <c r="C629" t="s">
        <v>375</v>
      </c>
      <c r="D629">
        <v>4</v>
      </c>
    </row>
    <row r="630" spans="1:4" x14ac:dyDescent="0.25">
      <c r="A630" s="61">
        <v>40867</v>
      </c>
      <c r="B630" t="s">
        <v>373</v>
      </c>
      <c r="C630" t="s">
        <v>375</v>
      </c>
      <c r="D630">
        <v>12</v>
      </c>
    </row>
    <row r="631" spans="1:4" x14ac:dyDescent="0.25">
      <c r="A631" s="61">
        <v>40426</v>
      </c>
      <c r="B631" t="s">
        <v>362</v>
      </c>
      <c r="C631" t="s">
        <v>374</v>
      </c>
      <c r="D631">
        <v>6</v>
      </c>
    </row>
    <row r="632" spans="1:4" x14ac:dyDescent="0.25">
      <c r="A632" s="61">
        <v>40449</v>
      </c>
      <c r="B632" t="s">
        <v>362</v>
      </c>
      <c r="C632" t="s">
        <v>370</v>
      </c>
      <c r="D632">
        <v>9</v>
      </c>
    </row>
    <row r="633" spans="1:4" x14ac:dyDescent="0.25">
      <c r="A633" s="61">
        <v>40466</v>
      </c>
      <c r="B633" t="s">
        <v>369</v>
      </c>
      <c r="C633" t="s">
        <v>365</v>
      </c>
      <c r="D633">
        <v>16</v>
      </c>
    </row>
    <row r="634" spans="1:4" x14ac:dyDescent="0.25">
      <c r="A634" s="61">
        <v>40481</v>
      </c>
      <c r="B634" t="s">
        <v>28</v>
      </c>
      <c r="C634" t="s">
        <v>376</v>
      </c>
      <c r="D634">
        <v>17</v>
      </c>
    </row>
    <row r="635" spans="1:4" x14ac:dyDescent="0.25">
      <c r="A635" s="61">
        <v>40330</v>
      </c>
      <c r="B635" t="s">
        <v>30</v>
      </c>
      <c r="C635" t="s">
        <v>363</v>
      </c>
      <c r="D635">
        <v>21</v>
      </c>
    </row>
    <row r="636" spans="1:4" x14ac:dyDescent="0.25">
      <c r="A636" s="61">
        <v>40814</v>
      </c>
      <c r="B636" t="s">
        <v>373</v>
      </c>
      <c r="C636" t="s">
        <v>370</v>
      </c>
      <c r="D636">
        <v>23</v>
      </c>
    </row>
    <row r="637" spans="1:4" x14ac:dyDescent="0.25">
      <c r="A637" s="61">
        <v>40611</v>
      </c>
      <c r="B637" t="s">
        <v>369</v>
      </c>
      <c r="C637" t="s">
        <v>375</v>
      </c>
      <c r="D637">
        <v>6</v>
      </c>
    </row>
    <row r="638" spans="1:4" x14ac:dyDescent="0.25">
      <c r="A638" s="61">
        <v>40415</v>
      </c>
      <c r="B638" t="s">
        <v>372</v>
      </c>
      <c r="C638" t="s">
        <v>376</v>
      </c>
      <c r="D638">
        <v>17</v>
      </c>
    </row>
    <row r="639" spans="1:4" x14ac:dyDescent="0.25">
      <c r="A639" s="61">
        <v>40743</v>
      </c>
      <c r="B639" t="s">
        <v>369</v>
      </c>
      <c r="C639" t="s">
        <v>365</v>
      </c>
      <c r="D639">
        <v>11</v>
      </c>
    </row>
    <row r="640" spans="1:4" x14ac:dyDescent="0.25">
      <c r="A640" s="61">
        <v>40308</v>
      </c>
      <c r="B640" t="s">
        <v>362</v>
      </c>
      <c r="C640" t="s">
        <v>375</v>
      </c>
      <c r="D640">
        <v>13</v>
      </c>
    </row>
    <row r="641" spans="1:4" x14ac:dyDescent="0.25">
      <c r="A641" s="61">
        <v>40839</v>
      </c>
      <c r="B641" t="s">
        <v>373</v>
      </c>
      <c r="C641" t="s">
        <v>374</v>
      </c>
      <c r="D641">
        <v>9</v>
      </c>
    </row>
    <row r="642" spans="1:4" x14ac:dyDescent="0.25">
      <c r="A642" s="61">
        <v>40336</v>
      </c>
      <c r="B642" t="s">
        <v>28</v>
      </c>
      <c r="C642" t="s">
        <v>376</v>
      </c>
      <c r="D642">
        <v>23</v>
      </c>
    </row>
    <row r="643" spans="1:4" x14ac:dyDescent="0.25">
      <c r="A643" s="61">
        <v>40803</v>
      </c>
      <c r="B643" t="s">
        <v>30</v>
      </c>
      <c r="C643" t="s">
        <v>376</v>
      </c>
      <c r="D643">
        <v>17</v>
      </c>
    </row>
    <row r="644" spans="1:4" x14ac:dyDescent="0.25">
      <c r="A644" s="61">
        <v>40330</v>
      </c>
      <c r="B644" t="s">
        <v>373</v>
      </c>
      <c r="C644" t="s">
        <v>363</v>
      </c>
      <c r="D644">
        <v>14</v>
      </c>
    </row>
    <row r="645" spans="1:4" x14ac:dyDescent="0.25">
      <c r="A645" s="61">
        <v>40434</v>
      </c>
      <c r="B645" t="s">
        <v>30</v>
      </c>
      <c r="C645" t="s">
        <v>363</v>
      </c>
      <c r="D645">
        <v>15</v>
      </c>
    </row>
    <row r="646" spans="1:4" x14ac:dyDescent="0.25">
      <c r="A646" s="61">
        <v>40331</v>
      </c>
      <c r="B646" t="s">
        <v>30</v>
      </c>
      <c r="C646" t="s">
        <v>376</v>
      </c>
      <c r="D646">
        <v>25</v>
      </c>
    </row>
    <row r="647" spans="1:4" x14ac:dyDescent="0.25">
      <c r="A647" s="61">
        <v>40732</v>
      </c>
      <c r="B647" t="s">
        <v>372</v>
      </c>
      <c r="C647" t="s">
        <v>365</v>
      </c>
      <c r="D647">
        <v>3</v>
      </c>
    </row>
    <row r="648" spans="1:4" x14ac:dyDescent="0.25">
      <c r="A648" s="61">
        <v>40897</v>
      </c>
      <c r="B648" t="s">
        <v>28</v>
      </c>
      <c r="C648" t="s">
        <v>375</v>
      </c>
      <c r="D648">
        <v>18</v>
      </c>
    </row>
    <row r="649" spans="1:4" x14ac:dyDescent="0.25">
      <c r="A649" s="61">
        <v>40496</v>
      </c>
      <c r="B649" t="s">
        <v>373</v>
      </c>
      <c r="C649" t="s">
        <v>370</v>
      </c>
      <c r="D649">
        <v>25</v>
      </c>
    </row>
    <row r="650" spans="1:4" x14ac:dyDescent="0.25">
      <c r="A650" s="61">
        <v>40697</v>
      </c>
      <c r="B650" t="s">
        <v>362</v>
      </c>
      <c r="C650" t="s">
        <v>374</v>
      </c>
      <c r="D650">
        <v>20</v>
      </c>
    </row>
    <row r="651" spans="1:4" x14ac:dyDescent="0.25">
      <c r="A651" s="61">
        <v>40510</v>
      </c>
      <c r="B651" t="s">
        <v>362</v>
      </c>
      <c r="C651" t="s">
        <v>375</v>
      </c>
      <c r="D651">
        <v>4</v>
      </c>
    </row>
    <row r="652" spans="1:4" x14ac:dyDescent="0.25">
      <c r="A652" s="61">
        <v>40834</v>
      </c>
      <c r="B652" t="s">
        <v>30</v>
      </c>
      <c r="C652" t="s">
        <v>370</v>
      </c>
      <c r="D652">
        <v>22</v>
      </c>
    </row>
    <row r="653" spans="1:4" x14ac:dyDescent="0.25">
      <c r="A653" s="61">
        <v>40532</v>
      </c>
      <c r="B653" t="s">
        <v>369</v>
      </c>
      <c r="C653" t="s">
        <v>376</v>
      </c>
      <c r="D653">
        <v>9</v>
      </c>
    </row>
    <row r="654" spans="1:4" x14ac:dyDescent="0.25">
      <c r="A654" s="61">
        <v>40386</v>
      </c>
      <c r="B654" t="s">
        <v>373</v>
      </c>
      <c r="C654" t="s">
        <v>365</v>
      </c>
      <c r="D654">
        <v>12</v>
      </c>
    </row>
    <row r="655" spans="1:4" x14ac:dyDescent="0.25">
      <c r="A655" s="61">
        <v>40446</v>
      </c>
      <c r="B655" t="s">
        <v>362</v>
      </c>
      <c r="C655" t="s">
        <v>375</v>
      </c>
      <c r="D655">
        <v>23</v>
      </c>
    </row>
    <row r="656" spans="1:4" x14ac:dyDescent="0.25">
      <c r="A656" s="61">
        <v>40335</v>
      </c>
      <c r="B656" t="s">
        <v>369</v>
      </c>
      <c r="C656" t="s">
        <v>375</v>
      </c>
      <c r="D656">
        <v>22</v>
      </c>
    </row>
    <row r="657" spans="1:4" x14ac:dyDescent="0.25">
      <c r="A657" s="61">
        <v>40924</v>
      </c>
      <c r="B657" t="s">
        <v>369</v>
      </c>
      <c r="C657" t="s">
        <v>365</v>
      </c>
      <c r="D657">
        <v>19</v>
      </c>
    </row>
    <row r="658" spans="1:4" x14ac:dyDescent="0.25">
      <c r="A658" s="61">
        <v>40484</v>
      </c>
      <c r="B658" t="s">
        <v>373</v>
      </c>
      <c r="C658" t="s">
        <v>375</v>
      </c>
      <c r="D658">
        <v>18</v>
      </c>
    </row>
    <row r="659" spans="1:4" x14ac:dyDescent="0.25">
      <c r="A659" s="61">
        <v>40440</v>
      </c>
      <c r="B659" t="s">
        <v>373</v>
      </c>
      <c r="C659" t="s">
        <v>365</v>
      </c>
      <c r="D659">
        <v>5</v>
      </c>
    </row>
    <row r="660" spans="1:4" x14ac:dyDescent="0.25">
      <c r="A660" s="61">
        <v>40557</v>
      </c>
      <c r="B660" t="s">
        <v>373</v>
      </c>
      <c r="C660" t="s">
        <v>365</v>
      </c>
      <c r="D660">
        <v>25</v>
      </c>
    </row>
    <row r="661" spans="1:4" x14ac:dyDescent="0.25">
      <c r="A661" s="61">
        <v>40427</v>
      </c>
      <c r="B661" t="s">
        <v>373</v>
      </c>
      <c r="C661" t="s">
        <v>374</v>
      </c>
      <c r="D661">
        <v>11</v>
      </c>
    </row>
    <row r="662" spans="1:4" x14ac:dyDescent="0.25">
      <c r="A662" s="61">
        <v>40727</v>
      </c>
      <c r="B662" t="s">
        <v>30</v>
      </c>
      <c r="C662" t="s">
        <v>374</v>
      </c>
      <c r="D662">
        <v>21</v>
      </c>
    </row>
    <row r="663" spans="1:4" x14ac:dyDescent="0.25">
      <c r="A663" s="61">
        <v>40581</v>
      </c>
      <c r="B663" t="s">
        <v>372</v>
      </c>
      <c r="C663" t="s">
        <v>375</v>
      </c>
      <c r="D663">
        <v>11</v>
      </c>
    </row>
    <row r="664" spans="1:4" x14ac:dyDescent="0.25">
      <c r="A664" s="61">
        <v>40942</v>
      </c>
      <c r="B664" t="s">
        <v>30</v>
      </c>
      <c r="C664" t="s">
        <v>370</v>
      </c>
      <c r="D664">
        <v>20</v>
      </c>
    </row>
    <row r="665" spans="1:4" x14ac:dyDescent="0.25">
      <c r="A665" s="61">
        <v>40889</v>
      </c>
      <c r="B665" t="s">
        <v>372</v>
      </c>
      <c r="C665" t="s">
        <v>376</v>
      </c>
      <c r="D665">
        <v>9</v>
      </c>
    </row>
    <row r="666" spans="1:4" x14ac:dyDescent="0.25">
      <c r="A666" s="61">
        <v>40527</v>
      </c>
      <c r="B666" t="s">
        <v>362</v>
      </c>
      <c r="C666" t="s">
        <v>375</v>
      </c>
      <c r="D666">
        <v>10</v>
      </c>
    </row>
    <row r="667" spans="1:4" x14ac:dyDescent="0.25">
      <c r="A667" s="61">
        <v>40563</v>
      </c>
      <c r="B667" t="s">
        <v>28</v>
      </c>
      <c r="C667" t="s">
        <v>375</v>
      </c>
      <c r="D667">
        <v>19</v>
      </c>
    </row>
    <row r="668" spans="1:4" x14ac:dyDescent="0.25">
      <c r="A668" s="61">
        <v>40636</v>
      </c>
      <c r="B668" t="s">
        <v>373</v>
      </c>
      <c r="C668" t="s">
        <v>365</v>
      </c>
      <c r="D668">
        <v>3</v>
      </c>
    </row>
    <row r="669" spans="1:4" x14ac:dyDescent="0.25">
      <c r="A669" s="61">
        <v>40850</v>
      </c>
      <c r="B669" t="s">
        <v>28</v>
      </c>
      <c r="C669" t="s">
        <v>365</v>
      </c>
      <c r="D669">
        <v>14</v>
      </c>
    </row>
    <row r="670" spans="1:4" x14ac:dyDescent="0.25">
      <c r="A670" s="61">
        <v>40884</v>
      </c>
      <c r="B670" t="s">
        <v>362</v>
      </c>
      <c r="C670" t="s">
        <v>365</v>
      </c>
      <c r="D670">
        <v>12</v>
      </c>
    </row>
    <row r="671" spans="1:4" x14ac:dyDescent="0.25">
      <c r="A671" s="61">
        <v>40881</v>
      </c>
      <c r="B671" t="s">
        <v>373</v>
      </c>
      <c r="C671" t="s">
        <v>365</v>
      </c>
      <c r="D671">
        <v>4</v>
      </c>
    </row>
    <row r="672" spans="1:4" x14ac:dyDescent="0.25">
      <c r="A672" s="61">
        <v>40785</v>
      </c>
      <c r="B672" t="s">
        <v>30</v>
      </c>
      <c r="C672" t="s">
        <v>375</v>
      </c>
      <c r="D672">
        <v>13</v>
      </c>
    </row>
    <row r="673" spans="1:4" x14ac:dyDescent="0.25">
      <c r="A673" s="61">
        <v>40917</v>
      </c>
      <c r="B673" t="s">
        <v>373</v>
      </c>
      <c r="C673" t="s">
        <v>363</v>
      </c>
      <c r="D673">
        <v>24</v>
      </c>
    </row>
    <row r="674" spans="1:4" x14ac:dyDescent="0.25">
      <c r="A674" s="61">
        <v>40367</v>
      </c>
      <c r="B674" t="s">
        <v>369</v>
      </c>
      <c r="C674" t="s">
        <v>363</v>
      </c>
      <c r="D674">
        <v>24</v>
      </c>
    </row>
    <row r="675" spans="1:4" x14ac:dyDescent="0.25">
      <c r="A675" s="61">
        <v>40399</v>
      </c>
      <c r="B675" t="s">
        <v>28</v>
      </c>
      <c r="C675" t="s">
        <v>370</v>
      </c>
      <c r="D675">
        <v>1</v>
      </c>
    </row>
    <row r="676" spans="1:4" x14ac:dyDescent="0.25">
      <c r="A676" s="61">
        <v>40805</v>
      </c>
      <c r="B676" t="s">
        <v>30</v>
      </c>
      <c r="C676" t="s">
        <v>370</v>
      </c>
      <c r="D676">
        <v>16</v>
      </c>
    </row>
    <row r="677" spans="1:4" x14ac:dyDescent="0.25">
      <c r="A677" s="61">
        <v>40941</v>
      </c>
      <c r="B677" t="s">
        <v>369</v>
      </c>
      <c r="C677" t="s">
        <v>375</v>
      </c>
      <c r="D677">
        <v>24</v>
      </c>
    </row>
    <row r="678" spans="1:4" x14ac:dyDescent="0.25">
      <c r="A678" s="61">
        <v>40416</v>
      </c>
      <c r="B678" t="s">
        <v>373</v>
      </c>
      <c r="C678" t="s">
        <v>375</v>
      </c>
      <c r="D678">
        <v>7</v>
      </c>
    </row>
    <row r="679" spans="1:4" x14ac:dyDescent="0.25">
      <c r="A679" s="61">
        <v>40563</v>
      </c>
      <c r="B679" t="s">
        <v>369</v>
      </c>
      <c r="C679" t="s">
        <v>375</v>
      </c>
      <c r="D679">
        <v>4</v>
      </c>
    </row>
    <row r="680" spans="1:4" x14ac:dyDescent="0.25">
      <c r="A680" s="61">
        <v>40458</v>
      </c>
      <c r="B680" t="s">
        <v>372</v>
      </c>
      <c r="C680" t="s">
        <v>376</v>
      </c>
      <c r="D680">
        <v>23</v>
      </c>
    </row>
    <row r="681" spans="1:4" x14ac:dyDescent="0.25">
      <c r="A681" s="61">
        <v>40497</v>
      </c>
      <c r="B681" t="s">
        <v>372</v>
      </c>
      <c r="C681" t="s">
        <v>376</v>
      </c>
      <c r="D681">
        <v>19</v>
      </c>
    </row>
    <row r="682" spans="1:4" x14ac:dyDescent="0.25">
      <c r="A682" s="61">
        <v>40668</v>
      </c>
      <c r="B682" t="s">
        <v>30</v>
      </c>
      <c r="C682" t="s">
        <v>374</v>
      </c>
      <c r="D682">
        <v>10</v>
      </c>
    </row>
    <row r="683" spans="1:4" x14ac:dyDescent="0.25">
      <c r="A683" s="61">
        <v>40644</v>
      </c>
      <c r="B683" t="s">
        <v>369</v>
      </c>
      <c r="C683" t="s">
        <v>375</v>
      </c>
      <c r="D683">
        <v>1</v>
      </c>
    </row>
    <row r="684" spans="1:4" x14ac:dyDescent="0.25">
      <c r="A684" s="61">
        <v>41007</v>
      </c>
      <c r="B684" t="s">
        <v>28</v>
      </c>
      <c r="C684" t="s">
        <v>374</v>
      </c>
      <c r="D684">
        <v>19</v>
      </c>
    </row>
    <row r="685" spans="1:4" x14ac:dyDescent="0.25">
      <c r="A685" s="61">
        <v>40862</v>
      </c>
      <c r="B685" t="s">
        <v>30</v>
      </c>
      <c r="C685" t="s">
        <v>376</v>
      </c>
      <c r="D685">
        <v>13</v>
      </c>
    </row>
    <row r="686" spans="1:4" x14ac:dyDescent="0.25">
      <c r="A686" s="61">
        <v>40908</v>
      </c>
      <c r="B686" t="s">
        <v>362</v>
      </c>
      <c r="C686" t="s">
        <v>370</v>
      </c>
      <c r="D686">
        <v>20</v>
      </c>
    </row>
    <row r="687" spans="1:4" x14ac:dyDescent="0.25">
      <c r="A687" s="61">
        <v>40863</v>
      </c>
      <c r="B687" t="s">
        <v>362</v>
      </c>
      <c r="C687" t="s">
        <v>365</v>
      </c>
      <c r="D687">
        <v>4</v>
      </c>
    </row>
  </sheetData>
  <dataValidations count="1">
    <dataValidation type="date" allowBlank="1" showInputMessage="1" showErrorMessage="1" errorTitle="Enter Date Within Range" sqref="G8">
      <formula1>G7</formula1>
      <formula2>G6</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G5" sqref="G5"/>
    </sheetView>
  </sheetViews>
  <sheetFormatPr defaultRowHeight="15" x14ac:dyDescent="0.25"/>
  <cols>
    <col min="2" max="4" width="15.7109375" bestFit="1" customWidth="1"/>
    <col min="5" max="5" width="9.42578125" bestFit="1" customWidth="1"/>
  </cols>
  <sheetData>
    <row r="1" spans="1:8" x14ac:dyDescent="0.25">
      <c r="A1" s="1" t="s">
        <v>22</v>
      </c>
      <c r="B1" s="2"/>
      <c r="C1" s="2"/>
      <c r="D1" s="2"/>
      <c r="E1" s="2"/>
      <c r="F1" s="2"/>
      <c r="G1" s="2"/>
      <c r="H1" s="3"/>
    </row>
    <row r="3" spans="1:8" x14ac:dyDescent="0.25">
      <c r="A3" s="8" t="s">
        <v>23</v>
      </c>
      <c r="B3" s="8" t="s">
        <v>24</v>
      </c>
      <c r="C3" s="8" t="s">
        <v>25</v>
      </c>
      <c r="D3" s="8" t="s">
        <v>26</v>
      </c>
      <c r="E3" s="15" t="s">
        <v>27</v>
      </c>
    </row>
    <row r="4" spans="1:8" x14ac:dyDescent="0.25">
      <c r="A4" s="4" t="s">
        <v>28</v>
      </c>
      <c r="B4" s="4">
        <v>25</v>
      </c>
      <c r="C4" s="4">
        <v>33</v>
      </c>
      <c r="D4" s="4">
        <v>72</v>
      </c>
      <c r="E4" s="16">
        <f t="shared" ref="E4:E9" si="0">SUM($B4:$D4)</f>
        <v>130</v>
      </c>
    </row>
    <row r="5" spans="1:8" x14ac:dyDescent="0.25">
      <c r="A5" s="4" t="s">
        <v>29</v>
      </c>
      <c r="B5" s="4">
        <v>25</v>
      </c>
      <c r="C5" s="4">
        <v>79</v>
      </c>
      <c r="D5" s="4">
        <v>94</v>
      </c>
      <c r="E5" s="16">
        <f t="shared" si="0"/>
        <v>198</v>
      </c>
    </row>
    <row r="6" spans="1:8" x14ac:dyDescent="0.25">
      <c r="A6" s="4" t="s">
        <v>30</v>
      </c>
      <c r="B6" s="4">
        <v>36</v>
      </c>
      <c r="C6" s="4">
        <v>48</v>
      </c>
      <c r="D6" s="4">
        <v>38</v>
      </c>
      <c r="E6" s="16">
        <f t="shared" si="0"/>
        <v>122</v>
      </c>
    </row>
    <row r="7" spans="1:8" x14ac:dyDescent="0.25">
      <c r="A7" s="4" t="s">
        <v>31</v>
      </c>
      <c r="B7" s="4">
        <v>91</v>
      </c>
      <c r="C7" s="4">
        <v>36</v>
      </c>
      <c r="D7" s="4">
        <v>59</v>
      </c>
      <c r="E7" s="16">
        <f t="shared" si="0"/>
        <v>186</v>
      </c>
    </row>
    <row r="8" spans="1:8" x14ac:dyDescent="0.25">
      <c r="A8" s="4" t="s">
        <v>32</v>
      </c>
      <c r="B8" s="4">
        <v>54</v>
      </c>
      <c r="C8" s="4">
        <v>67</v>
      </c>
      <c r="D8" s="4">
        <v>58</v>
      </c>
      <c r="E8" s="16">
        <f t="shared" si="0"/>
        <v>179</v>
      </c>
    </row>
    <row r="9" spans="1:8" x14ac:dyDescent="0.25">
      <c r="A9" s="4" t="s">
        <v>33</v>
      </c>
      <c r="B9" s="4">
        <v>89</v>
      </c>
      <c r="C9" s="4">
        <v>95</v>
      </c>
      <c r="D9" s="4">
        <v>27</v>
      </c>
      <c r="E9" s="16">
        <f t="shared" si="0"/>
        <v>211</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5"/>
  <sheetViews>
    <sheetView tabSelected="1" workbookViewId="0">
      <selection activeCell="I5" sqref="I5"/>
    </sheetView>
  </sheetViews>
  <sheetFormatPr defaultRowHeight="15" x14ac:dyDescent="0.25"/>
  <cols>
    <col min="1" max="2" width="11.28515625" bestFit="1" customWidth="1"/>
    <col min="4" max="4" width="17.85546875" bestFit="1" customWidth="1"/>
  </cols>
  <sheetData>
    <row r="1" spans="1:8" ht="30" x14ac:dyDescent="0.25">
      <c r="A1" s="1" t="s">
        <v>378</v>
      </c>
      <c r="B1" s="2"/>
      <c r="C1" s="2"/>
      <c r="D1" s="2"/>
      <c r="E1" s="2"/>
      <c r="F1" s="2"/>
      <c r="G1" s="2"/>
      <c r="H1" s="3"/>
    </row>
    <row r="4" spans="1:8" x14ac:dyDescent="0.25">
      <c r="A4" s="28" t="s">
        <v>35</v>
      </c>
      <c r="B4" s="28" t="s">
        <v>36</v>
      </c>
      <c r="C4" s="28" t="s">
        <v>204</v>
      </c>
      <c r="D4" s="28" t="s">
        <v>360</v>
      </c>
    </row>
    <row r="5" spans="1:8" x14ac:dyDescent="0.25">
      <c r="A5" s="61">
        <v>40654</v>
      </c>
      <c r="B5" t="s">
        <v>362</v>
      </c>
      <c r="C5" t="s">
        <v>363</v>
      </c>
      <c r="D5">
        <v>20</v>
      </c>
    </row>
    <row r="6" spans="1:8" x14ac:dyDescent="0.25">
      <c r="A6" s="61">
        <v>40979</v>
      </c>
      <c r="B6" t="s">
        <v>362</v>
      </c>
      <c r="C6" t="s">
        <v>365</v>
      </c>
      <c r="D6">
        <v>14</v>
      </c>
    </row>
    <row r="7" spans="1:8" x14ac:dyDescent="0.25">
      <c r="A7" s="61">
        <v>40549</v>
      </c>
      <c r="B7" t="s">
        <v>28</v>
      </c>
      <c r="C7" t="s">
        <v>363</v>
      </c>
      <c r="D7">
        <v>8</v>
      </c>
    </row>
    <row r="8" spans="1:8" x14ac:dyDescent="0.25">
      <c r="A8" s="61">
        <v>40343</v>
      </c>
      <c r="B8" t="s">
        <v>28</v>
      </c>
      <c r="C8" t="s">
        <v>363</v>
      </c>
      <c r="D8">
        <v>19</v>
      </c>
      <c r="G8" s="4"/>
      <c r="H8" s="4">
        <v>2010</v>
      </c>
    </row>
    <row r="9" spans="1:8" x14ac:dyDescent="0.25">
      <c r="A9" s="61">
        <v>40983</v>
      </c>
      <c r="B9" t="s">
        <v>369</v>
      </c>
      <c r="C9" t="s">
        <v>370</v>
      </c>
      <c r="D9">
        <v>6</v>
      </c>
      <c r="G9" s="27" t="s">
        <v>379</v>
      </c>
      <c r="H9" s="16"/>
    </row>
    <row r="10" spans="1:8" x14ac:dyDescent="0.25">
      <c r="A10" s="61">
        <v>40461</v>
      </c>
      <c r="B10" t="s">
        <v>30</v>
      </c>
      <c r="C10" t="s">
        <v>363</v>
      </c>
      <c r="D10">
        <v>19</v>
      </c>
      <c r="G10" s="27" t="s">
        <v>380</v>
      </c>
      <c r="H10" s="16"/>
    </row>
    <row r="11" spans="1:8" x14ac:dyDescent="0.25">
      <c r="A11" s="61">
        <v>40741</v>
      </c>
      <c r="B11" t="s">
        <v>30</v>
      </c>
      <c r="C11" t="s">
        <v>363</v>
      </c>
      <c r="D11">
        <v>24</v>
      </c>
      <c r="G11" s="27" t="s">
        <v>381</v>
      </c>
      <c r="H11" s="16"/>
    </row>
    <row r="12" spans="1:8" x14ac:dyDescent="0.25">
      <c r="A12" s="61">
        <v>40888</v>
      </c>
      <c r="B12" t="s">
        <v>362</v>
      </c>
      <c r="C12" t="s">
        <v>374</v>
      </c>
      <c r="D12">
        <v>11</v>
      </c>
      <c r="G12" s="27" t="s">
        <v>382</v>
      </c>
      <c r="H12" s="16"/>
    </row>
    <row r="13" spans="1:8" x14ac:dyDescent="0.25">
      <c r="A13" s="61">
        <v>40993</v>
      </c>
      <c r="B13" t="s">
        <v>30</v>
      </c>
      <c r="C13" t="s">
        <v>375</v>
      </c>
      <c r="D13">
        <v>5</v>
      </c>
      <c r="G13" s="27" t="s">
        <v>383</v>
      </c>
      <c r="H13" s="16"/>
    </row>
    <row r="14" spans="1:8" x14ac:dyDescent="0.25">
      <c r="A14" s="61">
        <v>40482</v>
      </c>
      <c r="B14" t="s">
        <v>30</v>
      </c>
      <c r="C14" t="s">
        <v>374</v>
      </c>
      <c r="D14">
        <v>5</v>
      </c>
    </row>
    <row r="15" spans="1:8" x14ac:dyDescent="0.25">
      <c r="A15" s="61">
        <v>40577</v>
      </c>
      <c r="B15" t="s">
        <v>372</v>
      </c>
      <c r="C15" t="s">
        <v>365</v>
      </c>
      <c r="D15">
        <v>5</v>
      </c>
    </row>
    <row r="16" spans="1:8" x14ac:dyDescent="0.25">
      <c r="A16" s="61">
        <v>40717</v>
      </c>
      <c r="B16" t="s">
        <v>373</v>
      </c>
      <c r="C16" t="s">
        <v>363</v>
      </c>
      <c r="D16">
        <v>17</v>
      </c>
    </row>
    <row r="17" spans="1:4" x14ac:dyDescent="0.25">
      <c r="A17" s="61">
        <v>40734</v>
      </c>
      <c r="B17" t="s">
        <v>372</v>
      </c>
      <c r="C17" t="s">
        <v>375</v>
      </c>
      <c r="D17">
        <v>3</v>
      </c>
    </row>
    <row r="18" spans="1:4" x14ac:dyDescent="0.25">
      <c r="A18" s="61">
        <v>40796</v>
      </c>
      <c r="B18" t="s">
        <v>372</v>
      </c>
      <c r="C18" t="s">
        <v>376</v>
      </c>
      <c r="D18">
        <v>17</v>
      </c>
    </row>
    <row r="19" spans="1:4" x14ac:dyDescent="0.25">
      <c r="A19" s="61">
        <v>40420</v>
      </c>
      <c r="B19" t="s">
        <v>369</v>
      </c>
      <c r="C19" t="s">
        <v>365</v>
      </c>
      <c r="D19">
        <v>4</v>
      </c>
    </row>
    <row r="20" spans="1:4" x14ac:dyDescent="0.25">
      <c r="A20" s="61">
        <v>40429</v>
      </c>
      <c r="B20" t="s">
        <v>369</v>
      </c>
      <c r="C20" t="s">
        <v>363</v>
      </c>
      <c r="D20">
        <v>22</v>
      </c>
    </row>
    <row r="21" spans="1:4" x14ac:dyDescent="0.25">
      <c r="A21" s="61">
        <v>40865</v>
      </c>
      <c r="B21" t="s">
        <v>362</v>
      </c>
      <c r="C21" t="s">
        <v>375</v>
      </c>
      <c r="D21">
        <v>6</v>
      </c>
    </row>
    <row r="22" spans="1:4" x14ac:dyDescent="0.25">
      <c r="A22" s="61">
        <v>40487</v>
      </c>
      <c r="B22" t="s">
        <v>372</v>
      </c>
      <c r="C22" t="s">
        <v>376</v>
      </c>
      <c r="D22">
        <v>4</v>
      </c>
    </row>
    <row r="23" spans="1:4" x14ac:dyDescent="0.25">
      <c r="A23" s="61">
        <v>40358</v>
      </c>
      <c r="B23" t="s">
        <v>373</v>
      </c>
      <c r="C23" t="s">
        <v>376</v>
      </c>
      <c r="D23">
        <v>22</v>
      </c>
    </row>
    <row r="24" spans="1:4" x14ac:dyDescent="0.25">
      <c r="A24" s="61">
        <v>40702</v>
      </c>
      <c r="B24" t="s">
        <v>372</v>
      </c>
      <c r="C24" t="s">
        <v>376</v>
      </c>
      <c r="D24">
        <v>22</v>
      </c>
    </row>
    <row r="25" spans="1:4" x14ac:dyDescent="0.25">
      <c r="A25" s="61">
        <v>40675</v>
      </c>
      <c r="B25" t="s">
        <v>30</v>
      </c>
      <c r="C25" t="s">
        <v>374</v>
      </c>
      <c r="D25">
        <v>14</v>
      </c>
    </row>
    <row r="26" spans="1:4" x14ac:dyDescent="0.25">
      <c r="A26" s="61">
        <v>40395</v>
      </c>
      <c r="B26" t="s">
        <v>30</v>
      </c>
      <c r="C26" t="s">
        <v>363</v>
      </c>
      <c r="D26">
        <v>25</v>
      </c>
    </row>
    <row r="27" spans="1:4" x14ac:dyDescent="0.25">
      <c r="A27" s="61">
        <v>40438</v>
      </c>
      <c r="B27" t="s">
        <v>30</v>
      </c>
      <c r="C27" t="s">
        <v>376</v>
      </c>
      <c r="D27">
        <v>10</v>
      </c>
    </row>
    <row r="28" spans="1:4" x14ac:dyDescent="0.25">
      <c r="A28" s="61">
        <v>40687</v>
      </c>
      <c r="B28" t="s">
        <v>362</v>
      </c>
      <c r="C28" t="s">
        <v>363</v>
      </c>
      <c r="D28">
        <v>11</v>
      </c>
    </row>
    <row r="29" spans="1:4" x14ac:dyDescent="0.25">
      <c r="A29" s="61">
        <v>40708</v>
      </c>
      <c r="B29" t="s">
        <v>373</v>
      </c>
      <c r="C29" t="s">
        <v>363</v>
      </c>
      <c r="D29">
        <v>25</v>
      </c>
    </row>
    <row r="30" spans="1:4" x14ac:dyDescent="0.25">
      <c r="A30" s="61">
        <v>40645</v>
      </c>
      <c r="B30" t="s">
        <v>369</v>
      </c>
      <c r="C30" t="s">
        <v>363</v>
      </c>
      <c r="D30">
        <v>25</v>
      </c>
    </row>
    <row r="31" spans="1:4" x14ac:dyDescent="0.25">
      <c r="A31" s="61">
        <v>40564</v>
      </c>
      <c r="B31" t="s">
        <v>372</v>
      </c>
      <c r="C31" t="s">
        <v>365</v>
      </c>
      <c r="D31">
        <v>16</v>
      </c>
    </row>
    <row r="32" spans="1:4" x14ac:dyDescent="0.25">
      <c r="A32" s="61">
        <v>40541</v>
      </c>
      <c r="B32" t="s">
        <v>369</v>
      </c>
      <c r="C32" t="s">
        <v>376</v>
      </c>
      <c r="D32">
        <v>7</v>
      </c>
    </row>
    <row r="33" spans="1:4" x14ac:dyDescent="0.25">
      <c r="A33" s="61">
        <v>40885</v>
      </c>
      <c r="B33" t="s">
        <v>28</v>
      </c>
      <c r="C33" t="s">
        <v>375</v>
      </c>
      <c r="D33">
        <v>6</v>
      </c>
    </row>
    <row r="34" spans="1:4" x14ac:dyDescent="0.25">
      <c r="A34" s="61">
        <v>40908</v>
      </c>
      <c r="B34" t="s">
        <v>369</v>
      </c>
      <c r="C34" t="s">
        <v>375</v>
      </c>
      <c r="D34">
        <v>3</v>
      </c>
    </row>
    <row r="35" spans="1:4" x14ac:dyDescent="0.25">
      <c r="A35" s="61">
        <v>40564</v>
      </c>
      <c r="B35" t="s">
        <v>369</v>
      </c>
      <c r="C35" t="s">
        <v>363</v>
      </c>
      <c r="D35">
        <v>11</v>
      </c>
    </row>
    <row r="36" spans="1:4" x14ac:dyDescent="0.25">
      <c r="A36" s="61">
        <v>40686</v>
      </c>
      <c r="B36" t="s">
        <v>372</v>
      </c>
      <c r="C36" t="s">
        <v>365</v>
      </c>
      <c r="D36">
        <v>15</v>
      </c>
    </row>
    <row r="37" spans="1:4" x14ac:dyDescent="0.25">
      <c r="A37" s="61">
        <v>40518</v>
      </c>
      <c r="B37" t="s">
        <v>372</v>
      </c>
      <c r="C37" t="s">
        <v>376</v>
      </c>
      <c r="D37">
        <v>16</v>
      </c>
    </row>
    <row r="38" spans="1:4" x14ac:dyDescent="0.25">
      <c r="A38" s="61">
        <v>40719</v>
      </c>
      <c r="B38" t="s">
        <v>372</v>
      </c>
      <c r="C38" t="s">
        <v>370</v>
      </c>
      <c r="D38">
        <v>18</v>
      </c>
    </row>
    <row r="39" spans="1:4" x14ac:dyDescent="0.25">
      <c r="A39" s="61">
        <v>40433</v>
      </c>
      <c r="B39" t="s">
        <v>30</v>
      </c>
      <c r="C39" t="s">
        <v>374</v>
      </c>
      <c r="D39">
        <v>3</v>
      </c>
    </row>
    <row r="40" spans="1:4" x14ac:dyDescent="0.25">
      <c r="A40" s="61">
        <v>40329</v>
      </c>
      <c r="B40" t="s">
        <v>373</v>
      </c>
      <c r="C40" t="s">
        <v>365</v>
      </c>
      <c r="D40">
        <v>1</v>
      </c>
    </row>
    <row r="41" spans="1:4" x14ac:dyDescent="0.25">
      <c r="A41" s="61">
        <v>40341</v>
      </c>
      <c r="B41" t="s">
        <v>28</v>
      </c>
      <c r="C41" t="s">
        <v>375</v>
      </c>
      <c r="D41">
        <v>7</v>
      </c>
    </row>
    <row r="42" spans="1:4" x14ac:dyDescent="0.25">
      <c r="A42" s="61">
        <v>40396</v>
      </c>
      <c r="B42" t="s">
        <v>369</v>
      </c>
      <c r="C42" t="s">
        <v>376</v>
      </c>
      <c r="D42">
        <v>16</v>
      </c>
    </row>
    <row r="43" spans="1:4" x14ac:dyDescent="0.25">
      <c r="A43" s="61">
        <v>40938</v>
      </c>
      <c r="B43" t="s">
        <v>373</v>
      </c>
      <c r="C43" t="s">
        <v>363</v>
      </c>
      <c r="D43">
        <v>24</v>
      </c>
    </row>
    <row r="44" spans="1:4" x14ac:dyDescent="0.25">
      <c r="A44" s="61">
        <v>40586</v>
      </c>
      <c r="B44" t="s">
        <v>28</v>
      </c>
      <c r="C44" t="s">
        <v>374</v>
      </c>
      <c r="D44">
        <v>25</v>
      </c>
    </row>
    <row r="45" spans="1:4" x14ac:dyDescent="0.25">
      <c r="A45" s="61">
        <v>40632</v>
      </c>
      <c r="B45" t="s">
        <v>362</v>
      </c>
      <c r="C45" t="s">
        <v>370</v>
      </c>
      <c r="D45">
        <v>6</v>
      </c>
    </row>
    <row r="46" spans="1:4" x14ac:dyDescent="0.25">
      <c r="A46" s="61">
        <v>40475</v>
      </c>
      <c r="B46" t="s">
        <v>30</v>
      </c>
      <c r="C46" t="s">
        <v>363</v>
      </c>
      <c r="D46">
        <v>4</v>
      </c>
    </row>
    <row r="47" spans="1:4" x14ac:dyDescent="0.25">
      <c r="A47" s="61">
        <v>40902</v>
      </c>
      <c r="B47" t="s">
        <v>372</v>
      </c>
      <c r="C47" t="s">
        <v>363</v>
      </c>
      <c r="D47">
        <v>8</v>
      </c>
    </row>
    <row r="48" spans="1:4" x14ac:dyDescent="0.25">
      <c r="A48" s="61">
        <v>40358</v>
      </c>
      <c r="B48" t="s">
        <v>373</v>
      </c>
      <c r="C48" t="s">
        <v>363</v>
      </c>
      <c r="D48">
        <v>7</v>
      </c>
    </row>
    <row r="49" spans="1:4" x14ac:dyDescent="0.25">
      <c r="A49" s="61">
        <v>40688</v>
      </c>
      <c r="B49" t="s">
        <v>362</v>
      </c>
      <c r="C49" t="s">
        <v>375</v>
      </c>
      <c r="D49">
        <v>7</v>
      </c>
    </row>
    <row r="50" spans="1:4" x14ac:dyDescent="0.25">
      <c r="A50" s="61">
        <v>40873</v>
      </c>
      <c r="B50" t="s">
        <v>30</v>
      </c>
      <c r="C50" t="s">
        <v>365</v>
      </c>
      <c r="D50">
        <v>9</v>
      </c>
    </row>
    <row r="51" spans="1:4" x14ac:dyDescent="0.25">
      <c r="A51" s="61">
        <v>40309</v>
      </c>
      <c r="B51" t="s">
        <v>373</v>
      </c>
      <c r="C51" t="s">
        <v>374</v>
      </c>
      <c r="D51">
        <v>3</v>
      </c>
    </row>
    <row r="52" spans="1:4" x14ac:dyDescent="0.25">
      <c r="A52" s="61">
        <v>40585</v>
      </c>
      <c r="B52" t="s">
        <v>369</v>
      </c>
      <c r="C52" t="s">
        <v>370</v>
      </c>
      <c r="D52">
        <v>10</v>
      </c>
    </row>
    <row r="53" spans="1:4" x14ac:dyDescent="0.25">
      <c r="A53" s="61">
        <v>40787</v>
      </c>
      <c r="B53" t="s">
        <v>30</v>
      </c>
      <c r="C53" t="s">
        <v>363</v>
      </c>
      <c r="D53">
        <v>14</v>
      </c>
    </row>
    <row r="54" spans="1:4" x14ac:dyDescent="0.25">
      <c r="A54" s="61">
        <v>40642</v>
      </c>
      <c r="B54" t="s">
        <v>369</v>
      </c>
      <c r="C54" t="s">
        <v>365</v>
      </c>
      <c r="D54">
        <v>1</v>
      </c>
    </row>
    <row r="55" spans="1:4" x14ac:dyDescent="0.25">
      <c r="A55" s="61">
        <v>40453</v>
      </c>
      <c r="B55" t="s">
        <v>369</v>
      </c>
      <c r="C55" t="s">
        <v>376</v>
      </c>
      <c r="D55">
        <v>11</v>
      </c>
    </row>
    <row r="56" spans="1:4" x14ac:dyDescent="0.25">
      <c r="A56" s="61">
        <v>40468</v>
      </c>
      <c r="B56" t="s">
        <v>362</v>
      </c>
      <c r="C56" t="s">
        <v>375</v>
      </c>
      <c r="D56">
        <v>17</v>
      </c>
    </row>
    <row r="57" spans="1:4" x14ac:dyDescent="0.25">
      <c r="A57" s="61">
        <v>40628</v>
      </c>
      <c r="B57" t="s">
        <v>28</v>
      </c>
      <c r="C57" t="s">
        <v>376</v>
      </c>
      <c r="D57">
        <v>4</v>
      </c>
    </row>
    <row r="58" spans="1:4" x14ac:dyDescent="0.25">
      <c r="A58" s="61">
        <v>40940</v>
      </c>
      <c r="B58" t="s">
        <v>362</v>
      </c>
      <c r="C58" t="s">
        <v>374</v>
      </c>
      <c r="D58">
        <v>14</v>
      </c>
    </row>
    <row r="59" spans="1:4" x14ac:dyDescent="0.25">
      <c r="A59" s="61">
        <v>40843</v>
      </c>
      <c r="B59" t="s">
        <v>369</v>
      </c>
      <c r="C59" t="s">
        <v>363</v>
      </c>
      <c r="D59">
        <v>19</v>
      </c>
    </row>
    <row r="60" spans="1:4" x14ac:dyDescent="0.25">
      <c r="A60" s="61">
        <v>40628</v>
      </c>
      <c r="B60" t="s">
        <v>28</v>
      </c>
      <c r="C60" t="s">
        <v>363</v>
      </c>
      <c r="D60">
        <v>19</v>
      </c>
    </row>
    <row r="61" spans="1:4" x14ac:dyDescent="0.25">
      <c r="A61" s="61">
        <v>40755</v>
      </c>
      <c r="B61" t="s">
        <v>30</v>
      </c>
      <c r="C61" t="s">
        <v>375</v>
      </c>
      <c r="D61">
        <v>8</v>
      </c>
    </row>
    <row r="62" spans="1:4" x14ac:dyDescent="0.25">
      <c r="A62" s="61">
        <v>40410</v>
      </c>
      <c r="B62" t="s">
        <v>373</v>
      </c>
      <c r="C62" t="s">
        <v>376</v>
      </c>
      <c r="D62">
        <v>23</v>
      </c>
    </row>
    <row r="63" spans="1:4" x14ac:dyDescent="0.25">
      <c r="A63" s="61">
        <v>40610</v>
      </c>
      <c r="B63" t="s">
        <v>28</v>
      </c>
      <c r="C63" t="s">
        <v>376</v>
      </c>
      <c r="D63">
        <v>9</v>
      </c>
    </row>
    <row r="64" spans="1:4" x14ac:dyDescent="0.25">
      <c r="A64" s="61">
        <v>40935</v>
      </c>
      <c r="B64" t="s">
        <v>372</v>
      </c>
      <c r="C64" t="s">
        <v>365</v>
      </c>
      <c r="D64">
        <v>23</v>
      </c>
    </row>
    <row r="65" spans="1:4" x14ac:dyDescent="0.25">
      <c r="A65" s="61">
        <v>40684</v>
      </c>
      <c r="B65" t="s">
        <v>362</v>
      </c>
      <c r="C65" t="s">
        <v>374</v>
      </c>
      <c r="D65">
        <v>6</v>
      </c>
    </row>
    <row r="66" spans="1:4" x14ac:dyDescent="0.25">
      <c r="A66" s="61">
        <v>40633</v>
      </c>
      <c r="B66" t="s">
        <v>369</v>
      </c>
      <c r="C66" t="s">
        <v>365</v>
      </c>
      <c r="D66">
        <v>3</v>
      </c>
    </row>
    <row r="67" spans="1:4" x14ac:dyDescent="0.25">
      <c r="A67" s="61">
        <v>40714</v>
      </c>
      <c r="B67" t="s">
        <v>362</v>
      </c>
      <c r="C67" t="s">
        <v>375</v>
      </c>
      <c r="D67">
        <v>7</v>
      </c>
    </row>
    <row r="68" spans="1:4" x14ac:dyDescent="0.25">
      <c r="A68" s="61">
        <v>40784</v>
      </c>
      <c r="B68" t="s">
        <v>372</v>
      </c>
      <c r="C68" t="s">
        <v>363</v>
      </c>
      <c r="D68">
        <v>20</v>
      </c>
    </row>
    <row r="69" spans="1:4" x14ac:dyDescent="0.25">
      <c r="A69" s="61">
        <v>40964</v>
      </c>
      <c r="B69" t="s">
        <v>372</v>
      </c>
      <c r="C69" t="s">
        <v>363</v>
      </c>
      <c r="D69">
        <v>19</v>
      </c>
    </row>
    <row r="70" spans="1:4" x14ac:dyDescent="0.25">
      <c r="A70" s="61">
        <v>40723</v>
      </c>
      <c r="B70" t="s">
        <v>372</v>
      </c>
      <c r="C70" t="s">
        <v>365</v>
      </c>
      <c r="D70">
        <v>1</v>
      </c>
    </row>
    <row r="71" spans="1:4" x14ac:dyDescent="0.25">
      <c r="A71" s="61">
        <v>40985</v>
      </c>
      <c r="B71" t="s">
        <v>369</v>
      </c>
      <c r="C71" t="s">
        <v>374</v>
      </c>
      <c r="D71">
        <v>20</v>
      </c>
    </row>
    <row r="72" spans="1:4" x14ac:dyDescent="0.25">
      <c r="A72" s="61">
        <v>40925</v>
      </c>
      <c r="B72" t="s">
        <v>373</v>
      </c>
      <c r="C72" t="s">
        <v>375</v>
      </c>
      <c r="D72">
        <v>5</v>
      </c>
    </row>
    <row r="73" spans="1:4" x14ac:dyDescent="0.25">
      <c r="A73" s="61">
        <v>40323</v>
      </c>
      <c r="B73" t="s">
        <v>28</v>
      </c>
      <c r="C73" t="s">
        <v>370</v>
      </c>
      <c r="D73">
        <v>16</v>
      </c>
    </row>
    <row r="74" spans="1:4" x14ac:dyDescent="0.25">
      <c r="A74" s="61">
        <v>40391</v>
      </c>
      <c r="B74" t="s">
        <v>28</v>
      </c>
      <c r="C74" t="s">
        <v>376</v>
      </c>
      <c r="D74">
        <v>25</v>
      </c>
    </row>
    <row r="75" spans="1:4" x14ac:dyDescent="0.25">
      <c r="A75" s="61">
        <v>40718</v>
      </c>
      <c r="B75" t="s">
        <v>369</v>
      </c>
      <c r="C75" t="s">
        <v>376</v>
      </c>
      <c r="D75">
        <v>23</v>
      </c>
    </row>
    <row r="76" spans="1:4" x14ac:dyDescent="0.25">
      <c r="A76" s="61">
        <v>40411</v>
      </c>
      <c r="B76" t="s">
        <v>28</v>
      </c>
      <c r="C76" t="s">
        <v>363</v>
      </c>
      <c r="D76">
        <v>18</v>
      </c>
    </row>
    <row r="77" spans="1:4" x14ac:dyDescent="0.25">
      <c r="A77" s="61">
        <v>40918</v>
      </c>
      <c r="B77" t="s">
        <v>28</v>
      </c>
      <c r="C77" t="s">
        <v>370</v>
      </c>
      <c r="D77">
        <v>17</v>
      </c>
    </row>
    <row r="78" spans="1:4" x14ac:dyDescent="0.25">
      <c r="A78" s="61">
        <v>40691</v>
      </c>
      <c r="B78" t="s">
        <v>30</v>
      </c>
      <c r="C78" t="s">
        <v>376</v>
      </c>
      <c r="D78">
        <v>10</v>
      </c>
    </row>
    <row r="79" spans="1:4" x14ac:dyDescent="0.25">
      <c r="A79" s="61">
        <v>40360</v>
      </c>
      <c r="B79" t="s">
        <v>28</v>
      </c>
      <c r="C79" t="s">
        <v>375</v>
      </c>
      <c r="D79">
        <v>14</v>
      </c>
    </row>
    <row r="80" spans="1:4" x14ac:dyDescent="0.25">
      <c r="A80" s="61">
        <v>40926</v>
      </c>
      <c r="B80" t="s">
        <v>369</v>
      </c>
      <c r="C80" t="s">
        <v>374</v>
      </c>
      <c r="D80">
        <v>9</v>
      </c>
    </row>
    <row r="81" spans="1:4" x14ac:dyDescent="0.25">
      <c r="A81" s="61">
        <v>40416</v>
      </c>
      <c r="B81" t="s">
        <v>372</v>
      </c>
      <c r="C81" t="s">
        <v>374</v>
      </c>
      <c r="D81">
        <v>19</v>
      </c>
    </row>
    <row r="82" spans="1:4" x14ac:dyDescent="0.25">
      <c r="A82" s="61">
        <v>40732</v>
      </c>
      <c r="B82" t="s">
        <v>369</v>
      </c>
      <c r="C82" t="s">
        <v>365</v>
      </c>
      <c r="D82">
        <v>21</v>
      </c>
    </row>
    <row r="83" spans="1:4" x14ac:dyDescent="0.25">
      <c r="A83" s="61">
        <v>40630</v>
      </c>
      <c r="B83" t="s">
        <v>30</v>
      </c>
      <c r="C83" t="s">
        <v>363</v>
      </c>
      <c r="D83">
        <v>22</v>
      </c>
    </row>
    <row r="84" spans="1:4" x14ac:dyDescent="0.25">
      <c r="A84" s="61">
        <v>41007</v>
      </c>
      <c r="B84" t="s">
        <v>28</v>
      </c>
      <c r="C84" t="s">
        <v>363</v>
      </c>
      <c r="D84">
        <v>24</v>
      </c>
    </row>
    <row r="85" spans="1:4" x14ac:dyDescent="0.25">
      <c r="A85" s="61">
        <v>40701</v>
      </c>
      <c r="B85" t="s">
        <v>369</v>
      </c>
      <c r="C85" t="s">
        <v>374</v>
      </c>
      <c r="D85">
        <v>13</v>
      </c>
    </row>
    <row r="86" spans="1:4" x14ac:dyDescent="0.25">
      <c r="A86" s="61">
        <v>40984</v>
      </c>
      <c r="B86" t="s">
        <v>362</v>
      </c>
      <c r="C86" t="s">
        <v>376</v>
      </c>
      <c r="D86">
        <v>15</v>
      </c>
    </row>
    <row r="87" spans="1:4" x14ac:dyDescent="0.25">
      <c r="A87" s="61">
        <v>40741</v>
      </c>
      <c r="B87" t="s">
        <v>362</v>
      </c>
      <c r="C87" t="s">
        <v>374</v>
      </c>
      <c r="D87">
        <v>24</v>
      </c>
    </row>
    <row r="88" spans="1:4" x14ac:dyDescent="0.25">
      <c r="A88" s="61">
        <v>40575</v>
      </c>
      <c r="B88" t="s">
        <v>369</v>
      </c>
      <c r="C88" t="s">
        <v>375</v>
      </c>
      <c r="D88">
        <v>14</v>
      </c>
    </row>
    <row r="89" spans="1:4" x14ac:dyDescent="0.25">
      <c r="A89" s="61">
        <v>40409</v>
      </c>
      <c r="B89" t="s">
        <v>362</v>
      </c>
      <c r="C89" t="s">
        <v>365</v>
      </c>
      <c r="D89">
        <v>16</v>
      </c>
    </row>
    <row r="90" spans="1:4" x14ac:dyDescent="0.25">
      <c r="A90" s="61">
        <v>40801</v>
      </c>
      <c r="B90" t="s">
        <v>369</v>
      </c>
      <c r="C90" t="s">
        <v>374</v>
      </c>
      <c r="D90">
        <v>3</v>
      </c>
    </row>
    <row r="91" spans="1:4" x14ac:dyDescent="0.25">
      <c r="A91" s="61">
        <v>40631</v>
      </c>
      <c r="B91" t="s">
        <v>373</v>
      </c>
      <c r="C91" t="s">
        <v>363</v>
      </c>
      <c r="D91">
        <v>20</v>
      </c>
    </row>
    <row r="92" spans="1:4" x14ac:dyDescent="0.25">
      <c r="A92" s="61">
        <v>40856</v>
      </c>
      <c r="B92" t="s">
        <v>362</v>
      </c>
      <c r="C92" t="s">
        <v>370</v>
      </c>
      <c r="D92">
        <v>20</v>
      </c>
    </row>
    <row r="93" spans="1:4" x14ac:dyDescent="0.25">
      <c r="A93" s="61">
        <v>40661</v>
      </c>
      <c r="B93" t="s">
        <v>30</v>
      </c>
      <c r="C93" t="s">
        <v>376</v>
      </c>
      <c r="D93">
        <v>21</v>
      </c>
    </row>
    <row r="94" spans="1:4" x14ac:dyDescent="0.25">
      <c r="A94" s="61">
        <v>40898</v>
      </c>
      <c r="B94" t="s">
        <v>362</v>
      </c>
      <c r="C94" t="s">
        <v>375</v>
      </c>
      <c r="D94">
        <v>6</v>
      </c>
    </row>
    <row r="95" spans="1:4" x14ac:dyDescent="0.25">
      <c r="A95" s="61">
        <v>40652</v>
      </c>
      <c r="B95" t="s">
        <v>28</v>
      </c>
      <c r="C95" t="s">
        <v>374</v>
      </c>
      <c r="D95">
        <v>23</v>
      </c>
    </row>
    <row r="96" spans="1:4" x14ac:dyDescent="0.25">
      <c r="A96" s="61">
        <v>40710</v>
      </c>
      <c r="B96" t="s">
        <v>373</v>
      </c>
      <c r="C96" t="s">
        <v>370</v>
      </c>
      <c r="D96">
        <v>20</v>
      </c>
    </row>
    <row r="97" spans="1:4" x14ac:dyDescent="0.25">
      <c r="A97" s="61">
        <v>40475</v>
      </c>
      <c r="B97" t="s">
        <v>373</v>
      </c>
      <c r="C97" t="s">
        <v>363</v>
      </c>
      <c r="D97">
        <v>7</v>
      </c>
    </row>
    <row r="98" spans="1:4" x14ac:dyDescent="0.25">
      <c r="A98" s="61">
        <v>40329</v>
      </c>
      <c r="B98" t="s">
        <v>28</v>
      </c>
      <c r="C98" t="s">
        <v>374</v>
      </c>
      <c r="D98">
        <v>2</v>
      </c>
    </row>
    <row r="99" spans="1:4" x14ac:dyDescent="0.25">
      <c r="A99" s="61">
        <v>40789</v>
      </c>
      <c r="B99" t="s">
        <v>369</v>
      </c>
      <c r="C99" t="s">
        <v>375</v>
      </c>
      <c r="D99">
        <v>1</v>
      </c>
    </row>
    <row r="100" spans="1:4" x14ac:dyDescent="0.25">
      <c r="A100" s="61">
        <v>40635</v>
      </c>
      <c r="B100" t="s">
        <v>372</v>
      </c>
      <c r="C100" t="s">
        <v>365</v>
      </c>
      <c r="D100">
        <v>2</v>
      </c>
    </row>
    <row r="101" spans="1:4" x14ac:dyDescent="0.25">
      <c r="A101" s="61">
        <v>40847</v>
      </c>
      <c r="B101" t="s">
        <v>372</v>
      </c>
      <c r="C101" t="s">
        <v>374</v>
      </c>
      <c r="D101">
        <v>19</v>
      </c>
    </row>
    <row r="102" spans="1:4" x14ac:dyDescent="0.25">
      <c r="A102" s="61">
        <v>40562</v>
      </c>
      <c r="B102" t="s">
        <v>28</v>
      </c>
      <c r="C102" t="s">
        <v>374</v>
      </c>
      <c r="D102">
        <v>15</v>
      </c>
    </row>
    <row r="103" spans="1:4" x14ac:dyDescent="0.25">
      <c r="A103" s="61">
        <v>40988</v>
      </c>
      <c r="B103" t="s">
        <v>28</v>
      </c>
      <c r="C103" t="s">
        <v>370</v>
      </c>
      <c r="D103">
        <v>24</v>
      </c>
    </row>
    <row r="104" spans="1:4" x14ac:dyDescent="0.25">
      <c r="A104" s="61">
        <v>40738</v>
      </c>
      <c r="B104" t="s">
        <v>369</v>
      </c>
      <c r="C104" t="s">
        <v>376</v>
      </c>
      <c r="D104">
        <v>15</v>
      </c>
    </row>
    <row r="105" spans="1:4" x14ac:dyDescent="0.25">
      <c r="A105" s="61">
        <v>40777</v>
      </c>
      <c r="B105" t="s">
        <v>362</v>
      </c>
      <c r="C105" t="s">
        <v>375</v>
      </c>
      <c r="D105">
        <v>21</v>
      </c>
    </row>
    <row r="106" spans="1:4" x14ac:dyDescent="0.25">
      <c r="A106" s="61">
        <v>40377</v>
      </c>
      <c r="B106" t="s">
        <v>30</v>
      </c>
      <c r="C106" t="s">
        <v>374</v>
      </c>
      <c r="D106">
        <v>7</v>
      </c>
    </row>
    <row r="107" spans="1:4" x14ac:dyDescent="0.25">
      <c r="A107" s="61">
        <v>40311</v>
      </c>
      <c r="B107" t="s">
        <v>373</v>
      </c>
      <c r="C107" t="s">
        <v>375</v>
      </c>
      <c r="D107">
        <v>19</v>
      </c>
    </row>
    <row r="108" spans="1:4" x14ac:dyDescent="0.25">
      <c r="A108" s="61">
        <v>40815</v>
      </c>
      <c r="B108" t="s">
        <v>28</v>
      </c>
      <c r="C108" t="s">
        <v>376</v>
      </c>
      <c r="D108">
        <v>18</v>
      </c>
    </row>
    <row r="109" spans="1:4" x14ac:dyDescent="0.25">
      <c r="A109" s="61">
        <v>40379</v>
      </c>
      <c r="B109" t="s">
        <v>372</v>
      </c>
      <c r="C109" t="s">
        <v>363</v>
      </c>
      <c r="D109">
        <v>9</v>
      </c>
    </row>
    <row r="110" spans="1:4" x14ac:dyDescent="0.25">
      <c r="A110" s="61">
        <v>40663</v>
      </c>
      <c r="B110" t="s">
        <v>372</v>
      </c>
      <c r="C110" t="s">
        <v>363</v>
      </c>
      <c r="D110">
        <v>7</v>
      </c>
    </row>
    <row r="111" spans="1:4" x14ac:dyDescent="0.25">
      <c r="A111" s="61">
        <v>40381</v>
      </c>
      <c r="B111" t="s">
        <v>372</v>
      </c>
      <c r="C111" t="s">
        <v>363</v>
      </c>
      <c r="D111">
        <v>10</v>
      </c>
    </row>
    <row r="112" spans="1:4" x14ac:dyDescent="0.25">
      <c r="A112" s="61">
        <v>40624</v>
      </c>
      <c r="B112" t="s">
        <v>28</v>
      </c>
      <c r="C112" t="s">
        <v>374</v>
      </c>
      <c r="D112">
        <v>15</v>
      </c>
    </row>
    <row r="113" spans="1:4" x14ac:dyDescent="0.25">
      <c r="A113" s="61">
        <v>40676</v>
      </c>
      <c r="B113" t="s">
        <v>372</v>
      </c>
      <c r="C113" t="s">
        <v>365</v>
      </c>
      <c r="D113">
        <v>6</v>
      </c>
    </row>
    <row r="114" spans="1:4" x14ac:dyDescent="0.25">
      <c r="A114" s="61">
        <v>40338</v>
      </c>
      <c r="B114" t="s">
        <v>362</v>
      </c>
      <c r="C114" t="s">
        <v>376</v>
      </c>
      <c r="D114">
        <v>7</v>
      </c>
    </row>
    <row r="115" spans="1:4" x14ac:dyDescent="0.25">
      <c r="A115" s="61">
        <v>40766</v>
      </c>
      <c r="B115" t="s">
        <v>28</v>
      </c>
      <c r="C115" t="s">
        <v>365</v>
      </c>
      <c r="D115">
        <v>20</v>
      </c>
    </row>
    <row r="116" spans="1:4" x14ac:dyDescent="0.25">
      <c r="A116" s="61">
        <v>40600</v>
      </c>
      <c r="B116" t="s">
        <v>28</v>
      </c>
      <c r="C116" t="s">
        <v>363</v>
      </c>
      <c r="D116">
        <v>7</v>
      </c>
    </row>
    <row r="117" spans="1:4" x14ac:dyDescent="0.25">
      <c r="A117" s="61">
        <v>40313</v>
      </c>
      <c r="B117" t="s">
        <v>373</v>
      </c>
      <c r="C117" t="s">
        <v>363</v>
      </c>
      <c r="D117">
        <v>24</v>
      </c>
    </row>
    <row r="118" spans="1:4" x14ac:dyDescent="0.25">
      <c r="A118" s="61">
        <v>40555</v>
      </c>
      <c r="B118" t="s">
        <v>372</v>
      </c>
      <c r="C118" t="s">
        <v>363</v>
      </c>
      <c r="D118">
        <v>16</v>
      </c>
    </row>
    <row r="119" spans="1:4" x14ac:dyDescent="0.25">
      <c r="A119" s="61">
        <v>40939</v>
      </c>
      <c r="B119" t="s">
        <v>369</v>
      </c>
      <c r="C119" t="s">
        <v>375</v>
      </c>
      <c r="D119">
        <v>20</v>
      </c>
    </row>
    <row r="120" spans="1:4" x14ac:dyDescent="0.25">
      <c r="A120" s="61">
        <v>40683</v>
      </c>
      <c r="B120" t="s">
        <v>372</v>
      </c>
      <c r="C120" t="s">
        <v>363</v>
      </c>
      <c r="D120">
        <v>23</v>
      </c>
    </row>
    <row r="121" spans="1:4" x14ac:dyDescent="0.25">
      <c r="A121" s="61">
        <v>40979</v>
      </c>
      <c r="B121" t="s">
        <v>373</v>
      </c>
      <c r="C121" t="s">
        <v>370</v>
      </c>
      <c r="D121">
        <v>13</v>
      </c>
    </row>
    <row r="122" spans="1:4" x14ac:dyDescent="0.25">
      <c r="A122" s="61">
        <v>40567</v>
      </c>
      <c r="B122" t="s">
        <v>30</v>
      </c>
      <c r="C122" t="s">
        <v>363</v>
      </c>
      <c r="D122">
        <v>23</v>
      </c>
    </row>
    <row r="123" spans="1:4" x14ac:dyDescent="0.25">
      <c r="A123" s="61">
        <v>40896</v>
      </c>
      <c r="B123" t="s">
        <v>30</v>
      </c>
      <c r="C123" t="s">
        <v>363</v>
      </c>
      <c r="D123">
        <v>16</v>
      </c>
    </row>
    <row r="124" spans="1:4" x14ac:dyDescent="0.25">
      <c r="A124" s="61">
        <v>40447</v>
      </c>
      <c r="B124" t="s">
        <v>28</v>
      </c>
      <c r="C124" t="s">
        <v>363</v>
      </c>
      <c r="D124">
        <v>5</v>
      </c>
    </row>
    <row r="125" spans="1:4" x14ac:dyDescent="0.25">
      <c r="A125" s="61">
        <v>40925</v>
      </c>
      <c r="B125" t="s">
        <v>30</v>
      </c>
      <c r="C125" t="s">
        <v>365</v>
      </c>
      <c r="D125">
        <v>20</v>
      </c>
    </row>
    <row r="126" spans="1:4" x14ac:dyDescent="0.25">
      <c r="A126" s="61">
        <v>40913</v>
      </c>
      <c r="B126" t="s">
        <v>372</v>
      </c>
      <c r="C126" t="s">
        <v>375</v>
      </c>
      <c r="D126">
        <v>23</v>
      </c>
    </row>
    <row r="127" spans="1:4" x14ac:dyDescent="0.25">
      <c r="A127" s="61">
        <v>40360</v>
      </c>
      <c r="B127" t="s">
        <v>28</v>
      </c>
      <c r="C127" t="s">
        <v>363</v>
      </c>
      <c r="D127">
        <v>9</v>
      </c>
    </row>
    <row r="128" spans="1:4" x14ac:dyDescent="0.25">
      <c r="A128" s="61">
        <v>40377</v>
      </c>
      <c r="B128" t="s">
        <v>30</v>
      </c>
      <c r="C128" t="s">
        <v>363</v>
      </c>
      <c r="D128">
        <v>8</v>
      </c>
    </row>
    <row r="129" spans="1:4" x14ac:dyDescent="0.25">
      <c r="A129" s="61">
        <v>40570</v>
      </c>
      <c r="B129" t="s">
        <v>28</v>
      </c>
      <c r="C129" t="s">
        <v>370</v>
      </c>
      <c r="D129">
        <v>7</v>
      </c>
    </row>
    <row r="130" spans="1:4" x14ac:dyDescent="0.25">
      <c r="A130" s="61">
        <v>40985</v>
      </c>
      <c r="B130" t="s">
        <v>372</v>
      </c>
      <c r="C130" t="s">
        <v>375</v>
      </c>
      <c r="D130">
        <v>20</v>
      </c>
    </row>
    <row r="131" spans="1:4" x14ac:dyDescent="0.25">
      <c r="A131" s="61">
        <v>40374</v>
      </c>
      <c r="B131" t="s">
        <v>373</v>
      </c>
      <c r="C131" t="s">
        <v>374</v>
      </c>
      <c r="D131">
        <v>14</v>
      </c>
    </row>
    <row r="132" spans="1:4" x14ac:dyDescent="0.25">
      <c r="A132" s="61">
        <v>40505</v>
      </c>
      <c r="B132" t="s">
        <v>28</v>
      </c>
      <c r="C132" t="s">
        <v>376</v>
      </c>
      <c r="D132">
        <v>22</v>
      </c>
    </row>
    <row r="133" spans="1:4" x14ac:dyDescent="0.25">
      <c r="A133" s="61">
        <v>40787</v>
      </c>
      <c r="B133" t="s">
        <v>30</v>
      </c>
      <c r="C133" t="s">
        <v>374</v>
      </c>
      <c r="D133">
        <v>21</v>
      </c>
    </row>
    <row r="134" spans="1:4" x14ac:dyDescent="0.25">
      <c r="A134" s="61">
        <v>40969</v>
      </c>
      <c r="B134" t="s">
        <v>369</v>
      </c>
      <c r="C134" t="s">
        <v>375</v>
      </c>
      <c r="D134">
        <v>17</v>
      </c>
    </row>
    <row r="135" spans="1:4" x14ac:dyDescent="0.25">
      <c r="A135" s="61">
        <v>40521</v>
      </c>
      <c r="B135" t="s">
        <v>373</v>
      </c>
      <c r="C135" t="s">
        <v>365</v>
      </c>
      <c r="D135">
        <v>13</v>
      </c>
    </row>
    <row r="136" spans="1:4" x14ac:dyDescent="0.25">
      <c r="A136" s="61">
        <v>40691</v>
      </c>
      <c r="B136" t="s">
        <v>28</v>
      </c>
      <c r="C136" t="s">
        <v>376</v>
      </c>
      <c r="D136">
        <v>11</v>
      </c>
    </row>
    <row r="137" spans="1:4" x14ac:dyDescent="0.25">
      <c r="A137" s="61">
        <v>40517</v>
      </c>
      <c r="B137" t="s">
        <v>362</v>
      </c>
      <c r="C137" t="s">
        <v>365</v>
      </c>
      <c r="D137">
        <v>17</v>
      </c>
    </row>
    <row r="138" spans="1:4" x14ac:dyDescent="0.25">
      <c r="A138" s="61">
        <v>40817</v>
      </c>
      <c r="B138" t="s">
        <v>30</v>
      </c>
      <c r="C138" t="s">
        <v>365</v>
      </c>
      <c r="D138">
        <v>23</v>
      </c>
    </row>
    <row r="139" spans="1:4" x14ac:dyDescent="0.25">
      <c r="A139" s="61">
        <v>40691</v>
      </c>
      <c r="B139" t="s">
        <v>30</v>
      </c>
      <c r="C139" t="s">
        <v>370</v>
      </c>
      <c r="D139">
        <v>18</v>
      </c>
    </row>
    <row r="140" spans="1:4" x14ac:dyDescent="0.25">
      <c r="A140" s="61">
        <v>40660</v>
      </c>
      <c r="B140" t="s">
        <v>30</v>
      </c>
      <c r="C140" t="s">
        <v>374</v>
      </c>
      <c r="D140">
        <v>4</v>
      </c>
    </row>
    <row r="141" spans="1:4" x14ac:dyDescent="0.25">
      <c r="A141" s="61">
        <v>40670</v>
      </c>
      <c r="B141" t="s">
        <v>28</v>
      </c>
      <c r="C141" t="s">
        <v>376</v>
      </c>
      <c r="D141">
        <v>14</v>
      </c>
    </row>
    <row r="142" spans="1:4" x14ac:dyDescent="0.25">
      <c r="A142" s="61">
        <v>40920</v>
      </c>
      <c r="B142" t="s">
        <v>28</v>
      </c>
      <c r="C142" t="s">
        <v>363</v>
      </c>
      <c r="D142">
        <v>5</v>
      </c>
    </row>
    <row r="143" spans="1:4" x14ac:dyDescent="0.25">
      <c r="A143" s="61">
        <v>40589</v>
      </c>
      <c r="B143" t="s">
        <v>369</v>
      </c>
      <c r="C143" t="s">
        <v>365</v>
      </c>
      <c r="D143">
        <v>12</v>
      </c>
    </row>
    <row r="144" spans="1:4" x14ac:dyDescent="0.25">
      <c r="A144" s="61">
        <v>40479</v>
      </c>
      <c r="B144" t="s">
        <v>30</v>
      </c>
      <c r="C144" t="s">
        <v>374</v>
      </c>
      <c r="D144">
        <v>15</v>
      </c>
    </row>
    <row r="145" spans="1:4" x14ac:dyDescent="0.25">
      <c r="A145" s="61">
        <v>40762</v>
      </c>
      <c r="B145" t="s">
        <v>373</v>
      </c>
      <c r="C145" t="s">
        <v>363</v>
      </c>
      <c r="D145">
        <v>12</v>
      </c>
    </row>
    <row r="146" spans="1:4" x14ac:dyDescent="0.25">
      <c r="A146" s="61">
        <v>40775</v>
      </c>
      <c r="B146" t="s">
        <v>372</v>
      </c>
      <c r="C146" t="s">
        <v>375</v>
      </c>
      <c r="D146">
        <v>1</v>
      </c>
    </row>
    <row r="147" spans="1:4" x14ac:dyDescent="0.25">
      <c r="A147" s="61">
        <v>40529</v>
      </c>
      <c r="B147" t="s">
        <v>373</v>
      </c>
      <c r="C147" t="s">
        <v>376</v>
      </c>
      <c r="D147">
        <v>5</v>
      </c>
    </row>
    <row r="148" spans="1:4" x14ac:dyDescent="0.25">
      <c r="A148" s="61">
        <v>40725</v>
      </c>
      <c r="B148" t="s">
        <v>372</v>
      </c>
      <c r="C148" t="s">
        <v>376</v>
      </c>
      <c r="D148">
        <v>22</v>
      </c>
    </row>
    <row r="149" spans="1:4" x14ac:dyDescent="0.25">
      <c r="A149" s="61">
        <v>40840</v>
      </c>
      <c r="B149" t="s">
        <v>28</v>
      </c>
      <c r="C149" t="s">
        <v>370</v>
      </c>
      <c r="D149">
        <v>19</v>
      </c>
    </row>
    <row r="150" spans="1:4" x14ac:dyDescent="0.25">
      <c r="A150" s="61">
        <v>40811</v>
      </c>
      <c r="B150" t="s">
        <v>369</v>
      </c>
      <c r="C150" t="s">
        <v>376</v>
      </c>
      <c r="D150">
        <v>15</v>
      </c>
    </row>
    <row r="151" spans="1:4" x14ac:dyDescent="0.25">
      <c r="A151" s="61">
        <v>40953</v>
      </c>
      <c r="B151" t="s">
        <v>369</v>
      </c>
      <c r="C151" t="s">
        <v>363</v>
      </c>
      <c r="D151">
        <v>9</v>
      </c>
    </row>
    <row r="152" spans="1:4" x14ac:dyDescent="0.25">
      <c r="A152" s="61">
        <v>40394</v>
      </c>
      <c r="B152" t="s">
        <v>372</v>
      </c>
      <c r="C152" t="s">
        <v>370</v>
      </c>
      <c r="D152">
        <v>14</v>
      </c>
    </row>
    <row r="153" spans="1:4" x14ac:dyDescent="0.25">
      <c r="A153" s="61">
        <v>40534</v>
      </c>
      <c r="B153" t="s">
        <v>373</v>
      </c>
      <c r="C153" t="s">
        <v>375</v>
      </c>
      <c r="D153">
        <v>1</v>
      </c>
    </row>
    <row r="154" spans="1:4" x14ac:dyDescent="0.25">
      <c r="A154" s="61">
        <v>40322</v>
      </c>
      <c r="B154" t="s">
        <v>373</v>
      </c>
      <c r="C154" t="s">
        <v>376</v>
      </c>
      <c r="D154">
        <v>25</v>
      </c>
    </row>
    <row r="155" spans="1:4" x14ac:dyDescent="0.25">
      <c r="A155" s="61">
        <v>40722</v>
      </c>
      <c r="B155" t="s">
        <v>28</v>
      </c>
      <c r="C155" t="s">
        <v>370</v>
      </c>
      <c r="D155">
        <v>22</v>
      </c>
    </row>
    <row r="156" spans="1:4" x14ac:dyDescent="0.25">
      <c r="A156" s="61">
        <v>40351</v>
      </c>
      <c r="B156" t="s">
        <v>362</v>
      </c>
      <c r="C156" t="s">
        <v>376</v>
      </c>
      <c r="D156">
        <v>19</v>
      </c>
    </row>
    <row r="157" spans="1:4" x14ac:dyDescent="0.25">
      <c r="A157" s="61">
        <v>40912</v>
      </c>
      <c r="B157" t="s">
        <v>372</v>
      </c>
      <c r="C157" t="s">
        <v>376</v>
      </c>
      <c r="D157">
        <v>1</v>
      </c>
    </row>
    <row r="158" spans="1:4" x14ac:dyDescent="0.25">
      <c r="A158" s="61">
        <v>40891</v>
      </c>
      <c r="B158" t="s">
        <v>28</v>
      </c>
      <c r="C158" t="s">
        <v>370</v>
      </c>
      <c r="D158">
        <v>14</v>
      </c>
    </row>
    <row r="159" spans="1:4" x14ac:dyDescent="0.25">
      <c r="A159" s="61">
        <v>40755</v>
      </c>
      <c r="B159" t="s">
        <v>28</v>
      </c>
      <c r="C159" t="s">
        <v>363</v>
      </c>
      <c r="D159">
        <v>2</v>
      </c>
    </row>
    <row r="160" spans="1:4" x14ac:dyDescent="0.25">
      <c r="A160" s="61">
        <v>40703</v>
      </c>
      <c r="B160" t="s">
        <v>362</v>
      </c>
      <c r="C160" t="s">
        <v>363</v>
      </c>
      <c r="D160">
        <v>20</v>
      </c>
    </row>
    <row r="161" spans="1:4" x14ac:dyDescent="0.25">
      <c r="A161" s="61">
        <v>40535</v>
      </c>
      <c r="B161" t="s">
        <v>372</v>
      </c>
      <c r="C161" t="s">
        <v>370</v>
      </c>
      <c r="D161">
        <v>4</v>
      </c>
    </row>
    <row r="162" spans="1:4" x14ac:dyDescent="0.25">
      <c r="A162" s="61">
        <v>40849</v>
      </c>
      <c r="B162" t="s">
        <v>372</v>
      </c>
      <c r="C162" t="s">
        <v>365</v>
      </c>
      <c r="D162">
        <v>14</v>
      </c>
    </row>
    <row r="163" spans="1:4" x14ac:dyDescent="0.25">
      <c r="A163" s="61">
        <v>40587</v>
      </c>
      <c r="B163" t="s">
        <v>372</v>
      </c>
      <c r="C163" t="s">
        <v>363</v>
      </c>
      <c r="D163">
        <v>9</v>
      </c>
    </row>
    <row r="164" spans="1:4" x14ac:dyDescent="0.25">
      <c r="A164" s="61">
        <v>40612</v>
      </c>
      <c r="B164" t="s">
        <v>373</v>
      </c>
      <c r="C164" t="s">
        <v>374</v>
      </c>
      <c r="D164">
        <v>4</v>
      </c>
    </row>
    <row r="165" spans="1:4" x14ac:dyDescent="0.25">
      <c r="A165" s="61">
        <v>40714</v>
      </c>
      <c r="B165" t="s">
        <v>362</v>
      </c>
      <c r="C165" t="s">
        <v>375</v>
      </c>
      <c r="D165">
        <v>17</v>
      </c>
    </row>
    <row r="166" spans="1:4" x14ac:dyDescent="0.25">
      <c r="A166" s="61">
        <v>40834</v>
      </c>
      <c r="B166" t="s">
        <v>372</v>
      </c>
      <c r="C166" t="s">
        <v>375</v>
      </c>
      <c r="D166">
        <v>23</v>
      </c>
    </row>
    <row r="167" spans="1:4" x14ac:dyDescent="0.25">
      <c r="A167" s="61">
        <v>40347</v>
      </c>
      <c r="B167" t="s">
        <v>362</v>
      </c>
      <c r="C167" t="s">
        <v>370</v>
      </c>
      <c r="D167">
        <v>2</v>
      </c>
    </row>
    <row r="168" spans="1:4" x14ac:dyDescent="0.25">
      <c r="A168" s="61">
        <v>40797</v>
      </c>
      <c r="B168" t="s">
        <v>28</v>
      </c>
      <c r="C168" t="s">
        <v>375</v>
      </c>
      <c r="D168">
        <v>20</v>
      </c>
    </row>
    <row r="169" spans="1:4" x14ac:dyDescent="0.25">
      <c r="A169" s="61">
        <v>40785</v>
      </c>
      <c r="B169" t="s">
        <v>30</v>
      </c>
      <c r="C169" t="s">
        <v>365</v>
      </c>
      <c r="D169">
        <v>1</v>
      </c>
    </row>
    <row r="170" spans="1:4" x14ac:dyDescent="0.25">
      <c r="A170" s="61">
        <v>40440</v>
      </c>
      <c r="B170" t="s">
        <v>30</v>
      </c>
      <c r="C170" t="s">
        <v>370</v>
      </c>
      <c r="D170">
        <v>4</v>
      </c>
    </row>
    <row r="171" spans="1:4" x14ac:dyDescent="0.25">
      <c r="A171" s="61">
        <v>40618</v>
      </c>
      <c r="B171" t="s">
        <v>28</v>
      </c>
      <c r="C171" t="s">
        <v>374</v>
      </c>
      <c r="D171">
        <v>17</v>
      </c>
    </row>
    <row r="172" spans="1:4" x14ac:dyDescent="0.25">
      <c r="A172" s="61">
        <v>40689</v>
      </c>
      <c r="B172" t="s">
        <v>362</v>
      </c>
      <c r="C172" t="s">
        <v>363</v>
      </c>
      <c r="D172">
        <v>8</v>
      </c>
    </row>
    <row r="173" spans="1:4" x14ac:dyDescent="0.25">
      <c r="A173" s="61">
        <v>40900</v>
      </c>
      <c r="B173" t="s">
        <v>373</v>
      </c>
      <c r="C173" t="s">
        <v>370</v>
      </c>
      <c r="D173">
        <v>4</v>
      </c>
    </row>
    <row r="174" spans="1:4" x14ac:dyDescent="0.25">
      <c r="A174" s="61">
        <v>40961</v>
      </c>
      <c r="B174" t="s">
        <v>28</v>
      </c>
      <c r="C174" t="s">
        <v>363</v>
      </c>
      <c r="D174">
        <v>18</v>
      </c>
    </row>
    <row r="175" spans="1:4" x14ac:dyDescent="0.25">
      <c r="A175" s="61">
        <v>40684</v>
      </c>
      <c r="B175" t="s">
        <v>362</v>
      </c>
      <c r="C175" t="s">
        <v>363</v>
      </c>
      <c r="D175">
        <v>11</v>
      </c>
    </row>
    <row r="176" spans="1:4" x14ac:dyDescent="0.25">
      <c r="A176" s="61">
        <v>40463</v>
      </c>
      <c r="B176" t="s">
        <v>28</v>
      </c>
      <c r="C176" t="s">
        <v>365</v>
      </c>
      <c r="D176">
        <v>21</v>
      </c>
    </row>
    <row r="177" spans="1:4" x14ac:dyDescent="0.25">
      <c r="A177" s="61">
        <v>40939</v>
      </c>
      <c r="B177" t="s">
        <v>362</v>
      </c>
      <c r="C177" t="s">
        <v>375</v>
      </c>
      <c r="D177">
        <v>21</v>
      </c>
    </row>
    <row r="178" spans="1:4" x14ac:dyDescent="0.25">
      <c r="A178" s="61">
        <v>40338</v>
      </c>
      <c r="B178" t="s">
        <v>30</v>
      </c>
      <c r="C178" t="s">
        <v>376</v>
      </c>
      <c r="D178">
        <v>3</v>
      </c>
    </row>
    <row r="179" spans="1:4" x14ac:dyDescent="0.25">
      <c r="A179" s="61">
        <v>40413</v>
      </c>
      <c r="B179" t="s">
        <v>28</v>
      </c>
      <c r="C179" t="s">
        <v>370</v>
      </c>
      <c r="D179">
        <v>24</v>
      </c>
    </row>
    <row r="180" spans="1:4" x14ac:dyDescent="0.25">
      <c r="A180" s="61">
        <v>40453</v>
      </c>
      <c r="B180" t="s">
        <v>373</v>
      </c>
      <c r="C180" t="s">
        <v>370</v>
      </c>
      <c r="D180">
        <v>14</v>
      </c>
    </row>
    <row r="181" spans="1:4" x14ac:dyDescent="0.25">
      <c r="A181" s="61">
        <v>40652</v>
      </c>
      <c r="B181" t="s">
        <v>30</v>
      </c>
      <c r="C181" t="s">
        <v>375</v>
      </c>
      <c r="D181">
        <v>14</v>
      </c>
    </row>
    <row r="182" spans="1:4" x14ac:dyDescent="0.25">
      <c r="A182" s="61">
        <v>40509</v>
      </c>
      <c r="B182" t="s">
        <v>28</v>
      </c>
      <c r="C182" t="s">
        <v>374</v>
      </c>
      <c r="D182">
        <v>1</v>
      </c>
    </row>
    <row r="183" spans="1:4" x14ac:dyDescent="0.25">
      <c r="A183" s="61">
        <v>40610</v>
      </c>
      <c r="B183" t="s">
        <v>369</v>
      </c>
      <c r="C183" t="s">
        <v>365</v>
      </c>
      <c r="D183">
        <v>24</v>
      </c>
    </row>
    <row r="184" spans="1:4" x14ac:dyDescent="0.25">
      <c r="A184" s="61">
        <v>40807</v>
      </c>
      <c r="B184" t="s">
        <v>372</v>
      </c>
      <c r="C184" t="s">
        <v>376</v>
      </c>
      <c r="D184">
        <v>7</v>
      </c>
    </row>
    <row r="185" spans="1:4" x14ac:dyDescent="0.25">
      <c r="A185" s="61">
        <v>40333</v>
      </c>
      <c r="B185" t="s">
        <v>28</v>
      </c>
      <c r="C185" t="s">
        <v>363</v>
      </c>
      <c r="D185">
        <v>12</v>
      </c>
    </row>
    <row r="186" spans="1:4" x14ac:dyDescent="0.25">
      <c r="A186" s="61">
        <v>40861</v>
      </c>
      <c r="B186" t="s">
        <v>30</v>
      </c>
      <c r="C186" t="s">
        <v>370</v>
      </c>
      <c r="D186">
        <v>2</v>
      </c>
    </row>
    <row r="187" spans="1:4" x14ac:dyDescent="0.25">
      <c r="A187" s="61">
        <v>40387</v>
      </c>
      <c r="B187" t="s">
        <v>30</v>
      </c>
      <c r="C187" t="s">
        <v>363</v>
      </c>
      <c r="D187">
        <v>3</v>
      </c>
    </row>
    <row r="188" spans="1:4" x14ac:dyDescent="0.25">
      <c r="A188" s="61">
        <v>40818</v>
      </c>
      <c r="B188" t="s">
        <v>373</v>
      </c>
      <c r="C188" t="s">
        <v>365</v>
      </c>
      <c r="D188">
        <v>12</v>
      </c>
    </row>
    <row r="189" spans="1:4" x14ac:dyDescent="0.25">
      <c r="A189" s="61">
        <v>40368</v>
      </c>
      <c r="B189" t="s">
        <v>30</v>
      </c>
      <c r="C189" t="s">
        <v>370</v>
      </c>
      <c r="D189">
        <v>1</v>
      </c>
    </row>
    <row r="190" spans="1:4" x14ac:dyDescent="0.25">
      <c r="A190" s="61">
        <v>40819</v>
      </c>
      <c r="B190" t="s">
        <v>369</v>
      </c>
      <c r="C190" t="s">
        <v>374</v>
      </c>
      <c r="D190">
        <v>1</v>
      </c>
    </row>
    <row r="191" spans="1:4" x14ac:dyDescent="0.25">
      <c r="A191" s="61">
        <v>40943</v>
      </c>
      <c r="B191" t="s">
        <v>372</v>
      </c>
      <c r="C191" t="s">
        <v>376</v>
      </c>
      <c r="D191">
        <v>22</v>
      </c>
    </row>
    <row r="192" spans="1:4" x14ac:dyDescent="0.25">
      <c r="A192" s="61">
        <v>40685</v>
      </c>
      <c r="B192" t="s">
        <v>372</v>
      </c>
      <c r="C192" t="s">
        <v>370</v>
      </c>
      <c r="D192">
        <v>7</v>
      </c>
    </row>
    <row r="193" spans="1:4" x14ac:dyDescent="0.25">
      <c r="A193" s="61">
        <v>40432</v>
      </c>
      <c r="B193" t="s">
        <v>30</v>
      </c>
      <c r="C193" t="s">
        <v>374</v>
      </c>
      <c r="D193">
        <v>3</v>
      </c>
    </row>
    <row r="194" spans="1:4" x14ac:dyDescent="0.25">
      <c r="A194" s="61">
        <v>40941</v>
      </c>
      <c r="B194" t="s">
        <v>372</v>
      </c>
      <c r="C194" t="s">
        <v>376</v>
      </c>
      <c r="D194">
        <v>2</v>
      </c>
    </row>
    <row r="195" spans="1:4" x14ac:dyDescent="0.25">
      <c r="A195" s="61">
        <v>40586</v>
      </c>
      <c r="B195" t="s">
        <v>30</v>
      </c>
      <c r="C195" t="s">
        <v>376</v>
      </c>
      <c r="D195">
        <v>16</v>
      </c>
    </row>
    <row r="196" spans="1:4" x14ac:dyDescent="0.25">
      <c r="A196" s="61">
        <v>40874</v>
      </c>
      <c r="B196" t="s">
        <v>369</v>
      </c>
      <c r="C196" t="s">
        <v>375</v>
      </c>
      <c r="D196">
        <v>25</v>
      </c>
    </row>
    <row r="197" spans="1:4" x14ac:dyDescent="0.25">
      <c r="A197" s="61">
        <v>40596</v>
      </c>
      <c r="B197" t="s">
        <v>369</v>
      </c>
      <c r="C197" t="s">
        <v>363</v>
      </c>
      <c r="D197">
        <v>22</v>
      </c>
    </row>
    <row r="198" spans="1:4" x14ac:dyDescent="0.25">
      <c r="A198" s="61">
        <v>40881</v>
      </c>
      <c r="B198" t="s">
        <v>373</v>
      </c>
      <c r="C198" t="s">
        <v>374</v>
      </c>
      <c r="D198">
        <v>6</v>
      </c>
    </row>
    <row r="199" spans="1:4" x14ac:dyDescent="0.25">
      <c r="A199" s="61">
        <v>40606</v>
      </c>
      <c r="B199" t="s">
        <v>362</v>
      </c>
      <c r="C199" t="s">
        <v>365</v>
      </c>
      <c r="D199">
        <v>13</v>
      </c>
    </row>
    <row r="200" spans="1:4" x14ac:dyDescent="0.25">
      <c r="A200" s="61">
        <v>40639</v>
      </c>
      <c r="B200" t="s">
        <v>373</v>
      </c>
      <c r="C200" t="s">
        <v>376</v>
      </c>
      <c r="D200">
        <v>22</v>
      </c>
    </row>
    <row r="201" spans="1:4" x14ac:dyDescent="0.25">
      <c r="A201" s="61">
        <v>40916</v>
      </c>
      <c r="B201" t="s">
        <v>28</v>
      </c>
      <c r="C201" t="s">
        <v>376</v>
      </c>
      <c r="D201">
        <v>9</v>
      </c>
    </row>
    <row r="202" spans="1:4" x14ac:dyDescent="0.25">
      <c r="A202" s="61">
        <v>40880</v>
      </c>
      <c r="B202" t="s">
        <v>369</v>
      </c>
      <c r="C202" t="s">
        <v>374</v>
      </c>
      <c r="D202">
        <v>6</v>
      </c>
    </row>
    <row r="203" spans="1:4" x14ac:dyDescent="0.25">
      <c r="A203" s="61">
        <v>40613</v>
      </c>
      <c r="B203" t="s">
        <v>28</v>
      </c>
      <c r="C203" t="s">
        <v>370</v>
      </c>
      <c r="D203">
        <v>1</v>
      </c>
    </row>
    <row r="204" spans="1:4" x14ac:dyDescent="0.25">
      <c r="A204" s="61">
        <v>40311</v>
      </c>
      <c r="B204" t="s">
        <v>28</v>
      </c>
      <c r="C204" t="s">
        <v>375</v>
      </c>
      <c r="D204">
        <v>14</v>
      </c>
    </row>
    <row r="205" spans="1:4" x14ac:dyDescent="0.25">
      <c r="A205" s="61">
        <v>40343</v>
      </c>
      <c r="B205" t="s">
        <v>369</v>
      </c>
      <c r="C205" t="s">
        <v>363</v>
      </c>
      <c r="D205">
        <v>22</v>
      </c>
    </row>
    <row r="206" spans="1:4" x14ac:dyDescent="0.25">
      <c r="A206" s="61">
        <v>40835</v>
      </c>
      <c r="B206" t="s">
        <v>28</v>
      </c>
      <c r="C206" t="s">
        <v>370</v>
      </c>
      <c r="D206">
        <v>14</v>
      </c>
    </row>
    <row r="207" spans="1:4" x14ac:dyDescent="0.25">
      <c r="A207" s="61">
        <v>40828</v>
      </c>
      <c r="B207" t="s">
        <v>373</v>
      </c>
      <c r="C207" t="s">
        <v>374</v>
      </c>
      <c r="D207">
        <v>14</v>
      </c>
    </row>
    <row r="208" spans="1:4" x14ac:dyDescent="0.25">
      <c r="A208" s="61">
        <v>40894</v>
      </c>
      <c r="B208" t="s">
        <v>362</v>
      </c>
      <c r="C208" t="s">
        <v>374</v>
      </c>
      <c r="D208">
        <v>1</v>
      </c>
    </row>
    <row r="209" spans="1:4" x14ac:dyDescent="0.25">
      <c r="A209" s="61">
        <v>40669</v>
      </c>
      <c r="B209" t="s">
        <v>362</v>
      </c>
      <c r="C209" t="s">
        <v>363</v>
      </c>
      <c r="D209">
        <v>6</v>
      </c>
    </row>
    <row r="210" spans="1:4" x14ac:dyDescent="0.25">
      <c r="A210" s="61">
        <v>40900</v>
      </c>
      <c r="B210" t="s">
        <v>30</v>
      </c>
      <c r="C210" t="s">
        <v>376</v>
      </c>
      <c r="D210">
        <v>16</v>
      </c>
    </row>
    <row r="211" spans="1:4" x14ac:dyDescent="0.25">
      <c r="A211" s="61">
        <v>40910</v>
      </c>
      <c r="B211" t="s">
        <v>30</v>
      </c>
      <c r="C211" t="s">
        <v>376</v>
      </c>
      <c r="D211">
        <v>19</v>
      </c>
    </row>
    <row r="212" spans="1:4" x14ac:dyDescent="0.25">
      <c r="A212" s="61">
        <v>40904</v>
      </c>
      <c r="B212" t="s">
        <v>372</v>
      </c>
      <c r="C212" t="s">
        <v>375</v>
      </c>
      <c r="D212">
        <v>8</v>
      </c>
    </row>
    <row r="213" spans="1:4" x14ac:dyDescent="0.25">
      <c r="A213" s="61">
        <v>40470</v>
      </c>
      <c r="B213" t="s">
        <v>372</v>
      </c>
      <c r="C213" t="s">
        <v>370</v>
      </c>
      <c r="D213">
        <v>20</v>
      </c>
    </row>
    <row r="214" spans="1:4" x14ac:dyDescent="0.25">
      <c r="A214" s="61">
        <v>40703</v>
      </c>
      <c r="B214" t="s">
        <v>30</v>
      </c>
      <c r="C214" t="s">
        <v>375</v>
      </c>
      <c r="D214">
        <v>16</v>
      </c>
    </row>
    <row r="215" spans="1:4" x14ac:dyDescent="0.25">
      <c r="A215" s="61">
        <v>40482</v>
      </c>
      <c r="B215" t="s">
        <v>30</v>
      </c>
      <c r="C215" t="s">
        <v>376</v>
      </c>
      <c r="D215">
        <v>19</v>
      </c>
    </row>
    <row r="216" spans="1:4" x14ac:dyDescent="0.25">
      <c r="A216" s="61">
        <v>40352</v>
      </c>
      <c r="B216" t="s">
        <v>373</v>
      </c>
      <c r="C216" t="s">
        <v>374</v>
      </c>
      <c r="D216">
        <v>21</v>
      </c>
    </row>
    <row r="217" spans="1:4" x14ac:dyDescent="0.25">
      <c r="A217" s="61">
        <v>40308</v>
      </c>
      <c r="B217" t="s">
        <v>28</v>
      </c>
      <c r="C217" t="s">
        <v>365</v>
      </c>
      <c r="D217">
        <v>21</v>
      </c>
    </row>
    <row r="218" spans="1:4" x14ac:dyDescent="0.25">
      <c r="A218" s="61">
        <v>40582</v>
      </c>
      <c r="B218" t="s">
        <v>372</v>
      </c>
      <c r="C218" t="s">
        <v>374</v>
      </c>
      <c r="D218">
        <v>7</v>
      </c>
    </row>
    <row r="219" spans="1:4" x14ac:dyDescent="0.25">
      <c r="A219" s="61">
        <v>40380</v>
      </c>
      <c r="B219" t="s">
        <v>369</v>
      </c>
      <c r="C219" t="s">
        <v>365</v>
      </c>
      <c r="D219">
        <v>24</v>
      </c>
    </row>
    <row r="220" spans="1:4" x14ac:dyDescent="0.25">
      <c r="A220" s="61">
        <v>40812</v>
      </c>
      <c r="B220" t="s">
        <v>372</v>
      </c>
      <c r="C220" t="s">
        <v>370</v>
      </c>
      <c r="D220">
        <v>23</v>
      </c>
    </row>
    <row r="221" spans="1:4" x14ac:dyDescent="0.25">
      <c r="A221" s="61">
        <v>40983</v>
      </c>
      <c r="B221" t="s">
        <v>28</v>
      </c>
      <c r="C221" t="s">
        <v>365</v>
      </c>
      <c r="D221">
        <v>16</v>
      </c>
    </row>
    <row r="222" spans="1:4" x14ac:dyDescent="0.25">
      <c r="A222" s="61">
        <v>40907</v>
      </c>
      <c r="B222" t="s">
        <v>373</v>
      </c>
      <c r="C222" t="s">
        <v>370</v>
      </c>
      <c r="D222">
        <v>21</v>
      </c>
    </row>
    <row r="223" spans="1:4" x14ac:dyDescent="0.25">
      <c r="A223" s="61">
        <v>40391</v>
      </c>
      <c r="B223" t="s">
        <v>373</v>
      </c>
      <c r="C223" t="s">
        <v>370</v>
      </c>
      <c r="D223">
        <v>5</v>
      </c>
    </row>
    <row r="224" spans="1:4" x14ac:dyDescent="0.25">
      <c r="A224" s="61">
        <v>40434</v>
      </c>
      <c r="B224" t="s">
        <v>30</v>
      </c>
      <c r="C224" t="s">
        <v>365</v>
      </c>
      <c r="D224">
        <v>6</v>
      </c>
    </row>
    <row r="225" spans="1:4" x14ac:dyDescent="0.25">
      <c r="A225" s="61">
        <v>40693</v>
      </c>
      <c r="B225" t="s">
        <v>372</v>
      </c>
      <c r="C225" t="s">
        <v>375</v>
      </c>
      <c r="D225">
        <v>24</v>
      </c>
    </row>
    <row r="226" spans="1:4" x14ac:dyDescent="0.25">
      <c r="A226" s="61">
        <v>40390</v>
      </c>
      <c r="B226" t="s">
        <v>362</v>
      </c>
      <c r="C226" t="s">
        <v>363</v>
      </c>
      <c r="D226">
        <v>13</v>
      </c>
    </row>
    <row r="227" spans="1:4" x14ac:dyDescent="0.25">
      <c r="A227" s="61">
        <v>40834</v>
      </c>
      <c r="B227" t="s">
        <v>30</v>
      </c>
      <c r="C227" t="s">
        <v>376</v>
      </c>
      <c r="D227">
        <v>16</v>
      </c>
    </row>
    <row r="228" spans="1:4" x14ac:dyDescent="0.25">
      <c r="A228" s="61">
        <v>40801</v>
      </c>
      <c r="B228" t="s">
        <v>30</v>
      </c>
      <c r="C228" t="s">
        <v>376</v>
      </c>
      <c r="D228">
        <v>12</v>
      </c>
    </row>
    <row r="229" spans="1:4" x14ac:dyDescent="0.25">
      <c r="A229" s="61">
        <v>40885</v>
      </c>
      <c r="B229" t="s">
        <v>28</v>
      </c>
      <c r="C229" t="s">
        <v>370</v>
      </c>
      <c r="D229">
        <v>7</v>
      </c>
    </row>
    <row r="230" spans="1:4" x14ac:dyDescent="0.25">
      <c r="A230" s="61">
        <v>40430</v>
      </c>
      <c r="B230" t="s">
        <v>372</v>
      </c>
      <c r="C230" t="s">
        <v>375</v>
      </c>
      <c r="D230">
        <v>2</v>
      </c>
    </row>
    <row r="231" spans="1:4" x14ac:dyDescent="0.25">
      <c r="A231" s="61">
        <v>40522</v>
      </c>
      <c r="B231" t="s">
        <v>373</v>
      </c>
      <c r="C231" t="s">
        <v>374</v>
      </c>
      <c r="D231">
        <v>23</v>
      </c>
    </row>
    <row r="232" spans="1:4" x14ac:dyDescent="0.25">
      <c r="A232" s="61">
        <v>40479</v>
      </c>
      <c r="B232" t="s">
        <v>30</v>
      </c>
      <c r="C232" t="s">
        <v>370</v>
      </c>
      <c r="D232">
        <v>7</v>
      </c>
    </row>
    <row r="233" spans="1:4" x14ac:dyDescent="0.25">
      <c r="A233" s="61">
        <v>40641</v>
      </c>
      <c r="B233" t="s">
        <v>373</v>
      </c>
      <c r="C233" t="s">
        <v>376</v>
      </c>
      <c r="D233">
        <v>21</v>
      </c>
    </row>
    <row r="234" spans="1:4" x14ac:dyDescent="0.25">
      <c r="A234" s="61">
        <v>40689</v>
      </c>
      <c r="B234" t="s">
        <v>28</v>
      </c>
      <c r="C234" t="s">
        <v>375</v>
      </c>
      <c r="D234">
        <v>1</v>
      </c>
    </row>
    <row r="235" spans="1:4" x14ac:dyDescent="0.25">
      <c r="A235" s="61">
        <v>40375</v>
      </c>
      <c r="B235" t="s">
        <v>373</v>
      </c>
      <c r="C235" t="s">
        <v>375</v>
      </c>
      <c r="D235">
        <v>15</v>
      </c>
    </row>
    <row r="236" spans="1:4" x14ac:dyDescent="0.25">
      <c r="A236" s="61">
        <v>40958</v>
      </c>
      <c r="B236" t="s">
        <v>373</v>
      </c>
      <c r="C236" t="s">
        <v>365</v>
      </c>
      <c r="D236">
        <v>16</v>
      </c>
    </row>
    <row r="237" spans="1:4" x14ac:dyDescent="0.25">
      <c r="A237" s="61">
        <v>40380</v>
      </c>
      <c r="B237" t="s">
        <v>369</v>
      </c>
      <c r="C237" t="s">
        <v>363</v>
      </c>
      <c r="D237">
        <v>11</v>
      </c>
    </row>
    <row r="238" spans="1:4" x14ac:dyDescent="0.25">
      <c r="A238" s="61">
        <v>40339</v>
      </c>
      <c r="B238" t="s">
        <v>372</v>
      </c>
      <c r="C238" t="s">
        <v>376</v>
      </c>
      <c r="D238">
        <v>3</v>
      </c>
    </row>
    <row r="239" spans="1:4" x14ac:dyDescent="0.25">
      <c r="A239" s="61">
        <v>40630</v>
      </c>
      <c r="B239" t="s">
        <v>369</v>
      </c>
      <c r="C239" t="s">
        <v>370</v>
      </c>
      <c r="D239">
        <v>1</v>
      </c>
    </row>
    <row r="240" spans="1:4" x14ac:dyDescent="0.25">
      <c r="A240" s="61">
        <v>40808</v>
      </c>
      <c r="B240" t="s">
        <v>30</v>
      </c>
      <c r="C240" t="s">
        <v>365</v>
      </c>
      <c r="D240">
        <v>21</v>
      </c>
    </row>
    <row r="241" spans="1:4" x14ac:dyDescent="0.25">
      <c r="A241" s="61">
        <v>40645</v>
      </c>
      <c r="B241" t="s">
        <v>369</v>
      </c>
      <c r="C241" t="s">
        <v>375</v>
      </c>
      <c r="D241">
        <v>12</v>
      </c>
    </row>
    <row r="242" spans="1:4" x14ac:dyDescent="0.25">
      <c r="A242" s="61">
        <v>40486</v>
      </c>
      <c r="B242" t="s">
        <v>369</v>
      </c>
      <c r="C242" t="s">
        <v>363</v>
      </c>
      <c r="D242">
        <v>25</v>
      </c>
    </row>
    <row r="243" spans="1:4" x14ac:dyDescent="0.25">
      <c r="A243" s="61">
        <v>40674</v>
      </c>
      <c r="B243" t="s">
        <v>362</v>
      </c>
      <c r="C243" t="s">
        <v>363</v>
      </c>
      <c r="D243">
        <v>8</v>
      </c>
    </row>
    <row r="244" spans="1:4" x14ac:dyDescent="0.25">
      <c r="A244" s="61">
        <v>40973</v>
      </c>
      <c r="B244" t="s">
        <v>373</v>
      </c>
      <c r="C244" t="s">
        <v>376</v>
      </c>
      <c r="D244">
        <v>20</v>
      </c>
    </row>
    <row r="245" spans="1:4" x14ac:dyDescent="0.25">
      <c r="A245" s="61">
        <v>40372</v>
      </c>
      <c r="B245" t="s">
        <v>369</v>
      </c>
      <c r="C245" t="s">
        <v>370</v>
      </c>
      <c r="D245">
        <v>14</v>
      </c>
    </row>
    <row r="246" spans="1:4" x14ac:dyDescent="0.25">
      <c r="A246" s="61">
        <v>40716</v>
      </c>
      <c r="B246" t="s">
        <v>372</v>
      </c>
      <c r="C246" t="s">
        <v>375</v>
      </c>
      <c r="D246">
        <v>2</v>
      </c>
    </row>
    <row r="247" spans="1:4" x14ac:dyDescent="0.25">
      <c r="A247" s="61">
        <v>40351</v>
      </c>
      <c r="B247" t="s">
        <v>373</v>
      </c>
      <c r="C247" t="s">
        <v>365</v>
      </c>
      <c r="D247">
        <v>18</v>
      </c>
    </row>
    <row r="248" spans="1:4" x14ac:dyDescent="0.25">
      <c r="A248" s="61">
        <v>40659</v>
      </c>
      <c r="B248" t="s">
        <v>362</v>
      </c>
      <c r="C248" t="s">
        <v>370</v>
      </c>
      <c r="D248">
        <v>18</v>
      </c>
    </row>
    <row r="249" spans="1:4" x14ac:dyDescent="0.25">
      <c r="A249" s="61">
        <v>40356</v>
      </c>
      <c r="B249" t="s">
        <v>369</v>
      </c>
      <c r="C249" t="s">
        <v>374</v>
      </c>
      <c r="D249">
        <v>7</v>
      </c>
    </row>
    <row r="250" spans="1:4" x14ac:dyDescent="0.25">
      <c r="A250" s="61">
        <v>40889</v>
      </c>
      <c r="B250" t="s">
        <v>372</v>
      </c>
      <c r="C250" t="s">
        <v>376</v>
      </c>
      <c r="D250">
        <v>25</v>
      </c>
    </row>
    <row r="251" spans="1:4" x14ac:dyDescent="0.25">
      <c r="A251" s="61">
        <v>40785</v>
      </c>
      <c r="B251" t="s">
        <v>28</v>
      </c>
      <c r="C251" t="s">
        <v>363</v>
      </c>
      <c r="D251">
        <v>13</v>
      </c>
    </row>
    <row r="252" spans="1:4" x14ac:dyDescent="0.25">
      <c r="A252" s="61">
        <v>40553</v>
      </c>
      <c r="B252" t="s">
        <v>372</v>
      </c>
      <c r="C252" t="s">
        <v>376</v>
      </c>
      <c r="D252">
        <v>4</v>
      </c>
    </row>
    <row r="253" spans="1:4" x14ac:dyDescent="0.25">
      <c r="A253" s="61">
        <v>40789</v>
      </c>
      <c r="B253" t="s">
        <v>372</v>
      </c>
      <c r="C253" t="s">
        <v>374</v>
      </c>
      <c r="D253">
        <v>18</v>
      </c>
    </row>
    <row r="254" spans="1:4" x14ac:dyDescent="0.25">
      <c r="A254" s="61">
        <v>40409</v>
      </c>
      <c r="B254" t="s">
        <v>369</v>
      </c>
      <c r="C254" t="s">
        <v>374</v>
      </c>
      <c r="D254">
        <v>4</v>
      </c>
    </row>
    <row r="255" spans="1:4" x14ac:dyDescent="0.25">
      <c r="A255" s="61">
        <v>40447</v>
      </c>
      <c r="B255" t="s">
        <v>369</v>
      </c>
      <c r="C255" t="s">
        <v>376</v>
      </c>
      <c r="D255">
        <v>13</v>
      </c>
    </row>
    <row r="256" spans="1:4" x14ac:dyDescent="0.25">
      <c r="A256" s="61">
        <v>40749</v>
      </c>
      <c r="B256" t="s">
        <v>372</v>
      </c>
      <c r="C256" t="s">
        <v>376</v>
      </c>
      <c r="D256">
        <v>5</v>
      </c>
    </row>
    <row r="257" spans="1:4" x14ac:dyDescent="0.25">
      <c r="A257" s="61">
        <v>40359</v>
      </c>
      <c r="B257" t="s">
        <v>369</v>
      </c>
      <c r="C257" t="s">
        <v>363</v>
      </c>
      <c r="D257">
        <v>9</v>
      </c>
    </row>
    <row r="258" spans="1:4" x14ac:dyDescent="0.25">
      <c r="A258" s="61">
        <v>40995</v>
      </c>
      <c r="B258" t="s">
        <v>369</v>
      </c>
      <c r="C258" t="s">
        <v>375</v>
      </c>
      <c r="D258">
        <v>1</v>
      </c>
    </row>
    <row r="259" spans="1:4" x14ac:dyDescent="0.25">
      <c r="A259" s="61">
        <v>40467</v>
      </c>
      <c r="B259" t="s">
        <v>373</v>
      </c>
      <c r="C259" t="s">
        <v>376</v>
      </c>
      <c r="D259">
        <v>21</v>
      </c>
    </row>
    <row r="260" spans="1:4" x14ac:dyDescent="0.25">
      <c r="A260" s="61">
        <v>40647</v>
      </c>
      <c r="B260" t="s">
        <v>369</v>
      </c>
      <c r="C260" t="s">
        <v>374</v>
      </c>
      <c r="D260">
        <v>19</v>
      </c>
    </row>
    <row r="261" spans="1:4" x14ac:dyDescent="0.25">
      <c r="A261" s="61">
        <v>40308</v>
      </c>
      <c r="B261" t="s">
        <v>369</v>
      </c>
      <c r="C261" t="s">
        <v>376</v>
      </c>
      <c r="D261">
        <v>7</v>
      </c>
    </row>
    <row r="262" spans="1:4" x14ac:dyDescent="0.25">
      <c r="A262" s="61">
        <v>40400</v>
      </c>
      <c r="B262" t="s">
        <v>28</v>
      </c>
      <c r="C262" t="s">
        <v>375</v>
      </c>
      <c r="D262">
        <v>5</v>
      </c>
    </row>
    <row r="263" spans="1:4" x14ac:dyDescent="0.25">
      <c r="A263" s="61">
        <v>40898</v>
      </c>
      <c r="B263" t="s">
        <v>30</v>
      </c>
      <c r="C263" t="s">
        <v>363</v>
      </c>
      <c r="D263">
        <v>23</v>
      </c>
    </row>
    <row r="264" spans="1:4" x14ac:dyDescent="0.25">
      <c r="A264" s="61">
        <v>40927</v>
      </c>
      <c r="B264" t="s">
        <v>372</v>
      </c>
      <c r="C264" t="s">
        <v>365</v>
      </c>
      <c r="D264">
        <v>8</v>
      </c>
    </row>
    <row r="265" spans="1:4" x14ac:dyDescent="0.25">
      <c r="A265" s="61">
        <v>40707</v>
      </c>
      <c r="B265" t="s">
        <v>373</v>
      </c>
      <c r="C265" t="s">
        <v>375</v>
      </c>
      <c r="D265">
        <v>10</v>
      </c>
    </row>
    <row r="266" spans="1:4" x14ac:dyDescent="0.25">
      <c r="A266" s="61">
        <v>40518</v>
      </c>
      <c r="B266" t="s">
        <v>362</v>
      </c>
      <c r="C266" t="s">
        <v>374</v>
      </c>
      <c r="D266">
        <v>10</v>
      </c>
    </row>
    <row r="267" spans="1:4" x14ac:dyDescent="0.25">
      <c r="A267" s="61">
        <v>40906</v>
      </c>
      <c r="B267" t="s">
        <v>30</v>
      </c>
      <c r="C267" t="s">
        <v>363</v>
      </c>
      <c r="D267">
        <v>24</v>
      </c>
    </row>
    <row r="268" spans="1:4" x14ac:dyDescent="0.25">
      <c r="A268" s="61">
        <v>40947</v>
      </c>
      <c r="B268" t="s">
        <v>28</v>
      </c>
      <c r="C268" t="s">
        <v>363</v>
      </c>
      <c r="D268">
        <v>5</v>
      </c>
    </row>
    <row r="269" spans="1:4" x14ac:dyDescent="0.25">
      <c r="A269" s="61">
        <v>40625</v>
      </c>
      <c r="B269" t="s">
        <v>30</v>
      </c>
      <c r="C269" t="s">
        <v>365</v>
      </c>
      <c r="D269">
        <v>25</v>
      </c>
    </row>
    <row r="270" spans="1:4" x14ac:dyDescent="0.25">
      <c r="A270" s="61">
        <v>40856</v>
      </c>
      <c r="B270" t="s">
        <v>28</v>
      </c>
      <c r="C270" t="s">
        <v>370</v>
      </c>
      <c r="D270">
        <v>5</v>
      </c>
    </row>
    <row r="271" spans="1:4" x14ac:dyDescent="0.25">
      <c r="A271" s="61">
        <v>40781</v>
      </c>
      <c r="B271" t="s">
        <v>362</v>
      </c>
      <c r="C271" t="s">
        <v>365</v>
      </c>
      <c r="D271">
        <v>3</v>
      </c>
    </row>
    <row r="272" spans="1:4" x14ac:dyDescent="0.25">
      <c r="A272" s="61">
        <v>40808</v>
      </c>
      <c r="B272" t="s">
        <v>30</v>
      </c>
      <c r="C272" t="s">
        <v>375</v>
      </c>
      <c r="D272">
        <v>4</v>
      </c>
    </row>
    <row r="273" spans="1:4" x14ac:dyDescent="0.25">
      <c r="A273" s="61">
        <v>41001</v>
      </c>
      <c r="B273" t="s">
        <v>28</v>
      </c>
      <c r="C273" t="s">
        <v>365</v>
      </c>
      <c r="D273">
        <v>1</v>
      </c>
    </row>
    <row r="274" spans="1:4" x14ac:dyDescent="0.25">
      <c r="A274" s="61">
        <v>40900</v>
      </c>
      <c r="B274" t="s">
        <v>369</v>
      </c>
      <c r="C274" t="s">
        <v>376</v>
      </c>
      <c r="D274">
        <v>20</v>
      </c>
    </row>
    <row r="275" spans="1:4" x14ac:dyDescent="0.25">
      <c r="A275" s="61">
        <v>40430</v>
      </c>
      <c r="B275" t="s">
        <v>28</v>
      </c>
      <c r="C275" t="s">
        <v>375</v>
      </c>
      <c r="D275">
        <v>5</v>
      </c>
    </row>
    <row r="276" spans="1:4" x14ac:dyDescent="0.25">
      <c r="A276" s="61">
        <v>40459</v>
      </c>
      <c r="B276" t="s">
        <v>362</v>
      </c>
      <c r="C276" t="s">
        <v>375</v>
      </c>
      <c r="D276">
        <v>18</v>
      </c>
    </row>
    <row r="277" spans="1:4" x14ac:dyDescent="0.25">
      <c r="A277" s="61">
        <v>40531</v>
      </c>
      <c r="B277" t="s">
        <v>362</v>
      </c>
      <c r="C277" t="s">
        <v>370</v>
      </c>
      <c r="D277">
        <v>4</v>
      </c>
    </row>
    <row r="278" spans="1:4" x14ac:dyDescent="0.25">
      <c r="A278" s="61">
        <v>40336</v>
      </c>
      <c r="B278" t="s">
        <v>373</v>
      </c>
      <c r="C278" t="s">
        <v>363</v>
      </c>
      <c r="D278">
        <v>11</v>
      </c>
    </row>
    <row r="279" spans="1:4" x14ac:dyDescent="0.25">
      <c r="A279" s="61">
        <v>40737</v>
      </c>
      <c r="B279" t="s">
        <v>30</v>
      </c>
      <c r="C279" t="s">
        <v>376</v>
      </c>
      <c r="D279">
        <v>16</v>
      </c>
    </row>
    <row r="280" spans="1:4" x14ac:dyDescent="0.25">
      <c r="A280" s="61">
        <v>40332</v>
      </c>
      <c r="B280" t="s">
        <v>369</v>
      </c>
      <c r="C280" t="s">
        <v>374</v>
      </c>
      <c r="D280">
        <v>22</v>
      </c>
    </row>
    <row r="281" spans="1:4" x14ac:dyDescent="0.25">
      <c r="A281" s="61">
        <v>40636</v>
      </c>
      <c r="B281" t="s">
        <v>30</v>
      </c>
      <c r="C281" t="s">
        <v>374</v>
      </c>
      <c r="D281">
        <v>6</v>
      </c>
    </row>
    <row r="282" spans="1:4" x14ac:dyDescent="0.25">
      <c r="A282" s="61">
        <v>40727</v>
      </c>
      <c r="B282" t="s">
        <v>362</v>
      </c>
      <c r="C282" t="s">
        <v>375</v>
      </c>
      <c r="D282">
        <v>11</v>
      </c>
    </row>
    <row r="283" spans="1:4" x14ac:dyDescent="0.25">
      <c r="A283" s="61">
        <v>40333</v>
      </c>
      <c r="B283" t="s">
        <v>30</v>
      </c>
      <c r="C283" t="s">
        <v>376</v>
      </c>
      <c r="D283">
        <v>24</v>
      </c>
    </row>
    <row r="284" spans="1:4" x14ac:dyDescent="0.25">
      <c r="A284" s="61">
        <v>40902</v>
      </c>
      <c r="B284" t="s">
        <v>362</v>
      </c>
      <c r="C284" t="s">
        <v>370</v>
      </c>
      <c r="D284">
        <v>18</v>
      </c>
    </row>
    <row r="285" spans="1:4" x14ac:dyDescent="0.25">
      <c r="A285" s="61">
        <v>40570</v>
      </c>
      <c r="B285" t="s">
        <v>369</v>
      </c>
      <c r="C285" t="s">
        <v>363</v>
      </c>
      <c r="D285">
        <v>3</v>
      </c>
    </row>
    <row r="286" spans="1:4" x14ac:dyDescent="0.25">
      <c r="A286" s="61">
        <v>40316</v>
      </c>
      <c r="B286" t="s">
        <v>373</v>
      </c>
      <c r="C286" t="s">
        <v>375</v>
      </c>
      <c r="D286">
        <v>1</v>
      </c>
    </row>
    <row r="287" spans="1:4" x14ac:dyDescent="0.25">
      <c r="A287" s="61">
        <v>40960</v>
      </c>
      <c r="B287" t="s">
        <v>369</v>
      </c>
      <c r="C287" t="s">
        <v>374</v>
      </c>
      <c r="D287">
        <v>13</v>
      </c>
    </row>
    <row r="288" spans="1:4" x14ac:dyDescent="0.25">
      <c r="A288" s="61">
        <v>40906</v>
      </c>
      <c r="B288" t="s">
        <v>28</v>
      </c>
      <c r="C288" t="s">
        <v>375</v>
      </c>
      <c r="D288">
        <v>2</v>
      </c>
    </row>
    <row r="289" spans="1:4" x14ac:dyDescent="0.25">
      <c r="A289" s="61">
        <v>40923</v>
      </c>
      <c r="B289" t="s">
        <v>369</v>
      </c>
      <c r="C289" t="s">
        <v>370</v>
      </c>
      <c r="D289">
        <v>22</v>
      </c>
    </row>
    <row r="290" spans="1:4" x14ac:dyDescent="0.25">
      <c r="A290" s="61">
        <v>40331</v>
      </c>
      <c r="B290" t="s">
        <v>362</v>
      </c>
      <c r="C290" t="s">
        <v>374</v>
      </c>
      <c r="D290">
        <v>21</v>
      </c>
    </row>
    <row r="291" spans="1:4" x14ac:dyDescent="0.25">
      <c r="A291" s="61">
        <v>40881</v>
      </c>
      <c r="B291" t="s">
        <v>362</v>
      </c>
      <c r="C291" t="s">
        <v>365</v>
      </c>
      <c r="D291">
        <v>11</v>
      </c>
    </row>
    <row r="292" spans="1:4" x14ac:dyDescent="0.25">
      <c r="A292" s="61">
        <v>40676</v>
      </c>
      <c r="B292" t="s">
        <v>362</v>
      </c>
      <c r="C292" t="s">
        <v>365</v>
      </c>
      <c r="D292">
        <v>21</v>
      </c>
    </row>
    <row r="293" spans="1:4" x14ac:dyDescent="0.25">
      <c r="A293" s="61">
        <v>40809</v>
      </c>
      <c r="B293" t="s">
        <v>372</v>
      </c>
      <c r="C293" t="s">
        <v>370</v>
      </c>
      <c r="D293">
        <v>1</v>
      </c>
    </row>
    <row r="294" spans="1:4" x14ac:dyDescent="0.25">
      <c r="A294" s="61">
        <v>40543</v>
      </c>
      <c r="B294" t="s">
        <v>28</v>
      </c>
      <c r="C294" t="s">
        <v>375</v>
      </c>
      <c r="D294">
        <v>18</v>
      </c>
    </row>
    <row r="295" spans="1:4" x14ac:dyDescent="0.25">
      <c r="A295" s="61">
        <v>40417</v>
      </c>
      <c r="B295" t="s">
        <v>30</v>
      </c>
      <c r="C295" t="s">
        <v>363</v>
      </c>
      <c r="D295">
        <v>7</v>
      </c>
    </row>
    <row r="296" spans="1:4" x14ac:dyDescent="0.25">
      <c r="A296" s="61">
        <v>40887</v>
      </c>
      <c r="B296" t="s">
        <v>373</v>
      </c>
      <c r="C296" t="s">
        <v>376</v>
      </c>
      <c r="D296">
        <v>13</v>
      </c>
    </row>
    <row r="297" spans="1:4" x14ac:dyDescent="0.25">
      <c r="A297" s="61">
        <v>41000</v>
      </c>
      <c r="B297" t="s">
        <v>362</v>
      </c>
      <c r="C297" t="s">
        <v>376</v>
      </c>
      <c r="D297">
        <v>7</v>
      </c>
    </row>
    <row r="298" spans="1:4" x14ac:dyDescent="0.25">
      <c r="A298" s="61">
        <v>40738</v>
      </c>
      <c r="B298" t="s">
        <v>369</v>
      </c>
      <c r="C298" t="s">
        <v>363</v>
      </c>
      <c r="D298">
        <v>18</v>
      </c>
    </row>
    <row r="299" spans="1:4" x14ac:dyDescent="0.25">
      <c r="A299" s="61">
        <v>40682</v>
      </c>
      <c r="B299" t="s">
        <v>28</v>
      </c>
      <c r="C299" t="s">
        <v>370</v>
      </c>
      <c r="D299">
        <v>14</v>
      </c>
    </row>
    <row r="300" spans="1:4" x14ac:dyDescent="0.25">
      <c r="A300" s="61">
        <v>40759</v>
      </c>
      <c r="B300" t="s">
        <v>369</v>
      </c>
      <c r="C300" t="s">
        <v>363</v>
      </c>
      <c r="D300">
        <v>17</v>
      </c>
    </row>
    <row r="301" spans="1:4" x14ac:dyDescent="0.25">
      <c r="A301" s="61">
        <v>40388</v>
      </c>
      <c r="B301" t="s">
        <v>30</v>
      </c>
      <c r="C301" t="s">
        <v>376</v>
      </c>
      <c r="D301">
        <v>20</v>
      </c>
    </row>
    <row r="302" spans="1:4" x14ac:dyDescent="0.25">
      <c r="A302" s="61">
        <v>40768</v>
      </c>
      <c r="B302" t="s">
        <v>372</v>
      </c>
      <c r="C302" t="s">
        <v>376</v>
      </c>
      <c r="D302">
        <v>17</v>
      </c>
    </row>
    <row r="303" spans="1:4" x14ac:dyDescent="0.25">
      <c r="A303" s="61">
        <v>40621</v>
      </c>
      <c r="B303" t="s">
        <v>373</v>
      </c>
      <c r="C303" t="s">
        <v>370</v>
      </c>
      <c r="D303">
        <v>3</v>
      </c>
    </row>
    <row r="304" spans="1:4" x14ac:dyDescent="0.25">
      <c r="A304" s="61">
        <v>40867</v>
      </c>
      <c r="B304" t="s">
        <v>30</v>
      </c>
      <c r="C304" t="s">
        <v>363</v>
      </c>
      <c r="D304">
        <v>20</v>
      </c>
    </row>
    <row r="305" spans="1:4" x14ac:dyDescent="0.25">
      <c r="A305" s="61">
        <v>40360</v>
      </c>
      <c r="B305" t="s">
        <v>30</v>
      </c>
      <c r="C305" t="s">
        <v>376</v>
      </c>
      <c r="D305">
        <v>14</v>
      </c>
    </row>
    <row r="306" spans="1:4" x14ac:dyDescent="0.25">
      <c r="A306" s="61">
        <v>40865</v>
      </c>
      <c r="B306" t="s">
        <v>372</v>
      </c>
      <c r="C306" t="s">
        <v>374</v>
      </c>
      <c r="D306">
        <v>24</v>
      </c>
    </row>
    <row r="307" spans="1:4" x14ac:dyDescent="0.25">
      <c r="A307" s="61">
        <v>40910</v>
      </c>
      <c r="B307" t="s">
        <v>372</v>
      </c>
      <c r="C307" t="s">
        <v>374</v>
      </c>
      <c r="D307">
        <v>7</v>
      </c>
    </row>
    <row r="308" spans="1:4" x14ac:dyDescent="0.25">
      <c r="A308" s="61">
        <v>40705</v>
      </c>
      <c r="B308" t="s">
        <v>28</v>
      </c>
      <c r="C308" t="s">
        <v>376</v>
      </c>
      <c r="D308">
        <v>16</v>
      </c>
    </row>
    <row r="309" spans="1:4" x14ac:dyDescent="0.25">
      <c r="A309" s="61">
        <v>40980</v>
      </c>
      <c r="B309" t="s">
        <v>362</v>
      </c>
      <c r="C309" t="s">
        <v>374</v>
      </c>
      <c r="D309">
        <v>3</v>
      </c>
    </row>
    <row r="310" spans="1:4" x14ac:dyDescent="0.25">
      <c r="A310" s="61">
        <v>40863</v>
      </c>
      <c r="B310" t="s">
        <v>362</v>
      </c>
      <c r="C310" t="s">
        <v>374</v>
      </c>
      <c r="D310">
        <v>10</v>
      </c>
    </row>
    <row r="311" spans="1:4" x14ac:dyDescent="0.25">
      <c r="A311" s="61">
        <v>40621</v>
      </c>
      <c r="B311" t="s">
        <v>362</v>
      </c>
      <c r="C311" t="s">
        <v>370</v>
      </c>
      <c r="D311">
        <v>1</v>
      </c>
    </row>
    <row r="312" spans="1:4" x14ac:dyDescent="0.25">
      <c r="A312" s="61">
        <v>40843</v>
      </c>
      <c r="B312" t="s">
        <v>373</v>
      </c>
      <c r="C312" t="s">
        <v>365</v>
      </c>
      <c r="D312">
        <v>1</v>
      </c>
    </row>
    <row r="313" spans="1:4" x14ac:dyDescent="0.25">
      <c r="A313" s="61">
        <v>40323</v>
      </c>
      <c r="B313" t="s">
        <v>30</v>
      </c>
      <c r="C313" t="s">
        <v>370</v>
      </c>
      <c r="D313">
        <v>10</v>
      </c>
    </row>
    <row r="314" spans="1:4" x14ac:dyDescent="0.25">
      <c r="A314" s="61">
        <v>40368</v>
      </c>
      <c r="B314" t="s">
        <v>362</v>
      </c>
      <c r="C314" t="s">
        <v>363</v>
      </c>
      <c r="D314">
        <v>12</v>
      </c>
    </row>
    <row r="315" spans="1:4" x14ac:dyDescent="0.25">
      <c r="A315" s="61">
        <v>40871</v>
      </c>
      <c r="B315" t="s">
        <v>362</v>
      </c>
      <c r="C315" t="s">
        <v>374</v>
      </c>
      <c r="D315">
        <v>15</v>
      </c>
    </row>
    <row r="316" spans="1:4" x14ac:dyDescent="0.25">
      <c r="A316" s="61">
        <v>40356</v>
      </c>
      <c r="B316" t="s">
        <v>30</v>
      </c>
      <c r="C316" t="s">
        <v>365</v>
      </c>
      <c r="D316">
        <v>5</v>
      </c>
    </row>
    <row r="317" spans="1:4" x14ac:dyDescent="0.25">
      <c r="A317" s="61">
        <v>40497</v>
      </c>
      <c r="B317" t="s">
        <v>30</v>
      </c>
      <c r="C317" t="s">
        <v>363</v>
      </c>
      <c r="D317">
        <v>5</v>
      </c>
    </row>
    <row r="318" spans="1:4" x14ac:dyDescent="0.25">
      <c r="A318" s="61">
        <v>40548</v>
      </c>
      <c r="B318" t="s">
        <v>373</v>
      </c>
      <c r="C318" t="s">
        <v>370</v>
      </c>
      <c r="D318">
        <v>6</v>
      </c>
    </row>
    <row r="319" spans="1:4" x14ac:dyDescent="0.25">
      <c r="A319" s="61">
        <v>40620</v>
      </c>
      <c r="B319" t="s">
        <v>372</v>
      </c>
      <c r="C319" t="s">
        <v>375</v>
      </c>
      <c r="D319">
        <v>13</v>
      </c>
    </row>
    <row r="320" spans="1:4" x14ac:dyDescent="0.25">
      <c r="A320" s="61">
        <v>40478</v>
      </c>
      <c r="B320" t="s">
        <v>372</v>
      </c>
      <c r="C320" t="s">
        <v>375</v>
      </c>
      <c r="D320">
        <v>18</v>
      </c>
    </row>
    <row r="321" spans="1:4" x14ac:dyDescent="0.25">
      <c r="A321" s="61">
        <v>40579</v>
      </c>
      <c r="B321" t="s">
        <v>30</v>
      </c>
      <c r="C321" t="s">
        <v>365</v>
      </c>
      <c r="D321">
        <v>3</v>
      </c>
    </row>
    <row r="322" spans="1:4" x14ac:dyDescent="0.25">
      <c r="A322" s="61">
        <v>40802</v>
      </c>
      <c r="B322" t="s">
        <v>28</v>
      </c>
      <c r="C322" t="s">
        <v>365</v>
      </c>
      <c r="D322">
        <v>5</v>
      </c>
    </row>
    <row r="323" spans="1:4" x14ac:dyDescent="0.25">
      <c r="A323" s="61">
        <v>40725</v>
      </c>
      <c r="B323" t="s">
        <v>362</v>
      </c>
      <c r="C323" t="s">
        <v>374</v>
      </c>
      <c r="D323">
        <v>20</v>
      </c>
    </row>
    <row r="324" spans="1:4" x14ac:dyDescent="0.25">
      <c r="A324" s="61">
        <v>40897</v>
      </c>
      <c r="B324" t="s">
        <v>362</v>
      </c>
      <c r="C324" t="s">
        <v>365</v>
      </c>
      <c r="D324">
        <v>14</v>
      </c>
    </row>
    <row r="325" spans="1:4" x14ac:dyDescent="0.25">
      <c r="A325" s="61">
        <v>40517</v>
      </c>
      <c r="B325" t="s">
        <v>362</v>
      </c>
      <c r="C325" t="s">
        <v>376</v>
      </c>
      <c r="D325">
        <v>13</v>
      </c>
    </row>
    <row r="326" spans="1:4" x14ac:dyDescent="0.25">
      <c r="A326" s="61">
        <v>40758</v>
      </c>
      <c r="B326" t="s">
        <v>30</v>
      </c>
      <c r="C326" t="s">
        <v>363</v>
      </c>
      <c r="D326">
        <v>13</v>
      </c>
    </row>
    <row r="327" spans="1:4" x14ac:dyDescent="0.25">
      <c r="A327" s="61">
        <v>40412</v>
      </c>
      <c r="B327" t="s">
        <v>30</v>
      </c>
      <c r="C327" t="s">
        <v>363</v>
      </c>
      <c r="D327">
        <v>11</v>
      </c>
    </row>
    <row r="328" spans="1:4" x14ac:dyDescent="0.25">
      <c r="A328" s="61">
        <v>40713</v>
      </c>
      <c r="B328" t="s">
        <v>28</v>
      </c>
      <c r="C328" t="s">
        <v>376</v>
      </c>
      <c r="D328">
        <v>25</v>
      </c>
    </row>
    <row r="329" spans="1:4" x14ac:dyDescent="0.25">
      <c r="A329" s="61">
        <v>40529</v>
      </c>
      <c r="B329" t="s">
        <v>28</v>
      </c>
      <c r="C329" t="s">
        <v>370</v>
      </c>
      <c r="D329">
        <v>14</v>
      </c>
    </row>
    <row r="330" spans="1:4" x14ac:dyDescent="0.25">
      <c r="A330" s="61">
        <v>40450</v>
      </c>
      <c r="B330" t="s">
        <v>373</v>
      </c>
      <c r="C330" t="s">
        <v>365</v>
      </c>
      <c r="D330">
        <v>7</v>
      </c>
    </row>
    <row r="331" spans="1:4" x14ac:dyDescent="0.25">
      <c r="A331" s="61">
        <v>40659</v>
      </c>
      <c r="B331" t="s">
        <v>372</v>
      </c>
      <c r="C331" t="s">
        <v>376</v>
      </c>
      <c r="D331">
        <v>7</v>
      </c>
    </row>
    <row r="332" spans="1:4" x14ac:dyDescent="0.25">
      <c r="A332" s="61">
        <v>40623</v>
      </c>
      <c r="B332" t="s">
        <v>372</v>
      </c>
      <c r="C332" t="s">
        <v>363</v>
      </c>
      <c r="D332">
        <v>17</v>
      </c>
    </row>
    <row r="333" spans="1:4" x14ac:dyDescent="0.25">
      <c r="A333" s="61">
        <v>40899</v>
      </c>
      <c r="B333" t="s">
        <v>30</v>
      </c>
      <c r="C333" t="s">
        <v>376</v>
      </c>
      <c r="D333">
        <v>18</v>
      </c>
    </row>
    <row r="334" spans="1:4" x14ac:dyDescent="0.25">
      <c r="A334" s="61">
        <v>40405</v>
      </c>
      <c r="B334" t="s">
        <v>28</v>
      </c>
      <c r="C334" t="s">
        <v>363</v>
      </c>
      <c r="D334">
        <v>20</v>
      </c>
    </row>
    <row r="335" spans="1:4" x14ac:dyDescent="0.25">
      <c r="A335" s="61">
        <v>40338</v>
      </c>
      <c r="B335" t="s">
        <v>362</v>
      </c>
      <c r="C335" t="s">
        <v>376</v>
      </c>
      <c r="D335">
        <v>7</v>
      </c>
    </row>
    <row r="336" spans="1:4" x14ac:dyDescent="0.25">
      <c r="A336" s="61">
        <v>40522</v>
      </c>
      <c r="B336" t="s">
        <v>373</v>
      </c>
      <c r="C336" t="s">
        <v>374</v>
      </c>
      <c r="D336">
        <v>20</v>
      </c>
    </row>
    <row r="337" spans="1:4" x14ac:dyDescent="0.25">
      <c r="A337" s="61">
        <v>40904</v>
      </c>
      <c r="B337" t="s">
        <v>369</v>
      </c>
      <c r="C337" t="s">
        <v>365</v>
      </c>
      <c r="D337">
        <v>11</v>
      </c>
    </row>
    <row r="338" spans="1:4" x14ac:dyDescent="0.25">
      <c r="A338" s="61">
        <v>40919</v>
      </c>
      <c r="B338" t="s">
        <v>372</v>
      </c>
      <c r="C338" t="s">
        <v>375</v>
      </c>
      <c r="D338">
        <v>14</v>
      </c>
    </row>
    <row r="339" spans="1:4" x14ac:dyDescent="0.25">
      <c r="A339" s="61">
        <v>40872</v>
      </c>
      <c r="B339" t="s">
        <v>30</v>
      </c>
      <c r="C339" t="s">
        <v>376</v>
      </c>
      <c r="D339">
        <v>4</v>
      </c>
    </row>
    <row r="340" spans="1:4" x14ac:dyDescent="0.25">
      <c r="A340" s="61">
        <v>40402</v>
      </c>
      <c r="B340" t="s">
        <v>372</v>
      </c>
      <c r="C340" t="s">
        <v>365</v>
      </c>
      <c r="D340">
        <v>2</v>
      </c>
    </row>
    <row r="341" spans="1:4" x14ac:dyDescent="0.25">
      <c r="A341" s="61">
        <v>40775</v>
      </c>
      <c r="B341" t="s">
        <v>372</v>
      </c>
      <c r="C341" t="s">
        <v>365</v>
      </c>
      <c r="D341">
        <v>13</v>
      </c>
    </row>
    <row r="342" spans="1:4" x14ac:dyDescent="0.25">
      <c r="A342" s="61">
        <v>40627</v>
      </c>
      <c r="B342" t="s">
        <v>30</v>
      </c>
      <c r="C342" t="s">
        <v>363</v>
      </c>
      <c r="D342">
        <v>2</v>
      </c>
    </row>
    <row r="343" spans="1:4" x14ac:dyDescent="0.25">
      <c r="A343" s="61">
        <v>40342</v>
      </c>
      <c r="B343" t="s">
        <v>30</v>
      </c>
      <c r="C343" t="s">
        <v>374</v>
      </c>
      <c r="D343">
        <v>13</v>
      </c>
    </row>
    <row r="344" spans="1:4" x14ac:dyDescent="0.25">
      <c r="A344" s="61">
        <v>40970</v>
      </c>
      <c r="B344" t="s">
        <v>369</v>
      </c>
      <c r="C344" t="s">
        <v>365</v>
      </c>
      <c r="D344">
        <v>11</v>
      </c>
    </row>
    <row r="345" spans="1:4" x14ac:dyDescent="0.25">
      <c r="A345" s="61">
        <v>40347</v>
      </c>
      <c r="B345" t="s">
        <v>369</v>
      </c>
      <c r="C345" t="s">
        <v>376</v>
      </c>
      <c r="D345">
        <v>9</v>
      </c>
    </row>
    <row r="346" spans="1:4" x14ac:dyDescent="0.25">
      <c r="A346" s="61">
        <v>40370</v>
      </c>
      <c r="B346" t="s">
        <v>28</v>
      </c>
      <c r="C346" t="s">
        <v>370</v>
      </c>
      <c r="D346">
        <v>18</v>
      </c>
    </row>
    <row r="347" spans="1:4" x14ac:dyDescent="0.25">
      <c r="A347" s="61">
        <v>40830</v>
      </c>
      <c r="B347" t="s">
        <v>373</v>
      </c>
      <c r="C347" t="s">
        <v>376</v>
      </c>
      <c r="D347">
        <v>25</v>
      </c>
    </row>
    <row r="348" spans="1:4" x14ac:dyDescent="0.25">
      <c r="A348" s="61">
        <v>40410</v>
      </c>
      <c r="B348" t="s">
        <v>362</v>
      </c>
      <c r="C348" t="s">
        <v>375</v>
      </c>
      <c r="D348">
        <v>18</v>
      </c>
    </row>
    <row r="349" spans="1:4" x14ac:dyDescent="0.25">
      <c r="A349" s="61">
        <v>40664</v>
      </c>
      <c r="B349" t="s">
        <v>369</v>
      </c>
      <c r="C349" t="s">
        <v>376</v>
      </c>
      <c r="D349">
        <v>3</v>
      </c>
    </row>
    <row r="350" spans="1:4" x14ac:dyDescent="0.25">
      <c r="A350" s="61">
        <v>40895</v>
      </c>
      <c r="B350" t="s">
        <v>373</v>
      </c>
      <c r="C350" t="s">
        <v>375</v>
      </c>
      <c r="D350">
        <v>1</v>
      </c>
    </row>
    <row r="351" spans="1:4" x14ac:dyDescent="0.25">
      <c r="A351" s="61">
        <v>40865</v>
      </c>
      <c r="B351" t="s">
        <v>373</v>
      </c>
      <c r="C351" t="s">
        <v>376</v>
      </c>
      <c r="D351">
        <v>13</v>
      </c>
    </row>
    <row r="352" spans="1:4" x14ac:dyDescent="0.25">
      <c r="A352" s="61">
        <v>40998</v>
      </c>
      <c r="B352" t="s">
        <v>362</v>
      </c>
      <c r="C352" t="s">
        <v>370</v>
      </c>
      <c r="D352">
        <v>11</v>
      </c>
    </row>
    <row r="353" spans="1:4" x14ac:dyDescent="0.25">
      <c r="A353" s="61">
        <v>40427</v>
      </c>
      <c r="B353" t="s">
        <v>369</v>
      </c>
      <c r="C353" t="s">
        <v>365</v>
      </c>
      <c r="D353">
        <v>24</v>
      </c>
    </row>
    <row r="354" spans="1:4" x14ac:dyDescent="0.25">
      <c r="A354" s="61">
        <v>40933</v>
      </c>
      <c r="B354" t="s">
        <v>28</v>
      </c>
      <c r="C354" t="s">
        <v>370</v>
      </c>
      <c r="D354">
        <v>15</v>
      </c>
    </row>
    <row r="355" spans="1:4" x14ac:dyDescent="0.25">
      <c r="A355" s="61">
        <v>40478</v>
      </c>
      <c r="B355" t="s">
        <v>373</v>
      </c>
      <c r="C355" t="s">
        <v>374</v>
      </c>
      <c r="D355">
        <v>19</v>
      </c>
    </row>
    <row r="356" spans="1:4" x14ac:dyDescent="0.25">
      <c r="A356" s="61">
        <v>40360</v>
      </c>
      <c r="B356" t="s">
        <v>28</v>
      </c>
      <c r="C356" t="s">
        <v>370</v>
      </c>
      <c r="D356">
        <v>10</v>
      </c>
    </row>
    <row r="357" spans="1:4" x14ac:dyDescent="0.25">
      <c r="A357" s="61">
        <v>40749</v>
      </c>
      <c r="B357" t="s">
        <v>28</v>
      </c>
      <c r="C357" t="s">
        <v>376</v>
      </c>
      <c r="D357">
        <v>14</v>
      </c>
    </row>
    <row r="358" spans="1:4" x14ac:dyDescent="0.25">
      <c r="A358" s="61">
        <v>40632</v>
      </c>
      <c r="B358" t="s">
        <v>362</v>
      </c>
      <c r="C358" t="s">
        <v>374</v>
      </c>
      <c r="D358">
        <v>16</v>
      </c>
    </row>
    <row r="359" spans="1:4" x14ac:dyDescent="0.25">
      <c r="A359" s="61">
        <v>40614</v>
      </c>
      <c r="B359" t="s">
        <v>373</v>
      </c>
      <c r="C359" t="s">
        <v>370</v>
      </c>
      <c r="D359">
        <v>9</v>
      </c>
    </row>
    <row r="360" spans="1:4" x14ac:dyDescent="0.25">
      <c r="A360" s="61">
        <v>40470</v>
      </c>
      <c r="B360" t="s">
        <v>369</v>
      </c>
      <c r="C360" t="s">
        <v>376</v>
      </c>
      <c r="D360">
        <v>1</v>
      </c>
    </row>
    <row r="361" spans="1:4" x14ac:dyDescent="0.25">
      <c r="A361" s="61">
        <v>40335</v>
      </c>
      <c r="B361" t="s">
        <v>30</v>
      </c>
      <c r="C361" t="s">
        <v>370</v>
      </c>
      <c r="D361">
        <v>18</v>
      </c>
    </row>
    <row r="362" spans="1:4" x14ac:dyDescent="0.25">
      <c r="A362" s="61">
        <v>40312</v>
      </c>
      <c r="B362" t="s">
        <v>362</v>
      </c>
      <c r="C362" t="s">
        <v>363</v>
      </c>
      <c r="D362">
        <v>23</v>
      </c>
    </row>
    <row r="363" spans="1:4" x14ac:dyDescent="0.25">
      <c r="A363" s="61">
        <v>40674</v>
      </c>
      <c r="B363" t="s">
        <v>362</v>
      </c>
      <c r="C363" t="s">
        <v>365</v>
      </c>
      <c r="D363">
        <v>8</v>
      </c>
    </row>
    <row r="364" spans="1:4" x14ac:dyDescent="0.25">
      <c r="A364" s="61">
        <v>40517</v>
      </c>
      <c r="B364" t="s">
        <v>362</v>
      </c>
      <c r="C364" t="s">
        <v>365</v>
      </c>
      <c r="D364">
        <v>5</v>
      </c>
    </row>
    <row r="365" spans="1:4" x14ac:dyDescent="0.25">
      <c r="A365" s="61">
        <v>40700</v>
      </c>
      <c r="B365" t="s">
        <v>369</v>
      </c>
      <c r="C365" t="s">
        <v>370</v>
      </c>
      <c r="D365">
        <v>14</v>
      </c>
    </row>
    <row r="366" spans="1:4" x14ac:dyDescent="0.25">
      <c r="A366" s="61">
        <v>40456</v>
      </c>
      <c r="B366" t="s">
        <v>373</v>
      </c>
      <c r="C366" t="s">
        <v>375</v>
      </c>
      <c r="D366">
        <v>1</v>
      </c>
    </row>
    <row r="367" spans="1:4" x14ac:dyDescent="0.25">
      <c r="A367" s="61">
        <v>40804</v>
      </c>
      <c r="B367" t="s">
        <v>362</v>
      </c>
      <c r="C367" t="s">
        <v>376</v>
      </c>
      <c r="D367">
        <v>23</v>
      </c>
    </row>
    <row r="368" spans="1:4" x14ac:dyDescent="0.25">
      <c r="A368" s="61">
        <v>40591</v>
      </c>
      <c r="B368" t="s">
        <v>362</v>
      </c>
      <c r="C368" t="s">
        <v>374</v>
      </c>
      <c r="D368">
        <v>13</v>
      </c>
    </row>
    <row r="369" spans="1:4" x14ac:dyDescent="0.25">
      <c r="A369" s="61">
        <v>40726</v>
      </c>
      <c r="B369" t="s">
        <v>373</v>
      </c>
      <c r="C369" t="s">
        <v>374</v>
      </c>
      <c r="D369">
        <v>6</v>
      </c>
    </row>
    <row r="370" spans="1:4" x14ac:dyDescent="0.25">
      <c r="A370" s="61">
        <v>40610</v>
      </c>
      <c r="B370" t="s">
        <v>372</v>
      </c>
      <c r="C370" t="s">
        <v>376</v>
      </c>
      <c r="D370">
        <v>4</v>
      </c>
    </row>
    <row r="371" spans="1:4" x14ac:dyDescent="0.25">
      <c r="A371" s="61">
        <v>40350</v>
      </c>
      <c r="B371" t="s">
        <v>30</v>
      </c>
      <c r="C371" t="s">
        <v>370</v>
      </c>
      <c r="D371">
        <v>19</v>
      </c>
    </row>
    <row r="372" spans="1:4" x14ac:dyDescent="0.25">
      <c r="A372" s="61">
        <v>40812</v>
      </c>
      <c r="B372" t="s">
        <v>372</v>
      </c>
      <c r="C372" t="s">
        <v>370</v>
      </c>
      <c r="D372">
        <v>3</v>
      </c>
    </row>
    <row r="373" spans="1:4" x14ac:dyDescent="0.25">
      <c r="A373" s="61">
        <v>40890</v>
      </c>
      <c r="B373" t="s">
        <v>362</v>
      </c>
      <c r="C373" t="s">
        <v>365</v>
      </c>
      <c r="D373">
        <v>24</v>
      </c>
    </row>
    <row r="374" spans="1:4" x14ac:dyDescent="0.25">
      <c r="A374" s="61">
        <v>40546</v>
      </c>
      <c r="B374" t="s">
        <v>372</v>
      </c>
      <c r="C374" t="s">
        <v>376</v>
      </c>
      <c r="D374">
        <v>11</v>
      </c>
    </row>
    <row r="375" spans="1:4" x14ac:dyDescent="0.25">
      <c r="A375" s="61">
        <v>40810</v>
      </c>
      <c r="B375" t="s">
        <v>372</v>
      </c>
      <c r="C375" t="s">
        <v>374</v>
      </c>
      <c r="D375">
        <v>18</v>
      </c>
    </row>
    <row r="376" spans="1:4" x14ac:dyDescent="0.25">
      <c r="A376" s="61">
        <v>40545</v>
      </c>
      <c r="B376" t="s">
        <v>30</v>
      </c>
      <c r="C376" t="s">
        <v>375</v>
      </c>
      <c r="D376">
        <v>15</v>
      </c>
    </row>
    <row r="377" spans="1:4" x14ac:dyDescent="0.25">
      <c r="A377" s="61">
        <v>40687</v>
      </c>
      <c r="B377" t="s">
        <v>28</v>
      </c>
      <c r="C377" t="s">
        <v>375</v>
      </c>
      <c r="D377">
        <v>3</v>
      </c>
    </row>
    <row r="378" spans="1:4" x14ac:dyDescent="0.25">
      <c r="A378" s="61">
        <v>40919</v>
      </c>
      <c r="B378" t="s">
        <v>362</v>
      </c>
      <c r="C378" t="s">
        <v>374</v>
      </c>
      <c r="D378">
        <v>22</v>
      </c>
    </row>
    <row r="379" spans="1:4" x14ac:dyDescent="0.25">
      <c r="A379" s="61">
        <v>40556</v>
      </c>
      <c r="B379" t="s">
        <v>362</v>
      </c>
      <c r="C379" t="s">
        <v>363</v>
      </c>
      <c r="D379">
        <v>16</v>
      </c>
    </row>
    <row r="380" spans="1:4" x14ac:dyDescent="0.25">
      <c r="A380" s="61">
        <v>40777</v>
      </c>
      <c r="B380" t="s">
        <v>373</v>
      </c>
      <c r="C380" t="s">
        <v>374</v>
      </c>
      <c r="D380">
        <v>12</v>
      </c>
    </row>
    <row r="381" spans="1:4" x14ac:dyDescent="0.25">
      <c r="A381" s="61">
        <v>40666</v>
      </c>
      <c r="B381" t="s">
        <v>373</v>
      </c>
      <c r="C381" t="s">
        <v>370</v>
      </c>
      <c r="D381">
        <v>25</v>
      </c>
    </row>
    <row r="382" spans="1:4" x14ac:dyDescent="0.25">
      <c r="A382" s="61">
        <v>40443</v>
      </c>
      <c r="B382" t="s">
        <v>369</v>
      </c>
      <c r="C382" t="s">
        <v>376</v>
      </c>
      <c r="D382">
        <v>12</v>
      </c>
    </row>
    <row r="383" spans="1:4" x14ac:dyDescent="0.25">
      <c r="A383" s="61">
        <v>40729</v>
      </c>
      <c r="B383" t="s">
        <v>373</v>
      </c>
      <c r="C383" t="s">
        <v>374</v>
      </c>
      <c r="D383">
        <v>21</v>
      </c>
    </row>
    <row r="384" spans="1:4" x14ac:dyDescent="0.25">
      <c r="A384" s="61">
        <v>40631</v>
      </c>
      <c r="B384" t="s">
        <v>30</v>
      </c>
      <c r="C384" t="s">
        <v>375</v>
      </c>
      <c r="D384">
        <v>24</v>
      </c>
    </row>
    <row r="385" spans="1:4" x14ac:dyDescent="0.25">
      <c r="A385" s="61">
        <v>40890</v>
      </c>
      <c r="B385" t="s">
        <v>369</v>
      </c>
      <c r="C385" t="s">
        <v>370</v>
      </c>
      <c r="D385">
        <v>15</v>
      </c>
    </row>
    <row r="386" spans="1:4" x14ac:dyDescent="0.25">
      <c r="A386" s="61">
        <v>40658</v>
      </c>
      <c r="B386" t="s">
        <v>373</v>
      </c>
      <c r="C386" t="s">
        <v>376</v>
      </c>
      <c r="D386">
        <v>20</v>
      </c>
    </row>
    <row r="387" spans="1:4" x14ac:dyDescent="0.25">
      <c r="A387" s="61">
        <v>40503</v>
      </c>
      <c r="B387" t="s">
        <v>28</v>
      </c>
      <c r="C387" t="s">
        <v>365</v>
      </c>
      <c r="D387">
        <v>7</v>
      </c>
    </row>
    <row r="388" spans="1:4" x14ac:dyDescent="0.25">
      <c r="A388" s="61">
        <v>40688</v>
      </c>
      <c r="B388" t="s">
        <v>373</v>
      </c>
      <c r="C388" t="s">
        <v>363</v>
      </c>
      <c r="D388">
        <v>13</v>
      </c>
    </row>
    <row r="389" spans="1:4" x14ac:dyDescent="0.25">
      <c r="A389" s="61">
        <v>40507</v>
      </c>
      <c r="B389" t="s">
        <v>373</v>
      </c>
      <c r="C389" t="s">
        <v>375</v>
      </c>
      <c r="D389">
        <v>6</v>
      </c>
    </row>
    <row r="390" spans="1:4" x14ac:dyDescent="0.25">
      <c r="A390" s="61">
        <v>40948</v>
      </c>
      <c r="B390" t="s">
        <v>372</v>
      </c>
      <c r="C390" t="s">
        <v>365</v>
      </c>
      <c r="D390">
        <v>13</v>
      </c>
    </row>
    <row r="391" spans="1:4" x14ac:dyDescent="0.25">
      <c r="A391" s="61">
        <v>40788</v>
      </c>
      <c r="B391" t="s">
        <v>372</v>
      </c>
      <c r="C391" t="s">
        <v>365</v>
      </c>
      <c r="D391">
        <v>22</v>
      </c>
    </row>
    <row r="392" spans="1:4" x14ac:dyDescent="0.25">
      <c r="A392" s="61">
        <v>40372</v>
      </c>
      <c r="B392" t="s">
        <v>30</v>
      </c>
      <c r="C392" t="s">
        <v>376</v>
      </c>
      <c r="D392">
        <v>2</v>
      </c>
    </row>
    <row r="393" spans="1:4" x14ac:dyDescent="0.25">
      <c r="A393" s="61">
        <v>40767</v>
      </c>
      <c r="B393" t="s">
        <v>28</v>
      </c>
      <c r="C393" t="s">
        <v>363</v>
      </c>
      <c r="D393">
        <v>17</v>
      </c>
    </row>
    <row r="394" spans="1:4" x14ac:dyDescent="0.25">
      <c r="A394" s="61">
        <v>40422</v>
      </c>
      <c r="B394" t="s">
        <v>30</v>
      </c>
      <c r="C394" t="s">
        <v>376</v>
      </c>
      <c r="D394">
        <v>2</v>
      </c>
    </row>
    <row r="395" spans="1:4" x14ac:dyDescent="0.25">
      <c r="A395" s="61">
        <v>40565</v>
      </c>
      <c r="B395" t="s">
        <v>28</v>
      </c>
      <c r="C395" t="s">
        <v>370</v>
      </c>
      <c r="D395">
        <v>6</v>
      </c>
    </row>
    <row r="396" spans="1:4" x14ac:dyDescent="0.25">
      <c r="A396" s="61">
        <v>40901</v>
      </c>
      <c r="B396" t="s">
        <v>372</v>
      </c>
      <c r="C396" t="s">
        <v>375</v>
      </c>
      <c r="D396">
        <v>1</v>
      </c>
    </row>
    <row r="397" spans="1:4" x14ac:dyDescent="0.25">
      <c r="A397" s="61">
        <v>40910</v>
      </c>
      <c r="B397" t="s">
        <v>373</v>
      </c>
      <c r="C397" t="s">
        <v>370</v>
      </c>
      <c r="D397">
        <v>2</v>
      </c>
    </row>
    <row r="398" spans="1:4" x14ac:dyDescent="0.25">
      <c r="A398" s="61">
        <v>40481</v>
      </c>
      <c r="B398" t="s">
        <v>362</v>
      </c>
      <c r="C398" t="s">
        <v>374</v>
      </c>
      <c r="D398">
        <v>8</v>
      </c>
    </row>
    <row r="399" spans="1:4" x14ac:dyDescent="0.25">
      <c r="A399" s="61">
        <v>40980</v>
      </c>
      <c r="B399" t="s">
        <v>369</v>
      </c>
      <c r="C399" t="s">
        <v>365</v>
      </c>
      <c r="D399">
        <v>11</v>
      </c>
    </row>
    <row r="400" spans="1:4" x14ac:dyDescent="0.25">
      <c r="A400" s="61">
        <v>40957</v>
      </c>
      <c r="B400" t="s">
        <v>372</v>
      </c>
      <c r="C400" t="s">
        <v>374</v>
      </c>
      <c r="D400">
        <v>24</v>
      </c>
    </row>
    <row r="401" spans="1:4" x14ac:dyDescent="0.25">
      <c r="A401" s="61">
        <v>40744</v>
      </c>
      <c r="B401" t="s">
        <v>373</v>
      </c>
      <c r="C401" t="s">
        <v>374</v>
      </c>
      <c r="D401">
        <v>19</v>
      </c>
    </row>
    <row r="402" spans="1:4" x14ac:dyDescent="0.25">
      <c r="A402" s="61">
        <v>40342</v>
      </c>
      <c r="B402" t="s">
        <v>362</v>
      </c>
      <c r="C402" t="s">
        <v>376</v>
      </c>
      <c r="D402">
        <v>15</v>
      </c>
    </row>
    <row r="403" spans="1:4" x14ac:dyDescent="0.25">
      <c r="A403" s="61">
        <v>40387</v>
      </c>
      <c r="B403" t="s">
        <v>373</v>
      </c>
      <c r="C403" t="s">
        <v>370</v>
      </c>
      <c r="D403">
        <v>2</v>
      </c>
    </row>
    <row r="404" spans="1:4" x14ac:dyDescent="0.25">
      <c r="A404" s="61">
        <v>40647</v>
      </c>
      <c r="B404" t="s">
        <v>28</v>
      </c>
      <c r="C404" t="s">
        <v>374</v>
      </c>
      <c r="D404">
        <v>24</v>
      </c>
    </row>
    <row r="405" spans="1:4" x14ac:dyDescent="0.25">
      <c r="A405" s="61">
        <v>40838</v>
      </c>
      <c r="B405" t="s">
        <v>373</v>
      </c>
      <c r="C405" t="s">
        <v>376</v>
      </c>
      <c r="D405">
        <v>4</v>
      </c>
    </row>
    <row r="406" spans="1:4" x14ac:dyDescent="0.25">
      <c r="A406" s="61">
        <v>40532</v>
      </c>
      <c r="B406" t="s">
        <v>372</v>
      </c>
      <c r="C406" t="s">
        <v>375</v>
      </c>
      <c r="D406">
        <v>25</v>
      </c>
    </row>
    <row r="407" spans="1:4" x14ac:dyDescent="0.25">
      <c r="A407" s="61">
        <v>40326</v>
      </c>
      <c r="B407" t="s">
        <v>369</v>
      </c>
      <c r="C407" t="s">
        <v>370</v>
      </c>
      <c r="D407">
        <v>4</v>
      </c>
    </row>
    <row r="408" spans="1:4" x14ac:dyDescent="0.25">
      <c r="A408" s="61">
        <v>40519</v>
      </c>
      <c r="B408" t="s">
        <v>362</v>
      </c>
      <c r="C408" t="s">
        <v>374</v>
      </c>
      <c r="D408">
        <v>14</v>
      </c>
    </row>
    <row r="409" spans="1:4" x14ac:dyDescent="0.25">
      <c r="A409" s="61">
        <v>40843</v>
      </c>
      <c r="B409" t="s">
        <v>362</v>
      </c>
      <c r="C409" t="s">
        <v>365</v>
      </c>
      <c r="D409">
        <v>18</v>
      </c>
    </row>
    <row r="410" spans="1:4" x14ac:dyDescent="0.25">
      <c r="A410" s="61">
        <v>40905</v>
      </c>
      <c r="B410" t="s">
        <v>362</v>
      </c>
      <c r="C410" t="s">
        <v>375</v>
      </c>
      <c r="D410">
        <v>20</v>
      </c>
    </row>
    <row r="411" spans="1:4" x14ac:dyDescent="0.25">
      <c r="A411" s="61">
        <v>40807</v>
      </c>
      <c r="B411" t="s">
        <v>28</v>
      </c>
      <c r="C411" t="s">
        <v>375</v>
      </c>
      <c r="D411">
        <v>11</v>
      </c>
    </row>
    <row r="412" spans="1:4" x14ac:dyDescent="0.25">
      <c r="A412" s="61">
        <v>40787</v>
      </c>
      <c r="B412" t="s">
        <v>362</v>
      </c>
      <c r="C412" t="s">
        <v>365</v>
      </c>
      <c r="D412">
        <v>21</v>
      </c>
    </row>
    <row r="413" spans="1:4" x14ac:dyDescent="0.25">
      <c r="A413" s="61">
        <v>40331</v>
      </c>
      <c r="B413" t="s">
        <v>30</v>
      </c>
      <c r="C413" t="s">
        <v>375</v>
      </c>
      <c r="D413">
        <v>12</v>
      </c>
    </row>
    <row r="414" spans="1:4" x14ac:dyDescent="0.25">
      <c r="A414" s="61">
        <v>40938</v>
      </c>
      <c r="B414" t="s">
        <v>372</v>
      </c>
      <c r="C414" t="s">
        <v>370</v>
      </c>
      <c r="D414">
        <v>7</v>
      </c>
    </row>
    <row r="415" spans="1:4" x14ac:dyDescent="0.25">
      <c r="A415" s="61">
        <v>40940</v>
      </c>
      <c r="B415" t="s">
        <v>373</v>
      </c>
      <c r="C415" t="s">
        <v>376</v>
      </c>
      <c r="D415">
        <v>16</v>
      </c>
    </row>
    <row r="416" spans="1:4" x14ac:dyDescent="0.25">
      <c r="A416" s="61">
        <v>40754</v>
      </c>
      <c r="B416" t="s">
        <v>369</v>
      </c>
      <c r="C416" t="s">
        <v>374</v>
      </c>
      <c r="D416">
        <v>3</v>
      </c>
    </row>
    <row r="417" spans="1:4" x14ac:dyDescent="0.25">
      <c r="A417" s="61">
        <v>40572</v>
      </c>
      <c r="B417" t="s">
        <v>373</v>
      </c>
      <c r="C417" t="s">
        <v>363</v>
      </c>
      <c r="D417">
        <v>2</v>
      </c>
    </row>
    <row r="418" spans="1:4" x14ac:dyDescent="0.25">
      <c r="A418" s="61">
        <v>40907</v>
      </c>
      <c r="B418" t="s">
        <v>373</v>
      </c>
      <c r="C418" t="s">
        <v>376</v>
      </c>
      <c r="D418">
        <v>9</v>
      </c>
    </row>
    <row r="419" spans="1:4" x14ac:dyDescent="0.25">
      <c r="A419" s="61">
        <v>41006</v>
      </c>
      <c r="B419" t="s">
        <v>30</v>
      </c>
      <c r="C419" t="s">
        <v>370</v>
      </c>
      <c r="D419">
        <v>10</v>
      </c>
    </row>
    <row r="420" spans="1:4" x14ac:dyDescent="0.25">
      <c r="A420" s="61">
        <v>40732</v>
      </c>
      <c r="B420" t="s">
        <v>372</v>
      </c>
      <c r="C420" t="s">
        <v>375</v>
      </c>
      <c r="D420">
        <v>15</v>
      </c>
    </row>
    <row r="421" spans="1:4" x14ac:dyDescent="0.25">
      <c r="A421" s="61">
        <v>40587</v>
      </c>
      <c r="B421" t="s">
        <v>369</v>
      </c>
      <c r="C421" t="s">
        <v>376</v>
      </c>
      <c r="D421">
        <v>8</v>
      </c>
    </row>
    <row r="422" spans="1:4" x14ac:dyDescent="0.25">
      <c r="A422" s="61">
        <v>40921</v>
      </c>
      <c r="B422" t="s">
        <v>369</v>
      </c>
      <c r="C422" t="s">
        <v>370</v>
      </c>
      <c r="D422">
        <v>25</v>
      </c>
    </row>
    <row r="423" spans="1:4" x14ac:dyDescent="0.25">
      <c r="A423" s="61">
        <v>40573</v>
      </c>
      <c r="B423" t="s">
        <v>369</v>
      </c>
      <c r="C423" t="s">
        <v>363</v>
      </c>
      <c r="D423">
        <v>22</v>
      </c>
    </row>
    <row r="424" spans="1:4" x14ac:dyDescent="0.25">
      <c r="A424" s="61">
        <v>40956</v>
      </c>
      <c r="B424" t="s">
        <v>30</v>
      </c>
      <c r="C424" t="s">
        <v>376</v>
      </c>
      <c r="D424">
        <v>24</v>
      </c>
    </row>
    <row r="425" spans="1:4" x14ac:dyDescent="0.25">
      <c r="A425" s="61">
        <v>40460</v>
      </c>
      <c r="B425" t="s">
        <v>28</v>
      </c>
      <c r="C425" t="s">
        <v>365</v>
      </c>
      <c r="D425">
        <v>2</v>
      </c>
    </row>
    <row r="426" spans="1:4" x14ac:dyDescent="0.25">
      <c r="A426" s="61">
        <v>40923</v>
      </c>
      <c r="B426" t="s">
        <v>372</v>
      </c>
      <c r="C426" t="s">
        <v>370</v>
      </c>
      <c r="D426">
        <v>12</v>
      </c>
    </row>
    <row r="427" spans="1:4" x14ac:dyDescent="0.25">
      <c r="A427" s="61">
        <v>40347</v>
      </c>
      <c r="B427" t="s">
        <v>362</v>
      </c>
      <c r="C427" t="s">
        <v>363</v>
      </c>
      <c r="D427">
        <v>10</v>
      </c>
    </row>
    <row r="428" spans="1:4" x14ac:dyDescent="0.25">
      <c r="A428" s="61">
        <v>40880</v>
      </c>
      <c r="B428" t="s">
        <v>28</v>
      </c>
      <c r="C428" t="s">
        <v>374</v>
      </c>
      <c r="D428">
        <v>2</v>
      </c>
    </row>
    <row r="429" spans="1:4" x14ac:dyDescent="0.25">
      <c r="A429" s="61">
        <v>40985</v>
      </c>
      <c r="B429" t="s">
        <v>369</v>
      </c>
      <c r="C429" t="s">
        <v>376</v>
      </c>
      <c r="D429">
        <v>25</v>
      </c>
    </row>
    <row r="430" spans="1:4" x14ac:dyDescent="0.25">
      <c r="A430" s="61">
        <v>40555</v>
      </c>
      <c r="B430" t="s">
        <v>362</v>
      </c>
      <c r="C430" t="s">
        <v>370</v>
      </c>
      <c r="D430">
        <v>14</v>
      </c>
    </row>
    <row r="431" spans="1:4" x14ac:dyDescent="0.25">
      <c r="A431" s="61">
        <v>40348</v>
      </c>
      <c r="B431" t="s">
        <v>30</v>
      </c>
      <c r="C431" t="s">
        <v>375</v>
      </c>
      <c r="D431">
        <v>25</v>
      </c>
    </row>
    <row r="432" spans="1:4" x14ac:dyDescent="0.25">
      <c r="A432" s="61">
        <v>40560</v>
      </c>
      <c r="B432" t="s">
        <v>28</v>
      </c>
      <c r="C432" t="s">
        <v>375</v>
      </c>
      <c r="D432">
        <v>1</v>
      </c>
    </row>
    <row r="433" spans="1:4" x14ac:dyDescent="0.25">
      <c r="A433" s="61">
        <v>40982</v>
      </c>
      <c r="B433" t="s">
        <v>372</v>
      </c>
      <c r="C433" t="s">
        <v>365</v>
      </c>
      <c r="D433">
        <v>1</v>
      </c>
    </row>
    <row r="434" spans="1:4" x14ac:dyDescent="0.25">
      <c r="A434" s="61">
        <v>40884</v>
      </c>
      <c r="B434" t="s">
        <v>28</v>
      </c>
      <c r="C434" t="s">
        <v>375</v>
      </c>
      <c r="D434">
        <v>10</v>
      </c>
    </row>
    <row r="435" spans="1:4" x14ac:dyDescent="0.25">
      <c r="A435" s="61">
        <v>40347</v>
      </c>
      <c r="B435" t="s">
        <v>372</v>
      </c>
      <c r="C435" t="s">
        <v>376</v>
      </c>
      <c r="D435">
        <v>19</v>
      </c>
    </row>
    <row r="436" spans="1:4" x14ac:dyDescent="0.25">
      <c r="A436" s="61">
        <v>40431</v>
      </c>
      <c r="B436" t="s">
        <v>362</v>
      </c>
      <c r="C436" t="s">
        <v>374</v>
      </c>
      <c r="D436">
        <v>4</v>
      </c>
    </row>
    <row r="437" spans="1:4" x14ac:dyDescent="0.25">
      <c r="A437" s="61">
        <v>40992</v>
      </c>
      <c r="B437" t="s">
        <v>372</v>
      </c>
      <c r="C437" t="s">
        <v>374</v>
      </c>
      <c r="D437">
        <v>22</v>
      </c>
    </row>
    <row r="438" spans="1:4" x14ac:dyDescent="0.25">
      <c r="A438" s="61">
        <v>40803</v>
      </c>
      <c r="B438" t="s">
        <v>372</v>
      </c>
      <c r="C438" t="s">
        <v>370</v>
      </c>
      <c r="D438">
        <v>17</v>
      </c>
    </row>
    <row r="439" spans="1:4" x14ac:dyDescent="0.25">
      <c r="A439" s="61">
        <v>40838</v>
      </c>
      <c r="B439" t="s">
        <v>369</v>
      </c>
      <c r="C439" t="s">
        <v>363</v>
      </c>
      <c r="D439">
        <v>18</v>
      </c>
    </row>
    <row r="440" spans="1:4" x14ac:dyDescent="0.25">
      <c r="A440" s="61">
        <v>40665</v>
      </c>
      <c r="B440" t="s">
        <v>369</v>
      </c>
      <c r="C440" t="s">
        <v>375</v>
      </c>
      <c r="D440">
        <v>21</v>
      </c>
    </row>
    <row r="441" spans="1:4" x14ac:dyDescent="0.25">
      <c r="A441" s="61">
        <v>40767</v>
      </c>
      <c r="B441" t="s">
        <v>28</v>
      </c>
      <c r="C441" t="s">
        <v>375</v>
      </c>
      <c r="D441">
        <v>7</v>
      </c>
    </row>
    <row r="442" spans="1:4" x14ac:dyDescent="0.25">
      <c r="A442" s="61">
        <v>40701</v>
      </c>
      <c r="B442" t="s">
        <v>369</v>
      </c>
      <c r="C442" t="s">
        <v>365</v>
      </c>
      <c r="D442">
        <v>16</v>
      </c>
    </row>
    <row r="443" spans="1:4" x14ac:dyDescent="0.25">
      <c r="A443" s="61">
        <v>40714</v>
      </c>
      <c r="B443" t="s">
        <v>28</v>
      </c>
      <c r="C443" t="s">
        <v>370</v>
      </c>
      <c r="D443">
        <v>25</v>
      </c>
    </row>
    <row r="444" spans="1:4" x14ac:dyDescent="0.25">
      <c r="A444" s="61">
        <v>40362</v>
      </c>
      <c r="B444" t="s">
        <v>372</v>
      </c>
      <c r="C444" t="s">
        <v>370</v>
      </c>
      <c r="D444">
        <v>1</v>
      </c>
    </row>
    <row r="445" spans="1:4" x14ac:dyDescent="0.25">
      <c r="A445" s="61">
        <v>40549</v>
      </c>
      <c r="B445" t="s">
        <v>362</v>
      </c>
      <c r="C445" t="s">
        <v>363</v>
      </c>
      <c r="D445">
        <v>13</v>
      </c>
    </row>
    <row r="446" spans="1:4" x14ac:dyDescent="0.25">
      <c r="A446" s="61">
        <v>40331</v>
      </c>
      <c r="B446" t="s">
        <v>373</v>
      </c>
      <c r="C446" t="s">
        <v>365</v>
      </c>
      <c r="D446">
        <v>1</v>
      </c>
    </row>
    <row r="447" spans="1:4" x14ac:dyDescent="0.25">
      <c r="A447" s="61">
        <v>40659</v>
      </c>
      <c r="B447" t="s">
        <v>30</v>
      </c>
      <c r="C447" t="s">
        <v>376</v>
      </c>
      <c r="D447">
        <v>13</v>
      </c>
    </row>
    <row r="448" spans="1:4" x14ac:dyDescent="0.25">
      <c r="A448" s="61">
        <v>40941</v>
      </c>
      <c r="B448" t="s">
        <v>373</v>
      </c>
      <c r="C448" t="s">
        <v>375</v>
      </c>
      <c r="D448">
        <v>13</v>
      </c>
    </row>
    <row r="449" spans="1:4" x14ac:dyDescent="0.25">
      <c r="A449" s="61">
        <v>40994</v>
      </c>
      <c r="B449" t="s">
        <v>30</v>
      </c>
      <c r="C449" t="s">
        <v>375</v>
      </c>
      <c r="D449">
        <v>2</v>
      </c>
    </row>
    <row r="450" spans="1:4" x14ac:dyDescent="0.25">
      <c r="A450" s="61">
        <v>40999</v>
      </c>
      <c r="B450" t="s">
        <v>372</v>
      </c>
      <c r="C450" t="s">
        <v>376</v>
      </c>
      <c r="D450">
        <v>13</v>
      </c>
    </row>
    <row r="451" spans="1:4" x14ac:dyDescent="0.25">
      <c r="A451" s="61">
        <v>40922</v>
      </c>
      <c r="B451" t="s">
        <v>28</v>
      </c>
      <c r="C451" t="s">
        <v>374</v>
      </c>
      <c r="D451">
        <v>8</v>
      </c>
    </row>
    <row r="452" spans="1:4" x14ac:dyDescent="0.25">
      <c r="A452" s="61">
        <v>40647</v>
      </c>
      <c r="B452" t="s">
        <v>30</v>
      </c>
      <c r="C452" t="s">
        <v>375</v>
      </c>
      <c r="D452">
        <v>4</v>
      </c>
    </row>
    <row r="453" spans="1:4" x14ac:dyDescent="0.25">
      <c r="A453" s="61">
        <v>40829</v>
      </c>
      <c r="B453" t="s">
        <v>369</v>
      </c>
      <c r="C453" t="s">
        <v>363</v>
      </c>
      <c r="D453">
        <v>23</v>
      </c>
    </row>
    <row r="454" spans="1:4" x14ac:dyDescent="0.25">
      <c r="A454" s="61">
        <v>40566</v>
      </c>
      <c r="B454" t="s">
        <v>372</v>
      </c>
      <c r="C454" t="s">
        <v>374</v>
      </c>
      <c r="D454">
        <v>7</v>
      </c>
    </row>
    <row r="455" spans="1:4" x14ac:dyDescent="0.25">
      <c r="A455" s="61">
        <v>40670</v>
      </c>
      <c r="B455" t="s">
        <v>372</v>
      </c>
      <c r="C455" t="s">
        <v>363</v>
      </c>
      <c r="D455">
        <v>19</v>
      </c>
    </row>
    <row r="456" spans="1:4" x14ac:dyDescent="0.25">
      <c r="A456" s="61">
        <v>40893</v>
      </c>
      <c r="B456" t="s">
        <v>372</v>
      </c>
      <c r="C456" t="s">
        <v>370</v>
      </c>
      <c r="D456">
        <v>17</v>
      </c>
    </row>
    <row r="457" spans="1:4" x14ac:dyDescent="0.25">
      <c r="A457" s="61">
        <v>40372</v>
      </c>
      <c r="B457" t="s">
        <v>372</v>
      </c>
      <c r="C457" t="s">
        <v>365</v>
      </c>
      <c r="D457">
        <v>4</v>
      </c>
    </row>
    <row r="458" spans="1:4" x14ac:dyDescent="0.25">
      <c r="A458" s="61">
        <v>40313</v>
      </c>
      <c r="B458" t="s">
        <v>30</v>
      </c>
      <c r="C458" t="s">
        <v>375</v>
      </c>
      <c r="D458">
        <v>11</v>
      </c>
    </row>
    <row r="459" spans="1:4" x14ac:dyDescent="0.25">
      <c r="A459" s="61">
        <v>40896</v>
      </c>
      <c r="B459" t="s">
        <v>369</v>
      </c>
      <c r="C459" t="s">
        <v>374</v>
      </c>
      <c r="D459">
        <v>6</v>
      </c>
    </row>
    <row r="460" spans="1:4" x14ac:dyDescent="0.25">
      <c r="A460" s="61">
        <v>40952</v>
      </c>
      <c r="B460" t="s">
        <v>362</v>
      </c>
      <c r="C460" t="s">
        <v>370</v>
      </c>
      <c r="D460">
        <v>23</v>
      </c>
    </row>
    <row r="461" spans="1:4" x14ac:dyDescent="0.25">
      <c r="A461" s="61">
        <v>40631</v>
      </c>
      <c r="B461" t="s">
        <v>373</v>
      </c>
      <c r="C461" t="s">
        <v>365</v>
      </c>
      <c r="D461">
        <v>19</v>
      </c>
    </row>
    <row r="462" spans="1:4" x14ac:dyDescent="0.25">
      <c r="A462" s="61">
        <v>40427</v>
      </c>
      <c r="B462" t="s">
        <v>362</v>
      </c>
      <c r="C462" t="s">
        <v>363</v>
      </c>
      <c r="D462">
        <v>20</v>
      </c>
    </row>
    <row r="463" spans="1:4" x14ac:dyDescent="0.25">
      <c r="A463" s="61">
        <v>40405</v>
      </c>
      <c r="B463" t="s">
        <v>373</v>
      </c>
      <c r="C463" t="s">
        <v>365</v>
      </c>
      <c r="D463">
        <v>11</v>
      </c>
    </row>
    <row r="464" spans="1:4" x14ac:dyDescent="0.25">
      <c r="A464" s="61">
        <v>40456</v>
      </c>
      <c r="B464" t="s">
        <v>362</v>
      </c>
      <c r="C464" t="s">
        <v>365</v>
      </c>
      <c r="D464">
        <v>5</v>
      </c>
    </row>
    <row r="465" spans="1:4" x14ac:dyDescent="0.25">
      <c r="A465" s="61">
        <v>40587</v>
      </c>
      <c r="B465" t="s">
        <v>28</v>
      </c>
      <c r="C465" t="s">
        <v>370</v>
      </c>
      <c r="D465">
        <v>16</v>
      </c>
    </row>
    <row r="466" spans="1:4" x14ac:dyDescent="0.25">
      <c r="A466" s="61">
        <v>40544</v>
      </c>
      <c r="B466" t="s">
        <v>372</v>
      </c>
      <c r="C466" t="s">
        <v>365</v>
      </c>
      <c r="D466">
        <v>2</v>
      </c>
    </row>
    <row r="467" spans="1:4" x14ac:dyDescent="0.25">
      <c r="A467" s="61">
        <v>40732</v>
      </c>
      <c r="B467" t="s">
        <v>30</v>
      </c>
      <c r="C467" t="s">
        <v>365</v>
      </c>
      <c r="D467">
        <v>11</v>
      </c>
    </row>
    <row r="468" spans="1:4" x14ac:dyDescent="0.25">
      <c r="A468" s="61">
        <v>40386</v>
      </c>
      <c r="B468" t="s">
        <v>362</v>
      </c>
      <c r="C468" t="s">
        <v>365</v>
      </c>
      <c r="D468">
        <v>9</v>
      </c>
    </row>
    <row r="469" spans="1:4" x14ac:dyDescent="0.25">
      <c r="A469" s="61">
        <v>40545</v>
      </c>
      <c r="B469" t="s">
        <v>372</v>
      </c>
      <c r="C469" t="s">
        <v>376</v>
      </c>
      <c r="D469">
        <v>3</v>
      </c>
    </row>
    <row r="470" spans="1:4" x14ac:dyDescent="0.25">
      <c r="A470" s="61">
        <v>40593</v>
      </c>
      <c r="B470" t="s">
        <v>373</v>
      </c>
      <c r="C470" t="s">
        <v>376</v>
      </c>
      <c r="D470">
        <v>13</v>
      </c>
    </row>
    <row r="471" spans="1:4" x14ac:dyDescent="0.25">
      <c r="A471" s="61">
        <v>40365</v>
      </c>
      <c r="B471" t="s">
        <v>369</v>
      </c>
      <c r="C471" t="s">
        <v>363</v>
      </c>
      <c r="D471">
        <v>18</v>
      </c>
    </row>
    <row r="472" spans="1:4" x14ac:dyDescent="0.25">
      <c r="A472" s="61">
        <v>40474</v>
      </c>
      <c r="B472" t="s">
        <v>369</v>
      </c>
      <c r="C472" t="s">
        <v>363</v>
      </c>
      <c r="D472">
        <v>9</v>
      </c>
    </row>
    <row r="473" spans="1:4" x14ac:dyDescent="0.25">
      <c r="A473" s="61">
        <v>40603</v>
      </c>
      <c r="B473" t="s">
        <v>30</v>
      </c>
      <c r="C473" t="s">
        <v>370</v>
      </c>
      <c r="D473">
        <v>5</v>
      </c>
    </row>
    <row r="474" spans="1:4" x14ac:dyDescent="0.25">
      <c r="A474" s="61">
        <v>40727</v>
      </c>
      <c r="B474" t="s">
        <v>28</v>
      </c>
      <c r="C474" t="s">
        <v>365</v>
      </c>
      <c r="D474">
        <v>1</v>
      </c>
    </row>
    <row r="475" spans="1:4" x14ac:dyDescent="0.25">
      <c r="A475" s="61">
        <v>40999</v>
      </c>
      <c r="B475" t="s">
        <v>30</v>
      </c>
      <c r="C475" t="s">
        <v>365</v>
      </c>
      <c r="D475">
        <v>6</v>
      </c>
    </row>
    <row r="476" spans="1:4" x14ac:dyDescent="0.25">
      <c r="A476" s="61">
        <v>40372</v>
      </c>
      <c r="B476" t="s">
        <v>369</v>
      </c>
      <c r="C476" t="s">
        <v>374</v>
      </c>
      <c r="D476">
        <v>7</v>
      </c>
    </row>
    <row r="477" spans="1:4" x14ac:dyDescent="0.25">
      <c r="A477" s="61">
        <v>40315</v>
      </c>
      <c r="B477" t="s">
        <v>362</v>
      </c>
      <c r="C477" t="s">
        <v>376</v>
      </c>
      <c r="D477">
        <v>24</v>
      </c>
    </row>
    <row r="478" spans="1:4" x14ac:dyDescent="0.25">
      <c r="A478" s="61">
        <v>40726</v>
      </c>
      <c r="B478" t="s">
        <v>30</v>
      </c>
      <c r="C478" t="s">
        <v>363</v>
      </c>
      <c r="D478">
        <v>15</v>
      </c>
    </row>
    <row r="479" spans="1:4" x14ac:dyDescent="0.25">
      <c r="A479" s="61">
        <v>40565</v>
      </c>
      <c r="B479" t="s">
        <v>373</v>
      </c>
      <c r="C479" t="s">
        <v>370</v>
      </c>
      <c r="D479">
        <v>12</v>
      </c>
    </row>
    <row r="480" spans="1:4" x14ac:dyDescent="0.25">
      <c r="A480" s="61">
        <v>40734</v>
      </c>
      <c r="B480" t="s">
        <v>372</v>
      </c>
      <c r="C480" t="s">
        <v>375</v>
      </c>
      <c r="D480">
        <v>1</v>
      </c>
    </row>
    <row r="481" spans="1:4" x14ac:dyDescent="0.25">
      <c r="A481" s="61">
        <v>40628</v>
      </c>
      <c r="B481" t="s">
        <v>369</v>
      </c>
      <c r="C481" t="s">
        <v>375</v>
      </c>
      <c r="D481">
        <v>12</v>
      </c>
    </row>
    <row r="482" spans="1:4" x14ac:dyDescent="0.25">
      <c r="A482" s="61">
        <v>40400</v>
      </c>
      <c r="B482" t="s">
        <v>373</v>
      </c>
      <c r="C482" t="s">
        <v>374</v>
      </c>
      <c r="D482">
        <v>9</v>
      </c>
    </row>
    <row r="483" spans="1:4" x14ac:dyDescent="0.25">
      <c r="A483" s="61">
        <v>40412</v>
      </c>
      <c r="B483" t="s">
        <v>372</v>
      </c>
      <c r="C483" t="s">
        <v>363</v>
      </c>
      <c r="D483">
        <v>1</v>
      </c>
    </row>
    <row r="484" spans="1:4" x14ac:dyDescent="0.25">
      <c r="A484" s="61">
        <v>40914</v>
      </c>
      <c r="B484" t="s">
        <v>373</v>
      </c>
      <c r="C484" t="s">
        <v>375</v>
      </c>
      <c r="D484">
        <v>4</v>
      </c>
    </row>
    <row r="485" spans="1:4" x14ac:dyDescent="0.25">
      <c r="A485" s="61">
        <v>40666</v>
      </c>
      <c r="B485" t="s">
        <v>362</v>
      </c>
      <c r="C485" t="s">
        <v>370</v>
      </c>
      <c r="D485">
        <v>20</v>
      </c>
    </row>
    <row r="486" spans="1:4" x14ac:dyDescent="0.25">
      <c r="A486" s="61">
        <v>40995</v>
      </c>
      <c r="B486" t="s">
        <v>28</v>
      </c>
      <c r="C486" t="s">
        <v>370</v>
      </c>
      <c r="D486">
        <v>19</v>
      </c>
    </row>
    <row r="487" spans="1:4" x14ac:dyDescent="0.25">
      <c r="A487" s="61">
        <v>40769</v>
      </c>
      <c r="B487" t="s">
        <v>369</v>
      </c>
      <c r="C487" t="s">
        <v>365</v>
      </c>
      <c r="D487">
        <v>4</v>
      </c>
    </row>
    <row r="488" spans="1:4" x14ac:dyDescent="0.25">
      <c r="A488" s="61">
        <v>40519</v>
      </c>
      <c r="B488" t="s">
        <v>373</v>
      </c>
      <c r="C488" t="s">
        <v>374</v>
      </c>
      <c r="D488">
        <v>4</v>
      </c>
    </row>
    <row r="489" spans="1:4" x14ac:dyDescent="0.25">
      <c r="A489" s="61">
        <v>40688</v>
      </c>
      <c r="B489" t="s">
        <v>28</v>
      </c>
      <c r="C489" t="s">
        <v>363</v>
      </c>
      <c r="D489">
        <v>23</v>
      </c>
    </row>
    <row r="490" spans="1:4" x14ac:dyDescent="0.25">
      <c r="A490" s="61">
        <v>40504</v>
      </c>
      <c r="B490" t="s">
        <v>362</v>
      </c>
      <c r="C490" t="s">
        <v>363</v>
      </c>
      <c r="D490">
        <v>17</v>
      </c>
    </row>
    <row r="491" spans="1:4" x14ac:dyDescent="0.25">
      <c r="A491" s="61">
        <v>40650</v>
      </c>
      <c r="B491" t="s">
        <v>30</v>
      </c>
      <c r="C491" t="s">
        <v>375</v>
      </c>
      <c r="D491">
        <v>21</v>
      </c>
    </row>
    <row r="492" spans="1:4" x14ac:dyDescent="0.25">
      <c r="A492" s="61">
        <v>40986</v>
      </c>
      <c r="B492" t="s">
        <v>372</v>
      </c>
      <c r="C492" t="s">
        <v>363</v>
      </c>
      <c r="D492">
        <v>19</v>
      </c>
    </row>
    <row r="493" spans="1:4" x14ac:dyDescent="0.25">
      <c r="A493" s="61">
        <v>40444</v>
      </c>
      <c r="B493" t="s">
        <v>372</v>
      </c>
      <c r="C493" t="s">
        <v>375</v>
      </c>
      <c r="D493">
        <v>17</v>
      </c>
    </row>
    <row r="494" spans="1:4" x14ac:dyDescent="0.25">
      <c r="A494" s="61">
        <v>40749</v>
      </c>
      <c r="B494" t="s">
        <v>30</v>
      </c>
      <c r="C494" t="s">
        <v>376</v>
      </c>
      <c r="D494">
        <v>24</v>
      </c>
    </row>
    <row r="495" spans="1:4" x14ac:dyDescent="0.25">
      <c r="A495" s="61">
        <v>40747</v>
      </c>
      <c r="B495" t="s">
        <v>30</v>
      </c>
      <c r="C495" t="s">
        <v>375</v>
      </c>
      <c r="D495">
        <v>21</v>
      </c>
    </row>
    <row r="496" spans="1:4" x14ac:dyDescent="0.25">
      <c r="A496" s="61">
        <v>40815</v>
      </c>
      <c r="B496" t="s">
        <v>369</v>
      </c>
      <c r="C496" t="s">
        <v>365</v>
      </c>
      <c r="D496">
        <v>20</v>
      </c>
    </row>
    <row r="497" spans="1:4" x14ac:dyDescent="0.25">
      <c r="A497" s="61">
        <v>40397</v>
      </c>
      <c r="B497" t="s">
        <v>28</v>
      </c>
      <c r="C497" t="s">
        <v>363</v>
      </c>
      <c r="D497">
        <v>19</v>
      </c>
    </row>
    <row r="498" spans="1:4" x14ac:dyDescent="0.25">
      <c r="A498" s="61">
        <v>40419</v>
      </c>
      <c r="B498" t="s">
        <v>362</v>
      </c>
      <c r="C498" t="s">
        <v>375</v>
      </c>
      <c r="D498">
        <v>19</v>
      </c>
    </row>
    <row r="499" spans="1:4" x14ac:dyDescent="0.25">
      <c r="A499" s="61">
        <v>40491</v>
      </c>
      <c r="B499" t="s">
        <v>28</v>
      </c>
      <c r="C499" t="s">
        <v>374</v>
      </c>
      <c r="D499">
        <v>25</v>
      </c>
    </row>
    <row r="500" spans="1:4" x14ac:dyDescent="0.25">
      <c r="A500" s="61">
        <v>40842</v>
      </c>
      <c r="B500" t="s">
        <v>373</v>
      </c>
      <c r="C500" t="s">
        <v>365</v>
      </c>
      <c r="D500">
        <v>8</v>
      </c>
    </row>
    <row r="501" spans="1:4" x14ac:dyDescent="0.25">
      <c r="A501" s="61">
        <v>40803</v>
      </c>
      <c r="B501" t="s">
        <v>372</v>
      </c>
      <c r="C501" t="s">
        <v>370</v>
      </c>
      <c r="D501">
        <v>7</v>
      </c>
    </row>
    <row r="502" spans="1:4" x14ac:dyDescent="0.25">
      <c r="A502" s="61">
        <v>40588</v>
      </c>
      <c r="B502" t="s">
        <v>28</v>
      </c>
      <c r="C502" t="s">
        <v>365</v>
      </c>
      <c r="D502">
        <v>22</v>
      </c>
    </row>
    <row r="503" spans="1:4" x14ac:dyDescent="0.25">
      <c r="A503" s="61">
        <v>40583</v>
      </c>
      <c r="B503" t="s">
        <v>30</v>
      </c>
      <c r="C503" t="s">
        <v>374</v>
      </c>
      <c r="D503">
        <v>16</v>
      </c>
    </row>
    <row r="504" spans="1:4" x14ac:dyDescent="0.25">
      <c r="A504" s="61">
        <v>40941</v>
      </c>
      <c r="B504" t="s">
        <v>369</v>
      </c>
      <c r="C504" t="s">
        <v>375</v>
      </c>
      <c r="D504">
        <v>10</v>
      </c>
    </row>
    <row r="505" spans="1:4" x14ac:dyDescent="0.25">
      <c r="A505" s="61">
        <v>40331</v>
      </c>
      <c r="B505" t="s">
        <v>362</v>
      </c>
      <c r="C505" t="s">
        <v>375</v>
      </c>
      <c r="D505">
        <v>16</v>
      </c>
    </row>
    <row r="506" spans="1:4" x14ac:dyDescent="0.25">
      <c r="A506" s="61">
        <v>40510</v>
      </c>
      <c r="B506" t="s">
        <v>373</v>
      </c>
      <c r="C506" t="s">
        <v>363</v>
      </c>
      <c r="D506">
        <v>6</v>
      </c>
    </row>
    <row r="507" spans="1:4" x14ac:dyDescent="0.25">
      <c r="A507" s="61">
        <v>40406</v>
      </c>
      <c r="B507" t="s">
        <v>372</v>
      </c>
      <c r="C507" t="s">
        <v>365</v>
      </c>
      <c r="D507">
        <v>13</v>
      </c>
    </row>
    <row r="508" spans="1:4" x14ac:dyDescent="0.25">
      <c r="A508" s="61">
        <v>40799</v>
      </c>
      <c r="B508" t="s">
        <v>373</v>
      </c>
      <c r="C508" t="s">
        <v>365</v>
      </c>
      <c r="D508">
        <v>14</v>
      </c>
    </row>
    <row r="509" spans="1:4" x14ac:dyDescent="0.25">
      <c r="A509" s="61">
        <v>40729</v>
      </c>
      <c r="B509" t="s">
        <v>372</v>
      </c>
      <c r="C509" t="s">
        <v>376</v>
      </c>
      <c r="D509">
        <v>2</v>
      </c>
    </row>
    <row r="510" spans="1:4" x14ac:dyDescent="0.25">
      <c r="A510" s="61">
        <v>40684</v>
      </c>
      <c r="B510" t="s">
        <v>369</v>
      </c>
      <c r="C510" t="s">
        <v>374</v>
      </c>
      <c r="D510">
        <v>19</v>
      </c>
    </row>
    <row r="511" spans="1:4" x14ac:dyDescent="0.25">
      <c r="A511" s="61">
        <v>40403</v>
      </c>
      <c r="B511" t="s">
        <v>373</v>
      </c>
      <c r="C511" t="s">
        <v>363</v>
      </c>
      <c r="D511">
        <v>7</v>
      </c>
    </row>
    <row r="512" spans="1:4" x14ac:dyDescent="0.25">
      <c r="A512" s="61">
        <v>40954</v>
      </c>
      <c r="B512" t="s">
        <v>369</v>
      </c>
      <c r="C512" t="s">
        <v>374</v>
      </c>
      <c r="D512">
        <v>8</v>
      </c>
    </row>
    <row r="513" spans="1:4" x14ac:dyDescent="0.25">
      <c r="A513" s="61">
        <v>40499</v>
      </c>
      <c r="B513" t="s">
        <v>372</v>
      </c>
      <c r="C513" t="s">
        <v>365</v>
      </c>
      <c r="D513">
        <v>4</v>
      </c>
    </row>
    <row r="514" spans="1:4" x14ac:dyDescent="0.25">
      <c r="A514" s="61">
        <v>40718</v>
      </c>
      <c r="B514" t="s">
        <v>372</v>
      </c>
      <c r="C514" t="s">
        <v>374</v>
      </c>
      <c r="D514">
        <v>9</v>
      </c>
    </row>
    <row r="515" spans="1:4" x14ac:dyDescent="0.25">
      <c r="A515" s="61">
        <v>40428</v>
      </c>
      <c r="B515" t="s">
        <v>28</v>
      </c>
      <c r="C515" t="s">
        <v>370</v>
      </c>
      <c r="D515">
        <v>24</v>
      </c>
    </row>
    <row r="516" spans="1:4" x14ac:dyDescent="0.25">
      <c r="A516" s="61">
        <v>40526</v>
      </c>
      <c r="B516" t="s">
        <v>373</v>
      </c>
      <c r="C516" t="s">
        <v>365</v>
      </c>
      <c r="D516">
        <v>15</v>
      </c>
    </row>
    <row r="517" spans="1:4" x14ac:dyDescent="0.25">
      <c r="A517" s="61">
        <v>40312</v>
      </c>
      <c r="B517" t="s">
        <v>362</v>
      </c>
      <c r="C517" t="s">
        <v>375</v>
      </c>
      <c r="D517">
        <v>10</v>
      </c>
    </row>
    <row r="518" spans="1:4" x14ac:dyDescent="0.25">
      <c r="A518" s="61">
        <v>40570</v>
      </c>
      <c r="B518" t="s">
        <v>372</v>
      </c>
      <c r="C518" t="s">
        <v>376</v>
      </c>
      <c r="D518">
        <v>14</v>
      </c>
    </row>
    <row r="519" spans="1:4" x14ac:dyDescent="0.25">
      <c r="A519" s="61">
        <v>40656</v>
      </c>
      <c r="B519" t="s">
        <v>28</v>
      </c>
      <c r="C519" t="s">
        <v>374</v>
      </c>
      <c r="D519">
        <v>24</v>
      </c>
    </row>
    <row r="520" spans="1:4" x14ac:dyDescent="0.25">
      <c r="A520" s="61">
        <v>40795</v>
      </c>
      <c r="B520" t="s">
        <v>28</v>
      </c>
      <c r="C520" t="s">
        <v>370</v>
      </c>
      <c r="D520">
        <v>9</v>
      </c>
    </row>
    <row r="521" spans="1:4" x14ac:dyDescent="0.25">
      <c r="A521" s="61">
        <v>40585</v>
      </c>
      <c r="B521" t="s">
        <v>372</v>
      </c>
      <c r="C521" t="s">
        <v>376</v>
      </c>
      <c r="D521">
        <v>21</v>
      </c>
    </row>
    <row r="522" spans="1:4" x14ac:dyDescent="0.25">
      <c r="A522" s="61">
        <v>40530</v>
      </c>
      <c r="B522" t="s">
        <v>30</v>
      </c>
      <c r="C522" t="s">
        <v>375</v>
      </c>
      <c r="D522">
        <v>7</v>
      </c>
    </row>
    <row r="523" spans="1:4" x14ac:dyDescent="0.25">
      <c r="A523" s="61">
        <v>40713</v>
      </c>
      <c r="B523" t="s">
        <v>30</v>
      </c>
      <c r="C523" t="s">
        <v>374</v>
      </c>
      <c r="D523">
        <v>2</v>
      </c>
    </row>
    <row r="524" spans="1:4" x14ac:dyDescent="0.25">
      <c r="A524" s="61">
        <v>40513</v>
      </c>
      <c r="B524" t="s">
        <v>362</v>
      </c>
      <c r="C524" t="s">
        <v>365</v>
      </c>
      <c r="D524">
        <v>4</v>
      </c>
    </row>
    <row r="525" spans="1:4" x14ac:dyDescent="0.25">
      <c r="A525" s="61">
        <v>40499</v>
      </c>
      <c r="B525" t="s">
        <v>30</v>
      </c>
      <c r="C525" t="s">
        <v>376</v>
      </c>
      <c r="D525">
        <v>6</v>
      </c>
    </row>
    <row r="526" spans="1:4" x14ac:dyDescent="0.25">
      <c r="A526" s="61">
        <v>40792</v>
      </c>
      <c r="B526" t="s">
        <v>28</v>
      </c>
      <c r="C526" t="s">
        <v>375</v>
      </c>
      <c r="D526">
        <v>2</v>
      </c>
    </row>
    <row r="527" spans="1:4" x14ac:dyDescent="0.25">
      <c r="A527" s="61">
        <v>40936</v>
      </c>
      <c r="B527" t="s">
        <v>369</v>
      </c>
      <c r="C527" t="s">
        <v>363</v>
      </c>
      <c r="D527">
        <v>23</v>
      </c>
    </row>
    <row r="528" spans="1:4" x14ac:dyDescent="0.25">
      <c r="A528" s="61">
        <v>40919</v>
      </c>
      <c r="B528" t="s">
        <v>362</v>
      </c>
      <c r="C528" t="s">
        <v>365</v>
      </c>
      <c r="D528">
        <v>5</v>
      </c>
    </row>
    <row r="529" spans="1:4" x14ac:dyDescent="0.25">
      <c r="A529" s="61">
        <v>40593</v>
      </c>
      <c r="B529" t="s">
        <v>369</v>
      </c>
      <c r="C529" t="s">
        <v>376</v>
      </c>
      <c r="D529">
        <v>11</v>
      </c>
    </row>
    <row r="530" spans="1:4" x14ac:dyDescent="0.25">
      <c r="A530" s="61">
        <v>40443</v>
      </c>
      <c r="B530" t="s">
        <v>373</v>
      </c>
      <c r="C530" t="s">
        <v>375</v>
      </c>
      <c r="D530">
        <v>24</v>
      </c>
    </row>
    <row r="531" spans="1:4" x14ac:dyDescent="0.25">
      <c r="A531" s="61">
        <v>40312</v>
      </c>
      <c r="B531" t="s">
        <v>373</v>
      </c>
      <c r="C531" t="s">
        <v>370</v>
      </c>
      <c r="D531">
        <v>22</v>
      </c>
    </row>
    <row r="532" spans="1:4" x14ac:dyDescent="0.25">
      <c r="A532" s="61">
        <v>40459</v>
      </c>
      <c r="B532" t="s">
        <v>362</v>
      </c>
      <c r="C532" t="s">
        <v>365</v>
      </c>
      <c r="D532">
        <v>18</v>
      </c>
    </row>
    <row r="533" spans="1:4" x14ac:dyDescent="0.25">
      <c r="A533" s="61">
        <v>40451</v>
      </c>
      <c r="B533" t="s">
        <v>372</v>
      </c>
      <c r="C533" t="s">
        <v>363</v>
      </c>
      <c r="D533">
        <v>3</v>
      </c>
    </row>
    <row r="534" spans="1:4" x14ac:dyDescent="0.25">
      <c r="A534" s="61">
        <v>40785</v>
      </c>
      <c r="B534" t="s">
        <v>372</v>
      </c>
      <c r="C534" t="s">
        <v>365</v>
      </c>
      <c r="D534">
        <v>9</v>
      </c>
    </row>
    <row r="535" spans="1:4" x14ac:dyDescent="0.25">
      <c r="A535" s="61">
        <v>40498</v>
      </c>
      <c r="B535" t="s">
        <v>373</v>
      </c>
      <c r="C535" t="s">
        <v>374</v>
      </c>
      <c r="D535">
        <v>23</v>
      </c>
    </row>
    <row r="536" spans="1:4" x14ac:dyDescent="0.25">
      <c r="A536" s="61">
        <v>40477</v>
      </c>
      <c r="B536" t="s">
        <v>369</v>
      </c>
      <c r="C536" t="s">
        <v>376</v>
      </c>
      <c r="D536">
        <v>10</v>
      </c>
    </row>
    <row r="537" spans="1:4" x14ac:dyDescent="0.25">
      <c r="A537" s="61">
        <v>40850</v>
      </c>
      <c r="B537" t="s">
        <v>362</v>
      </c>
      <c r="C537" t="s">
        <v>363</v>
      </c>
      <c r="D537">
        <v>24</v>
      </c>
    </row>
    <row r="538" spans="1:4" x14ac:dyDescent="0.25">
      <c r="A538" s="61">
        <v>40751</v>
      </c>
      <c r="B538" t="s">
        <v>373</v>
      </c>
      <c r="C538" t="s">
        <v>374</v>
      </c>
      <c r="D538">
        <v>24</v>
      </c>
    </row>
    <row r="539" spans="1:4" x14ac:dyDescent="0.25">
      <c r="A539" s="61">
        <v>40630</v>
      </c>
      <c r="B539" t="s">
        <v>369</v>
      </c>
      <c r="C539" t="s">
        <v>375</v>
      </c>
      <c r="D539">
        <v>25</v>
      </c>
    </row>
    <row r="540" spans="1:4" x14ac:dyDescent="0.25">
      <c r="A540" s="61">
        <v>40579</v>
      </c>
      <c r="B540" t="s">
        <v>30</v>
      </c>
      <c r="C540" t="s">
        <v>375</v>
      </c>
      <c r="D540">
        <v>2</v>
      </c>
    </row>
    <row r="541" spans="1:4" x14ac:dyDescent="0.25">
      <c r="A541" s="61">
        <v>40774</v>
      </c>
      <c r="B541" t="s">
        <v>369</v>
      </c>
      <c r="C541" t="s">
        <v>374</v>
      </c>
      <c r="D541">
        <v>2</v>
      </c>
    </row>
    <row r="542" spans="1:4" x14ac:dyDescent="0.25">
      <c r="A542" s="61">
        <v>40895</v>
      </c>
      <c r="B542" t="s">
        <v>369</v>
      </c>
      <c r="C542" t="s">
        <v>363</v>
      </c>
      <c r="D542">
        <v>3</v>
      </c>
    </row>
    <row r="543" spans="1:4" x14ac:dyDescent="0.25">
      <c r="A543" s="61">
        <v>40981</v>
      </c>
      <c r="B543" t="s">
        <v>373</v>
      </c>
      <c r="C543" t="s">
        <v>376</v>
      </c>
      <c r="D543">
        <v>2</v>
      </c>
    </row>
    <row r="544" spans="1:4" x14ac:dyDescent="0.25">
      <c r="A544" s="61">
        <v>40328</v>
      </c>
      <c r="B544" t="s">
        <v>373</v>
      </c>
      <c r="C544" t="s">
        <v>376</v>
      </c>
      <c r="D544">
        <v>13</v>
      </c>
    </row>
    <row r="545" spans="1:4" x14ac:dyDescent="0.25">
      <c r="A545" s="61">
        <v>40643</v>
      </c>
      <c r="B545" t="s">
        <v>372</v>
      </c>
      <c r="C545" t="s">
        <v>375</v>
      </c>
      <c r="D545">
        <v>10</v>
      </c>
    </row>
    <row r="546" spans="1:4" x14ac:dyDescent="0.25">
      <c r="A546" s="61">
        <v>40548</v>
      </c>
      <c r="B546" t="s">
        <v>30</v>
      </c>
      <c r="C546" t="s">
        <v>375</v>
      </c>
      <c r="D546">
        <v>19</v>
      </c>
    </row>
    <row r="547" spans="1:4" x14ac:dyDescent="0.25">
      <c r="A547" s="61">
        <v>40776</v>
      </c>
      <c r="B547" t="s">
        <v>369</v>
      </c>
      <c r="C547" t="s">
        <v>375</v>
      </c>
      <c r="D547">
        <v>3</v>
      </c>
    </row>
    <row r="548" spans="1:4" x14ac:dyDescent="0.25">
      <c r="A548" s="61">
        <v>40971</v>
      </c>
      <c r="B548" t="s">
        <v>372</v>
      </c>
      <c r="C548" t="s">
        <v>370</v>
      </c>
      <c r="D548">
        <v>10</v>
      </c>
    </row>
    <row r="549" spans="1:4" x14ac:dyDescent="0.25">
      <c r="A549" s="61">
        <v>40850</v>
      </c>
      <c r="B549" t="s">
        <v>369</v>
      </c>
      <c r="C549" t="s">
        <v>374</v>
      </c>
      <c r="D549">
        <v>13</v>
      </c>
    </row>
    <row r="550" spans="1:4" x14ac:dyDescent="0.25">
      <c r="A550" s="61">
        <v>40820</v>
      </c>
      <c r="B550" t="s">
        <v>28</v>
      </c>
      <c r="C550" t="s">
        <v>363</v>
      </c>
      <c r="D550">
        <v>19</v>
      </c>
    </row>
    <row r="551" spans="1:4" x14ac:dyDescent="0.25">
      <c r="A551" s="61">
        <v>40662</v>
      </c>
      <c r="B551" t="s">
        <v>373</v>
      </c>
      <c r="C551" t="s">
        <v>365</v>
      </c>
      <c r="D551">
        <v>13</v>
      </c>
    </row>
    <row r="552" spans="1:4" x14ac:dyDescent="0.25">
      <c r="A552" s="61">
        <v>40583</v>
      </c>
      <c r="B552" t="s">
        <v>369</v>
      </c>
      <c r="C552" t="s">
        <v>375</v>
      </c>
      <c r="D552">
        <v>17</v>
      </c>
    </row>
    <row r="553" spans="1:4" x14ac:dyDescent="0.25">
      <c r="A553" s="61">
        <v>40330</v>
      </c>
      <c r="B553" t="s">
        <v>372</v>
      </c>
      <c r="C553" t="s">
        <v>374</v>
      </c>
      <c r="D553">
        <v>4</v>
      </c>
    </row>
    <row r="554" spans="1:4" x14ac:dyDescent="0.25">
      <c r="A554" s="61">
        <v>40868</v>
      </c>
      <c r="B554" t="s">
        <v>372</v>
      </c>
      <c r="C554" t="s">
        <v>370</v>
      </c>
      <c r="D554">
        <v>7</v>
      </c>
    </row>
    <row r="555" spans="1:4" x14ac:dyDescent="0.25">
      <c r="A555" s="61">
        <v>40329</v>
      </c>
      <c r="B555" t="s">
        <v>373</v>
      </c>
      <c r="C555" t="s">
        <v>363</v>
      </c>
      <c r="D555">
        <v>16</v>
      </c>
    </row>
    <row r="556" spans="1:4" x14ac:dyDescent="0.25">
      <c r="A556" s="61">
        <v>40802</v>
      </c>
      <c r="B556" t="s">
        <v>373</v>
      </c>
      <c r="C556" t="s">
        <v>376</v>
      </c>
      <c r="D556">
        <v>14</v>
      </c>
    </row>
    <row r="557" spans="1:4" x14ac:dyDescent="0.25">
      <c r="A557" s="61">
        <v>40637</v>
      </c>
      <c r="B557" t="s">
        <v>362</v>
      </c>
      <c r="C557" t="s">
        <v>363</v>
      </c>
      <c r="D557">
        <v>6</v>
      </c>
    </row>
    <row r="558" spans="1:4" x14ac:dyDescent="0.25">
      <c r="A558" s="61">
        <v>40789</v>
      </c>
      <c r="B558" t="s">
        <v>362</v>
      </c>
      <c r="C558" t="s">
        <v>363</v>
      </c>
      <c r="D558">
        <v>1</v>
      </c>
    </row>
    <row r="559" spans="1:4" x14ac:dyDescent="0.25">
      <c r="A559" s="61">
        <v>40397</v>
      </c>
      <c r="B559" t="s">
        <v>372</v>
      </c>
      <c r="C559" t="s">
        <v>363</v>
      </c>
      <c r="D559">
        <v>15</v>
      </c>
    </row>
    <row r="560" spans="1:4" x14ac:dyDescent="0.25">
      <c r="A560" s="61">
        <v>40558</v>
      </c>
      <c r="B560" t="s">
        <v>28</v>
      </c>
      <c r="C560" t="s">
        <v>365</v>
      </c>
      <c r="D560">
        <v>17</v>
      </c>
    </row>
    <row r="561" spans="1:4" x14ac:dyDescent="0.25">
      <c r="A561" s="61">
        <v>40451</v>
      </c>
      <c r="B561" t="s">
        <v>373</v>
      </c>
      <c r="C561" t="s">
        <v>370</v>
      </c>
      <c r="D561">
        <v>23</v>
      </c>
    </row>
    <row r="562" spans="1:4" x14ac:dyDescent="0.25">
      <c r="A562" s="61">
        <v>41003</v>
      </c>
      <c r="B562" t="s">
        <v>362</v>
      </c>
      <c r="C562" t="s">
        <v>375</v>
      </c>
      <c r="D562">
        <v>14</v>
      </c>
    </row>
    <row r="563" spans="1:4" x14ac:dyDescent="0.25">
      <c r="A563" s="61">
        <v>40506</v>
      </c>
      <c r="B563" t="s">
        <v>28</v>
      </c>
      <c r="C563" t="s">
        <v>374</v>
      </c>
      <c r="D563">
        <v>5</v>
      </c>
    </row>
    <row r="564" spans="1:4" x14ac:dyDescent="0.25">
      <c r="A564" s="61">
        <v>40405</v>
      </c>
      <c r="B564" t="s">
        <v>362</v>
      </c>
      <c r="C564" t="s">
        <v>374</v>
      </c>
      <c r="D564">
        <v>18</v>
      </c>
    </row>
    <row r="565" spans="1:4" x14ac:dyDescent="0.25">
      <c r="A565" s="61">
        <v>40805</v>
      </c>
      <c r="B565" t="s">
        <v>372</v>
      </c>
      <c r="C565" t="s">
        <v>363</v>
      </c>
      <c r="D565">
        <v>3</v>
      </c>
    </row>
    <row r="566" spans="1:4" x14ac:dyDescent="0.25">
      <c r="A566" s="61">
        <v>40967</v>
      </c>
      <c r="B566" t="s">
        <v>373</v>
      </c>
      <c r="C566" t="s">
        <v>365</v>
      </c>
      <c r="D566">
        <v>6</v>
      </c>
    </row>
    <row r="567" spans="1:4" x14ac:dyDescent="0.25">
      <c r="A567" s="61">
        <v>40794</v>
      </c>
      <c r="B567" t="s">
        <v>362</v>
      </c>
      <c r="C567" t="s">
        <v>365</v>
      </c>
      <c r="D567">
        <v>3</v>
      </c>
    </row>
    <row r="568" spans="1:4" x14ac:dyDescent="0.25">
      <c r="A568" s="61">
        <v>40952</v>
      </c>
      <c r="B568" t="s">
        <v>28</v>
      </c>
      <c r="C568" t="s">
        <v>374</v>
      </c>
      <c r="D568">
        <v>24</v>
      </c>
    </row>
    <row r="569" spans="1:4" x14ac:dyDescent="0.25">
      <c r="A569" s="61">
        <v>40876</v>
      </c>
      <c r="B569" t="s">
        <v>369</v>
      </c>
      <c r="C569" t="s">
        <v>374</v>
      </c>
      <c r="D569">
        <v>10</v>
      </c>
    </row>
    <row r="570" spans="1:4" x14ac:dyDescent="0.25">
      <c r="A570" s="61">
        <v>40604</v>
      </c>
      <c r="B570" t="s">
        <v>28</v>
      </c>
      <c r="C570" t="s">
        <v>376</v>
      </c>
      <c r="D570">
        <v>15</v>
      </c>
    </row>
    <row r="571" spans="1:4" x14ac:dyDescent="0.25">
      <c r="A571" s="61">
        <v>40556</v>
      </c>
      <c r="B571" t="s">
        <v>30</v>
      </c>
      <c r="C571" t="s">
        <v>363</v>
      </c>
      <c r="D571">
        <v>21</v>
      </c>
    </row>
    <row r="572" spans="1:4" x14ac:dyDescent="0.25">
      <c r="A572" s="61">
        <v>40762</v>
      </c>
      <c r="B572" t="s">
        <v>28</v>
      </c>
      <c r="C572" t="s">
        <v>375</v>
      </c>
      <c r="D572">
        <v>3</v>
      </c>
    </row>
    <row r="573" spans="1:4" x14ac:dyDescent="0.25">
      <c r="A573" s="61">
        <v>40701</v>
      </c>
      <c r="B573" t="s">
        <v>373</v>
      </c>
      <c r="C573" t="s">
        <v>376</v>
      </c>
      <c r="D573">
        <v>20</v>
      </c>
    </row>
    <row r="574" spans="1:4" x14ac:dyDescent="0.25">
      <c r="A574" s="61">
        <v>40486</v>
      </c>
      <c r="B574" t="s">
        <v>372</v>
      </c>
      <c r="C574" t="s">
        <v>376</v>
      </c>
      <c r="D574">
        <v>17</v>
      </c>
    </row>
    <row r="575" spans="1:4" x14ac:dyDescent="0.25">
      <c r="A575" s="61">
        <v>40534</v>
      </c>
      <c r="B575" t="s">
        <v>362</v>
      </c>
      <c r="C575" t="s">
        <v>370</v>
      </c>
      <c r="D575">
        <v>22</v>
      </c>
    </row>
    <row r="576" spans="1:4" x14ac:dyDescent="0.25">
      <c r="A576" s="61">
        <v>40608</v>
      </c>
      <c r="B576" t="s">
        <v>28</v>
      </c>
      <c r="C576" t="s">
        <v>376</v>
      </c>
      <c r="D576">
        <v>12</v>
      </c>
    </row>
    <row r="577" spans="1:4" x14ac:dyDescent="0.25">
      <c r="A577" s="61">
        <v>40572</v>
      </c>
      <c r="B577" t="s">
        <v>373</v>
      </c>
      <c r="C577" t="s">
        <v>365</v>
      </c>
      <c r="D577">
        <v>12</v>
      </c>
    </row>
    <row r="578" spans="1:4" x14ac:dyDescent="0.25">
      <c r="A578" s="61">
        <v>40328</v>
      </c>
      <c r="B578" t="s">
        <v>362</v>
      </c>
      <c r="C578" t="s">
        <v>363</v>
      </c>
      <c r="D578">
        <v>11</v>
      </c>
    </row>
    <row r="579" spans="1:4" x14ac:dyDescent="0.25">
      <c r="A579" s="61">
        <v>40959</v>
      </c>
      <c r="B579" t="s">
        <v>372</v>
      </c>
      <c r="C579" t="s">
        <v>376</v>
      </c>
      <c r="D579">
        <v>8</v>
      </c>
    </row>
    <row r="580" spans="1:4" x14ac:dyDescent="0.25">
      <c r="A580" s="61">
        <v>40888</v>
      </c>
      <c r="B580" t="s">
        <v>372</v>
      </c>
      <c r="C580" t="s">
        <v>370</v>
      </c>
      <c r="D580">
        <v>11</v>
      </c>
    </row>
    <row r="581" spans="1:4" x14ac:dyDescent="0.25">
      <c r="A581" s="61">
        <v>40500</v>
      </c>
      <c r="B581" t="s">
        <v>28</v>
      </c>
      <c r="C581" t="s">
        <v>363</v>
      </c>
      <c r="D581">
        <v>3</v>
      </c>
    </row>
    <row r="582" spans="1:4" x14ac:dyDescent="0.25">
      <c r="A582" s="61">
        <v>40450</v>
      </c>
      <c r="B582" t="s">
        <v>28</v>
      </c>
      <c r="C582" t="s">
        <v>365</v>
      </c>
      <c r="D582">
        <v>15</v>
      </c>
    </row>
    <row r="583" spans="1:4" x14ac:dyDescent="0.25">
      <c r="A583" s="61">
        <v>40507</v>
      </c>
      <c r="B583" t="s">
        <v>372</v>
      </c>
      <c r="C583" t="s">
        <v>365</v>
      </c>
      <c r="D583">
        <v>12</v>
      </c>
    </row>
    <row r="584" spans="1:4" x14ac:dyDescent="0.25">
      <c r="A584" s="61">
        <v>40695</v>
      </c>
      <c r="B584" t="s">
        <v>28</v>
      </c>
      <c r="C584" t="s">
        <v>374</v>
      </c>
      <c r="D584">
        <v>1</v>
      </c>
    </row>
    <row r="585" spans="1:4" x14ac:dyDescent="0.25">
      <c r="A585" s="61">
        <v>40362</v>
      </c>
      <c r="B585" t="s">
        <v>372</v>
      </c>
      <c r="C585" t="s">
        <v>363</v>
      </c>
      <c r="D585">
        <v>8</v>
      </c>
    </row>
    <row r="586" spans="1:4" x14ac:dyDescent="0.25">
      <c r="A586" s="61">
        <v>40459</v>
      </c>
      <c r="B586" t="s">
        <v>372</v>
      </c>
      <c r="C586" t="s">
        <v>375</v>
      </c>
      <c r="D586">
        <v>9</v>
      </c>
    </row>
    <row r="587" spans="1:4" x14ac:dyDescent="0.25">
      <c r="A587" s="61">
        <v>40847</v>
      </c>
      <c r="B587" t="s">
        <v>372</v>
      </c>
      <c r="C587" t="s">
        <v>374</v>
      </c>
      <c r="D587">
        <v>5</v>
      </c>
    </row>
    <row r="588" spans="1:4" x14ac:dyDescent="0.25">
      <c r="A588" s="61">
        <v>40913</v>
      </c>
      <c r="B588" t="s">
        <v>30</v>
      </c>
      <c r="C588" t="s">
        <v>365</v>
      </c>
      <c r="D588">
        <v>11</v>
      </c>
    </row>
    <row r="589" spans="1:4" x14ac:dyDescent="0.25">
      <c r="A589" s="61">
        <v>40952</v>
      </c>
      <c r="B589" t="s">
        <v>373</v>
      </c>
      <c r="C589" t="s">
        <v>375</v>
      </c>
      <c r="D589">
        <v>15</v>
      </c>
    </row>
    <row r="590" spans="1:4" x14ac:dyDescent="0.25">
      <c r="A590" s="61">
        <v>40536</v>
      </c>
      <c r="B590" t="s">
        <v>362</v>
      </c>
      <c r="C590" t="s">
        <v>374</v>
      </c>
      <c r="D590">
        <v>5</v>
      </c>
    </row>
    <row r="591" spans="1:4" x14ac:dyDescent="0.25">
      <c r="A591" s="61">
        <v>40959</v>
      </c>
      <c r="B591" t="s">
        <v>362</v>
      </c>
      <c r="C591" t="s">
        <v>375</v>
      </c>
      <c r="D591">
        <v>4</v>
      </c>
    </row>
    <row r="592" spans="1:4" x14ac:dyDescent="0.25">
      <c r="A592" s="61">
        <v>40454</v>
      </c>
      <c r="B592" t="s">
        <v>373</v>
      </c>
      <c r="C592" t="s">
        <v>370</v>
      </c>
      <c r="D592">
        <v>23</v>
      </c>
    </row>
    <row r="593" spans="1:4" x14ac:dyDescent="0.25">
      <c r="A593" s="61">
        <v>40902</v>
      </c>
      <c r="B593" t="s">
        <v>362</v>
      </c>
      <c r="C593" t="s">
        <v>376</v>
      </c>
      <c r="D593">
        <v>13</v>
      </c>
    </row>
    <row r="594" spans="1:4" x14ac:dyDescent="0.25">
      <c r="A594" s="61">
        <v>40549</v>
      </c>
      <c r="B594" t="s">
        <v>373</v>
      </c>
      <c r="C594" t="s">
        <v>375</v>
      </c>
      <c r="D594">
        <v>25</v>
      </c>
    </row>
    <row r="595" spans="1:4" x14ac:dyDescent="0.25">
      <c r="A595" s="61">
        <v>40994</v>
      </c>
      <c r="B595" t="s">
        <v>28</v>
      </c>
      <c r="C595" t="s">
        <v>370</v>
      </c>
      <c r="D595">
        <v>25</v>
      </c>
    </row>
    <row r="596" spans="1:4" x14ac:dyDescent="0.25">
      <c r="A596" s="61">
        <v>40537</v>
      </c>
      <c r="B596" t="s">
        <v>369</v>
      </c>
      <c r="C596" t="s">
        <v>370</v>
      </c>
      <c r="D596">
        <v>9</v>
      </c>
    </row>
    <row r="597" spans="1:4" x14ac:dyDescent="0.25">
      <c r="A597" s="61">
        <v>40655</v>
      </c>
      <c r="B597" t="s">
        <v>28</v>
      </c>
      <c r="C597" t="s">
        <v>370</v>
      </c>
      <c r="D597">
        <v>12</v>
      </c>
    </row>
    <row r="598" spans="1:4" x14ac:dyDescent="0.25">
      <c r="A598" s="61">
        <v>40912</v>
      </c>
      <c r="B598" t="s">
        <v>369</v>
      </c>
      <c r="C598" t="s">
        <v>370</v>
      </c>
      <c r="D598">
        <v>4</v>
      </c>
    </row>
    <row r="599" spans="1:4" x14ac:dyDescent="0.25">
      <c r="A599" s="61">
        <v>40622</v>
      </c>
      <c r="B599" t="s">
        <v>372</v>
      </c>
      <c r="C599" t="s">
        <v>365</v>
      </c>
      <c r="D599">
        <v>7</v>
      </c>
    </row>
    <row r="600" spans="1:4" x14ac:dyDescent="0.25">
      <c r="A600" s="61">
        <v>40986</v>
      </c>
      <c r="B600" t="s">
        <v>372</v>
      </c>
      <c r="C600" t="s">
        <v>375</v>
      </c>
      <c r="D600">
        <v>23</v>
      </c>
    </row>
    <row r="601" spans="1:4" x14ac:dyDescent="0.25">
      <c r="A601" s="61">
        <v>40418</v>
      </c>
      <c r="B601" t="s">
        <v>369</v>
      </c>
      <c r="C601" t="s">
        <v>375</v>
      </c>
      <c r="D601">
        <v>25</v>
      </c>
    </row>
    <row r="602" spans="1:4" x14ac:dyDescent="0.25">
      <c r="A602" s="61">
        <v>40485</v>
      </c>
      <c r="B602" t="s">
        <v>362</v>
      </c>
      <c r="C602" t="s">
        <v>370</v>
      </c>
      <c r="D602">
        <v>11</v>
      </c>
    </row>
    <row r="603" spans="1:4" x14ac:dyDescent="0.25">
      <c r="A603" s="61">
        <v>40323</v>
      </c>
      <c r="B603" t="s">
        <v>373</v>
      </c>
      <c r="C603" t="s">
        <v>370</v>
      </c>
      <c r="D603">
        <v>18</v>
      </c>
    </row>
    <row r="604" spans="1:4" x14ac:dyDescent="0.25">
      <c r="A604" s="61">
        <v>40338</v>
      </c>
      <c r="B604" t="s">
        <v>28</v>
      </c>
      <c r="C604" t="s">
        <v>363</v>
      </c>
      <c r="D604">
        <v>11</v>
      </c>
    </row>
    <row r="605" spans="1:4" x14ac:dyDescent="0.25">
      <c r="A605" s="61">
        <v>40960</v>
      </c>
      <c r="B605" t="s">
        <v>369</v>
      </c>
      <c r="C605" t="s">
        <v>365</v>
      </c>
      <c r="D605">
        <v>5</v>
      </c>
    </row>
    <row r="606" spans="1:4" x14ac:dyDescent="0.25">
      <c r="A606" s="61">
        <v>40958</v>
      </c>
      <c r="B606" t="s">
        <v>373</v>
      </c>
      <c r="C606" t="s">
        <v>365</v>
      </c>
      <c r="D606">
        <v>8</v>
      </c>
    </row>
    <row r="607" spans="1:4" x14ac:dyDescent="0.25">
      <c r="A607" s="61">
        <v>40407</v>
      </c>
      <c r="B607" t="s">
        <v>362</v>
      </c>
      <c r="C607" t="s">
        <v>370</v>
      </c>
      <c r="D607">
        <v>10</v>
      </c>
    </row>
    <row r="608" spans="1:4" x14ac:dyDescent="0.25">
      <c r="A608" s="61">
        <v>40427</v>
      </c>
      <c r="B608" t="s">
        <v>372</v>
      </c>
      <c r="C608" t="s">
        <v>365</v>
      </c>
      <c r="D608">
        <v>13</v>
      </c>
    </row>
    <row r="609" spans="1:4" x14ac:dyDescent="0.25">
      <c r="A609" s="61">
        <v>40387</v>
      </c>
      <c r="B609" t="s">
        <v>369</v>
      </c>
      <c r="C609" t="s">
        <v>374</v>
      </c>
      <c r="D609">
        <v>9</v>
      </c>
    </row>
    <row r="610" spans="1:4" x14ac:dyDescent="0.25">
      <c r="A610" s="61">
        <v>40841</v>
      </c>
      <c r="B610" t="s">
        <v>373</v>
      </c>
      <c r="C610" t="s">
        <v>376</v>
      </c>
      <c r="D610">
        <v>24</v>
      </c>
    </row>
    <row r="611" spans="1:4" x14ac:dyDescent="0.25">
      <c r="A611" s="61">
        <v>40336</v>
      </c>
      <c r="B611" t="s">
        <v>28</v>
      </c>
      <c r="C611" t="s">
        <v>365</v>
      </c>
      <c r="D611">
        <v>12</v>
      </c>
    </row>
    <row r="612" spans="1:4" x14ac:dyDescent="0.25">
      <c r="A612" s="61">
        <v>40948</v>
      </c>
      <c r="B612" t="s">
        <v>369</v>
      </c>
      <c r="C612" t="s">
        <v>376</v>
      </c>
      <c r="D612">
        <v>24</v>
      </c>
    </row>
    <row r="613" spans="1:4" x14ac:dyDescent="0.25">
      <c r="A613" s="61">
        <v>40893</v>
      </c>
      <c r="B613" t="s">
        <v>28</v>
      </c>
      <c r="C613" t="s">
        <v>376</v>
      </c>
      <c r="D613">
        <v>16</v>
      </c>
    </row>
    <row r="614" spans="1:4" x14ac:dyDescent="0.25">
      <c r="A614" s="61">
        <v>40699</v>
      </c>
      <c r="B614" t="s">
        <v>372</v>
      </c>
      <c r="C614" t="s">
        <v>363</v>
      </c>
      <c r="D614">
        <v>3</v>
      </c>
    </row>
    <row r="615" spans="1:4" x14ac:dyDescent="0.25">
      <c r="A615" s="61">
        <v>40639</v>
      </c>
      <c r="B615" t="s">
        <v>28</v>
      </c>
      <c r="C615" t="s">
        <v>365</v>
      </c>
      <c r="D615">
        <v>23</v>
      </c>
    </row>
    <row r="616" spans="1:4" x14ac:dyDescent="0.25">
      <c r="A616" s="61">
        <v>40375</v>
      </c>
      <c r="B616" t="s">
        <v>369</v>
      </c>
      <c r="C616" t="s">
        <v>374</v>
      </c>
      <c r="D616">
        <v>20</v>
      </c>
    </row>
    <row r="617" spans="1:4" x14ac:dyDescent="0.25">
      <c r="A617" s="61">
        <v>40805</v>
      </c>
      <c r="B617" t="s">
        <v>372</v>
      </c>
      <c r="C617" t="s">
        <v>370</v>
      </c>
      <c r="D617">
        <v>18</v>
      </c>
    </row>
    <row r="618" spans="1:4" x14ac:dyDescent="0.25">
      <c r="A618" s="61">
        <v>40869</v>
      </c>
      <c r="B618" t="s">
        <v>369</v>
      </c>
      <c r="C618" t="s">
        <v>375</v>
      </c>
      <c r="D618">
        <v>9</v>
      </c>
    </row>
    <row r="619" spans="1:4" x14ac:dyDescent="0.25">
      <c r="A619" s="61">
        <v>40450</v>
      </c>
      <c r="B619" t="s">
        <v>369</v>
      </c>
      <c r="C619" t="s">
        <v>370</v>
      </c>
      <c r="D619">
        <v>2</v>
      </c>
    </row>
    <row r="620" spans="1:4" x14ac:dyDescent="0.25">
      <c r="A620" s="61">
        <v>40931</v>
      </c>
      <c r="B620" t="s">
        <v>372</v>
      </c>
      <c r="C620" t="s">
        <v>376</v>
      </c>
      <c r="D620">
        <v>9</v>
      </c>
    </row>
    <row r="621" spans="1:4" x14ac:dyDescent="0.25">
      <c r="A621" s="61">
        <v>40696</v>
      </c>
      <c r="B621" t="s">
        <v>372</v>
      </c>
      <c r="C621" t="s">
        <v>376</v>
      </c>
      <c r="D621">
        <v>1</v>
      </c>
    </row>
    <row r="622" spans="1:4" x14ac:dyDescent="0.25">
      <c r="A622" s="61">
        <v>40785</v>
      </c>
      <c r="B622" t="s">
        <v>373</v>
      </c>
      <c r="C622" t="s">
        <v>365</v>
      </c>
      <c r="D622">
        <v>16</v>
      </c>
    </row>
    <row r="623" spans="1:4" x14ac:dyDescent="0.25">
      <c r="A623" s="61">
        <v>40419</v>
      </c>
      <c r="B623" t="s">
        <v>373</v>
      </c>
      <c r="C623" t="s">
        <v>365</v>
      </c>
      <c r="D623">
        <v>18</v>
      </c>
    </row>
    <row r="624" spans="1:4" x14ac:dyDescent="0.25">
      <c r="A624" s="61">
        <v>40477</v>
      </c>
      <c r="B624" t="s">
        <v>28</v>
      </c>
      <c r="C624" t="s">
        <v>363</v>
      </c>
      <c r="D624">
        <v>18</v>
      </c>
    </row>
    <row r="625" spans="1:4" x14ac:dyDescent="0.25">
      <c r="A625" s="61">
        <v>40668</v>
      </c>
      <c r="B625" t="s">
        <v>362</v>
      </c>
      <c r="C625" t="s">
        <v>374</v>
      </c>
      <c r="D625">
        <v>9</v>
      </c>
    </row>
    <row r="626" spans="1:4" x14ac:dyDescent="0.25">
      <c r="A626" s="61">
        <v>40927</v>
      </c>
      <c r="B626" t="s">
        <v>373</v>
      </c>
      <c r="C626" t="s">
        <v>370</v>
      </c>
      <c r="D626">
        <v>25</v>
      </c>
    </row>
    <row r="627" spans="1:4" x14ac:dyDescent="0.25">
      <c r="A627" s="61">
        <v>40655</v>
      </c>
      <c r="B627" t="s">
        <v>30</v>
      </c>
      <c r="C627" t="s">
        <v>375</v>
      </c>
      <c r="D627">
        <v>4</v>
      </c>
    </row>
    <row r="628" spans="1:4" x14ac:dyDescent="0.25">
      <c r="A628" s="61">
        <v>40867</v>
      </c>
      <c r="B628" t="s">
        <v>373</v>
      </c>
      <c r="C628" t="s">
        <v>375</v>
      </c>
      <c r="D628">
        <v>12</v>
      </c>
    </row>
    <row r="629" spans="1:4" x14ac:dyDescent="0.25">
      <c r="A629" s="61">
        <v>40426</v>
      </c>
      <c r="B629" t="s">
        <v>362</v>
      </c>
      <c r="C629" t="s">
        <v>374</v>
      </c>
      <c r="D629">
        <v>6</v>
      </c>
    </row>
    <row r="630" spans="1:4" x14ac:dyDescent="0.25">
      <c r="A630" s="61">
        <v>40449</v>
      </c>
      <c r="B630" t="s">
        <v>362</v>
      </c>
      <c r="C630" t="s">
        <v>370</v>
      </c>
      <c r="D630">
        <v>9</v>
      </c>
    </row>
    <row r="631" spans="1:4" x14ac:dyDescent="0.25">
      <c r="A631" s="61">
        <v>40466</v>
      </c>
      <c r="B631" t="s">
        <v>369</v>
      </c>
      <c r="C631" t="s">
        <v>365</v>
      </c>
      <c r="D631">
        <v>16</v>
      </c>
    </row>
    <row r="632" spans="1:4" x14ac:dyDescent="0.25">
      <c r="A632" s="61">
        <v>40481</v>
      </c>
      <c r="B632" t="s">
        <v>28</v>
      </c>
      <c r="C632" t="s">
        <v>376</v>
      </c>
      <c r="D632">
        <v>17</v>
      </c>
    </row>
    <row r="633" spans="1:4" x14ac:dyDescent="0.25">
      <c r="A633" s="61">
        <v>40330</v>
      </c>
      <c r="B633" t="s">
        <v>30</v>
      </c>
      <c r="C633" t="s">
        <v>363</v>
      </c>
      <c r="D633">
        <v>21</v>
      </c>
    </row>
    <row r="634" spans="1:4" x14ac:dyDescent="0.25">
      <c r="A634" s="61">
        <v>40814</v>
      </c>
      <c r="B634" t="s">
        <v>373</v>
      </c>
      <c r="C634" t="s">
        <v>370</v>
      </c>
      <c r="D634">
        <v>23</v>
      </c>
    </row>
    <row r="635" spans="1:4" x14ac:dyDescent="0.25">
      <c r="A635" s="61">
        <v>40611</v>
      </c>
      <c r="B635" t="s">
        <v>369</v>
      </c>
      <c r="C635" t="s">
        <v>375</v>
      </c>
      <c r="D635">
        <v>6</v>
      </c>
    </row>
    <row r="636" spans="1:4" x14ac:dyDescent="0.25">
      <c r="A636" s="61">
        <v>40415</v>
      </c>
      <c r="B636" t="s">
        <v>372</v>
      </c>
      <c r="C636" t="s">
        <v>376</v>
      </c>
      <c r="D636">
        <v>17</v>
      </c>
    </row>
    <row r="637" spans="1:4" x14ac:dyDescent="0.25">
      <c r="A637" s="61">
        <v>40743</v>
      </c>
      <c r="B637" t="s">
        <v>369</v>
      </c>
      <c r="C637" t="s">
        <v>365</v>
      </c>
      <c r="D637">
        <v>11</v>
      </c>
    </row>
    <row r="638" spans="1:4" x14ac:dyDescent="0.25">
      <c r="A638" s="61">
        <v>40308</v>
      </c>
      <c r="B638" t="s">
        <v>362</v>
      </c>
      <c r="C638" t="s">
        <v>375</v>
      </c>
      <c r="D638">
        <v>13</v>
      </c>
    </row>
    <row r="639" spans="1:4" x14ac:dyDescent="0.25">
      <c r="A639" s="61">
        <v>40839</v>
      </c>
      <c r="B639" t="s">
        <v>373</v>
      </c>
      <c r="C639" t="s">
        <v>374</v>
      </c>
      <c r="D639">
        <v>9</v>
      </c>
    </row>
    <row r="640" spans="1:4" x14ac:dyDescent="0.25">
      <c r="A640" s="61">
        <v>40336</v>
      </c>
      <c r="B640" t="s">
        <v>28</v>
      </c>
      <c r="C640" t="s">
        <v>376</v>
      </c>
      <c r="D640">
        <v>23</v>
      </c>
    </row>
    <row r="641" spans="1:4" x14ac:dyDescent="0.25">
      <c r="A641" s="61">
        <v>40803</v>
      </c>
      <c r="B641" t="s">
        <v>30</v>
      </c>
      <c r="C641" t="s">
        <v>376</v>
      </c>
      <c r="D641">
        <v>17</v>
      </c>
    </row>
    <row r="642" spans="1:4" x14ac:dyDescent="0.25">
      <c r="A642" s="61">
        <v>40330</v>
      </c>
      <c r="B642" t="s">
        <v>373</v>
      </c>
      <c r="C642" t="s">
        <v>363</v>
      </c>
      <c r="D642">
        <v>14</v>
      </c>
    </row>
    <row r="643" spans="1:4" x14ac:dyDescent="0.25">
      <c r="A643" s="61">
        <v>40434</v>
      </c>
      <c r="B643" t="s">
        <v>30</v>
      </c>
      <c r="C643" t="s">
        <v>363</v>
      </c>
      <c r="D643">
        <v>15</v>
      </c>
    </row>
    <row r="644" spans="1:4" x14ac:dyDescent="0.25">
      <c r="A644" s="61">
        <v>40331</v>
      </c>
      <c r="B644" t="s">
        <v>30</v>
      </c>
      <c r="C644" t="s">
        <v>376</v>
      </c>
      <c r="D644">
        <v>25</v>
      </c>
    </row>
    <row r="645" spans="1:4" x14ac:dyDescent="0.25">
      <c r="A645" s="61">
        <v>40732</v>
      </c>
      <c r="B645" t="s">
        <v>372</v>
      </c>
      <c r="C645" t="s">
        <v>365</v>
      </c>
      <c r="D645">
        <v>3</v>
      </c>
    </row>
    <row r="646" spans="1:4" x14ac:dyDescent="0.25">
      <c r="A646" s="61">
        <v>40897</v>
      </c>
      <c r="B646" t="s">
        <v>28</v>
      </c>
      <c r="C646" t="s">
        <v>375</v>
      </c>
      <c r="D646">
        <v>18</v>
      </c>
    </row>
    <row r="647" spans="1:4" x14ac:dyDescent="0.25">
      <c r="A647" s="61">
        <v>40496</v>
      </c>
      <c r="B647" t="s">
        <v>373</v>
      </c>
      <c r="C647" t="s">
        <v>370</v>
      </c>
      <c r="D647">
        <v>25</v>
      </c>
    </row>
    <row r="648" spans="1:4" x14ac:dyDescent="0.25">
      <c r="A648" s="61">
        <v>40697</v>
      </c>
      <c r="B648" t="s">
        <v>362</v>
      </c>
      <c r="C648" t="s">
        <v>374</v>
      </c>
      <c r="D648">
        <v>20</v>
      </c>
    </row>
    <row r="649" spans="1:4" x14ac:dyDescent="0.25">
      <c r="A649" s="61">
        <v>40510</v>
      </c>
      <c r="B649" t="s">
        <v>362</v>
      </c>
      <c r="C649" t="s">
        <v>375</v>
      </c>
      <c r="D649">
        <v>4</v>
      </c>
    </row>
    <row r="650" spans="1:4" x14ac:dyDescent="0.25">
      <c r="A650" s="61">
        <v>40834</v>
      </c>
      <c r="B650" t="s">
        <v>30</v>
      </c>
      <c r="C650" t="s">
        <v>370</v>
      </c>
      <c r="D650">
        <v>22</v>
      </c>
    </row>
    <row r="651" spans="1:4" x14ac:dyDescent="0.25">
      <c r="A651" s="61">
        <v>40532</v>
      </c>
      <c r="B651" t="s">
        <v>369</v>
      </c>
      <c r="C651" t="s">
        <v>376</v>
      </c>
      <c r="D651">
        <v>9</v>
      </c>
    </row>
    <row r="652" spans="1:4" x14ac:dyDescent="0.25">
      <c r="A652" s="61">
        <v>40386</v>
      </c>
      <c r="B652" t="s">
        <v>373</v>
      </c>
      <c r="C652" t="s">
        <v>365</v>
      </c>
      <c r="D652">
        <v>12</v>
      </c>
    </row>
    <row r="653" spans="1:4" x14ac:dyDescent="0.25">
      <c r="A653" s="61">
        <v>40446</v>
      </c>
      <c r="B653" t="s">
        <v>362</v>
      </c>
      <c r="C653" t="s">
        <v>375</v>
      </c>
      <c r="D653">
        <v>23</v>
      </c>
    </row>
    <row r="654" spans="1:4" x14ac:dyDescent="0.25">
      <c r="A654" s="61">
        <v>40335</v>
      </c>
      <c r="B654" t="s">
        <v>369</v>
      </c>
      <c r="C654" t="s">
        <v>375</v>
      </c>
      <c r="D654">
        <v>22</v>
      </c>
    </row>
    <row r="655" spans="1:4" x14ac:dyDescent="0.25">
      <c r="A655" s="61">
        <v>40924</v>
      </c>
      <c r="B655" t="s">
        <v>369</v>
      </c>
      <c r="C655" t="s">
        <v>365</v>
      </c>
      <c r="D655">
        <v>19</v>
      </c>
    </row>
    <row r="656" spans="1:4" x14ac:dyDescent="0.25">
      <c r="A656" s="61">
        <v>40484</v>
      </c>
      <c r="B656" t="s">
        <v>373</v>
      </c>
      <c r="C656" t="s">
        <v>375</v>
      </c>
      <c r="D656">
        <v>18</v>
      </c>
    </row>
    <row r="657" spans="1:4" x14ac:dyDescent="0.25">
      <c r="A657" s="61">
        <v>40440</v>
      </c>
      <c r="B657" t="s">
        <v>373</v>
      </c>
      <c r="C657" t="s">
        <v>365</v>
      </c>
      <c r="D657">
        <v>5</v>
      </c>
    </row>
    <row r="658" spans="1:4" x14ac:dyDescent="0.25">
      <c r="A658" s="61">
        <v>40557</v>
      </c>
      <c r="B658" t="s">
        <v>373</v>
      </c>
      <c r="C658" t="s">
        <v>365</v>
      </c>
      <c r="D658">
        <v>25</v>
      </c>
    </row>
    <row r="659" spans="1:4" x14ac:dyDescent="0.25">
      <c r="A659" s="61">
        <v>40427</v>
      </c>
      <c r="B659" t="s">
        <v>373</v>
      </c>
      <c r="C659" t="s">
        <v>374</v>
      </c>
      <c r="D659">
        <v>11</v>
      </c>
    </row>
    <row r="660" spans="1:4" x14ac:dyDescent="0.25">
      <c r="A660" s="61">
        <v>40727</v>
      </c>
      <c r="B660" t="s">
        <v>30</v>
      </c>
      <c r="C660" t="s">
        <v>374</v>
      </c>
      <c r="D660">
        <v>21</v>
      </c>
    </row>
    <row r="661" spans="1:4" x14ac:dyDescent="0.25">
      <c r="A661" s="61">
        <v>40581</v>
      </c>
      <c r="B661" t="s">
        <v>372</v>
      </c>
      <c r="C661" t="s">
        <v>375</v>
      </c>
      <c r="D661">
        <v>11</v>
      </c>
    </row>
    <row r="662" spans="1:4" x14ac:dyDescent="0.25">
      <c r="A662" s="61">
        <v>40942</v>
      </c>
      <c r="B662" t="s">
        <v>30</v>
      </c>
      <c r="C662" t="s">
        <v>370</v>
      </c>
      <c r="D662">
        <v>20</v>
      </c>
    </row>
    <row r="663" spans="1:4" x14ac:dyDescent="0.25">
      <c r="A663" s="61">
        <v>40889</v>
      </c>
      <c r="B663" t="s">
        <v>372</v>
      </c>
      <c r="C663" t="s">
        <v>376</v>
      </c>
      <c r="D663">
        <v>9</v>
      </c>
    </row>
    <row r="664" spans="1:4" x14ac:dyDescent="0.25">
      <c r="A664" s="61">
        <v>40527</v>
      </c>
      <c r="B664" t="s">
        <v>362</v>
      </c>
      <c r="C664" t="s">
        <v>375</v>
      </c>
      <c r="D664">
        <v>10</v>
      </c>
    </row>
    <row r="665" spans="1:4" x14ac:dyDescent="0.25">
      <c r="A665" s="61">
        <v>40563</v>
      </c>
      <c r="B665" t="s">
        <v>28</v>
      </c>
      <c r="C665" t="s">
        <v>375</v>
      </c>
      <c r="D665">
        <v>19</v>
      </c>
    </row>
    <row r="666" spans="1:4" x14ac:dyDescent="0.25">
      <c r="A666" s="61">
        <v>40636</v>
      </c>
      <c r="B666" t="s">
        <v>373</v>
      </c>
      <c r="C666" t="s">
        <v>365</v>
      </c>
      <c r="D666">
        <v>3</v>
      </c>
    </row>
    <row r="667" spans="1:4" x14ac:dyDescent="0.25">
      <c r="A667" s="61">
        <v>40850</v>
      </c>
      <c r="B667" t="s">
        <v>28</v>
      </c>
      <c r="C667" t="s">
        <v>365</v>
      </c>
      <c r="D667">
        <v>14</v>
      </c>
    </row>
    <row r="668" spans="1:4" x14ac:dyDescent="0.25">
      <c r="A668" s="61">
        <v>40884</v>
      </c>
      <c r="B668" t="s">
        <v>362</v>
      </c>
      <c r="C668" t="s">
        <v>365</v>
      </c>
      <c r="D668">
        <v>12</v>
      </c>
    </row>
    <row r="669" spans="1:4" x14ac:dyDescent="0.25">
      <c r="A669" s="61">
        <v>40881</v>
      </c>
      <c r="B669" t="s">
        <v>373</v>
      </c>
      <c r="C669" t="s">
        <v>365</v>
      </c>
      <c r="D669">
        <v>4</v>
      </c>
    </row>
    <row r="670" spans="1:4" x14ac:dyDescent="0.25">
      <c r="A670" s="61">
        <v>40785</v>
      </c>
      <c r="B670" t="s">
        <v>30</v>
      </c>
      <c r="C670" t="s">
        <v>375</v>
      </c>
      <c r="D670">
        <v>13</v>
      </c>
    </row>
    <row r="671" spans="1:4" x14ac:dyDescent="0.25">
      <c r="A671" s="61">
        <v>40917</v>
      </c>
      <c r="B671" t="s">
        <v>373</v>
      </c>
      <c r="C671" t="s">
        <v>363</v>
      </c>
      <c r="D671">
        <v>24</v>
      </c>
    </row>
    <row r="672" spans="1:4" x14ac:dyDescent="0.25">
      <c r="A672" s="61">
        <v>40367</v>
      </c>
      <c r="B672" t="s">
        <v>369</v>
      </c>
      <c r="C672" t="s">
        <v>363</v>
      </c>
      <c r="D672">
        <v>24</v>
      </c>
    </row>
    <row r="673" spans="1:4" x14ac:dyDescent="0.25">
      <c r="A673" s="61">
        <v>40399</v>
      </c>
      <c r="B673" t="s">
        <v>28</v>
      </c>
      <c r="C673" t="s">
        <v>370</v>
      </c>
      <c r="D673">
        <v>1</v>
      </c>
    </row>
    <row r="674" spans="1:4" x14ac:dyDescent="0.25">
      <c r="A674" s="61">
        <v>40805</v>
      </c>
      <c r="B674" t="s">
        <v>30</v>
      </c>
      <c r="C674" t="s">
        <v>370</v>
      </c>
      <c r="D674">
        <v>16</v>
      </c>
    </row>
    <row r="675" spans="1:4" x14ac:dyDescent="0.25">
      <c r="A675" s="61">
        <v>40941</v>
      </c>
      <c r="B675" t="s">
        <v>369</v>
      </c>
      <c r="C675" t="s">
        <v>375</v>
      </c>
      <c r="D675">
        <v>24</v>
      </c>
    </row>
    <row r="676" spans="1:4" x14ac:dyDescent="0.25">
      <c r="A676" s="61">
        <v>40416</v>
      </c>
      <c r="B676" t="s">
        <v>373</v>
      </c>
      <c r="C676" t="s">
        <v>375</v>
      </c>
      <c r="D676">
        <v>7</v>
      </c>
    </row>
    <row r="677" spans="1:4" x14ac:dyDescent="0.25">
      <c r="A677" s="61">
        <v>40563</v>
      </c>
      <c r="B677" t="s">
        <v>369</v>
      </c>
      <c r="C677" t="s">
        <v>375</v>
      </c>
      <c r="D677">
        <v>4</v>
      </c>
    </row>
    <row r="678" spans="1:4" x14ac:dyDescent="0.25">
      <c r="A678" s="61">
        <v>40458</v>
      </c>
      <c r="B678" t="s">
        <v>372</v>
      </c>
      <c r="C678" t="s">
        <v>376</v>
      </c>
      <c r="D678">
        <v>23</v>
      </c>
    </row>
    <row r="679" spans="1:4" x14ac:dyDescent="0.25">
      <c r="A679" s="61">
        <v>40497</v>
      </c>
      <c r="B679" t="s">
        <v>372</v>
      </c>
      <c r="C679" t="s">
        <v>376</v>
      </c>
      <c r="D679">
        <v>19</v>
      </c>
    </row>
    <row r="680" spans="1:4" x14ac:dyDescent="0.25">
      <c r="A680" s="61">
        <v>40668</v>
      </c>
      <c r="B680" t="s">
        <v>30</v>
      </c>
      <c r="C680" t="s">
        <v>374</v>
      </c>
      <c r="D680">
        <v>10</v>
      </c>
    </row>
    <row r="681" spans="1:4" x14ac:dyDescent="0.25">
      <c r="A681" s="61">
        <v>40644</v>
      </c>
      <c r="B681" t="s">
        <v>369</v>
      </c>
      <c r="C681" t="s">
        <v>375</v>
      </c>
      <c r="D681">
        <v>1</v>
      </c>
    </row>
    <row r="682" spans="1:4" x14ac:dyDescent="0.25">
      <c r="A682" s="61">
        <v>41007</v>
      </c>
      <c r="B682" t="s">
        <v>28</v>
      </c>
      <c r="C682" t="s">
        <v>374</v>
      </c>
      <c r="D682">
        <v>19</v>
      </c>
    </row>
    <row r="683" spans="1:4" x14ac:dyDescent="0.25">
      <c r="A683" s="61">
        <v>40862</v>
      </c>
      <c r="B683" t="s">
        <v>30</v>
      </c>
      <c r="C683" t="s">
        <v>376</v>
      </c>
      <c r="D683">
        <v>13</v>
      </c>
    </row>
    <row r="684" spans="1:4" x14ac:dyDescent="0.25">
      <c r="A684" s="61">
        <v>40908</v>
      </c>
      <c r="B684" t="s">
        <v>362</v>
      </c>
      <c r="C684" t="s">
        <v>370</v>
      </c>
      <c r="D684">
        <v>20</v>
      </c>
    </row>
    <row r="685" spans="1:4" x14ac:dyDescent="0.25">
      <c r="A685" s="61">
        <v>40863</v>
      </c>
      <c r="B685" t="s">
        <v>362</v>
      </c>
      <c r="C685" t="s">
        <v>365</v>
      </c>
      <c r="D685">
        <v>4</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G9" sqref="G9"/>
    </sheetView>
  </sheetViews>
  <sheetFormatPr defaultRowHeight="15" x14ac:dyDescent="0.25"/>
  <cols>
    <col min="1" max="1" width="12" bestFit="1" customWidth="1"/>
    <col min="2" max="2" width="13.28515625" customWidth="1"/>
    <col min="3" max="3" width="14.85546875" customWidth="1"/>
    <col min="4" max="4" width="14.5703125" customWidth="1"/>
    <col min="5" max="5" width="14.140625" bestFit="1" customWidth="1"/>
    <col min="6" max="6" width="2.140625" customWidth="1"/>
    <col min="7" max="7" width="12.5703125" bestFit="1" customWidth="1"/>
    <col min="8" max="8" width="11.85546875" bestFit="1" customWidth="1"/>
    <col min="9" max="9" width="11.7109375" bestFit="1" customWidth="1"/>
    <col min="10" max="10" width="2.140625" customWidth="1"/>
    <col min="11" max="11" width="13.140625" bestFit="1" customWidth="1"/>
  </cols>
  <sheetData>
    <row r="1" spans="1:9" ht="30" x14ac:dyDescent="0.25">
      <c r="A1" s="26" t="s">
        <v>384</v>
      </c>
      <c r="B1" s="26"/>
      <c r="C1" s="26"/>
      <c r="D1" s="26"/>
      <c r="E1" s="26"/>
      <c r="F1" s="26"/>
      <c r="G1" s="26"/>
      <c r="H1" s="26"/>
      <c r="I1" s="26"/>
    </row>
    <row r="3" spans="1:9" x14ac:dyDescent="0.25">
      <c r="A3" s="8" t="s">
        <v>204</v>
      </c>
      <c r="B3" s="8" t="s">
        <v>37</v>
      </c>
      <c r="C3" s="8" t="s">
        <v>385</v>
      </c>
      <c r="D3" s="8" t="s">
        <v>386</v>
      </c>
      <c r="E3" s="8" t="s">
        <v>387</v>
      </c>
      <c r="G3" s="82" t="s">
        <v>299</v>
      </c>
      <c r="H3" s="83"/>
      <c r="I3" s="84"/>
    </row>
    <row r="4" spans="1:9" x14ac:dyDescent="0.25">
      <c r="A4" s="4" t="s">
        <v>388</v>
      </c>
      <c r="B4" s="7">
        <v>343916</v>
      </c>
      <c r="C4" s="7">
        <v>959920</v>
      </c>
      <c r="D4" s="4">
        <v>4.0999999999999996</v>
      </c>
      <c r="E4" s="16"/>
      <c r="G4" s="8" t="s">
        <v>37</v>
      </c>
      <c r="H4" s="8" t="s">
        <v>385</v>
      </c>
      <c r="I4" s="8" t="s">
        <v>386</v>
      </c>
    </row>
    <row r="5" spans="1:9" x14ac:dyDescent="0.25">
      <c r="A5" s="4" t="s">
        <v>389</v>
      </c>
      <c r="B5" s="7">
        <v>275394</v>
      </c>
      <c r="C5" s="7">
        <v>1040339</v>
      </c>
      <c r="D5" s="4">
        <v>1.4</v>
      </c>
      <c r="E5" s="16"/>
      <c r="G5" s="7">
        <v>250000</v>
      </c>
      <c r="H5" s="7">
        <v>900000</v>
      </c>
      <c r="I5" s="4">
        <v>2.5</v>
      </c>
    </row>
    <row r="6" spans="1:9" x14ac:dyDescent="0.25">
      <c r="A6" s="4" t="s">
        <v>390</v>
      </c>
      <c r="B6" s="7">
        <v>256331</v>
      </c>
      <c r="C6" s="7">
        <v>1008433</v>
      </c>
      <c r="D6" s="4">
        <v>1.7</v>
      </c>
      <c r="E6" s="16"/>
      <c r="G6" t="s">
        <v>391</v>
      </c>
      <c r="H6" t="s">
        <v>391</v>
      </c>
      <c r="I6" t="s">
        <v>391</v>
      </c>
    </row>
    <row r="7" spans="1:9" x14ac:dyDescent="0.25">
      <c r="A7" s="4" t="s">
        <v>392</v>
      </c>
      <c r="B7" s="7">
        <v>431027</v>
      </c>
      <c r="C7" s="7">
        <v>959975</v>
      </c>
      <c r="D7" s="4">
        <v>1.1000000000000001</v>
      </c>
      <c r="E7" s="16"/>
    </row>
    <row r="8" spans="1:9" x14ac:dyDescent="0.25">
      <c r="A8" s="4" t="s">
        <v>393</v>
      </c>
      <c r="B8" s="7">
        <v>283174</v>
      </c>
      <c r="C8" s="7">
        <v>963773</v>
      </c>
      <c r="D8" s="4">
        <v>3.6</v>
      </c>
      <c r="E8" s="16"/>
    </row>
    <row r="9" spans="1:9" x14ac:dyDescent="0.25">
      <c r="A9" s="4" t="s">
        <v>394</v>
      </c>
      <c r="B9" s="7">
        <v>296303</v>
      </c>
      <c r="C9" s="7">
        <v>839012</v>
      </c>
      <c r="D9" s="4">
        <v>3</v>
      </c>
      <c r="E9" s="16"/>
    </row>
    <row r="10" spans="1:9" x14ac:dyDescent="0.25">
      <c r="A10" s="4" t="s">
        <v>395</v>
      </c>
      <c r="B10" s="7">
        <v>264264</v>
      </c>
      <c r="C10" s="7">
        <v>866385</v>
      </c>
      <c r="D10" s="4">
        <v>3.3</v>
      </c>
      <c r="E10" s="16"/>
    </row>
    <row r="11" spans="1:9" x14ac:dyDescent="0.25">
      <c r="A11" s="4" t="s">
        <v>396</v>
      </c>
      <c r="B11" s="7">
        <v>224181</v>
      </c>
      <c r="C11" s="7">
        <v>799282</v>
      </c>
      <c r="D11" s="4">
        <v>1.1000000000000001</v>
      </c>
      <c r="E11" s="16"/>
    </row>
    <row r="12" spans="1:9" x14ac:dyDescent="0.25">
      <c r="A12" s="4" t="s">
        <v>397</v>
      </c>
      <c r="B12" s="7">
        <v>267021</v>
      </c>
      <c r="C12" s="7">
        <v>788125</v>
      </c>
      <c r="D12" s="4">
        <v>1.4</v>
      </c>
      <c r="E12" s="16"/>
    </row>
    <row r="13" spans="1:9" x14ac:dyDescent="0.25">
      <c r="A13" s="4" t="s">
        <v>398</v>
      </c>
      <c r="B13" s="7">
        <v>209565</v>
      </c>
      <c r="C13" s="7">
        <v>963794</v>
      </c>
      <c r="D13" s="4">
        <v>3.1</v>
      </c>
      <c r="E13" s="16"/>
    </row>
    <row r="14" spans="1:9" x14ac:dyDescent="0.25">
      <c r="A14" s="4" t="s">
        <v>399</v>
      </c>
      <c r="B14" s="7">
        <v>205064</v>
      </c>
      <c r="C14" s="7">
        <v>766797</v>
      </c>
      <c r="D14" s="4">
        <v>2.5</v>
      </c>
      <c r="E14" s="16"/>
    </row>
    <row r="15" spans="1:9" x14ac:dyDescent="0.25">
      <c r="A15" s="4" t="s">
        <v>400</v>
      </c>
      <c r="B15" s="7">
        <v>307681</v>
      </c>
      <c r="C15" s="7">
        <v>1000711</v>
      </c>
      <c r="D15" s="4">
        <v>4.8</v>
      </c>
      <c r="E15" s="16"/>
    </row>
    <row r="16" spans="1:9" x14ac:dyDescent="0.25">
      <c r="A16" s="4" t="s">
        <v>401</v>
      </c>
      <c r="B16" s="7">
        <v>415514</v>
      </c>
      <c r="C16" s="7">
        <v>1080614</v>
      </c>
      <c r="D16" s="4">
        <v>1.4</v>
      </c>
      <c r="E16" s="16"/>
    </row>
    <row r="17" spans="1:5" x14ac:dyDescent="0.25">
      <c r="A17" s="4" t="s">
        <v>402</v>
      </c>
      <c r="B17" s="7">
        <v>198004</v>
      </c>
      <c r="C17" s="7">
        <v>1014811</v>
      </c>
      <c r="D17" s="4">
        <v>2.2999999999999998</v>
      </c>
      <c r="E17" s="16"/>
    </row>
    <row r="18" spans="1:5" x14ac:dyDescent="0.25">
      <c r="A18" s="4" t="s">
        <v>403</v>
      </c>
      <c r="B18" s="7">
        <v>133078</v>
      </c>
      <c r="C18" s="7">
        <v>764241</v>
      </c>
      <c r="D18" s="4">
        <v>2.6</v>
      </c>
      <c r="E18" s="16"/>
    </row>
    <row r="19" spans="1:5" x14ac:dyDescent="0.25">
      <c r="A19" s="4" t="s">
        <v>404</v>
      </c>
      <c r="B19" s="7">
        <v>228636</v>
      </c>
      <c r="C19" s="7">
        <v>798686</v>
      </c>
      <c r="D19" s="4">
        <v>4.8</v>
      </c>
      <c r="E19" s="16"/>
    </row>
    <row r="20" spans="1:5" x14ac:dyDescent="0.25">
      <c r="A20" s="4" t="s">
        <v>405</v>
      </c>
      <c r="B20" s="7">
        <v>188991</v>
      </c>
      <c r="C20" s="7">
        <v>1072008</v>
      </c>
      <c r="D20" s="4">
        <v>3.6</v>
      </c>
      <c r="E20" s="16"/>
    </row>
    <row r="21" spans="1:5" x14ac:dyDescent="0.25">
      <c r="A21" s="4" t="s">
        <v>406</v>
      </c>
      <c r="B21" s="7">
        <v>263076</v>
      </c>
      <c r="C21" s="7">
        <v>1006448</v>
      </c>
      <c r="D21" s="4">
        <v>4.9000000000000004</v>
      </c>
      <c r="E21" s="16"/>
    </row>
    <row r="22" spans="1:5" x14ac:dyDescent="0.25">
      <c r="A22" s="4" t="s">
        <v>407</v>
      </c>
      <c r="B22" s="7">
        <v>352011</v>
      </c>
      <c r="C22" s="7">
        <v>867680</v>
      </c>
      <c r="D22" s="4">
        <v>2.5</v>
      </c>
      <c r="E22" s="16"/>
    </row>
    <row r="23" spans="1:5" x14ac:dyDescent="0.25">
      <c r="A23" s="4" t="s">
        <v>408</v>
      </c>
      <c r="B23" s="7">
        <v>361081</v>
      </c>
      <c r="C23" s="7">
        <v>1035101</v>
      </c>
      <c r="D23" s="4">
        <v>1</v>
      </c>
      <c r="E23" s="1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D6" sqref="D6"/>
    </sheetView>
  </sheetViews>
  <sheetFormatPr defaultRowHeight="15" x14ac:dyDescent="0.25"/>
  <cols>
    <col min="1" max="1" width="12" bestFit="1" customWidth="1"/>
    <col min="2" max="2" width="13.28515625" customWidth="1"/>
    <col min="3" max="3" width="17.7109375" bestFit="1" customWidth="1"/>
    <col min="4" max="4" width="14.5703125" customWidth="1"/>
    <col min="5" max="5" width="14.140625" bestFit="1" customWidth="1"/>
    <col min="6" max="6" width="2.140625" customWidth="1"/>
    <col min="7" max="7" width="17.7109375" bestFit="1" customWidth="1"/>
    <col min="8" max="8" width="11.85546875" bestFit="1" customWidth="1"/>
    <col min="9" max="9" width="11.7109375" bestFit="1" customWidth="1"/>
    <col min="10" max="10" width="2.140625" customWidth="1"/>
    <col min="11" max="11" width="13.140625" bestFit="1" customWidth="1"/>
  </cols>
  <sheetData>
    <row r="1" spans="1:8" x14ac:dyDescent="0.25">
      <c r="A1" s="75" t="s">
        <v>409</v>
      </c>
      <c r="B1" s="75"/>
      <c r="C1" s="75"/>
      <c r="D1" s="75"/>
      <c r="E1" s="75"/>
      <c r="F1" s="75"/>
      <c r="G1" s="75"/>
      <c r="H1" s="75"/>
    </row>
    <row r="5" spans="1:8" x14ac:dyDescent="0.25">
      <c r="A5" s="11" t="s">
        <v>35</v>
      </c>
      <c r="B5" s="11" t="s">
        <v>410</v>
      </c>
      <c r="C5" s="11" t="s">
        <v>411</v>
      </c>
      <c r="D5" s="11" t="s">
        <v>412</v>
      </c>
      <c r="G5" s="11" t="s">
        <v>411</v>
      </c>
      <c r="H5" s="11" t="s">
        <v>412</v>
      </c>
    </row>
    <row r="6" spans="1:8" x14ac:dyDescent="0.25">
      <c r="A6" s="17">
        <v>40308</v>
      </c>
      <c r="B6" s="4" t="s">
        <v>267</v>
      </c>
      <c r="C6" s="4">
        <v>73</v>
      </c>
      <c r="D6" s="16"/>
      <c r="G6" s="4">
        <v>0</v>
      </c>
      <c r="H6" s="7">
        <v>0</v>
      </c>
    </row>
    <row r="7" spans="1:8" x14ac:dyDescent="0.25">
      <c r="A7" s="17">
        <v>40308</v>
      </c>
      <c r="B7" s="4" t="s">
        <v>279</v>
      </c>
      <c r="C7" s="4">
        <v>22</v>
      </c>
      <c r="D7" s="16"/>
      <c r="G7" s="4">
        <v>60</v>
      </c>
      <c r="H7" s="7">
        <v>50</v>
      </c>
    </row>
    <row r="8" spans="1:8" x14ac:dyDescent="0.25">
      <c r="A8" s="17">
        <v>40308</v>
      </c>
      <c r="B8" s="4" t="s">
        <v>268</v>
      </c>
      <c r="C8" s="4">
        <v>92</v>
      </c>
      <c r="D8" s="16"/>
      <c r="G8" s="4">
        <v>90</v>
      </c>
      <c r="H8" s="7">
        <v>75</v>
      </c>
    </row>
    <row r="9" spans="1:8" x14ac:dyDescent="0.25">
      <c r="A9" s="17">
        <v>40308</v>
      </c>
      <c r="B9" s="4" t="s">
        <v>273</v>
      </c>
      <c r="C9" s="4">
        <v>77</v>
      </c>
      <c r="D9" s="16"/>
      <c r="G9" s="4">
        <v>150</v>
      </c>
      <c r="H9" s="7">
        <v>150</v>
      </c>
    </row>
    <row r="10" spans="1:8" x14ac:dyDescent="0.25">
      <c r="A10" s="17">
        <v>40308</v>
      </c>
      <c r="B10" s="4" t="s">
        <v>272</v>
      </c>
      <c r="C10" s="4">
        <v>78</v>
      </c>
      <c r="D10" s="16"/>
    </row>
    <row r="11" spans="1:8" x14ac:dyDescent="0.25">
      <c r="A11" s="17">
        <v>40308</v>
      </c>
      <c r="B11" s="4" t="s">
        <v>277</v>
      </c>
      <c r="C11" s="4">
        <v>93</v>
      </c>
      <c r="D11" s="16"/>
    </row>
    <row r="12" spans="1:8" x14ac:dyDescent="0.25">
      <c r="A12" s="17">
        <v>40308</v>
      </c>
      <c r="B12" s="4" t="s">
        <v>261</v>
      </c>
      <c r="C12" s="4">
        <v>90</v>
      </c>
      <c r="D12" s="16"/>
    </row>
    <row r="13" spans="1:8" x14ac:dyDescent="0.25">
      <c r="A13" s="17">
        <v>40308</v>
      </c>
      <c r="B13" s="4" t="s">
        <v>186</v>
      </c>
      <c r="C13" s="4">
        <v>88</v>
      </c>
      <c r="D13" s="16"/>
    </row>
    <row r="14" spans="1:8" x14ac:dyDescent="0.25">
      <c r="A14" s="17">
        <v>40308</v>
      </c>
      <c r="B14" s="4" t="s">
        <v>275</v>
      </c>
      <c r="C14" s="4">
        <v>77</v>
      </c>
      <c r="D14" s="16"/>
    </row>
    <row r="15" spans="1:8" x14ac:dyDescent="0.25">
      <c r="A15" s="17">
        <v>40308</v>
      </c>
      <c r="B15" s="4" t="s">
        <v>278</v>
      </c>
      <c r="C15" s="4">
        <v>81</v>
      </c>
      <c r="D15" s="16"/>
    </row>
    <row r="16" spans="1:8" x14ac:dyDescent="0.25">
      <c r="A16" s="17">
        <v>40308</v>
      </c>
      <c r="B16" s="4" t="s">
        <v>190</v>
      </c>
      <c r="C16" s="4">
        <v>81</v>
      </c>
      <c r="D16" s="16"/>
    </row>
    <row r="17" spans="1:4" x14ac:dyDescent="0.25">
      <c r="A17" s="17">
        <v>40308</v>
      </c>
      <c r="B17" s="4" t="s">
        <v>191</v>
      </c>
      <c r="C17" s="4">
        <v>86</v>
      </c>
      <c r="D17" s="16"/>
    </row>
    <row r="18" spans="1:4" x14ac:dyDescent="0.25">
      <c r="A18" s="17">
        <v>40308</v>
      </c>
      <c r="B18" s="4" t="s">
        <v>284</v>
      </c>
      <c r="C18" s="4">
        <v>91</v>
      </c>
      <c r="D18" s="16"/>
    </row>
    <row r="19" spans="1:4" x14ac:dyDescent="0.25">
      <c r="A19" s="17">
        <v>40308</v>
      </c>
      <c r="B19" s="4" t="s">
        <v>282</v>
      </c>
      <c r="C19" s="4">
        <v>84</v>
      </c>
      <c r="D19" s="16"/>
    </row>
    <row r="20" spans="1:4" x14ac:dyDescent="0.25">
      <c r="A20" s="17">
        <v>40308</v>
      </c>
      <c r="B20" s="4" t="s">
        <v>270</v>
      </c>
      <c r="C20" s="4">
        <v>89</v>
      </c>
      <c r="D20" s="16"/>
    </row>
    <row r="21" spans="1:4" x14ac:dyDescent="0.25">
      <c r="A21" s="17">
        <v>40308</v>
      </c>
      <c r="B21" s="4" t="s">
        <v>283</v>
      </c>
      <c r="C21" s="4">
        <v>74</v>
      </c>
      <c r="D21" s="16"/>
    </row>
    <row r="22" spans="1:4" x14ac:dyDescent="0.25">
      <c r="A22" s="17">
        <v>40308</v>
      </c>
      <c r="B22" s="4" t="s">
        <v>280</v>
      </c>
      <c r="C22" s="4">
        <v>86</v>
      </c>
      <c r="D22" s="16"/>
    </row>
    <row r="23" spans="1:4" x14ac:dyDescent="0.25">
      <c r="A23" s="17">
        <v>40308</v>
      </c>
      <c r="B23" s="4" t="s">
        <v>276</v>
      </c>
      <c r="C23" s="4">
        <v>94</v>
      </c>
      <c r="D23" s="16"/>
    </row>
    <row r="24" spans="1:4" x14ac:dyDescent="0.25">
      <c r="A24" s="17">
        <v>40308</v>
      </c>
      <c r="B24" s="4" t="s">
        <v>281</v>
      </c>
      <c r="C24" s="4">
        <v>70</v>
      </c>
      <c r="D24" s="16"/>
    </row>
    <row r="25" spans="1:4" x14ac:dyDescent="0.25">
      <c r="A25" s="17">
        <v>40308</v>
      </c>
      <c r="B25" s="4" t="s">
        <v>274</v>
      </c>
      <c r="C25" s="4">
        <v>0</v>
      </c>
      <c r="D25" s="16"/>
    </row>
    <row r="26" spans="1:4" x14ac:dyDescent="0.25">
      <c r="A26" s="17">
        <v>40308</v>
      </c>
      <c r="B26" s="4" t="s">
        <v>413</v>
      </c>
      <c r="C26" s="4">
        <v>86</v>
      </c>
      <c r="D26" s="16"/>
    </row>
    <row r="27" spans="1:4" x14ac:dyDescent="0.25">
      <c r="A27" s="17">
        <v>40308</v>
      </c>
      <c r="B27" s="4" t="s">
        <v>266</v>
      </c>
      <c r="C27" s="4">
        <v>88</v>
      </c>
      <c r="D27" s="16"/>
    </row>
    <row r="28" spans="1:4" x14ac:dyDescent="0.25">
      <c r="A28" s="17">
        <v>40308</v>
      </c>
      <c r="B28" s="4" t="s">
        <v>271</v>
      </c>
      <c r="C28" s="4">
        <v>94</v>
      </c>
      <c r="D28" s="16"/>
    </row>
    <row r="29" spans="1:4" x14ac:dyDescent="0.25">
      <c r="A29" s="17">
        <v>40308</v>
      </c>
      <c r="B29" s="4" t="s">
        <v>414</v>
      </c>
      <c r="C29" s="4">
        <v>84</v>
      </c>
      <c r="D29" s="16"/>
    </row>
    <row r="30" spans="1:4" x14ac:dyDescent="0.25">
      <c r="A30" s="17">
        <v>40308</v>
      </c>
      <c r="B30" s="4" t="s">
        <v>263</v>
      </c>
      <c r="C30" s="4">
        <v>79</v>
      </c>
      <c r="D30" s="1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0"/>
  <sheetViews>
    <sheetView workbookViewId="0">
      <selection activeCell="A4" sqref="A4"/>
    </sheetView>
  </sheetViews>
  <sheetFormatPr defaultRowHeight="15" x14ac:dyDescent="0.25"/>
  <cols>
    <col min="1" max="1" width="17" bestFit="1" customWidth="1"/>
    <col min="2" max="2" width="18" customWidth="1"/>
    <col min="3" max="3" width="11.7109375" bestFit="1" customWidth="1"/>
    <col min="4" max="4" width="13.140625" customWidth="1"/>
    <col min="5" max="5" width="10.85546875" bestFit="1" customWidth="1"/>
    <col min="27" max="27" width="15.7109375" bestFit="1" customWidth="1"/>
    <col min="28" max="28" width="11.140625" bestFit="1" customWidth="1"/>
    <col min="29" max="30" width="10.7109375" bestFit="1" customWidth="1"/>
    <col min="31" max="31" width="10.85546875" bestFit="1" customWidth="1"/>
  </cols>
  <sheetData>
    <row r="1" spans="1:31" ht="30" x14ac:dyDescent="0.25">
      <c r="A1" s="26"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26"/>
      <c r="C1" s="26"/>
      <c r="D1" s="26"/>
      <c r="E1" s="26"/>
      <c r="F1" s="26"/>
      <c r="G1" s="26"/>
      <c r="H1" s="26"/>
      <c r="I1" s="26"/>
      <c r="J1" s="26"/>
      <c r="AA1" t="s">
        <v>415</v>
      </c>
    </row>
    <row r="2" spans="1:31" x14ac:dyDescent="0.25">
      <c r="AA2" s="28" t="s">
        <v>416</v>
      </c>
      <c r="AB2" s="28" t="s">
        <v>417</v>
      </c>
      <c r="AC2" s="28" t="s">
        <v>418</v>
      </c>
      <c r="AD2" s="28" t="s">
        <v>419</v>
      </c>
      <c r="AE2" s="28" t="s">
        <v>420</v>
      </c>
    </row>
    <row r="3" spans="1:31" x14ac:dyDescent="0.25">
      <c r="A3" s="11" t="s">
        <v>416</v>
      </c>
      <c r="B3" s="11" t="s">
        <v>417</v>
      </c>
      <c r="C3" s="11" t="s">
        <v>418</v>
      </c>
      <c r="D3" s="11" t="s">
        <v>419</v>
      </c>
      <c r="E3" s="11" t="s">
        <v>420</v>
      </c>
      <c r="AA3" t="str">
        <f ca="1">CHAR(65+INT(RAND()*25+1))&amp;CHAR(65+INT(RAND()*25+1))&amp;CHAR(65+INT(RAND()*25+1))&amp;CHAR(65+INT(RAND()*25+1))&amp;"-"&amp;RANDBETWEEN(1000,9999)&amp;"-"&amp;TEXT(ROWS(AA$2:AA3),"0000")</f>
        <v>HVXK-7451-0002</v>
      </c>
      <c r="AB3" t="s">
        <v>421</v>
      </c>
      <c r="AC3" t="s">
        <v>422</v>
      </c>
      <c r="AD3" s="61">
        <f ca="1">RANDBETWEEN(37000,40300)</f>
        <v>37325</v>
      </c>
      <c r="AE3" s="9">
        <f ca="1">RANDBETWEEN(29000,59000)</f>
        <v>58426</v>
      </c>
    </row>
    <row r="4" spans="1:31" x14ac:dyDescent="0.25">
      <c r="A4" s="4" t="s">
        <v>423</v>
      </c>
      <c r="B4" s="85"/>
      <c r="C4" s="16"/>
      <c r="D4" s="76"/>
      <c r="E4" s="10"/>
    </row>
    <row r="6" spans="1:31" x14ac:dyDescent="0.25">
      <c r="A6" s="28" t="s">
        <v>416</v>
      </c>
      <c r="B6" s="28" t="s">
        <v>417</v>
      </c>
      <c r="C6" s="28" t="s">
        <v>418</v>
      </c>
      <c r="D6" s="28" t="s">
        <v>419</v>
      </c>
      <c r="E6" s="28" t="s">
        <v>420</v>
      </c>
    </row>
    <row r="7" spans="1:31" x14ac:dyDescent="0.25">
      <c r="A7" t="s">
        <v>424</v>
      </c>
      <c r="B7" t="s">
        <v>421</v>
      </c>
      <c r="C7" t="s">
        <v>422</v>
      </c>
      <c r="D7" s="61">
        <v>38532</v>
      </c>
      <c r="E7" s="9">
        <v>53543</v>
      </c>
    </row>
    <row r="8" spans="1:31" x14ac:dyDescent="0.25">
      <c r="A8" t="s">
        <v>425</v>
      </c>
      <c r="B8" t="s">
        <v>426</v>
      </c>
      <c r="C8" t="s">
        <v>427</v>
      </c>
      <c r="D8" s="61">
        <v>38478</v>
      </c>
      <c r="E8" s="9">
        <v>29713</v>
      </c>
    </row>
    <row r="9" spans="1:31" x14ac:dyDescent="0.25">
      <c r="A9" t="s">
        <v>428</v>
      </c>
      <c r="B9" t="s">
        <v>429</v>
      </c>
      <c r="C9" t="s">
        <v>430</v>
      </c>
      <c r="D9" s="61">
        <v>40189</v>
      </c>
      <c r="E9" s="9">
        <v>58222</v>
      </c>
    </row>
    <row r="10" spans="1:31" x14ac:dyDescent="0.25">
      <c r="A10" t="s">
        <v>431</v>
      </c>
      <c r="B10" t="s">
        <v>432</v>
      </c>
      <c r="C10" t="s">
        <v>433</v>
      </c>
      <c r="D10" s="61">
        <v>40280</v>
      </c>
      <c r="E10" s="9">
        <v>31083</v>
      </c>
    </row>
    <row r="11" spans="1:31" x14ac:dyDescent="0.25">
      <c r="A11" t="s">
        <v>434</v>
      </c>
      <c r="B11" t="s">
        <v>435</v>
      </c>
      <c r="C11" t="s">
        <v>436</v>
      </c>
      <c r="D11" s="61">
        <v>39503</v>
      </c>
      <c r="E11" s="9">
        <v>38656</v>
      </c>
    </row>
    <row r="12" spans="1:31" x14ac:dyDescent="0.25">
      <c r="A12" t="s">
        <v>437</v>
      </c>
      <c r="B12" t="s">
        <v>438</v>
      </c>
      <c r="C12" t="s">
        <v>439</v>
      </c>
      <c r="D12" s="61">
        <v>37133</v>
      </c>
      <c r="E12" s="9">
        <v>56298</v>
      </c>
    </row>
    <row r="13" spans="1:31" x14ac:dyDescent="0.25">
      <c r="A13" t="s">
        <v>440</v>
      </c>
      <c r="B13" t="s">
        <v>441</v>
      </c>
      <c r="C13" t="s">
        <v>442</v>
      </c>
      <c r="D13" s="61">
        <v>37177</v>
      </c>
      <c r="E13" s="9">
        <v>40540</v>
      </c>
    </row>
    <row r="14" spans="1:31" x14ac:dyDescent="0.25">
      <c r="A14" t="s">
        <v>443</v>
      </c>
      <c r="B14" t="s">
        <v>444</v>
      </c>
      <c r="C14" t="s">
        <v>445</v>
      </c>
      <c r="D14" s="61">
        <v>37474</v>
      </c>
      <c r="E14" s="9">
        <v>32458</v>
      </c>
    </row>
    <row r="15" spans="1:31" x14ac:dyDescent="0.25">
      <c r="A15" t="s">
        <v>423</v>
      </c>
      <c r="B15" t="s">
        <v>446</v>
      </c>
      <c r="C15" t="s">
        <v>447</v>
      </c>
      <c r="D15" s="61">
        <v>37689</v>
      </c>
      <c r="E15" s="9">
        <v>58644</v>
      </c>
    </row>
    <row r="16" spans="1:31" x14ac:dyDescent="0.25">
      <c r="A16" t="s">
        <v>448</v>
      </c>
      <c r="B16" t="s">
        <v>449</v>
      </c>
      <c r="C16" t="s">
        <v>450</v>
      </c>
      <c r="D16" s="61">
        <v>37932</v>
      </c>
      <c r="E16" s="9">
        <v>36264</v>
      </c>
    </row>
    <row r="17" spans="1:5" x14ac:dyDescent="0.25">
      <c r="A17" t="s">
        <v>451</v>
      </c>
      <c r="B17" t="s">
        <v>452</v>
      </c>
      <c r="C17" t="s">
        <v>453</v>
      </c>
      <c r="D17" s="61">
        <v>38636</v>
      </c>
      <c r="E17" s="9">
        <v>34630</v>
      </c>
    </row>
    <row r="18" spans="1:5" x14ac:dyDescent="0.25">
      <c r="A18" t="s">
        <v>454</v>
      </c>
      <c r="B18" t="s">
        <v>455</v>
      </c>
      <c r="C18" t="s">
        <v>456</v>
      </c>
      <c r="D18" s="61">
        <v>37506</v>
      </c>
      <c r="E18" s="9">
        <v>52432</v>
      </c>
    </row>
    <row r="19" spans="1:5" x14ac:dyDescent="0.25">
      <c r="A19" t="s">
        <v>457</v>
      </c>
      <c r="B19" t="s">
        <v>458</v>
      </c>
      <c r="C19" t="s">
        <v>459</v>
      </c>
      <c r="D19" s="61">
        <v>37599</v>
      </c>
      <c r="E19" s="9">
        <v>39565</v>
      </c>
    </row>
    <row r="20" spans="1:5" x14ac:dyDescent="0.25">
      <c r="A20" t="s">
        <v>460</v>
      </c>
      <c r="B20" t="s">
        <v>461</v>
      </c>
      <c r="C20" t="s">
        <v>462</v>
      </c>
      <c r="D20" s="61">
        <v>40276</v>
      </c>
      <c r="E20" s="9">
        <v>32941</v>
      </c>
    </row>
    <row r="21" spans="1:5" x14ac:dyDescent="0.25">
      <c r="A21" t="s">
        <v>463</v>
      </c>
      <c r="B21" t="s">
        <v>464</v>
      </c>
      <c r="C21" t="s">
        <v>465</v>
      </c>
      <c r="D21" s="61">
        <v>38830</v>
      </c>
      <c r="E21" s="9">
        <v>52813</v>
      </c>
    </row>
    <row r="22" spans="1:5" x14ac:dyDescent="0.25">
      <c r="A22" t="s">
        <v>466</v>
      </c>
      <c r="B22" t="s">
        <v>467</v>
      </c>
      <c r="C22" t="s">
        <v>468</v>
      </c>
      <c r="D22" s="61">
        <v>37509</v>
      </c>
      <c r="E22" s="9">
        <v>48002</v>
      </c>
    </row>
    <row r="23" spans="1:5" x14ac:dyDescent="0.25">
      <c r="A23" t="s">
        <v>469</v>
      </c>
      <c r="B23" t="s">
        <v>470</v>
      </c>
      <c r="C23" t="s">
        <v>471</v>
      </c>
      <c r="D23" s="61">
        <v>37892</v>
      </c>
      <c r="E23" s="9">
        <v>30414</v>
      </c>
    </row>
    <row r="24" spans="1:5" x14ac:dyDescent="0.25">
      <c r="A24" t="s">
        <v>472</v>
      </c>
      <c r="B24" t="s">
        <v>473</v>
      </c>
      <c r="C24" t="s">
        <v>474</v>
      </c>
      <c r="D24" s="61">
        <v>37341</v>
      </c>
      <c r="E24" s="9">
        <v>46956</v>
      </c>
    </row>
    <row r="25" spans="1:5" x14ac:dyDescent="0.25">
      <c r="A25" t="s">
        <v>475</v>
      </c>
      <c r="B25" t="s">
        <v>476</v>
      </c>
      <c r="C25" t="s">
        <v>477</v>
      </c>
      <c r="D25" s="61">
        <v>39800</v>
      </c>
      <c r="E25" s="9">
        <v>45420</v>
      </c>
    </row>
    <row r="26" spans="1:5" x14ac:dyDescent="0.25">
      <c r="A26" t="s">
        <v>478</v>
      </c>
      <c r="B26" t="s">
        <v>479</v>
      </c>
      <c r="C26" t="s">
        <v>480</v>
      </c>
      <c r="D26" s="61">
        <v>39491</v>
      </c>
      <c r="E26" s="9">
        <v>38059</v>
      </c>
    </row>
    <row r="27" spans="1:5" x14ac:dyDescent="0.25">
      <c r="A27" t="s">
        <v>481</v>
      </c>
      <c r="B27" t="s">
        <v>482</v>
      </c>
      <c r="C27" t="s">
        <v>483</v>
      </c>
      <c r="D27" s="61">
        <v>38301</v>
      </c>
      <c r="E27" s="9">
        <v>51869</v>
      </c>
    </row>
    <row r="28" spans="1:5" x14ac:dyDescent="0.25">
      <c r="A28" t="s">
        <v>484</v>
      </c>
      <c r="B28" t="s">
        <v>485</v>
      </c>
      <c r="C28" t="s">
        <v>486</v>
      </c>
      <c r="D28" s="61">
        <v>38053</v>
      </c>
      <c r="E28" s="9">
        <v>32333</v>
      </c>
    </row>
    <row r="29" spans="1:5" x14ac:dyDescent="0.25">
      <c r="A29" t="s">
        <v>487</v>
      </c>
      <c r="B29" t="s">
        <v>488</v>
      </c>
      <c r="C29" t="s">
        <v>489</v>
      </c>
      <c r="D29" s="61">
        <v>39015</v>
      </c>
      <c r="E29" s="9">
        <v>56868</v>
      </c>
    </row>
    <row r="30" spans="1:5" x14ac:dyDescent="0.25">
      <c r="A30" t="s">
        <v>490</v>
      </c>
      <c r="B30" t="s">
        <v>491</v>
      </c>
      <c r="C30" t="s">
        <v>492</v>
      </c>
      <c r="D30" s="61">
        <v>40033</v>
      </c>
      <c r="E30" s="9">
        <v>31846</v>
      </c>
    </row>
    <row r="31" spans="1:5" x14ac:dyDescent="0.25">
      <c r="A31" t="s">
        <v>493</v>
      </c>
      <c r="B31" t="s">
        <v>494</v>
      </c>
      <c r="C31" t="s">
        <v>495</v>
      </c>
      <c r="D31" s="61">
        <v>37990</v>
      </c>
      <c r="E31" s="9">
        <v>45553</v>
      </c>
    </row>
    <row r="32" spans="1:5" x14ac:dyDescent="0.25">
      <c r="A32" t="s">
        <v>496</v>
      </c>
      <c r="B32" t="s">
        <v>497</v>
      </c>
      <c r="C32" t="s">
        <v>498</v>
      </c>
      <c r="D32" s="61">
        <v>37743</v>
      </c>
      <c r="E32" s="9">
        <v>37253</v>
      </c>
    </row>
    <row r="33" spans="1:5" x14ac:dyDescent="0.25">
      <c r="A33" t="s">
        <v>499</v>
      </c>
      <c r="B33" t="s">
        <v>500</v>
      </c>
      <c r="C33" t="s">
        <v>501</v>
      </c>
      <c r="D33" s="61">
        <v>37940</v>
      </c>
      <c r="E33" s="9">
        <v>53211</v>
      </c>
    </row>
    <row r="34" spans="1:5" x14ac:dyDescent="0.25">
      <c r="A34" t="s">
        <v>502</v>
      </c>
      <c r="B34" t="s">
        <v>503</v>
      </c>
      <c r="C34" t="s">
        <v>504</v>
      </c>
      <c r="D34" s="61">
        <v>38433</v>
      </c>
      <c r="E34" s="9">
        <v>44756</v>
      </c>
    </row>
    <row r="35" spans="1:5" x14ac:dyDescent="0.25">
      <c r="A35" t="s">
        <v>505</v>
      </c>
      <c r="B35" t="s">
        <v>506</v>
      </c>
      <c r="C35" t="s">
        <v>507</v>
      </c>
      <c r="D35" s="61">
        <v>38088</v>
      </c>
      <c r="E35" s="9">
        <v>52914</v>
      </c>
    </row>
    <row r="36" spans="1:5" x14ac:dyDescent="0.25">
      <c r="A36" t="s">
        <v>508</v>
      </c>
      <c r="B36" t="s">
        <v>509</v>
      </c>
      <c r="C36" t="s">
        <v>510</v>
      </c>
      <c r="D36" s="61">
        <v>38056</v>
      </c>
      <c r="E36" s="9">
        <v>38639</v>
      </c>
    </row>
    <row r="37" spans="1:5" x14ac:dyDescent="0.25">
      <c r="A37" t="s">
        <v>511</v>
      </c>
      <c r="B37" t="s">
        <v>512</v>
      </c>
      <c r="C37" t="s">
        <v>513</v>
      </c>
      <c r="D37" s="61">
        <v>39647</v>
      </c>
      <c r="E37" s="9">
        <v>39784</v>
      </c>
    </row>
    <row r="38" spans="1:5" x14ac:dyDescent="0.25">
      <c r="A38" t="s">
        <v>514</v>
      </c>
      <c r="B38" t="s">
        <v>515</v>
      </c>
      <c r="C38" t="s">
        <v>516</v>
      </c>
      <c r="D38" s="61">
        <v>38235</v>
      </c>
      <c r="E38" s="9">
        <v>47441</v>
      </c>
    </row>
    <row r="39" spans="1:5" x14ac:dyDescent="0.25">
      <c r="A39" t="s">
        <v>517</v>
      </c>
      <c r="B39" t="s">
        <v>518</v>
      </c>
      <c r="C39" t="s">
        <v>519</v>
      </c>
      <c r="D39" s="61">
        <v>37944</v>
      </c>
      <c r="E39" s="9">
        <v>29245</v>
      </c>
    </row>
    <row r="40" spans="1:5" x14ac:dyDescent="0.25">
      <c r="A40" t="s">
        <v>520</v>
      </c>
      <c r="B40" t="s">
        <v>521</v>
      </c>
      <c r="C40" t="s">
        <v>522</v>
      </c>
      <c r="D40" s="61">
        <v>38601</v>
      </c>
      <c r="E40" s="9">
        <v>50076</v>
      </c>
    </row>
    <row r="41" spans="1:5" x14ac:dyDescent="0.25">
      <c r="A41" t="s">
        <v>523</v>
      </c>
      <c r="B41" t="s">
        <v>524</v>
      </c>
      <c r="C41" t="s">
        <v>525</v>
      </c>
      <c r="D41" s="61">
        <v>40253</v>
      </c>
      <c r="E41" s="9">
        <v>55045</v>
      </c>
    </row>
    <row r="42" spans="1:5" x14ac:dyDescent="0.25">
      <c r="A42" t="s">
        <v>526</v>
      </c>
      <c r="B42" t="s">
        <v>527</v>
      </c>
      <c r="C42" t="s">
        <v>528</v>
      </c>
      <c r="D42" s="61">
        <v>38153</v>
      </c>
      <c r="E42" s="9">
        <v>48541</v>
      </c>
    </row>
    <row r="43" spans="1:5" x14ac:dyDescent="0.25">
      <c r="A43" t="s">
        <v>529</v>
      </c>
      <c r="B43" t="s">
        <v>530</v>
      </c>
      <c r="C43" t="s">
        <v>531</v>
      </c>
      <c r="D43" s="61">
        <v>39446</v>
      </c>
      <c r="E43" s="9">
        <v>58564</v>
      </c>
    </row>
    <row r="44" spans="1:5" x14ac:dyDescent="0.25">
      <c r="A44" t="s">
        <v>532</v>
      </c>
      <c r="B44" t="s">
        <v>533</v>
      </c>
      <c r="C44" t="s">
        <v>534</v>
      </c>
      <c r="D44" s="61">
        <v>39914</v>
      </c>
      <c r="E44" s="9">
        <v>39727</v>
      </c>
    </row>
    <row r="45" spans="1:5" x14ac:dyDescent="0.25">
      <c r="A45" t="s">
        <v>535</v>
      </c>
      <c r="B45" t="s">
        <v>536</v>
      </c>
      <c r="C45" t="s">
        <v>537</v>
      </c>
      <c r="D45" s="61">
        <v>39882</v>
      </c>
      <c r="E45" s="9">
        <v>36487</v>
      </c>
    </row>
    <row r="46" spans="1:5" x14ac:dyDescent="0.25">
      <c r="A46" t="s">
        <v>538</v>
      </c>
      <c r="B46" t="s">
        <v>539</v>
      </c>
      <c r="C46" t="s">
        <v>540</v>
      </c>
      <c r="D46" s="61">
        <v>38964</v>
      </c>
      <c r="E46" s="9">
        <v>40059</v>
      </c>
    </row>
    <row r="47" spans="1:5" x14ac:dyDescent="0.25">
      <c r="A47" t="s">
        <v>541</v>
      </c>
      <c r="B47" t="s">
        <v>542</v>
      </c>
      <c r="C47" t="s">
        <v>543</v>
      </c>
      <c r="D47" s="61">
        <v>38713</v>
      </c>
      <c r="E47" s="9">
        <v>53426</v>
      </c>
    </row>
    <row r="48" spans="1:5" x14ac:dyDescent="0.25">
      <c r="A48" t="s">
        <v>544</v>
      </c>
      <c r="B48" t="s">
        <v>545</v>
      </c>
      <c r="C48" t="s">
        <v>546</v>
      </c>
      <c r="D48" s="61">
        <v>37092</v>
      </c>
      <c r="E48" s="9">
        <v>29305</v>
      </c>
    </row>
    <row r="49" spans="1:5" x14ac:dyDescent="0.25">
      <c r="A49" t="s">
        <v>547</v>
      </c>
      <c r="B49" t="s">
        <v>548</v>
      </c>
      <c r="C49" t="s">
        <v>549</v>
      </c>
      <c r="D49" s="61">
        <v>37582</v>
      </c>
      <c r="E49" s="9">
        <v>58331</v>
      </c>
    </row>
    <row r="50" spans="1:5" x14ac:dyDescent="0.25">
      <c r="A50" t="s">
        <v>550</v>
      </c>
      <c r="B50" t="s">
        <v>551</v>
      </c>
      <c r="C50" t="s">
        <v>552</v>
      </c>
      <c r="D50" s="61">
        <v>39725</v>
      </c>
      <c r="E50" s="9">
        <v>29585</v>
      </c>
    </row>
    <row r="51" spans="1:5" x14ac:dyDescent="0.25">
      <c r="A51" t="s">
        <v>553</v>
      </c>
      <c r="B51" t="s">
        <v>554</v>
      </c>
      <c r="C51" t="s">
        <v>555</v>
      </c>
      <c r="D51" s="61">
        <v>39142</v>
      </c>
      <c r="E51" s="9">
        <v>33046</v>
      </c>
    </row>
    <row r="52" spans="1:5" x14ac:dyDescent="0.25">
      <c r="A52" t="s">
        <v>556</v>
      </c>
      <c r="B52" t="s">
        <v>557</v>
      </c>
      <c r="C52" t="s">
        <v>558</v>
      </c>
      <c r="D52" s="61">
        <v>39083</v>
      </c>
      <c r="E52" s="9">
        <v>45022</v>
      </c>
    </row>
    <row r="53" spans="1:5" x14ac:dyDescent="0.25">
      <c r="A53" t="s">
        <v>559</v>
      </c>
      <c r="B53" t="s">
        <v>560</v>
      </c>
      <c r="C53" t="s">
        <v>561</v>
      </c>
      <c r="D53" s="61">
        <v>37144</v>
      </c>
      <c r="E53" s="9">
        <v>46361</v>
      </c>
    </row>
    <row r="54" spans="1:5" x14ac:dyDescent="0.25">
      <c r="A54" t="s">
        <v>562</v>
      </c>
      <c r="B54" t="s">
        <v>563</v>
      </c>
      <c r="C54" t="s">
        <v>564</v>
      </c>
      <c r="D54" s="61">
        <v>39089</v>
      </c>
      <c r="E54" s="9">
        <v>53093</v>
      </c>
    </row>
    <row r="55" spans="1:5" x14ac:dyDescent="0.25">
      <c r="A55" t="s">
        <v>565</v>
      </c>
      <c r="B55" t="s">
        <v>566</v>
      </c>
      <c r="C55" t="s">
        <v>567</v>
      </c>
      <c r="D55" s="61">
        <v>39593</v>
      </c>
      <c r="E55" s="9">
        <v>57760</v>
      </c>
    </row>
    <row r="56" spans="1:5" x14ac:dyDescent="0.25">
      <c r="A56" t="s">
        <v>568</v>
      </c>
      <c r="B56" t="s">
        <v>569</v>
      </c>
      <c r="C56" t="s">
        <v>570</v>
      </c>
      <c r="D56" s="61">
        <v>37188</v>
      </c>
      <c r="E56" s="9">
        <v>50068</v>
      </c>
    </row>
    <row r="57" spans="1:5" x14ac:dyDescent="0.25">
      <c r="A57" t="s">
        <v>571</v>
      </c>
      <c r="B57" t="s">
        <v>572</v>
      </c>
      <c r="C57" t="s">
        <v>573</v>
      </c>
      <c r="D57" s="61">
        <v>38622</v>
      </c>
      <c r="E57" s="9">
        <v>34946</v>
      </c>
    </row>
    <row r="58" spans="1:5" x14ac:dyDescent="0.25">
      <c r="A58" t="s">
        <v>574</v>
      </c>
      <c r="B58" t="s">
        <v>575</v>
      </c>
      <c r="C58" t="s">
        <v>576</v>
      </c>
      <c r="D58" s="61">
        <v>39961</v>
      </c>
      <c r="E58" s="9">
        <v>47062</v>
      </c>
    </row>
    <row r="59" spans="1:5" x14ac:dyDescent="0.25">
      <c r="A59" t="s">
        <v>577</v>
      </c>
      <c r="B59" t="s">
        <v>578</v>
      </c>
      <c r="C59" t="s">
        <v>579</v>
      </c>
      <c r="D59" s="61">
        <v>39460</v>
      </c>
      <c r="E59" s="9">
        <v>36840</v>
      </c>
    </row>
    <row r="60" spans="1:5" x14ac:dyDescent="0.25">
      <c r="A60" t="s">
        <v>580</v>
      </c>
      <c r="B60" t="s">
        <v>581</v>
      </c>
      <c r="C60" t="s">
        <v>582</v>
      </c>
      <c r="D60" s="61">
        <v>39900</v>
      </c>
      <c r="E60" s="9">
        <v>56499</v>
      </c>
    </row>
    <row r="61" spans="1:5" x14ac:dyDescent="0.25">
      <c r="A61" t="s">
        <v>583</v>
      </c>
      <c r="B61" t="s">
        <v>584</v>
      </c>
      <c r="C61" t="s">
        <v>585</v>
      </c>
      <c r="D61" s="61">
        <v>37257</v>
      </c>
      <c r="E61" s="9">
        <v>30813</v>
      </c>
    </row>
    <row r="62" spans="1:5" x14ac:dyDescent="0.25">
      <c r="A62" t="s">
        <v>586</v>
      </c>
      <c r="B62" t="s">
        <v>587</v>
      </c>
      <c r="C62" t="s">
        <v>588</v>
      </c>
      <c r="D62" s="61">
        <v>37052</v>
      </c>
      <c r="E62" s="9">
        <v>46092</v>
      </c>
    </row>
    <row r="63" spans="1:5" x14ac:dyDescent="0.25">
      <c r="A63" t="s">
        <v>589</v>
      </c>
      <c r="B63" t="s">
        <v>590</v>
      </c>
      <c r="C63" t="s">
        <v>591</v>
      </c>
      <c r="D63" s="61">
        <v>37404</v>
      </c>
      <c r="E63" s="9">
        <v>33192</v>
      </c>
    </row>
    <row r="64" spans="1:5" x14ac:dyDescent="0.25">
      <c r="A64" t="s">
        <v>592</v>
      </c>
      <c r="B64" t="s">
        <v>593</v>
      </c>
      <c r="C64" t="s">
        <v>594</v>
      </c>
      <c r="D64" s="61">
        <v>38564</v>
      </c>
      <c r="E64" s="9">
        <v>41632</v>
      </c>
    </row>
    <row r="65" spans="1:5" x14ac:dyDescent="0.25">
      <c r="A65" t="s">
        <v>595</v>
      </c>
      <c r="B65" t="s">
        <v>596</v>
      </c>
      <c r="C65" t="s">
        <v>597</v>
      </c>
      <c r="D65" s="61">
        <v>39459</v>
      </c>
      <c r="E65" s="9">
        <v>37236</v>
      </c>
    </row>
    <row r="66" spans="1:5" x14ac:dyDescent="0.25">
      <c r="A66" t="s">
        <v>598</v>
      </c>
      <c r="B66" t="s">
        <v>599</v>
      </c>
      <c r="C66" t="s">
        <v>600</v>
      </c>
      <c r="D66" s="61">
        <v>38301</v>
      </c>
      <c r="E66" s="9">
        <v>58741</v>
      </c>
    </row>
    <row r="67" spans="1:5" x14ac:dyDescent="0.25">
      <c r="A67" t="s">
        <v>601</v>
      </c>
      <c r="B67" t="s">
        <v>602</v>
      </c>
      <c r="C67" t="s">
        <v>603</v>
      </c>
      <c r="D67" s="61">
        <v>38450</v>
      </c>
      <c r="E67" s="9">
        <v>40138</v>
      </c>
    </row>
    <row r="68" spans="1:5" x14ac:dyDescent="0.25">
      <c r="A68" t="s">
        <v>604</v>
      </c>
      <c r="B68" t="s">
        <v>605</v>
      </c>
      <c r="C68" t="s">
        <v>606</v>
      </c>
      <c r="D68" s="61">
        <v>38590</v>
      </c>
      <c r="E68" s="9">
        <v>42648</v>
      </c>
    </row>
    <row r="69" spans="1:5" x14ac:dyDescent="0.25">
      <c r="A69" t="s">
        <v>607</v>
      </c>
      <c r="B69" t="s">
        <v>608</v>
      </c>
      <c r="C69" t="s">
        <v>609</v>
      </c>
      <c r="D69" s="61">
        <v>38705</v>
      </c>
      <c r="E69" s="9">
        <v>40470</v>
      </c>
    </row>
    <row r="70" spans="1:5" x14ac:dyDescent="0.25">
      <c r="A70" t="s">
        <v>610</v>
      </c>
      <c r="B70" t="s">
        <v>611</v>
      </c>
      <c r="C70" t="s">
        <v>612</v>
      </c>
      <c r="D70" s="61">
        <v>38375</v>
      </c>
      <c r="E70" s="9">
        <v>55414</v>
      </c>
    </row>
    <row r="71" spans="1:5" x14ac:dyDescent="0.25">
      <c r="A71" t="s">
        <v>613</v>
      </c>
      <c r="B71" t="s">
        <v>614</v>
      </c>
      <c r="C71" t="s">
        <v>615</v>
      </c>
      <c r="D71" s="61">
        <v>37608</v>
      </c>
      <c r="E71" s="9">
        <v>37570</v>
      </c>
    </row>
    <row r="72" spans="1:5" x14ac:dyDescent="0.25">
      <c r="A72" t="s">
        <v>616</v>
      </c>
      <c r="B72" t="s">
        <v>617</v>
      </c>
      <c r="C72" t="s">
        <v>618</v>
      </c>
      <c r="D72" s="61">
        <v>40103</v>
      </c>
      <c r="E72" s="9">
        <v>37093</v>
      </c>
    </row>
    <row r="73" spans="1:5" x14ac:dyDescent="0.25">
      <c r="A73" t="s">
        <v>619</v>
      </c>
      <c r="B73" t="s">
        <v>620</v>
      </c>
      <c r="C73" t="s">
        <v>621</v>
      </c>
      <c r="D73" s="61">
        <v>38565</v>
      </c>
      <c r="E73" s="9">
        <v>49595</v>
      </c>
    </row>
    <row r="74" spans="1:5" x14ac:dyDescent="0.25">
      <c r="A74" t="s">
        <v>622</v>
      </c>
      <c r="B74" t="s">
        <v>623</v>
      </c>
      <c r="C74" t="s">
        <v>624</v>
      </c>
      <c r="D74" s="61">
        <v>39274</v>
      </c>
      <c r="E74" s="9">
        <v>34085</v>
      </c>
    </row>
    <row r="75" spans="1:5" x14ac:dyDescent="0.25">
      <c r="A75" t="s">
        <v>625</v>
      </c>
      <c r="B75" t="s">
        <v>626</v>
      </c>
      <c r="C75" t="s">
        <v>627</v>
      </c>
      <c r="D75" s="61">
        <v>38712</v>
      </c>
      <c r="E75" s="9">
        <v>53954</v>
      </c>
    </row>
    <row r="76" spans="1:5" x14ac:dyDescent="0.25">
      <c r="A76" t="s">
        <v>628</v>
      </c>
      <c r="B76" t="s">
        <v>629</v>
      </c>
      <c r="C76" t="s">
        <v>630</v>
      </c>
      <c r="D76" s="61">
        <v>39000</v>
      </c>
      <c r="E76" s="9">
        <v>47233</v>
      </c>
    </row>
    <row r="77" spans="1:5" x14ac:dyDescent="0.25">
      <c r="A77" t="s">
        <v>631</v>
      </c>
      <c r="B77" t="s">
        <v>632</v>
      </c>
      <c r="C77" t="s">
        <v>633</v>
      </c>
      <c r="D77" s="61">
        <v>39277</v>
      </c>
      <c r="E77" s="9">
        <v>51492</v>
      </c>
    </row>
    <row r="78" spans="1:5" x14ac:dyDescent="0.25">
      <c r="A78" t="s">
        <v>634</v>
      </c>
      <c r="B78" t="s">
        <v>635</v>
      </c>
      <c r="C78" t="s">
        <v>636</v>
      </c>
      <c r="D78" s="61">
        <v>40127</v>
      </c>
      <c r="E78" s="9">
        <v>38646</v>
      </c>
    </row>
    <row r="79" spans="1:5" x14ac:dyDescent="0.25">
      <c r="A79" t="s">
        <v>637</v>
      </c>
      <c r="B79" t="s">
        <v>638</v>
      </c>
      <c r="C79" t="s">
        <v>639</v>
      </c>
      <c r="D79" s="61">
        <v>37353</v>
      </c>
      <c r="E79" s="9">
        <v>33528</v>
      </c>
    </row>
    <row r="80" spans="1:5" x14ac:dyDescent="0.25">
      <c r="A80" t="s">
        <v>640</v>
      </c>
      <c r="B80" t="s">
        <v>641</v>
      </c>
      <c r="C80" t="s">
        <v>642</v>
      </c>
      <c r="D80" s="61">
        <v>37162</v>
      </c>
      <c r="E80" s="9">
        <v>36251</v>
      </c>
    </row>
    <row r="81" spans="1:5" x14ac:dyDescent="0.25">
      <c r="A81" t="s">
        <v>643</v>
      </c>
      <c r="B81" t="s">
        <v>644</v>
      </c>
      <c r="C81" t="s">
        <v>645</v>
      </c>
      <c r="D81" s="61">
        <v>38974</v>
      </c>
      <c r="E81" s="9">
        <v>48782</v>
      </c>
    </row>
    <row r="82" spans="1:5" x14ac:dyDescent="0.25">
      <c r="A82" t="s">
        <v>646</v>
      </c>
      <c r="B82" t="s">
        <v>647</v>
      </c>
      <c r="C82" t="s">
        <v>648</v>
      </c>
      <c r="D82" s="61">
        <v>38110</v>
      </c>
      <c r="E82" s="9">
        <v>35037</v>
      </c>
    </row>
    <row r="83" spans="1:5" x14ac:dyDescent="0.25">
      <c r="A83" t="s">
        <v>649</v>
      </c>
      <c r="B83" t="s">
        <v>650</v>
      </c>
      <c r="C83" t="s">
        <v>651</v>
      </c>
      <c r="D83" s="61">
        <v>39428</v>
      </c>
      <c r="E83" s="9">
        <v>42336</v>
      </c>
    </row>
    <row r="84" spans="1:5" x14ac:dyDescent="0.25">
      <c r="A84" t="s">
        <v>652</v>
      </c>
      <c r="B84" t="s">
        <v>653</v>
      </c>
      <c r="C84" t="s">
        <v>654</v>
      </c>
      <c r="D84" s="61">
        <v>38682</v>
      </c>
      <c r="E84" s="9">
        <v>31082</v>
      </c>
    </row>
    <row r="85" spans="1:5" x14ac:dyDescent="0.25">
      <c r="A85" t="s">
        <v>655</v>
      </c>
      <c r="B85" t="s">
        <v>656</v>
      </c>
      <c r="C85" t="s">
        <v>657</v>
      </c>
      <c r="D85" s="61">
        <v>38933</v>
      </c>
      <c r="E85" s="9">
        <v>38708</v>
      </c>
    </row>
    <row r="86" spans="1:5" x14ac:dyDescent="0.25">
      <c r="A86" t="s">
        <v>658</v>
      </c>
      <c r="B86" t="s">
        <v>659</v>
      </c>
      <c r="C86" t="s">
        <v>660</v>
      </c>
      <c r="D86" s="61">
        <v>40117</v>
      </c>
      <c r="E86" s="9">
        <v>47936</v>
      </c>
    </row>
    <row r="87" spans="1:5" x14ac:dyDescent="0.25">
      <c r="A87" t="s">
        <v>661</v>
      </c>
      <c r="B87" t="s">
        <v>662</v>
      </c>
      <c r="C87" t="s">
        <v>663</v>
      </c>
      <c r="D87" s="61">
        <v>38645</v>
      </c>
      <c r="E87" s="9">
        <v>35066</v>
      </c>
    </row>
    <row r="88" spans="1:5" x14ac:dyDescent="0.25">
      <c r="A88" t="s">
        <v>664</v>
      </c>
      <c r="B88" t="s">
        <v>665</v>
      </c>
      <c r="C88" t="s">
        <v>666</v>
      </c>
      <c r="D88" s="61">
        <v>38293</v>
      </c>
      <c r="E88" s="9">
        <v>46057</v>
      </c>
    </row>
    <row r="89" spans="1:5" x14ac:dyDescent="0.25">
      <c r="A89" t="s">
        <v>667</v>
      </c>
      <c r="B89" t="s">
        <v>668</v>
      </c>
      <c r="C89" t="s">
        <v>669</v>
      </c>
      <c r="D89" s="61">
        <v>38570</v>
      </c>
      <c r="E89" s="9">
        <v>37358</v>
      </c>
    </row>
    <row r="90" spans="1:5" x14ac:dyDescent="0.25">
      <c r="A90" t="s">
        <v>670</v>
      </c>
      <c r="B90" t="s">
        <v>671</v>
      </c>
      <c r="C90" t="s">
        <v>672</v>
      </c>
      <c r="D90" s="61">
        <v>39141</v>
      </c>
      <c r="E90" s="9">
        <v>50486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A5" sqref="A5"/>
    </sheetView>
  </sheetViews>
  <sheetFormatPr defaultRowHeight="15" x14ac:dyDescent="0.25"/>
  <cols>
    <col min="1" max="1" width="16.28515625" bestFit="1" customWidth="1"/>
    <col min="2" max="8" width="9.85546875" bestFit="1" customWidth="1"/>
    <col min="9" max="9" width="7.85546875" bestFit="1" customWidth="1"/>
    <col min="10" max="10" width="14.28515625" bestFit="1" customWidth="1"/>
    <col min="27" max="27" width="15.7109375" bestFit="1" customWidth="1"/>
    <col min="28" max="28" width="11.140625" bestFit="1" customWidth="1"/>
    <col min="29" max="30" width="10.7109375" bestFit="1" customWidth="1"/>
    <col min="31" max="31" width="10.85546875" bestFit="1" customWidth="1"/>
  </cols>
  <sheetData>
    <row r="1" spans="1:10" ht="45" x14ac:dyDescent="0.25">
      <c r="A1" s="26" t="s">
        <v>673</v>
      </c>
      <c r="B1" s="26"/>
      <c r="C1" s="26"/>
      <c r="D1" s="26"/>
      <c r="E1" s="26"/>
      <c r="F1" s="26"/>
      <c r="G1" s="26"/>
      <c r="H1" s="26"/>
      <c r="I1" s="26"/>
      <c r="J1" s="26"/>
    </row>
    <row r="4" spans="1:10" x14ac:dyDescent="0.25">
      <c r="A4" s="5" t="s">
        <v>674</v>
      </c>
      <c r="B4" s="86" t="s">
        <v>675</v>
      </c>
      <c r="C4" s="86" t="s">
        <v>676</v>
      </c>
      <c r="D4" s="86" t="s">
        <v>677</v>
      </c>
      <c r="E4" s="86" t="s">
        <v>678</v>
      </c>
      <c r="F4" s="86" t="s">
        <v>679</v>
      </c>
      <c r="G4" s="86" t="s">
        <v>680</v>
      </c>
      <c r="H4" s="86" t="s">
        <v>681</v>
      </c>
      <c r="I4" s="5" t="s">
        <v>682</v>
      </c>
      <c r="J4" s="5" t="s">
        <v>683</v>
      </c>
    </row>
    <row r="5" spans="1:10" x14ac:dyDescent="0.25">
      <c r="A5" s="86" t="s">
        <v>105</v>
      </c>
      <c r="B5" s="36">
        <v>57.97</v>
      </c>
      <c r="C5" s="36">
        <v>72.2</v>
      </c>
      <c r="D5" s="36">
        <v>39.01</v>
      </c>
      <c r="E5" s="36">
        <v>60.33</v>
      </c>
      <c r="F5" s="36">
        <v>71.400000000000006</v>
      </c>
      <c r="G5" s="36">
        <v>72.819999999999993</v>
      </c>
      <c r="H5" s="36">
        <v>60.93</v>
      </c>
      <c r="I5" s="87"/>
      <c r="J5" s="16"/>
    </row>
    <row r="6" spans="1:10" x14ac:dyDescent="0.25">
      <c r="A6" s="86" t="s">
        <v>106</v>
      </c>
      <c r="B6" s="36">
        <v>51.67</v>
      </c>
      <c r="C6" s="36">
        <v>29.87</v>
      </c>
      <c r="D6" s="36">
        <v>52.23</v>
      </c>
      <c r="E6" s="36">
        <v>48.34</v>
      </c>
      <c r="F6" s="36">
        <v>51.37</v>
      </c>
      <c r="G6" s="36">
        <v>52.58</v>
      </c>
      <c r="H6" s="36">
        <v>51.64</v>
      </c>
      <c r="I6" s="87"/>
      <c r="J6" s="16"/>
    </row>
    <row r="7" spans="1:10" x14ac:dyDescent="0.25">
      <c r="A7" s="86" t="s">
        <v>107</v>
      </c>
      <c r="B7" s="36">
        <v>64.73</v>
      </c>
      <c r="C7" s="36">
        <v>40.590000000000003</v>
      </c>
      <c r="D7" s="36">
        <v>61.76</v>
      </c>
      <c r="E7" s="36">
        <v>35.56</v>
      </c>
      <c r="F7" s="36">
        <v>28.81</v>
      </c>
      <c r="G7" s="36">
        <v>74.77</v>
      </c>
      <c r="H7" s="36">
        <v>64.55</v>
      </c>
      <c r="I7" s="87"/>
      <c r="J7" s="16"/>
    </row>
    <row r="8" spans="1:10" x14ac:dyDescent="0.25">
      <c r="A8" s="86" t="s">
        <v>108</v>
      </c>
      <c r="B8" s="36">
        <v>73.02</v>
      </c>
      <c r="C8" s="36">
        <v>64.98</v>
      </c>
      <c r="D8" s="36">
        <v>53.34</v>
      </c>
      <c r="E8" s="36">
        <v>62.14</v>
      </c>
      <c r="F8" s="36">
        <v>29.69</v>
      </c>
      <c r="G8" s="36">
        <v>50.67</v>
      </c>
      <c r="H8" s="36">
        <v>48.59</v>
      </c>
      <c r="I8" s="87"/>
      <c r="J8" s="16"/>
    </row>
    <row r="9" spans="1:10" x14ac:dyDescent="0.25">
      <c r="A9" s="86" t="s">
        <v>109</v>
      </c>
      <c r="B9" s="36">
        <v>72.36</v>
      </c>
      <c r="C9" s="36">
        <v>32.44</v>
      </c>
      <c r="D9" s="36">
        <v>65.069999999999993</v>
      </c>
      <c r="E9" s="36">
        <v>35.71</v>
      </c>
      <c r="F9" s="36">
        <v>52.5</v>
      </c>
      <c r="G9" s="36">
        <v>52.86</v>
      </c>
      <c r="H9" s="36">
        <v>43</v>
      </c>
      <c r="I9" s="87"/>
      <c r="J9" s="16"/>
    </row>
    <row r="10" spans="1:10" x14ac:dyDescent="0.25">
      <c r="A10" s="86" t="s">
        <v>110</v>
      </c>
      <c r="B10" s="36">
        <v>47.52</v>
      </c>
      <c r="C10" s="36">
        <v>47.39</v>
      </c>
      <c r="D10" s="36">
        <v>26.32</v>
      </c>
      <c r="E10" s="36">
        <v>47.34</v>
      </c>
      <c r="F10" s="36">
        <v>49.11</v>
      </c>
      <c r="G10" s="36">
        <v>56.24</v>
      </c>
      <c r="H10" s="36">
        <v>73.069999999999993</v>
      </c>
      <c r="I10" s="87"/>
      <c r="J10" s="16"/>
    </row>
    <row r="11" spans="1:10" x14ac:dyDescent="0.25">
      <c r="A11" s="86" t="s">
        <v>684</v>
      </c>
      <c r="B11" s="36">
        <v>66.02</v>
      </c>
      <c r="C11" s="36">
        <v>68.8</v>
      </c>
      <c r="D11" s="36">
        <v>33.14</v>
      </c>
      <c r="E11" s="36">
        <v>60.98</v>
      </c>
      <c r="F11" s="36">
        <v>28.11</v>
      </c>
      <c r="G11" s="36">
        <v>54.45</v>
      </c>
      <c r="H11" s="36">
        <v>56.33</v>
      </c>
      <c r="I11" s="87"/>
      <c r="J11" s="16"/>
    </row>
    <row r="12" spans="1:10" x14ac:dyDescent="0.25">
      <c r="A12" s="86" t="s">
        <v>685</v>
      </c>
      <c r="B12" s="36">
        <v>74.569999999999993</v>
      </c>
      <c r="C12" s="36">
        <v>43.65</v>
      </c>
      <c r="D12" s="36">
        <v>41.36</v>
      </c>
      <c r="E12" s="36">
        <v>39.86</v>
      </c>
      <c r="F12" s="36">
        <v>39.22</v>
      </c>
      <c r="G12" s="36">
        <v>58.92</v>
      </c>
      <c r="H12" s="36">
        <v>67.209999999999994</v>
      </c>
      <c r="I12" s="87"/>
      <c r="J12" s="16"/>
    </row>
    <row r="13" spans="1:10" x14ac:dyDescent="0.25">
      <c r="A13" s="86" t="s">
        <v>686</v>
      </c>
      <c r="B13" s="36">
        <v>71.55</v>
      </c>
      <c r="C13" s="36">
        <v>55.67</v>
      </c>
      <c r="D13" s="36">
        <v>57.99</v>
      </c>
      <c r="E13" s="36">
        <v>69.540000000000006</v>
      </c>
      <c r="F13" s="36">
        <v>47.16</v>
      </c>
      <c r="G13" s="36">
        <v>72.78</v>
      </c>
      <c r="H13" s="36">
        <v>48.83</v>
      </c>
      <c r="I13" s="87"/>
      <c r="J13" s="16"/>
    </row>
    <row r="14" spans="1:10" x14ac:dyDescent="0.25">
      <c r="A14" s="86" t="s">
        <v>687</v>
      </c>
      <c r="B14" s="36">
        <v>50.06</v>
      </c>
      <c r="C14" s="36">
        <v>70.11</v>
      </c>
      <c r="D14" s="36">
        <v>41.98</v>
      </c>
      <c r="E14" s="36">
        <v>63.71</v>
      </c>
      <c r="F14" s="36">
        <v>51.05</v>
      </c>
      <c r="G14" s="36">
        <v>26.44</v>
      </c>
      <c r="H14" s="36">
        <v>30.49</v>
      </c>
      <c r="I14" s="87"/>
      <c r="J14" s="16"/>
    </row>
    <row r="15" spans="1:10" x14ac:dyDescent="0.25">
      <c r="A15" s="86" t="s">
        <v>688</v>
      </c>
      <c r="B15" s="36">
        <v>39.92</v>
      </c>
      <c r="C15" s="36">
        <v>69.05</v>
      </c>
      <c r="D15" s="36">
        <v>71.14</v>
      </c>
      <c r="E15" s="36">
        <v>62.54</v>
      </c>
      <c r="F15" s="36">
        <v>59.59</v>
      </c>
      <c r="G15" s="36">
        <v>55.17</v>
      </c>
      <c r="H15" s="36">
        <v>65.290000000000006</v>
      </c>
      <c r="I15" s="87"/>
      <c r="J15" s="16"/>
    </row>
    <row r="16" spans="1:10" x14ac:dyDescent="0.25">
      <c r="A16" s="86" t="s">
        <v>689</v>
      </c>
      <c r="B16" s="36">
        <v>31.03</v>
      </c>
      <c r="C16" s="36">
        <v>60.19</v>
      </c>
      <c r="D16" s="36">
        <v>31.82</v>
      </c>
      <c r="E16" s="36">
        <v>30.53</v>
      </c>
      <c r="F16" s="36">
        <v>62.71</v>
      </c>
      <c r="G16" s="36">
        <v>46.56</v>
      </c>
      <c r="H16" s="36">
        <v>44.78</v>
      </c>
      <c r="I16" s="87"/>
      <c r="J16" s="16"/>
    </row>
    <row r="17" spans="1:10" x14ac:dyDescent="0.25">
      <c r="A17" s="86" t="s">
        <v>690</v>
      </c>
      <c r="B17" s="36">
        <v>65.98</v>
      </c>
      <c r="C17" s="36">
        <v>49.93</v>
      </c>
      <c r="D17" s="36">
        <v>60.68</v>
      </c>
      <c r="E17" s="36">
        <v>72.040000000000006</v>
      </c>
      <c r="F17" s="36">
        <v>68.239999999999995</v>
      </c>
      <c r="G17" s="36">
        <v>55.82</v>
      </c>
      <c r="H17" s="36">
        <v>34.57</v>
      </c>
      <c r="I17" s="87"/>
      <c r="J17" s="16"/>
    </row>
    <row r="18" spans="1:10" x14ac:dyDescent="0.25">
      <c r="A18" s="86" t="s">
        <v>691</v>
      </c>
      <c r="B18" s="36">
        <v>40.090000000000003</v>
      </c>
      <c r="C18" s="36">
        <v>27.33</v>
      </c>
      <c r="D18" s="36">
        <v>62.3</v>
      </c>
      <c r="E18" s="36">
        <v>41.04</v>
      </c>
      <c r="F18" s="36">
        <v>44.3</v>
      </c>
      <c r="G18" s="36">
        <v>40.67</v>
      </c>
      <c r="H18" s="36">
        <v>26.93</v>
      </c>
      <c r="I18" s="87"/>
      <c r="J18" s="16"/>
    </row>
    <row r="19" spans="1:10" x14ac:dyDescent="0.25">
      <c r="A19" s="86" t="s">
        <v>692</v>
      </c>
      <c r="B19" s="36">
        <v>73.59</v>
      </c>
      <c r="C19" s="36">
        <v>58.8</v>
      </c>
      <c r="D19" s="36">
        <v>56.93</v>
      </c>
      <c r="E19" s="36">
        <v>47.5</v>
      </c>
      <c r="F19" s="36">
        <v>43.76</v>
      </c>
      <c r="G19" s="36">
        <v>27.49</v>
      </c>
      <c r="H19" s="36">
        <v>58.85</v>
      </c>
      <c r="I19" s="87"/>
      <c r="J19" s="16"/>
    </row>
    <row r="20" spans="1:10" x14ac:dyDescent="0.25">
      <c r="A20" s="86" t="s">
        <v>693</v>
      </c>
      <c r="B20" s="36">
        <v>57.86</v>
      </c>
      <c r="C20" s="36">
        <v>62.93</v>
      </c>
      <c r="D20" s="36">
        <v>48.05</v>
      </c>
      <c r="E20" s="36">
        <v>37.69</v>
      </c>
      <c r="F20" s="36">
        <v>32.81</v>
      </c>
      <c r="G20" s="36">
        <v>50.7</v>
      </c>
      <c r="H20" s="36">
        <v>46.65</v>
      </c>
      <c r="I20" s="87"/>
      <c r="J20" s="16"/>
    </row>
    <row r="21" spans="1:10" x14ac:dyDescent="0.25">
      <c r="A21" s="86" t="s">
        <v>694</v>
      </c>
      <c r="B21" s="36">
        <v>59.02</v>
      </c>
      <c r="C21" s="36">
        <v>42.07</v>
      </c>
      <c r="D21" s="36">
        <v>45.23</v>
      </c>
      <c r="E21" s="36">
        <v>62.1</v>
      </c>
      <c r="F21" s="36">
        <v>60.28</v>
      </c>
      <c r="G21" s="36">
        <v>52.26</v>
      </c>
      <c r="H21" s="36">
        <v>36.049999999999997</v>
      </c>
      <c r="I21" s="87"/>
      <c r="J21" s="16"/>
    </row>
  </sheetData>
  <conditionalFormatting sqref="B5:H21">
    <cfRule type="duplicateValues" dxfId="0" priority="1"/>
  </conditionalFormatting>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F10" sqref="F10"/>
    </sheetView>
  </sheetViews>
  <sheetFormatPr defaultRowHeight="15" x14ac:dyDescent="0.25"/>
  <cols>
    <col min="1" max="1" width="13.5703125" bestFit="1" customWidth="1"/>
    <col min="2" max="2" width="10" bestFit="1" customWidth="1"/>
    <col min="4" max="4" width="15.85546875" bestFit="1" customWidth="1"/>
    <col min="8" max="8" width="17.7109375" bestFit="1" customWidth="1"/>
    <col min="9" max="9" width="15.85546875" bestFit="1" customWidth="1"/>
  </cols>
  <sheetData>
    <row r="1" spans="1:10" ht="30" x14ac:dyDescent="0.25">
      <c r="A1" s="26" t="s">
        <v>695</v>
      </c>
      <c r="B1" s="26"/>
      <c r="C1" s="26"/>
      <c r="D1" s="26"/>
      <c r="E1" s="26"/>
      <c r="F1" s="26"/>
      <c r="G1" s="26"/>
      <c r="H1" s="26"/>
      <c r="I1" s="26"/>
      <c r="J1" s="26"/>
    </row>
    <row r="5" spans="1:10" x14ac:dyDescent="0.25">
      <c r="A5" s="8" t="s">
        <v>35</v>
      </c>
      <c r="B5" s="8" t="s">
        <v>696</v>
      </c>
      <c r="C5" s="8" t="s">
        <v>37</v>
      </c>
      <c r="D5" s="8" t="s">
        <v>697</v>
      </c>
      <c r="H5" s="15"/>
      <c r="I5" s="15"/>
    </row>
    <row r="6" spans="1:10" x14ac:dyDescent="0.25">
      <c r="A6" s="17">
        <v>40314</v>
      </c>
      <c r="B6" s="4" t="s">
        <v>698</v>
      </c>
      <c r="C6" s="7">
        <v>131.07</v>
      </c>
      <c r="D6" s="16"/>
      <c r="H6" s="15" t="s">
        <v>699</v>
      </c>
      <c r="I6" s="15" t="str">
        <f>D5</f>
        <v>InStore Category</v>
      </c>
    </row>
    <row r="7" spans="1:10" x14ac:dyDescent="0.25">
      <c r="A7" s="17">
        <v>40315</v>
      </c>
      <c r="B7" s="4" t="s">
        <v>698</v>
      </c>
      <c r="C7" s="7">
        <v>159.47999999999999</v>
      </c>
      <c r="D7" s="16"/>
      <c r="H7" s="4" t="s">
        <v>700</v>
      </c>
      <c r="I7" s="4" t="s">
        <v>701</v>
      </c>
    </row>
    <row r="8" spans="1:10" x14ac:dyDescent="0.25">
      <c r="A8" s="17">
        <v>40316</v>
      </c>
      <c r="B8" s="4" t="s">
        <v>702</v>
      </c>
      <c r="C8" s="7">
        <v>84.98</v>
      </c>
      <c r="D8" s="16"/>
      <c r="H8" s="4" t="s">
        <v>702</v>
      </c>
      <c r="I8" s="4" t="s">
        <v>703</v>
      </c>
    </row>
    <row r="9" spans="1:10" x14ac:dyDescent="0.25">
      <c r="A9" s="17">
        <v>40317</v>
      </c>
      <c r="B9" s="4" t="s">
        <v>698</v>
      </c>
      <c r="C9" s="7">
        <v>85.33</v>
      </c>
      <c r="D9" s="16"/>
      <c r="H9" s="4" t="s">
        <v>698</v>
      </c>
      <c r="I9" s="4" t="s">
        <v>704</v>
      </c>
    </row>
    <row r="10" spans="1:10" x14ac:dyDescent="0.25">
      <c r="A10" s="17">
        <v>40318</v>
      </c>
      <c r="B10" s="4" t="s">
        <v>702</v>
      </c>
      <c r="C10" s="7">
        <v>109.55</v>
      </c>
      <c r="D10" s="16"/>
    </row>
    <row r="11" spans="1:10" x14ac:dyDescent="0.25">
      <c r="A11" s="17">
        <v>40319</v>
      </c>
      <c r="B11" s="4" t="s">
        <v>700</v>
      </c>
      <c r="C11" s="7">
        <v>151.96</v>
      </c>
      <c r="D11" s="16"/>
    </row>
    <row r="12" spans="1:10" x14ac:dyDescent="0.25">
      <c r="A12" s="17">
        <v>40320</v>
      </c>
      <c r="B12" s="4" t="s">
        <v>700</v>
      </c>
      <c r="C12" s="7">
        <v>87.65</v>
      </c>
      <c r="D12" s="16"/>
    </row>
    <row r="13" spans="1:10" x14ac:dyDescent="0.25">
      <c r="A13" s="17">
        <v>40321</v>
      </c>
      <c r="B13" s="4" t="s">
        <v>702</v>
      </c>
      <c r="C13" s="7">
        <v>135.76</v>
      </c>
      <c r="D13" s="16"/>
    </row>
    <row r="14" spans="1:10" x14ac:dyDescent="0.25">
      <c r="A14" s="17">
        <v>40322</v>
      </c>
      <c r="B14" s="4" t="s">
        <v>700</v>
      </c>
      <c r="C14" s="7">
        <v>153.51</v>
      </c>
      <c r="D14" s="16"/>
    </row>
    <row r="15" spans="1:10" x14ac:dyDescent="0.25">
      <c r="A15" s="17">
        <v>40323</v>
      </c>
      <c r="B15" s="4" t="s">
        <v>700</v>
      </c>
      <c r="C15" s="7">
        <v>113.04</v>
      </c>
      <c r="D15" s="16"/>
    </row>
    <row r="16" spans="1:10" x14ac:dyDescent="0.25">
      <c r="A16" s="17">
        <v>40324</v>
      </c>
      <c r="B16" s="4" t="s">
        <v>702</v>
      </c>
      <c r="C16" s="7">
        <v>138.41999999999999</v>
      </c>
      <c r="D16" s="16"/>
    </row>
    <row r="17" spans="1:4" x14ac:dyDescent="0.25">
      <c r="A17" s="17">
        <v>40325</v>
      </c>
      <c r="B17" s="4" t="s">
        <v>700</v>
      </c>
      <c r="C17" s="7">
        <v>154.69</v>
      </c>
      <c r="D17" s="16"/>
    </row>
    <row r="18" spans="1:4" x14ac:dyDescent="0.25">
      <c r="A18" s="17">
        <v>40326</v>
      </c>
      <c r="B18" s="4" t="s">
        <v>698</v>
      </c>
      <c r="C18" s="7">
        <v>145.99</v>
      </c>
      <c r="D18" s="16"/>
    </row>
    <row r="19" spans="1:4" x14ac:dyDescent="0.25">
      <c r="A19" s="17">
        <v>40327</v>
      </c>
      <c r="B19" s="4" t="s">
        <v>698</v>
      </c>
      <c r="C19" s="7">
        <v>97.45</v>
      </c>
      <c r="D19" s="16"/>
    </row>
    <row r="20" spans="1:4" x14ac:dyDescent="0.25">
      <c r="A20" s="17">
        <v>40328</v>
      </c>
      <c r="B20" s="4" t="s">
        <v>698</v>
      </c>
      <c r="C20" s="7">
        <v>130.43</v>
      </c>
      <c r="D20" s="16"/>
    </row>
    <row r="21" spans="1:4" x14ac:dyDescent="0.25">
      <c r="A21" s="17">
        <v>40329</v>
      </c>
      <c r="B21" s="4" t="s">
        <v>698</v>
      </c>
      <c r="C21" s="7">
        <v>118.56</v>
      </c>
      <c r="D21" s="16"/>
    </row>
    <row r="22" spans="1:4" x14ac:dyDescent="0.25">
      <c r="A22" s="17">
        <v>40330</v>
      </c>
      <c r="B22" s="4" t="s">
        <v>698</v>
      </c>
      <c r="C22" s="7">
        <v>127.48</v>
      </c>
      <c r="D22" s="16"/>
    </row>
    <row r="23" spans="1:4" x14ac:dyDescent="0.25">
      <c r="A23" s="17">
        <v>40331</v>
      </c>
      <c r="B23" s="4" t="s">
        <v>698</v>
      </c>
      <c r="C23" s="7">
        <v>95.27</v>
      </c>
      <c r="D23" s="16"/>
    </row>
    <row r="24" spans="1:4" x14ac:dyDescent="0.25">
      <c r="A24" s="17">
        <v>40332</v>
      </c>
      <c r="B24" s="4" t="s">
        <v>702</v>
      </c>
      <c r="C24" s="7">
        <v>146.35</v>
      </c>
      <c r="D24" s="1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opLeftCell="B1" workbookViewId="0">
      <selection activeCell="F4" sqref="F4"/>
    </sheetView>
  </sheetViews>
  <sheetFormatPr defaultRowHeight="15" x14ac:dyDescent="0.25"/>
  <cols>
    <col min="1" max="1" width="10.42578125" bestFit="1" customWidth="1"/>
    <col min="2" max="2" width="9.85546875" bestFit="1" customWidth="1"/>
    <col min="3" max="3" width="8.85546875" bestFit="1" customWidth="1"/>
    <col min="4" max="4" width="12.5703125" bestFit="1" customWidth="1"/>
    <col min="5" max="5" width="18.28515625" bestFit="1" customWidth="1"/>
    <col min="6" max="6" width="11.85546875" bestFit="1" customWidth="1"/>
    <col min="8" max="8" width="8.85546875" bestFit="1" customWidth="1"/>
    <col min="9" max="9" width="8.28515625" bestFit="1" customWidth="1"/>
    <col min="11" max="11" width="8.85546875" bestFit="1" customWidth="1"/>
    <col min="12" max="12" width="7" bestFit="1" customWidth="1"/>
    <col min="14" max="14" width="15" bestFit="1" customWidth="1"/>
  </cols>
  <sheetData>
    <row r="1" spans="1:12" ht="45" x14ac:dyDescent="0.25">
      <c r="A1" s="1" t="s">
        <v>705</v>
      </c>
      <c r="B1" s="2"/>
      <c r="C1" s="2"/>
      <c r="D1" s="2"/>
      <c r="E1" s="2"/>
      <c r="F1" s="2"/>
      <c r="G1" s="2"/>
      <c r="H1" s="2"/>
      <c r="I1" s="2"/>
      <c r="J1" s="2"/>
      <c r="K1" s="3"/>
    </row>
    <row r="3" spans="1:12" ht="60" x14ac:dyDescent="0.25">
      <c r="A3" s="11" t="s">
        <v>35</v>
      </c>
      <c r="B3" s="11" t="s">
        <v>37</v>
      </c>
      <c r="C3" s="11" t="s">
        <v>196</v>
      </c>
      <c r="D3" s="11" t="s">
        <v>706</v>
      </c>
      <c r="E3" s="11" t="s">
        <v>707</v>
      </c>
      <c r="F3" s="11" t="s">
        <v>412</v>
      </c>
      <c r="H3" s="88" t="s">
        <v>708</v>
      </c>
      <c r="I3" s="89"/>
      <c r="K3" s="88" t="s">
        <v>709</v>
      </c>
      <c r="L3" s="89"/>
    </row>
    <row r="4" spans="1:12" x14ac:dyDescent="0.25">
      <c r="A4" s="17">
        <v>40315</v>
      </c>
      <c r="B4" s="7">
        <v>3214.21</v>
      </c>
      <c r="C4" s="4" t="s">
        <v>710</v>
      </c>
      <c r="D4" s="4" t="s">
        <v>711</v>
      </c>
      <c r="E4" s="90" t="s">
        <v>712</v>
      </c>
      <c r="F4" s="16"/>
      <c r="H4" s="4" t="s">
        <v>713</v>
      </c>
      <c r="I4" s="7">
        <v>100</v>
      </c>
      <c r="K4" s="4" t="s">
        <v>714</v>
      </c>
      <c r="L4" s="4">
        <v>0.02</v>
      </c>
    </row>
    <row r="5" spans="1:12" x14ac:dyDescent="0.25">
      <c r="A5" s="17">
        <v>40316</v>
      </c>
      <c r="B5" s="7">
        <v>2839.58</v>
      </c>
      <c r="C5" s="4" t="s">
        <v>710</v>
      </c>
      <c r="D5" s="4" t="s">
        <v>711</v>
      </c>
      <c r="E5" s="4" t="s">
        <v>715</v>
      </c>
      <c r="F5" s="16"/>
      <c r="H5" s="4" t="s">
        <v>716</v>
      </c>
      <c r="I5" s="7">
        <v>150</v>
      </c>
      <c r="K5" s="4" t="s">
        <v>717</v>
      </c>
      <c r="L5" s="4">
        <v>0.03</v>
      </c>
    </row>
    <row r="6" spans="1:12" x14ac:dyDescent="0.25">
      <c r="A6" s="17">
        <v>40317</v>
      </c>
      <c r="B6" s="7">
        <v>4080.47</v>
      </c>
      <c r="C6" s="4" t="s">
        <v>718</v>
      </c>
      <c r="D6" s="4" t="s">
        <v>711</v>
      </c>
      <c r="E6" s="4" t="s">
        <v>719</v>
      </c>
      <c r="F6" s="16"/>
      <c r="H6" s="4" t="s">
        <v>710</v>
      </c>
      <c r="I6" s="7">
        <v>125</v>
      </c>
      <c r="K6" s="4" t="s">
        <v>720</v>
      </c>
      <c r="L6" s="4">
        <v>2.5000000000000001E-2</v>
      </c>
    </row>
    <row r="7" spans="1:12" x14ac:dyDescent="0.25">
      <c r="A7" s="17">
        <v>40318</v>
      </c>
      <c r="B7" s="7">
        <v>4393.67</v>
      </c>
      <c r="C7" s="4" t="s">
        <v>714</v>
      </c>
      <c r="D7" s="4" t="s">
        <v>721</v>
      </c>
      <c r="E7" s="4" t="s">
        <v>722</v>
      </c>
      <c r="F7" s="16"/>
      <c r="H7" s="4" t="s">
        <v>718</v>
      </c>
      <c r="I7" s="7">
        <v>110</v>
      </c>
      <c r="K7" s="4" t="s">
        <v>723</v>
      </c>
      <c r="L7" s="4">
        <v>2.75E-2</v>
      </c>
    </row>
    <row r="8" spans="1:12" x14ac:dyDescent="0.25">
      <c r="A8" s="17">
        <v>40319</v>
      </c>
      <c r="B8" s="7">
        <v>4479.6000000000004</v>
      </c>
      <c r="C8" s="4" t="s">
        <v>723</v>
      </c>
      <c r="D8" s="4" t="s">
        <v>721</v>
      </c>
      <c r="E8" s="4" t="s">
        <v>724</v>
      </c>
      <c r="F8" s="16"/>
    </row>
    <row r="9" spans="1:12" x14ac:dyDescent="0.25">
      <c r="A9" s="17">
        <v>40320</v>
      </c>
      <c r="B9" s="7">
        <v>2654.98</v>
      </c>
      <c r="C9" s="4" t="s">
        <v>714</v>
      </c>
      <c r="D9" s="4" t="s">
        <v>721</v>
      </c>
      <c r="E9" s="4" t="s">
        <v>725</v>
      </c>
      <c r="F9" s="16"/>
    </row>
    <row r="10" spans="1:12" x14ac:dyDescent="0.25">
      <c r="A10" s="17">
        <v>40321</v>
      </c>
      <c r="B10" s="7">
        <v>3994.22</v>
      </c>
      <c r="C10" s="4" t="s">
        <v>720</v>
      </c>
      <c r="D10" s="4" t="s">
        <v>721</v>
      </c>
      <c r="E10" s="4" t="s">
        <v>726</v>
      </c>
      <c r="F10" s="16"/>
    </row>
    <row r="11" spans="1:12" x14ac:dyDescent="0.25">
      <c r="A11" s="17">
        <v>40322</v>
      </c>
      <c r="B11" s="7">
        <v>4098.8</v>
      </c>
      <c r="C11" s="4" t="s">
        <v>716</v>
      </c>
      <c r="D11" s="4" t="s">
        <v>711</v>
      </c>
      <c r="E11" s="4" t="s">
        <v>727</v>
      </c>
      <c r="F11" s="16"/>
    </row>
    <row r="12" spans="1:12" x14ac:dyDescent="0.25">
      <c r="A12" s="17">
        <v>40323</v>
      </c>
      <c r="B12" s="7">
        <v>4734.34</v>
      </c>
      <c r="C12" s="4" t="s">
        <v>717</v>
      </c>
      <c r="D12" s="4" t="s">
        <v>721</v>
      </c>
      <c r="E12" s="4" t="s">
        <v>728</v>
      </c>
      <c r="F12" s="16"/>
    </row>
    <row r="13" spans="1:12" x14ac:dyDescent="0.25">
      <c r="A13" s="17">
        <v>40324</v>
      </c>
      <c r="B13" s="7">
        <v>3493.1</v>
      </c>
      <c r="C13" s="4" t="s">
        <v>713</v>
      </c>
      <c r="D13" s="4" t="s">
        <v>711</v>
      </c>
      <c r="E13" s="4" t="s">
        <v>729</v>
      </c>
      <c r="F13" s="16"/>
    </row>
    <row r="14" spans="1:12" x14ac:dyDescent="0.25">
      <c r="A14" s="17">
        <v>40325</v>
      </c>
      <c r="B14" s="7">
        <v>3284.31</v>
      </c>
      <c r="C14" s="4" t="s">
        <v>716</v>
      </c>
      <c r="D14" s="4" t="s">
        <v>711</v>
      </c>
      <c r="E14" s="4" t="s">
        <v>730</v>
      </c>
      <c r="F14" s="16"/>
    </row>
    <row r="15" spans="1:12" x14ac:dyDescent="0.25">
      <c r="A15" s="17">
        <v>40326</v>
      </c>
      <c r="B15" s="7">
        <v>4766.3999999999996</v>
      </c>
      <c r="C15" s="4" t="s">
        <v>717</v>
      </c>
      <c r="D15" s="4" t="s">
        <v>721</v>
      </c>
      <c r="E15" s="4" t="s">
        <v>731</v>
      </c>
      <c r="F15" s="16"/>
    </row>
    <row r="16" spans="1:12" x14ac:dyDescent="0.25">
      <c r="A16" s="17">
        <v>40327</v>
      </c>
      <c r="B16" s="7">
        <v>3601.61</v>
      </c>
      <c r="C16" s="4" t="s">
        <v>710</v>
      </c>
      <c r="D16" s="4" t="s">
        <v>711</v>
      </c>
      <c r="E16" s="4" t="s">
        <v>732</v>
      </c>
      <c r="F16" s="16"/>
    </row>
    <row r="17" spans="1:6" x14ac:dyDescent="0.25">
      <c r="A17" s="17">
        <v>40328</v>
      </c>
      <c r="B17" s="7">
        <v>4272.68</v>
      </c>
      <c r="C17" s="4" t="s">
        <v>720</v>
      </c>
      <c r="D17" s="4" t="s">
        <v>721</v>
      </c>
      <c r="E17" s="4" t="s">
        <v>733</v>
      </c>
      <c r="F17" s="16"/>
    </row>
    <row r="18" spans="1:6" x14ac:dyDescent="0.25">
      <c r="A18" s="17">
        <v>40329</v>
      </c>
      <c r="B18" s="7">
        <v>2142.69</v>
      </c>
      <c r="C18" s="4" t="s">
        <v>710</v>
      </c>
      <c r="D18" s="4" t="s">
        <v>711</v>
      </c>
      <c r="E18" s="4" t="s">
        <v>734</v>
      </c>
      <c r="F18" s="16"/>
    </row>
    <row r="19" spans="1:6" x14ac:dyDescent="0.25">
      <c r="A19" s="17">
        <v>40330</v>
      </c>
      <c r="B19" s="7">
        <v>4389.33</v>
      </c>
      <c r="C19" s="4" t="s">
        <v>717</v>
      </c>
      <c r="D19" s="4" t="s">
        <v>721</v>
      </c>
      <c r="E19" s="4" t="s">
        <v>735</v>
      </c>
      <c r="F19" s="16"/>
    </row>
    <row r="20" spans="1:6" x14ac:dyDescent="0.25">
      <c r="A20" s="17">
        <v>40331</v>
      </c>
      <c r="B20" s="7">
        <v>3876.18</v>
      </c>
      <c r="C20" s="4" t="s">
        <v>718</v>
      </c>
      <c r="D20" s="4" t="s">
        <v>711</v>
      </c>
      <c r="E20" s="4" t="s">
        <v>736</v>
      </c>
      <c r="F20" s="16"/>
    </row>
    <row r="21" spans="1:6" x14ac:dyDescent="0.25">
      <c r="A21" s="17">
        <v>40332</v>
      </c>
      <c r="B21" s="7">
        <v>3907.71</v>
      </c>
      <c r="C21" s="4" t="s">
        <v>716</v>
      </c>
      <c r="D21" s="4" t="s">
        <v>711</v>
      </c>
      <c r="E21" s="4" t="s">
        <v>737</v>
      </c>
      <c r="F21" s="16"/>
    </row>
    <row r="22" spans="1:6" x14ac:dyDescent="0.25">
      <c r="A22" s="17">
        <v>40333</v>
      </c>
      <c r="B22" s="7">
        <v>4150.7</v>
      </c>
      <c r="C22" s="4" t="s">
        <v>718</v>
      </c>
      <c r="D22" s="4" t="s">
        <v>711</v>
      </c>
      <c r="E22" s="4" t="s">
        <v>738</v>
      </c>
      <c r="F22" s="16"/>
    </row>
    <row r="23" spans="1:6" x14ac:dyDescent="0.25">
      <c r="A23" s="17">
        <v>40334</v>
      </c>
      <c r="B23" s="7">
        <v>2773.03</v>
      </c>
      <c r="C23" s="4" t="s">
        <v>714</v>
      </c>
      <c r="D23" s="4" t="s">
        <v>721</v>
      </c>
      <c r="E23" s="4" t="s">
        <v>739</v>
      </c>
      <c r="F23" s="16"/>
    </row>
    <row r="24" spans="1:6" x14ac:dyDescent="0.25">
      <c r="A24" s="17">
        <v>40335</v>
      </c>
      <c r="B24" s="7">
        <v>2145.5100000000002</v>
      </c>
      <c r="C24" s="4" t="s">
        <v>717</v>
      </c>
      <c r="D24" s="4" t="s">
        <v>721</v>
      </c>
      <c r="E24" s="4" t="s">
        <v>740</v>
      </c>
      <c r="F24" s="16"/>
    </row>
    <row r="25" spans="1:6" x14ac:dyDescent="0.25">
      <c r="E25" s="91"/>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G8" sqref="G8"/>
    </sheetView>
  </sheetViews>
  <sheetFormatPr defaultRowHeight="15" x14ac:dyDescent="0.25"/>
  <cols>
    <col min="1" max="1" width="14.5703125" bestFit="1" customWidth="1"/>
    <col min="7" max="7" width="18.28515625" bestFit="1" customWidth="1"/>
    <col min="8" max="8" width="9.5703125" bestFit="1" customWidth="1"/>
  </cols>
  <sheetData>
    <row r="1" spans="1:8" ht="45" x14ac:dyDescent="0.25">
      <c r="A1" s="26" t="s">
        <v>741</v>
      </c>
      <c r="B1" s="26"/>
      <c r="C1" s="26"/>
      <c r="D1" s="26"/>
      <c r="E1" s="26"/>
      <c r="F1" s="26"/>
      <c r="G1" s="26"/>
      <c r="H1" s="26"/>
    </row>
    <row r="3" spans="1:8" ht="45" x14ac:dyDescent="0.25">
      <c r="A3" s="92" t="s">
        <v>742</v>
      </c>
      <c r="B3" s="93" t="s">
        <v>35</v>
      </c>
      <c r="C3" s="93" t="s">
        <v>743</v>
      </c>
      <c r="D3" s="93" t="s">
        <v>744</v>
      </c>
      <c r="E3" s="94" t="s">
        <v>745</v>
      </c>
      <c r="F3" s="93" t="s">
        <v>746</v>
      </c>
      <c r="G3" s="93" t="s">
        <v>747</v>
      </c>
      <c r="H3" s="95" t="s">
        <v>118</v>
      </c>
    </row>
    <row r="4" spans="1:8" x14ac:dyDescent="0.25">
      <c r="A4" s="96"/>
      <c r="B4" s="97"/>
      <c r="C4" s="97"/>
      <c r="D4" s="97"/>
      <c r="E4" s="97"/>
      <c r="F4" s="97"/>
      <c r="G4" s="98" t="s">
        <v>748</v>
      </c>
      <c r="H4" s="99">
        <v>7083.88</v>
      </c>
    </row>
    <row r="5" spans="1:8" x14ac:dyDescent="0.25">
      <c r="A5" s="100">
        <v>2113</v>
      </c>
      <c r="B5" s="101">
        <v>3833</v>
      </c>
      <c r="C5" s="102" t="s">
        <v>749</v>
      </c>
      <c r="D5" s="103">
        <v>80</v>
      </c>
      <c r="E5" s="102"/>
      <c r="F5" s="101"/>
      <c r="G5" s="104"/>
      <c r="H5" s="105"/>
    </row>
    <row r="6" spans="1:8" x14ac:dyDescent="0.25">
      <c r="A6" s="100">
        <v>2114</v>
      </c>
      <c r="B6" s="101">
        <v>3834</v>
      </c>
      <c r="C6" s="102" t="s">
        <v>750</v>
      </c>
      <c r="D6" s="103">
        <v>446</v>
      </c>
      <c r="E6" s="102"/>
      <c r="F6" s="101"/>
      <c r="G6" s="104"/>
      <c r="H6" s="105"/>
    </row>
    <row r="7" spans="1:8" x14ac:dyDescent="0.25">
      <c r="A7" s="100">
        <v>2115</v>
      </c>
      <c r="B7" s="101">
        <v>3835</v>
      </c>
      <c r="C7" s="102" t="s">
        <v>751</v>
      </c>
      <c r="D7" s="103">
        <v>35</v>
      </c>
      <c r="E7" s="102"/>
      <c r="F7" s="101"/>
      <c r="G7" s="104"/>
      <c r="H7" s="105"/>
    </row>
    <row r="8" spans="1:8" x14ac:dyDescent="0.25">
      <c r="A8" s="100">
        <v>2116</v>
      </c>
      <c r="B8" s="101">
        <v>3835</v>
      </c>
      <c r="C8" s="102" t="s">
        <v>751</v>
      </c>
      <c r="D8" s="103">
        <v>46</v>
      </c>
      <c r="E8" s="102"/>
      <c r="F8" s="101"/>
      <c r="G8" s="104"/>
      <c r="H8" s="105"/>
    </row>
    <row r="9" spans="1:8" x14ac:dyDescent="0.25">
      <c r="A9" s="106"/>
      <c r="B9" s="107">
        <v>3836</v>
      </c>
      <c r="C9" s="108" t="s">
        <v>752</v>
      </c>
      <c r="D9" s="103"/>
      <c r="E9" s="102"/>
      <c r="F9" s="107">
        <f>B9</f>
        <v>3836</v>
      </c>
      <c r="G9" s="109">
        <v>2405</v>
      </c>
      <c r="H9" s="105"/>
    </row>
    <row r="10" spans="1:8" x14ac:dyDescent="0.25">
      <c r="A10" s="100">
        <v>2117</v>
      </c>
      <c r="B10" s="101">
        <v>3836</v>
      </c>
      <c r="C10" s="102" t="s">
        <v>753</v>
      </c>
      <c r="D10" s="103">
        <v>387</v>
      </c>
      <c r="E10" s="102"/>
      <c r="F10" s="101"/>
      <c r="G10" s="104"/>
      <c r="H10" s="105"/>
    </row>
    <row r="11" spans="1:8" x14ac:dyDescent="0.25">
      <c r="A11" s="100">
        <v>2118</v>
      </c>
      <c r="B11" s="101">
        <v>3836</v>
      </c>
      <c r="C11" s="102" t="s">
        <v>750</v>
      </c>
      <c r="D11" s="103">
        <v>489</v>
      </c>
      <c r="E11" s="102"/>
      <c r="F11" s="101"/>
      <c r="G11" s="104"/>
      <c r="H11" s="105"/>
    </row>
    <row r="12" spans="1:8" x14ac:dyDescent="0.25">
      <c r="A12" s="106"/>
      <c r="B12" s="107">
        <v>3838</v>
      </c>
      <c r="C12" s="108" t="s">
        <v>752</v>
      </c>
      <c r="D12" s="103"/>
      <c r="E12" s="102"/>
      <c r="F12" s="107">
        <f>B12</f>
        <v>3838</v>
      </c>
      <c r="G12" s="109">
        <v>1288</v>
      </c>
      <c r="H12" s="105"/>
    </row>
    <row r="13" spans="1:8" x14ac:dyDescent="0.25">
      <c r="A13" s="100">
        <v>2119</v>
      </c>
      <c r="B13" s="101">
        <v>3839</v>
      </c>
      <c r="C13" s="102" t="s">
        <v>754</v>
      </c>
      <c r="D13" s="103">
        <v>467</v>
      </c>
      <c r="E13" s="102"/>
      <c r="F13" s="101"/>
      <c r="G13" s="104"/>
      <c r="H13" s="105"/>
    </row>
    <row r="14" spans="1:8" x14ac:dyDescent="0.25">
      <c r="A14" s="100">
        <v>2120</v>
      </c>
      <c r="B14" s="101">
        <v>3839</v>
      </c>
      <c r="C14" s="102" t="s">
        <v>755</v>
      </c>
      <c r="D14" s="103">
        <v>169</v>
      </c>
      <c r="E14" s="102"/>
      <c r="F14" s="101"/>
      <c r="G14" s="104"/>
      <c r="H14" s="105"/>
    </row>
    <row r="15" spans="1:8" x14ac:dyDescent="0.25">
      <c r="A15" s="100">
        <v>2121</v>
      </c>
      <c r="B15" s="101">
        <v>3839</v>
      </c>
      <c r="C15" s="102" t="s">
        <v>749</v>
      </c>
      <c r="D15" s="103">
        <v>323</v>
      </c>
      <c r="E15" s="102"/>
      <c r="F15" s="101"/>
      <c r="G15" s="104"/>
      <c r="H15" s="105"/>
    </row>
    <row r="16" spans="1:8" x14ac:dyDescent="0.25">
      <c r="A16" s="100">
        <v>2122</v>
      </c>
      <c r="B16" s="101">
        <v>3839</v>
      </c>
      <c r="C16" s="102" t="s">
        <v>753</v>
      </c>
      <c r="D16" s="103">
        <v>296</v>
      </c>
      <c r="E16" s="102"/>
      <c r="F16" s="101"/>
      <c r="G16" s="104"/>
      <c r="H16" s="105"/>
    </row>
    <row r="17" spans="1:8" x14ac:dyDescent="0.25">
      <c r="A17" s="100">
        <v>2123</v>
      </c>
      <c r="B17" s="101">
        <v>3840</v>
      </c>
      <c r="C17" s="102" t="s">
        <v>755</v>
      </c>
      <c r="D17" s="103">
        <v>229</v>
      </c>
      <c r="E17" s="102"/>
      <c r="F17" s="101"/>
      <c r="G17" s="104"/>
      <c r="H17" s="105"/>
    </row>
    <row r="18" spans="1:8" x14ac:dyDescent="0.25">
      <c r="A18" s="106"/>
      <c r="B18" s="107">
        <v>3840</v>
      </c>
      <c r="C18" s="108" t="s">
        <v>752</v>
      </c>
      <c r="D18" s="103"/>
      <c r="E18" s="102"/>
      <c r="F18" s="107">
        <f>B18</f>
        <v>3840</v>
      </c>
      <c r="G18" s="109">
        <v>1029</v>
      </c>
      <c r="H18" s="105"/>
    </row>
    <row r="19" spans="1:8" x14ac:dyDescent="0.25">
      <c r="A19" s="100"/>
      <c r="B19" s="101">
        <v>39846</v>
      </c>
      <c r="C19" s="102" t="s">
        <v>752</v>
      </c>
      <c r="D19" s="103"/>
      <c r="E19" s="102"/>
      <c r="F19" s="101">
        <f>B19</f>
        <v>39846</v>
      </c>
      <c r="G19" s="104">
        <v>1000</v>
      </c>
      <c r="H19" s="105"/>
    </row>
    <row r="20" spans="1:8" x14ac:dyDescent="0.25">
      <c r="A20" s="100"/>
      <c r="B20" s="101"/>
      <c r="C20" s="102"/>
      <c r="D20" s="103"/>
      <c r="E20" s="102"/>
      <c r="F20" s="101"/>
      <c r="G20" s="104"/>
      <c r="H20" s="105"/>
    </row>
    <row r="21" spans="1:8" x14ac:dyDescent="0.25">
      <c r="A21" s="100"/>
      <c r="B21" s="101"/>
      <c r="C21" s="102"/>
      <c r="D21" s="103"/>
      <c r="E21" s="102"/>
      <c r="F21" s="101"/>
      <c r="G21" s="104"/>
      <c r="H21" s="105"/>
    </row>
    <row r="22" spans="1:8" x14ac:dyDescent="0.25">
      <c r="A22" s="100"/>
      <c r="B22" s="101"/>
      <c r="C22" s="102"/>
      <c r="D22" s="103"/>
      <c r="E22" s="102"/>
      <c r="F22" s="101"/>
      <c r="G22" s="104"/>
      <c r="H22" s="105"/>
    </row>
    <row r="23" spans="1:8" x14ac:dyDescent="0.25">
      <c r="A23" s="100"/>
      <c r="B23" s="101"/>
      <c r="C23" s="102"/>
      <c r="D23" s="103"/>
      <c r="E23" s="102"/>
      <c r="F23" s="101"/>
      <c r="G23" s="104"/>
      <c r="H23" s="105"/>
    </row>
    <row r="24" spans="1:8" x14ac:dyDescent="0.25">
      <c r="A24" s="100"/>
      <c r="B24" s="101"/>
      <c r="C24" s="102"/>
      <c r="D24" s="103"/>
      <c r="E24" s="102"/>
      <c r="F24" s="101"/>
      <c r="G24" s="104"/>
      <c r="H24" s="105"/>
    </row>
    <row r="25" spans="1:8" x14ac:dyDescent="0.25">
      <c r="A25" s="100"/>
      <c r="B25" s="101"/>
      <c r="C25" s="102"/>
      <c r="D25" s="103"/>
      <c r="E25" s="102"/>
      <c r="F25" s="101"/>
      <c r="G25" s="104"/>
      <c r="H25" s="105"/>
    </row>
    <row r="26" spans="1:8" x14ac:dyDescent="0.25">
      <c r="A26" s="100"/>
      <c r="B26" s="101"/>
      <c r="C26" s="102"/>
      <c r="D26" s="103"/>
      <c r="E26" s="102"/>
      <c r="F26" s="101"/>
      <c r="G26" s="104"/>
      <c r="H26" s="105"/>
    </row>
    <row r="27" spans="1:8" x14ac:dyDescent="0.25">
      <c r="A27" s="100"/>
      <c r="B27" s="101"/>
      <c r="C27" s="102"/>
      <c r="D27" s="103"/>
      <c r="E27" s="102"/>
      <c r="F27" s="101"/>
      <c r="G27" s="104"/>
      <c r="H27" s="105"/>
    </row>
    <row r="28" spans="1:8" x14ac:dyDescent="0.25">
      <c r="A28" s="100"/>
      <c r="B28" s="101"/>
      <c r="C28" s="102"/>
      <c r="D28" s="103"/>
      <c r="E28" s="102"/>
      <c r="F28" s="101"/>
      <c r="G28" s="104"/>
      <c r="H28" s="105"/>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3"/>
  <sheetViews>
    <sheetView workbookViewId="0">
      <selection sqref="A1:XFD1048576"/>
    </sheetView>
  </sheetViews>
  <sheetFormatPr defaultRowHeight="15" x14ac:dyDescent="0.25"/>
  <cols>
    <col min="1" max="1" width="14.7109375" bestFit="1" customWidth="1"/>
    <col min="2" max="2" width="12.85546875" customWidth="1"/>
    <col min="3" max="6" width="11" bestFit="1" customWidth="1"/>
    <col min="7" max="7" width="18.42578125" bestFit="1" customWidth="1"/>
    <col min="8" max="12" width="11" bestFit="1" customWidth="1"/>
  </cols>
  <sheetData>
    <row r="1" spans="1:12" ht="30" x14ac:dyDescent="0.25">
      <c r="A1" s="26" t="s">
        <v>756</v>
      </c>
      <c r="B1" s="26"/>
      <c r="C1" s="26"/>
      <c r="D1" s="26"/>
      <c r="E1" s="26"/>
      <c r="F1" s="26"/>
      <c r="G1" s="26"/>
      <c r="H1" s="26"/>
    </row>
    <row r="3" spans="1:12" x14ac:dyDescent="0.25">
      <c r="A3" s="11" t="s">
        <v>247</v>
      </c>
      <c r="B3" s="4" t="s">
        <v>103</v>
      </c>
    </row>
    <row r="4" spans="1:12" x14ac:dyDescent="0.25">
      <c r="A4" s="11" t="s">
        <v>12</v>
      </c>
      <c r="B4" s="10"/>
    </row>
    <row r="6" spans="1:12" x14ac:dyDescent="0.25">
      <c r="A6" s="8" t="s">
        <v>102</v>
      </c>
      <c r="B6" s="8" t="s">
        <v>103</v>
      </c>
      <c r="C6" s="8" t="s">
        <v>104</v>
      </c>
      <c r="D6" s="8" t="s">
        <v>249</v>
      </c>
      <c r="E6" s="8" t="s">
        <v>250</v>
      </c>
      <c r="F6" s="8" t="s">
        <v>251</v>
      </c>
      <c r="G6" s="8" t="s">
        <v>252</v>
      </c>
      <c r="H6" s="8" t="s">
        <v>253</v>
      </c>
      <c r="I6" s="8" t="s">
        <v>254</v>
      </c>
      <c r="J6" s="8" t="s">
        <v>757</v>
      </c>
      <c r="K6" s="8" t="s">
        <v>758</v>
      </c>
      <c r="L6" s="8" t="s">
        <v>759</v>
      </c>
    </row>
    <row r="7" spans="1:12" x14ac:dyDescent="0.25">
      <c r="A7" s="7">
        <v>6236</v>
      </c>
      <c r="B7" s="7">
        <v>7325</v>
      </c>
      <c r="C7" s="7">
        <v>9421</v>
      </c>
      <c r="D7" s="7">
        <v>6520</v>
      </c>
      <c r="E7" s="7">
        <v>10403</v>
      </c>
      <c r="F7" s="7">
        <v>10746</v>
      </c>
      <c r="G7" s="7">
        <v>9700</v>
      </c>
      <c r="H7" s="7">
        <v>8536</v>
      </c>
      <c r="I7" s="7">
        <v>5199</v>
      </c>
      <c r="J7" s="7">
        <v>10997</v>
      </c>
      <c r="K7" s="7">
        <v>7730</v>
      </c>
      <c r="L7" s="7">
        <v>10232</v>
      </c>
    </row>
    <row r="8" spans="1:12" x14ac:dyDescent="0.25">
      <c r="A8" s="7">
        <v>9620</v>
      </c>
      <c r="B8" s="7">
        <v>8201</v>
      </c>
      <c r="C8" s="7">
        <v>10415</v>
      </c>
      <c r="D8" s="7">
        <v>10754</v>
      </c>
      <c r="E8" s="7">
        <v>5134</v>
      </c>
      <c r="F8" s="7">
        <v>9262</v>
      </c>
      <c r="G8" s="7">
        <v>5648</v>
      </c>
      <c r="H8" s="7">
        <v>6731</v>
      </c>
      <c r="I8" s="7">
        <v>8529</v>
      </c>
      <c r="J8" s="7">
        <v>8518</v>
      </c>
      <c r="K8" s="7">
        <v>7593</v>
      </c>
      <c r="L8" s="7">
        <v>8192</v>
      </c>
    </row>
    <row r="9" spans="1:12" x14ac:dyDescent="0.25">
      <c r="A9" s="7">
        <v>6422</v>
      </c>
      <c r="B9" s="7">
        <v>8750</v>
      </c>
      <c r="C9" s="7">
        <v>6679</v>
      </c>
      <c r="D9" s="7">
        <v>6913</v>
      </c>
      <c r="E9" s="7">
        <v>9010</v>
      </c>
      <c r="F9" s="7">
        <v>9361</v>
      </c>
      <c r="G9" s="7">
        <v>6262</v>
      </c>
      <c r="H9" s="7">
        <v>6368</v>
      </c>
      <c r="I9" s="7">
        <v>8294</v>
      </c>
      <c r="J9" s="7">
        <v>6223</v>
      </c>
      <c r="K9" s="7">
        <v>7005</v>
      </c>
      <c r="L9" s="7">
        <v>10495</v>
      </c>
    </row>
    <row r="10" spans="1:12" x14ac:dyDescent="0.25">
      <c r="A10" s="7">
        <v>9808</v>
      </c>
      <c r="B10" s="7">
        <v>5900</v>
      </c>
      <c r="C10" s="7">
        <v>6554</v>
      </c>
      <c r="D10" s="7">
        <v>8031</v>
      </c>
      <c r="E10" s="7">
        <v>8231</v>
      </c>
      <c r="F10" s="7">
        <v>9168</v>
      </c>
      <c r="G10" s="7">
        <v>8678</v>
      </c>
      <c r="H10" s="7">
        <v>8897</v>
      </c>
      <c r="I10" s="7">
        <v>10017</v>
      </c>
      <c r="J10" s="7">
        <v>6377</v>
      </c>
      <c r="K10" s="7">
        <v>10319</v>
      </c>
      <c r="L10" s="7">
        <v>9520</v>
      </c>
    </row>
    <row r="11" spans="1:12" x14ac:dyDescent="0.25">
      <c r="A11" s="7">
        <v>8884</v>
      </c>
      <c r="B11" s="7">
        <v>8988</v>
      </c>
      <c r="C11" s="7">
        <v>5520</v>
      </c>
      <c r="D11" s="7">
        <v>8825</v>
      </c>
      <c r="E11" s="7">
        <v>5522</v>
      </c>
      <c r="F11" s="7">
        <v>5812</v>
      </c>
      <c r="G11" s="7">
        <v>9472</v>
      </c>
      <c r="H11" s="7">
        <v>8465</v>
      </c>
      <c r="I11" s="7">
        <v>8909</v>
      </c>
      <c r="J11" s="7">
        <v>7298</v>
      </c>
      <c r="K11" s="7">
        <v>7283</v>
      </c>
      <c r="L11" s="7">
        <v>7809</v>
      </c>
    </row>
    <row r="12" spans="1:12" x14ac:dyDescent="0.25">
      <c r="A12" s="7">
        <v>6147</v>
      </c>
      <c r="B12" s="7">
        <v>6025</v>
      </c>
      <c r="C12" s="7">
        <v>8787</v>
      </c>
      <c r="D12" s="7">
        <v>6796</v>
      </c>
      <c r="E12" s="7">
        <v>5286</v>
      </c>
      <c r="F12" s="7">
        <v>9269</v>
      </c>
      <c r="G12" s="7">
        <v>10571</v>
      </c>
      <c r="H12" s="7">
        <v>6999</v>
      </c>
      <c r="I12" s="7">
        <v>10085</v>
      </c>
      <c r="J12" s="7">
        <v>6163</v>
      </c>
      <c r="K12" s="7">
        <v>9024</v>
      </c>
      <c r="L12" s="7">
        <v>6980</v>
      </c>
    </row>
    <row r="13" spans="1:12" x14ac:dyDescent="0.25">
      <c r="A13" s="7">
        <v>5000</v>
      </c>
      <c r="B13" s="7">
        <v>9513</v>
      </c>
      <c r="C13" s="7">
        <v>9272</v>
      </c>
      <c r="D13" s="7">
        <v>5242</v>
      </c>
      <c r="E13" s="7">
        <v>7492</v>
      </c>
      <c r="F13" s="7">
        <v>6309</v>
      </c>
      <c r="G13" s="7">
        <v>8721</v>
      </c>
      <c r="H13" s="7">
        <v>8409</v>
      </c>
      <c r="I13" s="7">
        <v>7660</v>
      </c>
      <c r="J13" s="7">
        <v>9832</v>
      </c>
      <c r="K13" s="7">
        <v>9017</v>
      </c>
      <c r="L13" s="7">
        <v>5525</v>
      </c>
    </row>
    <row r="14" spans="1:12" x14ac:dyDescent="0.25">
      <c r="A14" s="7">
        <v>6970</v>
      </c>
      <c r="B14" s="7">
        <v>9239</v>
      </c>
      <c r="C14" s="7">
        <v>5181</v>
      </c>
      <c r="D14" s="7">
        <v>10581</v>
      </c>
      <c r="E14" s="7">
        <v>9348</v>
      </c>
      <c r="F14" s="7">
        <v>10450</v>
      </c>
      <c r="G14" s="7">
        <v>8428</v>
      </c>
      <c r="H14" s="7">
        <v>5009</v>
      </c>
      <c r="I14" s="7">
        <v>6717</v>
      </c>
      <c r="J14" s="7">
        <v>10855</v>
      </c>
      <c r="K14" s="7">
        <v>10702</v>
      </c>
      <c r="L14" s="7">
        <v>5606</v>
      </c>
    </row>
    <row r="15" spans="1:12" x14ac:dyDescent="0.25">
      <c r="A15" s="7">
        <v>6273</v>
      </c>
      <c r="B15" s="7">
        <v>5430</v>
      </c>
      <c r="C15" s="7">
        <v>8289</v>
      </c>
      <c r="D15" s="7">
        <v>10612</v>
      </c>
      <c r="E15" s="7">
        <v>8322</v>
      </c>
      <c r="F15" s="7">
        <v>7308</v>
      </c>
      <c r="G15" s="7">
        <v>7147</v>
      </c>
      <c r="H15" s="7">
        <v>8587</v>
      </c>
      <c r="I15" s="7">
        <v>8432</v>
      </c>
      <c r="J15" s="7">
        <v>8694</v>
      </c>
      <c r="K15" s="7">
        <v>10120</v>
      </c>
      <c r="L15" s="7">
        <v>10544</v>
      </c>
    </row>
    <row r="16" spans="1:12" x14ac:dyDescent="0.25">
      <c r="A16" s="7">
        <v>7001</v>
      </c>
      <c r="B16" s="7">
        <v>9938</v>
      </c>
      <c r="C16" s="7">
        <v>5568</v>
      </c>
      <c r="D16" s="7">
        <v>5034</v>
      </c>
      <c r="E16" s="7">
        <v>8396</v>
      </c>
      <c r="F16" s="7">
        <v>10063</v>
      </c>
      <c r="G16" s="7">
        <v>10443</v>
      </c>
      <c r="H16" s="7">
        <v>8114</v>
      </c>
      <c r="I16" s="7">
        <v>8211</v>
      </c>
      <c r="J16" s="7">
        <v>10696</v>
      </c>
      <c r="K16" s="7">
        <v>9500</v>
      </c>
      <c r="L16" s="7">
        <v>8350</v>
      </c>
    </row>
    <row r="17" spans="1:12" x14ac:dyDescent="0.25">
      <c r="A17" s="7">
        <v>6653</v>
      </c>
      <c r="B17" s="7">
        <v>6483</v>
      </c>
      <c r="C17" s="7">
        <v>6388</v>
      </c>
      <c r="D17" s="7">
        <v>6938</v>
      </c>
      <c r="E17" s="7">
        <v>9610</v>
      </c>
      <c r="F17" s="7">
        <v>9826</v>
      </c>
      <c r="G17" s="7">
        <v>8223</v>
      </c>
      <c r="H17" s="7">
        <v>5232</v>
      </c>
      <c r="I17" s="7">
        <v>10847</v>
      </c>
      <c r="J17" s="7">
        <v>5015</v>
      </c>
      <c r="K17" s="7">
        <v>6125</v>
      </c>
      <c r="L17" s="7">
        <v>6869</v>
      </c>
    </row>
    <row r="18" spans="1:12" x14ac:dyDescent="0.25">
      <c r="A18" s="7">
        <v>6600</v>
      </c>
      <c r="B18" s="7">
        <v>5280</v>
      </c>
      <c r="C18" s="7">
        <v>10331</v>
      </c>
      <c r="D18" s="7">
        <v>9594</v>
      </c>
      <c r="E18" s="7">
        <v>8125</v>
      </c>
      <c r="F18" s="7">
        <v>7577</v>
      </c>
      <c r="G18" s="7">
        <v>10658</v>
      </c>
      <c r="H18" s="7">
        <v>8030</v>
      </c>
      <c r="I18" s="7">
        <v>8402</v>
      </c>
      <c r="J18" s="7">
        <v>6372</v>
      </c>
      <c r="K18" s="7">
        <v>10345</v>
      </c>
      <c r="L18" s="7">
        <v>5480</v>
      </c>
    </row>
    <row r="19" spans="1:12" x14ac:dyDescent="0.25">
      <c r="A19" s="7">
        <v>10889</v>
      </c>
      <c r="B19" s="7">
        <v>10349</v>
      </c>
      <c r="C19" s="7">
        <v>9273</v>
      </c>
      <c r="D19" s="7">
        <v>8365</v>
      </c>
      <c r="E19" s="7">
        <v>8120</v>
      </c>
      <c r="F19" s="7">
        <v>5817</v>
      </c>
      <c r="G19" s="7">
        <v>7853</v>
      </c>
      <c r="H19" s="7">
        <v>6668</v>
      </c>
      <c r="I19" s="7">
        <v>8918</v>
      </c>
      <c r="J19" s="7">
        <v>7982</v>
      </c>
      <c r="K19" s="7">
        <v>8951</v>
      </c>
      <c r="L19" s="7">
        <v>10102</v>
      </c>
    </row>
    <row r="20" spans="1:12" x14ac:dyDescent="0.25">
      <c r="A20" s="7">
        <v>9564</v>
      </c>
      <c r="B20" s="7">
        <v>6001</v>
      </c>
      <c r="C20" s="7">
        <v>9006</v>
      </c>
      <c r="D20" s="7">
        <v>9989</v>
      </c>
      <c r="E20" s="7">
        <v>10201</v>
      </c>
      <c r="F20" s="7">
        <v>9303</v>
      </c>
      <c r="G20" s="7">
        <v>6515</v>
      </c>
      <c r="H20" s="7">
        <v>6460</v>
      </c>
      <c r="I20" s="7">
        <v>6466</v>
      </c>
      <c r="J20" s="7">
        <v>5129</v>
      </c>
      <c r="K20" s="7">
        <v>7976</v>
      </c>
      <c r="L20" s="7">
        <v>8941</v>
      </c>
    </row>
    <row r="21" spans="1:12" x14ac:dyDescent="0.25">
      <c r="A21" s="7">
        <v>8082</v>
      </c>
      <c r="B21" s="7">
        <v>8562</v>
      </c>
      <c r="C21" s="7">
        <v>5421</v>
      </c>
      <c r="D21" s="7">
        <v>6095</v>
      </c>
      <c r="E21" s="7">
        <v>10853</v>
      </c>
      <c r="F21" s="7">
        <v>10556</v>
      </c>
      <c r="G21" s="7">
        <v>10823</v>
      </c>
      <c r="H21" s="7">
        <v>7653</v>
      </c>
      <c r="I21" s="7">
        <v>10535</v>
      </c>
      <c r="J21" s="7">
        <v>10693</v>
      </c>
      <c r="K21" s="7">
        <v>9098</v>
      </c>
      <c r="L21" s="7">
        <v>7647</v>
      </c>
    </row>
    <row r="22" spans="1:12" x14ac:dyDescent="0.25">
      <c r="A22" s="7">
        <v>5831</v>
      </c>
      <c r="B22" s="7">
        <v>9564</v>
      </c>
      <c r="C22" s="7">
        <v>6204</v>
      </c>
      <c r="D22" s="7">
        <v>9750</v>
      </c>
      <c r="E22" s="7">
        <v>6835</v>
      </c>
      <c r="F22" s="7">
        <v>6814</v>
      </c>
      <c r="G22" s="7">
        <v>8862</v>
      </c>
      <c r="H22" s="7">
        <v>5928</v>
      </c>
      <c r="I22" s="7">
        <v>8710</v>
      </c>
      <c r="J22" s="7">
        <v>5087</v>
      </c>
      <c r="K22" s="7">
        <v>8656</v>
      </c>
      <c r="L22" s="7">
        <v>7148</v>
      </c>
    </row>
    <row r="23" spans="1:12" x14ac:dyDescent="0.25">
      <c r="A23" s="7">
        <v>5677</v>
      </c>
      <c r="B23" s="7">
        <v>10487</v>
      </c>
      <c r="C23" s="7">
        <v>6848</v>
      </c>
      <c r="D23" s="7">
        <v>10646</v>
      </c>
      <c r="E23" s="7">
        <v>7557</v>
      </c>
      <c r="F23" s="7">
        <v>6390</v>
      </c>
      <c r="G23" s="7">
        <v>10581</v>
      </c>
      <c r="H23" s="7">
        <v>8137</v>
      </c>
      <c r="I23" s="7">
        <v>8313</v>
      </c>
      <c r="J23" s="7">
        <v>7896</v>
      </c>
      <c r="K23" s="7">
        <v>9983</v>
      </c>
      <c r="L23" s="7">
        <v>6373</v>
      </c>
    </row>
    <row r="24" spans="1:12" x14ac:dyDescent="0.25">
      <c r="A24" s="7">
        <v>9478</v>
      </c>
      <c r="B24" s="7">
        <v>8797</v>
      </c>
      <c r="C24" s="7">
        <v>5542</v>
      </c>
      <c r="D24" s="7">
        <v>8969</v>
      </c>
      <c r="E24" s="7">
        <v>5056</v>
      </c>
      <c r="F24" s="7">
        <v>8407</v>
      </c>
      <c r="G24" s="7">
        <v>8940</v>
      </c>
      <c r="H24" s="7">
        <v>8411</v>
      </c>
      <c r="I24" s="7">
        <v>10406</v>
      </c>
      <c r="J24" s="7">
        <v>9858</v>
      </c>
      <c r="K24" s="7">
        <v>6926</v>
      </c>
      <c r="L24" s="7">
        <v>9089</v>
      </c>
    </row>
    <row r="25" spans="1:12" x14ac:dyDescent="0.25">
      <c r="A25" s="7">
        <v>6859</v>
      </c>
      <c r="B25" s="7">
        <v>9917</v>
      </c>
      <c r="C25" s="7">
        <v>7619</v>
      </c>
      <c r="D25" s="7">
        <v>7734</v>
      </c>
      <c r="E25" s="7">
        <v>6525</v>
      </c>
      <c r="F25" s="7">
        <v>9793</v>
      </c>
      <c r="G25" s="7">
        <v>7033</v>
      </c>
      <c r="H25" s="7">
        <v>6777</v>
      </c>
      <c r="I25" s="7">
        <v>10766</v>
      </c>
      <c r="J25" s="7">
        <v>10046</v>
      </c>
      <c r="K25" s="7">
        <v>9938</v>
      </c>
      <c r="L25" s="7">
        <v>8298</v>
      </c>
    </row>
    <row r="26" spans="1:12" x14ac:dyDescent="0.25">
      <c r="A26" s="7">
        <v>8288</v>
      </c>
      <c r="B26" s="7">
        <v>5945</v>
      </c>
      <c r="C26" s="7">
        <v>7375</v>
      </c>
      <c r="D26" s="7">
        <v>10576</v>
      </c>
      <c r="E26" s="7">
        <v>5915</v>
      </c>
      <c r="F26" s="7">
        <v>9080</v>
      </c>
      <c r="G26" s="7">
        <v>9214</v>
      </c>
      <c r="H26" s="7">
        <v>8065</v>
      </c>
      <c r="I26" s="7">
        <v>7026</v>
      </c>
      <c r="J26" s="7">
        <v>6991</v>
      </c>
      <c r="K26" s="7">
        <v>5121</v>
      </c>
      <c r="L26" s="7">
        <v>7195</v>
      </c>
    </row>
    <row r="27" spans="1:12" x14ac:dyDescent="0.25">
      <c r="A27" s="7">
        <v>9669</v>
      </c>
      <c r="B27" s="7">
        <v>7469</v>
      </c>
      <c r="C27" s="7">
        <v>9715</v>
      </c>
      <c r="D27" s="7">
        <v>10633</v>
      </c>
      <c r="E27" s="7">
        <v>5135</v>
      </c>
      <c r="F27" s="7">
        <v>7888</v>
      </c>
      <c r="G27" s="7">
        <v>8621</v>
      </c>
      <c r="H27" s="7">
        <v>6117</v>
      </c>
      <c r="I27" s="7">
        <v>7201</v>
      </c>
      <c r="J27" s="7">
        <v>10343</v>
      </c>
      <c r="K27" s="7">
        <v>6098</v>
      </c>
      <c r="L27" s="7">
        <v>6133</v>
      </c>
    </row>
    <row r="28" spans="1:12" x14ac:dyDescent="0.25">
      <c r="A28" s="7">
        <v>10725</v>
      </c>
      <c r="B28" s="7">
        <v>8769</v>
      </c>
      <c r="C28" s="7">
        <v>8528</v>
      </c>
      <c r="D28" s="7">
        <v>10395</v>
      </c>
      <c r="E28" s="7">
        <v>10712</v>
      </c>
      <c r="F28" s="7">
        <v>10709</v>
      </c>
      <c r="G28" s="7">
        <v>5323</v>
      </c>
      <c r="H28" s="7">
        <v>6036</v>
      </c>
      <c r="I28" s="7">
        <v>8737</v>
      </c>
      <c r="J28" s="7">
        <v>10579</v>
      </c>
      <c r="K28" s="7">
        <v>8188</v>
      </c>
      <c r="L28" s="7">
        <v>9057</v>
      </c>
    </row>
    <row r="29" spans="1:12" x14ac:dyDescent="0.25">
      <c r="A29" s="7">
        <v>7803</v>
      </c>
      <c r="B29" s="7">
        <v>8620</v>
      </c>
      <c r="C29" s="7">
        <v>5792</v>
      </c>
      <c r="D29" s="7">
        <v>7557</v>
      </c>
      <c r="E29" s="7">
        <v>8041</v>
      </c>
      <c r="F29" s="7">
        <v>8900</v>
      </c>
      <c r="G29" s="7">
        <v>5315</v>
      </c>
      <c r="H29" s="7">
        <v>5582</v>
      </c>
      <c r="I29" s="7">
        <v>8763</v>
      </c>
      <c r="J29" s="7">
        <v>10205</v>
      </c>
      <c r="K29" s="7">
        <v>5407</v>
      </c>
      <c r="L29" s="7">
        <v>8462</v>
      </c>
    </row>
    <row r="30" spans="1:12" x14ac:dyDescent="0.25">
      <c r="A30" s="7">
        <v>5955</v>
      </c>
      <c r="B30" s="7">
        <v>9963</v>
      </c>
      <c r="C30" s="7">
        <v>10361</v>
      </c>
      <c r="D30" s="7">
        <v>8478</v>
      </c>
      <c r="E30" s="7">
        <v>10925</v>
      </c>
      <c r="F30" s="7">
        <v>8152</v>
      </c>
      <c r="G30" s="7">
        <v>8468</v>
      </c>
      <c r="H30" s="7">
        <v>10058</v>
      </c>
      <c r="I30" s="7">
        <v>9755</v>
      </c>
      <c r="J30" s="7">
        <v>9742</v>
      </c>
      <c r="K30" s="7">
        <v>6815</v>
      </c>
      <c r="L30" s="7">
        <v>5824</v>
      </c>
    </row>
    <row r="31" spans="1:12" x14ac:dyDescent="0.25">
      <c r="A31" s="7">
        <v>9067</v>
      </c>
      <c r="B31" s="7">
        <v>9963</v>
      </c>
      <c r="C31" s="7">
        <v>9323</v>
      </c>
      <c r="D31" s="7">
        <v>10270</v>
      </c>
      <c r="E31" s="7">
        <v>7507</v>
      </c>
      <c r="F31" s="7">
        <v>9542</v>
      </c>
      <c r="G31" s="7">
        <v>10199</v>
      </c>
      <c r="H31" s="7">
        <v>5233</v>
      </c>
      <c r="I31" s="7">
        <v>8017</v>
      </c>
      <c r="J31" s="7">
        <v>6163</v>
      </c>
      <c r="K31" s="7">
        <v>9665</v>
      </c>
      <c r="L31" s="7">
        <v>7921</v>
      </c>
    </row>
    <row r="32" spans="1:12" x14ac:dyDescent="0.25">
      <c r="A32" s="7">
        <v>10099</v>
      </c>
      <c r="B32" s="7">
        <v>5820</v>
      </c>
      <c r="C32" s="7">
        <v>7802</v>
      </c>
      <c r="D32" s="7">
        <v>10962</v>
      </c>
      <c r="E32" s="7">
        <v>9983</v>
      </c>
      <c r="F32" s="7">
        <v>5911</v>
      </c>
      <c r="G32" s="7">
        <v>10803</v>
      </c>
      <c r="H32" s="7">
        <v>8710</v>
      </c>
      <c r="I32" s="7">
        <v>6103</v>
      </c>
      <c r="J32" s="7">
        <v>9535</v>
      </c>
      <c r="K32" s="7">
        <v>6056</v>
      </c>
      <c r="L32" s="7">
        <v>8117</v>
      </c>
    </row>
    <row r="33" spans="1:12" x14ac:dyDescent="0.25">
      <c r="A33" s="7">
        <v>6723</v>
      </c>
      <c r="B33" s="7">
        <v>8518</v>
      </c>
      <c r="C33" s="7">
        <v>5653</v>
      </c>
      <c r="D33" s="7">
        <v>8361</v>
      </c>
      <c r="E33" s="7">
        <v>7281</v>
      </c>
      <c r="F33" s="7">
        <v>6605</v>
      </c>
      <c r="G33" s="7">
        <v>6285</v>
      </c>
      <c r="H33" s="7">
        <v>9135</v>
      </c>
      <c r="I33" s="7">
        <v>5703</v>
      </c>
      <c r="J33" s="7">
        <v>5288</v>
      </c>
      <c r="K33" s="7">
        <v>10974</v>
      </c>
      <c r="L33" s="7">
        <v>5193</v>
      </c>
    </row>
    <row r="34" spans="1:12" x14ac:dyDescent="0.25">
      <c r="A34" s="7">
        <v>7207</v>
      </c>
      <c r="B34" s="7">
        <v>5930</v>
      </c>
      <c r="C34" s="7">
        <v>8186</v>
      </c>
      <c r="D34" s="7">
        <v>7540</v>
      </c>
      <c r="E34" s="7">
        <v>7646</v>
      </c>
      <c r="F34" s="7">
        <v>10343</v>
      </c>
      <c r="G34" s="7">
        <v>7318</v>
      </c>
      <c r="H34" s="7">
        <v>10269</v>
      </c>
      <c r="I34" s="7">
        <v>8261</v>
      </c>
      <c r="J34" s="7">
        <v>9231</v>
      </c>
      <c r="K34" s="7">
        <v>6262</v>
      </c>
      <c r="L34" s="7">
        <v>8783</v>
      </c>
    </row>
    <row r="35" spans="1:12" x14ac:dyDescent="0.25">
      <c r="A35" s="7">
        <v>10694</v>
      </c>
      <c r="B35" s="7">
        <v>6816</v>
      </c>
      <c r="C35" s="7">
        <v>7906</v>
      </c>
      <c r="D35" s="7">
        <v>6746</v>
      </c>
      <c r="E35" s="7">
        <v>8555</v>
      </c>
      <c r="F35" s="7">
        <v>9635</v>
      </c>
      <c r="G35" s="7">
        <v>5324</v>
      </c>
      <c r="H35" s="7">
        <v>10640</v>
      </c>
      <c r="I35" s="7">
        <v>8480</v>
      </c>
      <c r="J35" s="7">
        <v>9433</v>
      </c>
      <c r="K35" s="7">
        <v>5078</v>
      </c>
      <c r="L35" s="7">
        <v>6709</v>
      </c>
    </row>
    <row r="36" spans="1:12" x14ac:dyDescent="0.25">
      <c r="A36" s="7">
        <v>9856</v>
      </c>
      <c r="B36" s="7">
        <v>6677</v>
      </c>
      <c r="C36" s="7">
        <v>6320</v>
      </c>
      <c r="D36" s="7">
        <v>10218</v>
      </c>
      <c r="E36" s="7">
        <v>10143</v>
      </c>
      <c r="F36" s="7">
        <v>10677</v>
      </c>
      <c r="G36" s="7">
        <v>10932</v>
      </c>
      <c r="H36" s="7">
        <v>7506</v>
      </c>
      <c r="I36" s="7">
        <v>5781</v>
      </c>
      <c r="J36" s="7">
        <v>8607</v>
      </c>
      <c r="K36" s="7">
        <v>5302</v>
      </c>
      <c r="L36" s="7">
        <v>6566</v>
      </c>
    </row>
    <row r="37" spans="1:12" x14ac:dyDescent="0.25">
      <c r="A37" s="7">
        <v>5839</v>
      </c>
      <c r="B37" s="7">
        <v>9320</v>
      </c>
      <c r="C37" s="7">
        <v>7714</v>
      </c>
      <c r="D37" s="7">
        <v>10772</v>
      </c>
      <c r="E37" s="7">
        <v>9676</v>
      </c>
      <c r="F37" s="7">
        <v>7711</v>
      </c>
      <c r="G37" s="7">
        <v>10201</v>
      </c>
      <c r="H37" s="7">
        <v>7722</v>
      </c>
      <c r="I37" s="7">
        <v>10587</v>
      </c>
      <c r="J37" s="7">
        <v>10056</v>
      </c>
      <c r="K37" s="7">
        <v>6142</v>
      </c>
      <c r="L37" s="7">
        <v>5635</v>
      </c>
    </row>
    <row r="38" spans="1:12" x14ac:dyDescent="0.25">
      <c r="A38" s="7">
        <v>8767</v>
      </c>
      <c r="B38" s="7">
        <v>5606</v>
      </c>
      <c r="C38" s="7">
        <v>8493</v>
      </c>
      <c r="D38" s="7">
        <v>6999</v>
      </c>
      <c r="E38" s="7">
        <v>10751</v>
      </c>
      <c r="F38" s="7">
        <v>5093</v>
      </c>
      <c r="G38" s="7">
        <v>5923</v>
      </c>
      <c r="H38" s="7">
        <v>7325</v>
      </c>
      <c r="I38" s="7">
        <v>7753</v>
      </c>
      <c r="J38" s="7">
        <v>5402</v>
      </c>
      <c r="K38" s="7">
        <v>6531</v>
      </c>
      <c r="L38" s="7">
        <v>6653</v>
      </c>
    </row>
    <row r="39" spans="1:12" x14ac:dyDescent="0.25">
      <c r="A39" s="7">
        <v>5527</v>
      </c>
      <c r="B39" s="7">
        <v>6553</v>
      </c>
      <c r="C39" s="7">
        <v>5506</v>
      </c>
      <c r="D39" s="7">
        <v>5356</v>
      </c>
      <c r="E39" s="7">
        <v>7604</v>
      </c>
      <c r="F39" s="7">
        <v>8403</v>
      </c>
      <c r="G39" s="7">
        <v>7412</v>
      </c>
      <c r="H39" s="7">
        <v>10653</v>
      </c>
      <c r="I39" s="7">
        <v>10499</v>
      </c>
      <c r="J39" s="7">
        <v>9016</v>
      </c>
      <c r="K39" s="7">
        <v>6178</v>
      </c>
      <c r="L39" s="7">
        <v>9519</v>
      </c>
    </row>
    <row r="40" spans="1:12" x14ac:dyDescent="0.25">
      <c r="A40" s="7">
        <v>10380</v>
      </c>
      <c r="B40" s="7">
        <v>10553</v>
      </c>
      <c r="C40" s="7">
        <v>9508</v>
      </c>
      <c r="D40" s="7">
        <v>5176</v>
      </c>
      <c r="E40" s="7">
        <v>5568</v>
      </c>
      <c r="F40" s="7">
        <v>7057</v>
      </c>
      <c r="G40" s="7">
        <v>6104</v>
      </c>
      <c r="H40" s="7">
        <v>8382</v>
      </c>
      <c r="I40" s="7">
        <v>6503</v>
      </c>
      <c r="J40" s="7">
        <v>5257</v>
      </c>
      <c r="K40" s="7">
        <v>9170</v>
      </c>
      <c r="L40" s="7">
        <v>10531</v>
      </c>
    </row>
    <row r="41" spans="1:12" x14ac:dyDescent="0.25">
      <c r="A41" s="7">
        <v>8687</v>
      </c>
      <c r="B41" s="7">
        <v>5385</v>
      </c>
      <c r="C41" s="7">
        <v>5803</v>
      </c>
      <c r="D41" s="7">
        <v>8389</v>
      </c>
      <c r="E41" s="7">
        <v>5721</v>
      </c>
      <c r="F41" s="7">
        <v>10325</v>
      </c>
      <c r="G41" s="7">
        <v>9424</v>
      </c>
      <c r="H41" s="7">
        <v>8919</v>
      </c>
      <c r="I41" s="7">
        <v>5596</v>
      </c>
      <c r="J41" s="7">
        <v>10318</v>
      </c>
      <c r="K41" s="7">
        <v>5455</v>
      </c>
      <c r="L41" s="7">
        <v>9570</v>
      </c>
    </row>
    <row r="42" spans="1:12" x14ac:dyDescent="0.25">
      <c r="A42" s="7">
        <v>7862</v>
      </c>
      <c r="B42" s="7">
        <v>10443</v>
      </c>
      <c r="C42" s="7">
        <v>9210</v>
      </c>
      <c r="D42" s="7">
        <v>5633</v>
      </c>
      <c r="E42" s="7">
        <v>10208</v>
      </c>
      <c r="F42" s="7">
        <v>8908</v>
      </c>
      <c r="G42" s="7">
        <v>8957</v>
      </c>
      <c r="H42" s="7">
        <v>5358</v>
      </c>
      <c r="I42" s="7">
        <v>5199</v>
      </c>
      <c r="J42" s="7">
        <v>8822</v>
      </c>
      <c r="K42" s="7">
        <v>5698</v>
      </c>
      <c r="L42" s="7">
        <v>5152</v>
      </c>
    </row>
    <row r="43" spans="1:12" x14ac:dyDescent="0.25">
      <c r="A43" s="7">
        <v>5622</v>
      </c>
      <c r="B43" s="7">
        <v>10077</v>
      </c>
      <c r="C43" s="7">
        <v>10398</v>
      </c>
      <c r="D43" s="7">
        <v>8886</v>
      </c>
      <c r="E43" s="7">
        <v>7422</v>
      </c>
      <c r="F43" s="7">
        <v>6182</v>
      </c>
      <c r="G43" s="7">
        <v>10160</v>
      </c>
      <c r="H43" s="7">
        <v>10709</v>
      </c>
      <c r="I43" s="7">
        <v>10829</v>
      </c>
      <c r="J43" s="7">
        <v>9018</v>
      </c>
      <c r="K43" s="7">
        <v>10974</v>
      </c>
      <c r="L43" s="7">
        <v>5576</v>
      </c>
    </row>
    <row r="44" spans="1:12" x14ac:dyDescent="0.25">
      <c r="A44" s="7">
        <v>8316</v>
      </c>
      <c r="B44" s="7">
        <v>9216</v>
      </c>
      <c r="C44" s="7">
        <v>7441</v>
      </c>
      <c r="D44" s="7">
        <v>6054</v>
      </c>
      <c r="E44" s="7">
        <v>9222</v>
      </c>
      <c r="F44" s="7">
        <v>6135</v>
      </c>
      <c r="G44" s="7">
        <v>6539</v>
      </c>
      <c r="H44" s="7">
        <v>6065</v>
      </c>
      <c r="I44" s="7">
        <v>5267</v>
      </c>
      <c r="J44" s="7">
        <v>5043</v>
      </c>
      <c r="K44" s="7">
        <v>8933</v>
      </c>
      <c r="L44" s="7">
        <v>7704</v>
      </c>
    </row>
    <row r="45" spans="1:12" x14ac:dyDescent="0.25">
      <c r="A45" s="7">
        <v>6577</v>
      </c>
      <c r="B45" s="7">
        <v>10584</v>
      </c>
      <c r="C45" s="7">
        <v>9889</v>
      </c>
      <c r="D45" s="7">
        <v>9061</v>
      </c>
      <c r="E45" s="7">
        <v>5038</v>
      </c>
      <c r="F45" s="7">
        <v>8350</v>
      </c>
      <c r="G45" s="7">
        <v>10187</v>
      </c>
      <c r="H45" s="7">
        <v>10585</v>
      </c>
      <c r="I45" s="7">
        <v>5242</v>
      </c>
      <c r="J45" s="7">
        <v>7416</v>
      </c>
      <c r="K45" s="7">
        <v>8290</v>
      </c>
      <c r="L45" s="7">
        <v>8367</v>
      </c>
    </row>
    <row r="46" spans="1:12" x14ac:dyDescent="0.25">
      <c r="A46" s="7">
        <v>5783</v>
      </c>
      <c r="B46" s="7">
        <v>5431</v>
      </c>
      <c r="C46" s="7">
        <v>8667</v>
      </c>
      <c r="D46" s="7">
        <v>10798</v>
      </c>
      <c r="E46" s="7">
        <v>9103</v>
      </c>
      <c r="F46" s="7">
        <v>6088</v>
      </c>
      <c r="G46" s="7">
        <v>7433</v>
      </c>
      <c r="H46" s="7">
        <v>7934</v>
      </c>
      <c r="I46" s="7">
        <v>9899</v>
      </c>
      <c r="J46" s="7">
        <v>10737</v>
      </c>
      <c r="K46" s="7">
        <v>8537</v>
      </c>
      <c r="L46" s="7">
        <v>6871</v>
      </c>
    </row>
    <row r="47" spans="1:12" x14ac:dyDescent="0.25">
      <c r="A47" s="7">
        <v>6085</v>
      </c>
      <c r="B47" s="7">
        <v>5407</v>
      </c>
      <c r="C47" s="7">
        <v>5046</v>
      </c>
      <c r="D47" s="7">
        <v>5715</v>
      </c>
      <c r="E47" s="7">
        <v>5745</v>
      </c>
      <c r="F47" s="7">
        <v>6213</v>
      </c>
      <c r="G47" s="7">
        <v>7689</v>
      </c>
      <c r="H47" s="7">
        <v>9691</v>
      </c>
      <c r="I47" s="7">
        <v>7095</v>
      </c>
      <c r="J47" s="7">
        <v>9151</v>
      </c>
      <c r="K47" s="7">
        <v>7501</v>
      </c>
      <c r="L47" s="7">
        <v>10396</v>
      </c>
    </row>
    <row r="48" spans="1:12" x14ac:dyDescent="0.25">
      <c r="A48" s="7">
        <v>10573</v>
      </c>
      <c r="B48" s="7">
        <v>6705</v>
      </c>
      <c r="C48" s="7">
        <v>7038</v>
      </c>
      <c r="D48" s="7">
        <v>9209</v>
      </c>
      <c r="E48" s="7">
        <v>6971</v>
      </c>
      <c r="F48" s="7">
        <v>6833</v>
      </c>
      <c r="G48" s="7">
        <v>8174</v>
      </c>
      <c r="H48" s="7">
        <v>5169</v>
      </c>
      <c r="I48" s="7">
        <v>9714</v>
      </c>
      <c r="J48" s="7">
        <v>6930</v>
      </c>
      <c r="K48" s="7">
        <v>6941</v>
      </c>
      <c r="L48" s="7">
        <v>6595</v>
      </c>
    </row>
    <row r="49" spans="1:12" x14ac:dyDescent="0.25">
      <c r="A49" s="7">
        <v>10475</v>
      </c>
      <c r="B49" s="7">
        <v>5938</v>
      </c>
      <c r="C49" s="7">
        <v>8564</v>
      </c>
      <c r="D49" s="7">
        <v>6740</v>
      </c>
      <c r="E49" s="7">
        <v>6894</v>
      </c>
      <c r="F49" s="7">
        <v>6488</v>
      </c>
      <c r="G49" s="7">
        <v>10489</v>
      </c>
      <c r="H49" s="7">
        <v>8067</v>
      </c>
      <c r="I49" s="7">
        <v>7002</v>
      </c>
      <c r="J49" s="7">
        <v>10261</v>
      </c>
      <c r="K49" s="7">
        <v>5881</v>
      </c>
      <c r="L49" s="7">
        <v>7296</v>
      </c>
    </row>
    <row r="50" spans="1:12" x14ac:dyDescent="0.25">
      <c r="A50" s="7">
        <v>5893</v>
      </c>
      <c r="B50" s="7">
        <v>7072</v>
      </c>
      <c r="C50" s="7">
        <v>10097</v>
      </c>
      <c r="D50" s="7">
        <v>8190</v>
      </c>
      <c r="E50" s="7">
        <v>6348</v>
      </c>
      <c r="F50" s="7">
        <v>10381</v>
      </c>
      <c r="G50" s="7">
        <v>8656</v>
      </c>
      <c r="H50" s="7">
        <v>10974</v>
      </c>
      <c r="I50" s="7">
        <v>7685</v>
      </c>
      <c r="J50" s="7">
        <v>8039</v>
      </c>
      <c r="K50" s="7">
        <v>5945</v>
      </c>
      <c r="L50" s="7">
        <v>6147</v>
      </c>
    </row>
    <row r="51" spans="1:12" x14ac:dyDescent="0.25">
      <c r="A51" s="7">
        <v>6201</v>
      </c>
      <c r="B51" s="7">
        <v>8515</v>
      </c>
      <c r="C51" s="7">
        <v>8224</v>
      </c>
      <c r="D51" s="7">
        <v>5499</v>
      </c>
      <c r="E51" s="7">
        <v>8892</v>
      </c>
      <c r="F51" s="7">
        <v>6661</v>
      </c>
      <c r="G51" s="7">
        <v>5364</v>
      </c>
      <c r="H51" s="7">
        <v>7057</v>
      </c>
      <c r="I51" s="7">
        <v>9208</v>
      </c>
      <c r="J51" s="7">
        <v>8075</v>
      </c>
      <c r="K51" s="7">
        <v>5149</v>
      </c>
      <c r="L51" s="7">
        <v>5221</v>
      </c>
    </row>
    <row r="52" spans="1:12" x14ac:dyDescent="0.25">
      <c r="A52" s="7">
        <v>5543</v>
      </c>
      <c r="B52" s="7">
        <v>7428</v>
      </c>
      <c r="C52" s="7">
        <v>7400</v>
      </c>
      <c r="D52" s="7">
        <v>6944</v>
      </c>
      <c r="E52" s="7">
        <v>6634</v>
      </c>
      <c r="F52" s="7">
        <v>7560</v>
      </c>
      <c r="G52" s="7">
        <v>9809</v>
      </c>
      <c r="H52" s="7">
        <v>6869</v>
      </c>
      <c r="I52" s="7">
        <v>9620</v>
      </c>
      <c r="J52" s="7">
        <v>8122</v>
      </c>
      <c r="K52" s="7">
        <v>7036</v>
      </c>
      <c r="L52" s="7">
        <v>5462</v>
      </c>
    </row>
    <row r="53" spans="1:12" x14ac:dyDescent="0.25">
      <c r="A53" s="7">
        <v>7199</v>
      </c>
      <c r="B53" s="7">
        <v>10718</v>
      </c>
      <c r="C53" s="7">
        <v>8306</v>
      </c>
      <c r="D53" s="7">
        <v>10986</v>
      </c>
      <c r="E53" s="7">
        <v>7630</v>
      </c>
      <c r="F53" s="7">
        <v>6939</v>
      </c>
      <c r="G53" s="7">
        <v>6492</v>
      </c>
      <c r="H53" s="7">
        <v>6450</v>
      </c>
      <c r="I53" s="7">
        <v>6206</v>
      </c>
      <c r="J53" s="7">
        <v>8209</v>
      </c>
      <c r="K53" s="7">
        <v>9126</v>
      </c>
      <c r="L53" s="7">
        <v>8768</v>
      </c>
    </row>
    <row r="54" spans="1:12" x14ac:dyDescent="0.25">
      <c r="A54" s="7">
        <v>5714</v>
      </c>
      <c r="B54" s="7">
        <v>7847</v>
      </c>
      <c r="C54" s="7">
        <v>10759</v>
      </c>
      <c r="D54" s="7">
        <v>10310</v>
      </c>
      <c r="E54" s="7">
        <v>6089</v>
      </c>
      <c r="F54" s="7">
        <v>8883</v>
      </c>
      <c r="G54" s="7">
        <v>8957</v>
      </c>
      <c r="H54" s="7">
        <v>7882</v>
      </c>
      <c r="I54" s="7">
        <v>7393</v>
      </c>
      <c r="J54" s="7">
        <v>7414</v>
      </c>
      <c r="K54" s="7">
        <v>8610</v>
      </c>
      <c r="L54" s="7">
        <v>6987</v>
      </c>
    </row>
    <row r="55" spans="1:12" x14ac:dyDescent="0.25">
      <c r="A55" s="7">
        <v>5041</v>
      </c>
      <c r="B55" s="7">
        <v>6151</v>
      </c>
      <c r="C55" s="7">
        <v>9561</v>
      </c>
      <c r="D55" s="7">
        <v>10389</v>
      </c>
      <c r="E55" s="7">
        <v>6116</v>
      </c>
      <c r="F55" s="7">
        <v>5689</v>
      </c>
      <c r="G55" s="7">
        <v>7578</v>
      </c>
      <c r="H55" s="7">
        <v>10632</v>
      </c>
      <c r="I55" s="7">
        <v>7232</v>
      </c>
      <c r="J55" s="7">
        <v>5412</v>
      </c>
      <c r="K55" s="7">
        <v>8541</v>
      </c>
      <c r="L55" s="7">
        <v>9035</v>
      </c>
    </row>
    <row r="56" spans="1:12" x14ac:dyDescent="0.25">
      <c r="A56" s="7">
        <v>10940</v>
      </c>
      <c r="B56" s="7">
        <v>10930</v>
      </c>
      <c r="C56" s="7">
        <v>10705</v>
      </c>
      <c r="D56" s="7">
        <v>9756</v>
      </c>
      <c r="E56" s="7">
        <v>9032</v>
      </c>
      <c r="F56" s="7">
        <v>10534</v>
      </c>
      <c r="G56" s="7">
        <v>8613</v>
      </c>
      <c r="H56" s="7">
        <v>5959</v>
      </c>
      <c r="I56" s="7">
        <v>7703</v>
      </c>
      <c r="J56" s="7">
        <v>8422</v>
      </c>
      <c r="K56" s="7">
        <v>5125</v>
      </c>
      <c r="L56" s="7">
        <v>6586</v>
      </c>
    </row>
    <row r="57" spans="1:12" x14ac:dyDescent="0.25">
      <c r="A57" s="7">
        <v>8610</v>
      </c>
      <c r="B57" s="7">
        <v>7654</v>
      </c>
      <c r="C57" s="7">
        <v>9423</v>
      </c>
      <c r="D57" s="7">
        <v>6143</v>
      </c>
      <c r="E57" s="7">
        <v>8633</v>
      </c>
      <c r="F57" s="7">
        <v>9066</v>
      </c>
      <c r="G57" s="7">
        <v>9974</v>
      </c>
      <c r="H57" s="7">
        <v>5364</v>
      </c>
      <c r="I57" s="7">
        <v>10523</v>
      </c>
      <c r="J57" s="7">
        <v>9424</v>
      </c>
      <c r="K57" s="7">
        <v>9902</v>
      </c>
      <c r="L57" s="7">
        <v>5021</v>
      </c>
    </row>
    <row r="58" spans="1:12" x14ac:dyDescent="0.25">
      <c r="A58" s="7">
        <v>6799</v>
      </c>
      <c r="B58" s="7">
        <v>8994</v>
      </c>
      <c r="C58" s="7">
        <v>10979</v>
      </c>
      <c r="D58" s="7">
        <v>7621</v>
      </c>
      <c r="E58" s="7">
        <v>8199</v>
      </c>
      <c r="F58" s="7">
        <v>5484</v>
      </c>
      <c r="G58" s="7">
        <v>10970</v>
      </c>
      <c r="H58" s="7">
        <v>5748</v>
      </c>
      <c r="I58" s="7">
        <v>10551</v>
      </c>
      <c r="J58" s="7">
        <v>8249</v>
      </c>
      <c r="K58" s="7">
        <v>6679</v>
      </c>
      <c r="L58" s="7">
        <v>10395</v>
      </c>
    </row>
    <row r="59" spans="1:12" x14ac:dyDescent="0.25">
      <c r="A59" s="7">
        <v>6108</v>
      </c>
      <c r="B59" s="7">
        <v>9274</v>
      </c>
      <c r="C59" s="7">
        <v>9192</v>
      </c>
      <c r="D59" s="7">
        <v>8314</v>
      </c>
      <c r="E59" s="7">
        <v>8205</v>
      </c>
      <c r="F59" s="7">
        <v>6760</v>
      </c>
      <c r="G59" s="7">
        <v>9780</v>
      </c>
      <c r="H59" s="7">
        <v>9122</v>
      </c>
      <c r="I59" s="7">
        <v>8893</v>
      </c>
      <c r="J59" s="7">
        <v>9733</v>
      </c>
      <c r="K59" s="7">
        <v>7655</v>
      </c>
      <c r="L59" s="7">
        <v>9477</v>
      </c>
    </row>
    <row r="60" spans="1:12" x14ac:dyDescent="0.25">
      <c r="A60" s="7">
        <v>9141</v>
      </c>
      <c r="B60" s="7">
        <v>9583</v>
      </c>
      <c r="C60" s="7">
        <v>6746</v>
      </c>
      <c r="D60" s="7">
        <v>9708</v>
      </c>
      <c r="E60" s="7">
        <v>8224</v>
      </c>
      <c r="F60" s="7">
        <v>10122</v>
      </c>
      <c r="G60" s="7">
        <v>7471</v>
      </c>
      <c r="H60" s="7">
        <v>6017</v>
      </c>
      <c r="I60" s="7">
        <v>9524</v>
      </c>
      <c r="J60" s="7">
        <v>9577</v>
      </c>
      <c r="K60" s="7">
        <v>9359</v>
      </c>
      <c r="L60" s="7">
        <v>6654</v>
      </c>
    </row>
    <row r="61" spans="1:12" x14ac:dyDescent="0.25">
      <c r="A61" s="7">
        <v>7429</v>
      </c>
      <c r="B61" s="7">
        <v>5336</v>
      </c>
      <c r="C61" s="7">
        <v>7822</v>
      </c>
      <c r="D61" s="7">
        <v>10218</v>
      </c>
      <c r="E61" s="7">
        <v>6126</v>
      </c>
      <c r="F61" s="7">
        <v>5391</v>
      </c>
      <c r="G61" s="7">
        <v>5976</v>
      </c>
      <c r="H61" s="7">
        <v>6860</v>
      </c>
      <c r="I61" s="7">
        <v>9387</v>
      </c>
      <c r="J61" s="7">
        <v>5702</v>
      </c>
      <c r="K61" s="7">
        <v>10424</v>
      </c>
      <c r="L61" s="7">
        <v>9813</v>
      </c>
    </row>
    <row r="62" spans="1:12" x14ac:dyDescent="0.25">
      <c r="A62" s="7">
        <v>6112</v>
      </c>
      <c r="B62" s="7">
        <v>10210</v>
      </c>
      <c r="C62" s="7">
        <v>9782</v>
      </c>
      <c r="D62" s="7">
        <v>5657</v>
      </c>
      <c r="E62" s="7">
        <v>5177</v>
      </c>
      <c r="F62" s="7">
        <v>7614</v>
      </c>
      <c r="G62" s="7">
        <v>6191</v>
      </c>
      <c r="H62" s="7">
        <v>9633</v>
      </c>
      <c r="I62" s="7">
        <v>5761</v>
      </c>
      <c r="J62" s="7">
        <v>8541</v>
      </c>
      <c r="K62" s="7">
        <v>10509</v>
      </c>
      <c r="L62" s="7">
        <v>9978</v>
      </c>
    </row>
    <row r="63" spans="1:12" x14ac:dyDescent="0.25">
      <c r="A63" s="7">
        <v>5754</v>
      </c>
      <c r="B63" s="7">
        <v>5040</v>
      </c>
      <c r="C63" s="7">
        <v>6313</v>
      </c>
      <c r="D63" s="7">
        <v>8787</v>
      </c>
      <c r="E63" s="7">
        <v>9227</v>
      </c>
      <c r="F63" s="7">
        <v>5588</v>
      </c>
      <c r="G63" s="7">
        <v>9154</v>
      </c>
      <c r="H63" s="7">
        <v>10466</v>
      </c>
      <c r="I63" s="7">
        <v>9784</v>
      </c>
      <c r="J63" s="7">
        <v>7477</v>
      </c>
      <c r="K63" s="7">
        <v>10121</v>
      </c>
      <c r="L63" s="7">
        <v>10823</v>
      </c>
    </row>
    <row r="64" spans="1:12" x14ac:dyDescent="0.25">
      <c r="A64" s="7">
        <v>10569</v>
      </c>
      <c r="B64" s="7">
        <v>9007</v>
      </c>
      <c r="C64" s="7">
        <v>10103</v>
      </c>
      <c r="D64" s="7">
        <v>7714</v>
      </c>
      <c r="E64" s="7">
        <v>7292</v>
      </c>
      <c r="F64" s="7">
        <v>7159</v>
      </c>
      <c r="G64" s="7">
        <v>10620</v>
      </c>
      <c r="H64" s="7">
        <v>10813</v>
      </c>
      <c r="I64" s="7">
        <v>6973</v>
      </c>
      <c r="J64" s="7">
        <v>7580</v>
      </c>
      <c r="K64" s="7">
        <v>5545</v>
      </c>
      <c r="L64" s="7">
        <v>8207</v>
      </c>
    </row>
    <row r="65" spans="1:12" x14ac:dyDescent="0.25">
      <c r="A65" s="7">
        <v>7080</v>
      </c>
      <c r="B65" s="7">
        <v>6470</v>
      </c>
      <c r="C65" s="7">
        <v>9881</v>
      </c>
      <c r="D65" s="7">
        <v>8594</v>
      </c>
      <c r="E65" s="7">
        <v>9732</v>
      </c>
      <c r="F65" s="7">
        <v>7823</v>
      </c>
      <c r="G65" s="7">
        <v>5981</v>
      </c>
      <c r="H65" s="7">
        <v>8934</v>
      </c>
      <c r="I65" s="7">
        <v>10831</v>
      </c>
      <c r="J65" s="7">
        <v>5724</v>
      </c>
      <c r="K65" s="7">
        <v>9097</v>
      </c>
      <c r="L65" s="7">
        <v>8696</v>
      </c>
    </row>
    <row r="66" spans="1:12" x14ac:dyDescent="0.25">
      <c r="A66" s="7">
        <v>8856</v>
      </c>
      <c r="B66" s="7">
        <v>5447</v>
      </c>
      <c r="C66" s="7">
        <v>7827</v>
      </c>
      <c r="D66" s="7">
        <v>9986</v>
      </c>
      <c r="E66" s="7">
        <v>10496</v>
      </c>
      <c r="F66" s="7">
        <v>10696</v>
      </c>
      <c r="G66" s="7">
        <v>7580</v>
      </c>
      <c r="H66" s="7">
        <v>9407</v>
      </c>
      <c r="I66" s="7">
        <v>7278</v>
      </c>
      <c r="J66" s="7">
        <v>8109</v>
      </c>
      <c r="K66" s="7">
        <v>6336</v>
      </c>
      <c r="L66" s="7">
        <v>8425</v>
      </c>
    </row>
    <row r="67" spans="1:12" x14ac:dyDescent="0.25">
      <c r="A67" s="7">
        <v>6376</v>
      </c>
      <c r="B67" s="7">
        <v>7309</v>
      </c>
      <c r="C67" s="7">
        <v>9808</v>
      </c>
      <c r="D67" s="7">
        <v>6437</v>
      </c>
      <c r="E67" s="7">
        <v>5896</v>
      </c>
      <c r="F67" s="7">
        <v>10135</v>
      </c>
      <c r="G67" s="7">
        <v>9752</v>
      </c>
      <c r="H67" s="7">
        <v>10295</v>
      </c>
      <c r="I67" s="7">
        <v>7642</v>
      </c>
      <c r="J67" s="7">
        <v>7856</v>
      </c>
      <c r="K67" s="7">
        <v>9723</v>
      </c>
      <c r="L67" s="7">
        <v>8865</v>
      </c>
    </row>
    <row r="68" spans="1:12" x14ac:dyDescent="0.25">
      <c r="A68" s="7">
        <v>10973</v>
      </c>
      <c r="B68" s="7">
        <v>6174</v>
      </c>
      <c r="C68" s="7">
        <v>6574</v>
      </c>
      <c r="D68" s="7">
        <v>6126</v>
      </c>
      <c r="E68" s="7">
        <v>9661</v>
      </c>
      <c r="F68" s="7">
        <v>5387</v>
      </c>
      <c r="G68" s="7">
        <v>7163</v>
      </c>
      <c r="H68" s="7">
        <v>8763</v>
      </c>
      <c r="I68" s="7">
        <v>8096</v>
      </c>
      <c r="J68" s="7">
        <v>8942</v>
      </c>
      <c r="K68" s="7">
        <v>8643</v>
      </c>
      <c r="L68" s="7">
        <v>9210</v>
      </c>
    </row>
    <row r="69" spans="1:12" x14ac:dyDescent="0.25">
      <c r="A69" s="7">
        <v>6136</v>
      </c>
      <c r="B69" s="7">
        <v>9777</v>
      </c>
      <c r="C69" s="7">
        <v>10664</v>
      </c>
      <c r="D69" s="7">
        <v>10663</v>
      </c>
      <c r="E69" s="7">
        <v>8552</v>
      </c>
      <c r="F69" s="7">
        <v>10339</v>
      </c>
      <c r="G69" s="7">
        <v>8769</v>
      </c>
      <c r="H69" s="7">
        <v>7051</v>
      </c>
      <c r="I69" s="7">
        <v>10373</v>
      </c>
      <c r="J69" s="7">
        <v>9736</v>
      </c>
      <c r="K69" s="7">
        <v>5523</v>
      </c>
      <c r="L69" s="7">
        <v>8970</v>
      </c>
    </row>
    <row r="70" spans="1:12" x14ac:dyDescent="0.25">
      <c r="A70" s="7">
        <v>9992</v>
      </c>
      <c r="B70" s="7">
        <v>9994</v>
      </c>
      <c r="C70" s="7">
        <v>7573</v>
      </c>
      <c r="D70" s="7">
        <v>6083</v>
      </c>
      <c r="E70" s="7">
        <v>9628</v>
      </c>
      <c r="F70" s="7">
        <v>6713</v>
      </c>
      <c r="G70" s="7">
        <v>7882</v>
      </c>
      <c r="H70" s="7">
        <v>6217</v>
      </c>
      <c r="I70" s="7">
        <v>10926</v>
      </c>
      <c r="J70" s="7">
        <v>9669</v>
      </c>
      <c r="K70" s="7">
        <v>8310</v>
      </c>
      <c r="L70" s="7">
        <v>7930</v>
      </c>
    </row>
    <row r="71" spans="1:12" x14ac:dyDescent="0.25">
      <c r="A71" s="7">
        <v>6851</v>
      </c>
      <c r="B71" s="7">
        <v>7123</v>
      </c>
      <c r="C71" s="7">
        <v>7944</v>
      </c>
      <c r="D71" s="7">
        <v>8882</v>
      </c>
      <c r="E71" s="7">
        <v>6235</v>
      </c>
      <c r="F71" s="7">
        <v>5999</v>
      </c>
      <c r="G71" s="7">
        <v>6743</v>
      </c>
      <c r="H71" s="7">
        <v>8199</v>
      </c>
      <c r="I71" s="7">
        <v>8830</v>
      </c>
      <c r="J71" s="7">
        <v>10375</v>
      </c>
      <c r="K71" s="7">
        <v>9131</v>
      </c>
      <c r="L71" s="7">
        <v>7042</v>
      </c>
    </row>
    <row r="72" spans="1:12" x14ac:dyDescent="0.25">
      <c r="A72" s="7">
        <v>6813</v>
      </c>
      <c r="B72" s="7">
        <v>10583</v>
      </c>
      <c r="C72" s="7">
        <v>5784</v>
      </c>
      <c r="D72" s="7">
        <v>8908</v>
      </c>
      <c r="E72" s="7">
        <v>7771</v>
      </c>
      <c r="F72" s="7">
        <v>5690</v>
      </c>
      <c r="G72" s="7">
        <v>7205</v>
      </c>
      <c r="H72" s="7">
        <v>9404</v>
      </c>
      <c r="I72" s="7">
        <v>9851</v>
      </c>
      <c r="J72" s="7">
        <v>10462</v>
      </c>
      <c r="K72" s="7">
        <v>8025</v>
      </c>
      <c r="L72" s="7">
        <v>8553</v>
      </c>
    </row>
    <row r="73" spans="1:12" x14ac:dyDescent="0.25">
      <c r="A73" s="7">
        <v>9743</v>
      </c>
      <c r="B73" s="7">
        <v>8962</v>
      </c>
      <c r="C73" s="7">
        <v>6553</v>
      </c>
      <c r="D73" s="7">
        <v>9053</v>
      </c>
      <c r="E73" s="7">
        <v>8147</v>
      </c>
      <c r="F73" s="7">
        <v>10191</v>
      </c>
      <c r="G73" s="7">
        <v>9062</v>
      </c>
      <c r="H73" s="7">
        <v>8416</v>
      </c>
      <c r="I73" s="7">
        <v>10735</v>
      </c>
      <c r="J73" s="7">
        <v>9307</v>
      </c>
      <c r="K73" s="7">
        <v>5447</v>
      </c>
      <c r="L73" s="7">
        <v>7266</v>
      </c>
    </row>
    <row r="74" spans="1:12" x14ac:dyDescent="0.25">
      <c r="A74" s="7">
        <v>8483</v>
      </c>
      <c r="B74" s="7">
        <v>10760</v>
      </c>
      <c r="C74" s="7">
        <v>8233</v>
      </c>
      <c r="D74" s="7">
        <v>9798</v>
      </c>
      <c r="E74" s="7">
        <v>9090</v>
      </c>
      <c r="F74" s="7">
        <v>7706</v>
      </c>
      <c r="G74" s="7">
        <v>8442</v>
      </c>
      <c r="H74" s="7">
        <v>7968</v>
      </c>
      <c r="I74" s="7">
        <v>5179</v>
      </c>
      <c r="J74" s="7">
        <v>5384</v>
      </c>
      <c r="K74" s="7">
        <v>5923</v>
      </c>
      <c r="L74" s="7">
        <v>6882</v>
      </c>
    </row>
    <row r="75" spans="1:12" x14ac:dyDescent="0.25">
      <c r="A75" s="7">
        <v>6899</v>
      </c>
      <c r="B75" s="7">
        <v>5679</v>
      </c>
      <c r="C75" s="7">
        <v>10017</v>
      </c>
      <c r="D75" s="7">
        <v>8439</v>
      </c>
      <c r="E75" s="7">
        <v>9433</v>
      </c>
      <c r="F75" s="7">
        <v>7254</v>
      </c>
      <c r="G75" s="7">
        <v>7284</v>
      </c>
      <c r="H75" s="7">
        <v>6339</v>
      </c>
      <c r="I75" s="7">
        <v>10863</v>
      </c>
      <c r="J75" s="7">
        <v>8176</v>
      </c>
      <c r="K75" s="7">
        <v>10687</v>
      </c>
      <c r="L75" s="7">
        <v>9063</v>
      </c>
    </row>
    <row r="76" spans="1:12" x14ac:dyDescent="0.25">
      <c r="A76" s="7">
        <v>8106</v>
      </c>
      <c r="B76" s="7">
        <v>10650</v>
      </c>
      <c r="C76" s="7">
        <v>8178</v>
      </c>
      <c r="D76" s="7">
        <v>7876</v>
      </c>
      <c r="E76" s="7">
        <v>9829</v>
      </c>
      <c r="F76" s="7">
        <v>6548</v>
      </c>
      <c r="G76" s="7">
        <v>6575</v>
      </c>
      <c r="H76" s="7">
        <v>8053</v>
      </c>
      <c r="I76" s="7">
        <v>9427</v>
      </c>
      <c r="J76" s="7">
        <v>8111</v>
      </c>
      <c r="K76" s="7">
        <v>8342</v>
      </c>
      <c r="L76" s="7">
        <v>10532</v>
      </c>
    </row>
    <row r="77" spans="1:12" x14ac:dyDescent="0.25">
      <c r="A77" s="7">
        <v>8146</v>
      </c>
      <c r="B77" s="7">
        <v>7744</v>
      </c>
      <c r="C77" s="7">
        <v>8731</v>
      </c>
      <c r="D77" s="7">
        <v>7498</v>
      </c>
      <c r="E77" s="7">
        <v>9243</v>
      </c>
      <c r="F77" s="7">
        <v>8319</v>
      </c>
      <c r="G77" s="7">
        <v>7574</v>
      </c>
      <c r="H77" s="7">
        <v>5218</v>
      </c>
      <c r="I77" s="7">
        <v>5189</v>
      </c>
      <c r="J77" s="7">
        <v>10405</v>
      </c>
      <c r="K77" s="7">
        <v>10305</v>
      </c>
      <c r="L77" s="7">
        <v>8265</v>
      </c>
    </row>
    <row r="78" spans="1:12" x14ac:dyDescent="0.25">
      <c r="A78" s="7">
        <v>5518</v>
      </c>
      <c r="B78" s="7">
        <v>9323</v>
      </c>
      <c r="C78" s="7">
        <v>5653</v>
      </c>
      <c r="D78" s="7">
        <v>8862</v>
      </c>
      <c r="E78" s="7">
        <v>7571</v>
      </c>
      <c r="F78" s="7">
        <v>7112</v>
      </c>
      <c r="G78" s="7">
        <v>7339</v>
      </c>
      <c r="H78" s="7">
        <v>7289</v>
      </c>
      <c r="I78" s="7">
        <v>6825</v>
      </c>
      <c r="J78" s="7">
        <v>5180</v>
      </c>
      <c r="K78" s="7">
        <v>6886</v>
      </c>
      <c r="L78" s="7">
        <v>10461</v>
      </c>
    </row>
    <row r="79" spans="1:12" x14ac:dyDescent="0.25">
      <c r="A79" s="7">
        <v>10253</v>
      </c>
      <c r="B79" s="7">
        <v>8111</v>
      </c>
      <c r="C79" s="7">
        <v>9810</v>
      </c>
      <c r="D79" s="7">
        <v>7848</v>
      </c>
      <c r="E79" s="7">
        <v>6282</v>
      </c>
      <c r="F79" s="7">
        <v>5947</v>
      </c>
      <c r="G79" s="7">
        <v>5000</v>
      </c>
      <c r="H79" s="7">
        <v>10066</v>
      </c>
      <c r="I79" s="7">
        <v>7665</v>
      </c>
      <c r="J79" s="7">
        <v>9510</v>
      </c>
      <c r="K79" s="7">
        <v>9590</v>
      </c>
      <c r="L79" s="7">
        <v>10301</v>
      </c>
    </row>
    <row r="80" spans="1:12" x14ac:dyDescent="0.25">
      <c r="A80" s="7">
        <v>9637</v>
      </c>
      <c r="B80" s="7">
        <v>8864</v>
      </c>
      <c r="C80" s="7">
        <v>10424</v>
      </c>
      <c r="D80" s="7">
        <v>10403</v>
      </c>
      <c r="E80" s="7">
        <v>7919</v>
      </c>
      <c r="F80" s="7">
        <v>10148</v>
      </c>
      <c r="G80" s="7">
        <v>8062</v>
      </c>
      <c r="H80" s="7">
        <v>9030</v>
      </c>
      <c r="I80" s="7">
        <v>10532</v>
      </c>
      <c r="J80" s="7">
        <v>8626</v>
      </c>
      <c r="K80" s="7">
        <v>5194</v>
      </c>
      <c r="L80" s="7">
        <v>6461</v>
      </c>
    </row>
    <row r="81" spans="1:12" x14ac:dyDescent="0.25">
      <c r="A81" s="7">
        <v>6267</v>
      </c>
      <c r="B81" s="7">
        <v>5823</v>
      </c>
      <c r="C81" s="7">
        <v>9020</v>
      </c>
      <c r="D81" s="7">
        <v>9163</v>
      </c>
      <c r="E81" s="7">
        <v>6344</v>
      </c>
      <c r="F81" s="7">
        <v>10287</v>
      </c>
      <c r="G81" s="7">
        <v>7060</v>
      </c>
      <c r="H81" s="7">
        <v>8040</v>
      </c>
      <c r="I81" s="7">
        <v>6949</v>
      </c>
      <c r="J81" s="7">
        <v>6830</v>
      </c>
      <c r="K81" s="7">
        <v>7887</v>
      </c>
      <c r="L81" s="7">
        <v>9961</v>
      </c>
    </row>
    <row r="82" spans="1:12" x14ac:dyDescent="0.25">
      <c r="A82" s="7">
        <v>8630</v>
      </c>
      <c r="B82" s="7">
        <v>6570</v>
      </c>
      <c r="C82" s="7">
        <v>5495</v>
      </c>
      <c r="D82" s="7">
        <v>10687</v>
      </c>
      <c r="E82" s="7">
        <v>10295</v>
      </c>
      <c r="F82" s="7">
        <v>8115</v>
      </c>
      <c r="G82" s="7">
        <v>7353</v>
      </c>
      <c r="H82" s="7">
        <v>5100</v>
      </c>
      <c r="I82" s="7">
        <v>8095</v>
      </c>
      <c r="J82" s="7">
        <v>10700</v>
      </c>
      <c r="K82" s="7">
        <v>9868</v>
      </c>
      <c r="L82" s="7">
        <v>9221</v>
      </c>
    </row>
    <row r="83" spans="1:12" x14ac:dyDescent="0.25">
      <c r="A83" s="7">
        <v>8397</v>
      </c>
      <c r="B83" s="7">
        <v>10051</v>
      </c>
      <c r="C83" s="7">
        <v>5834</v>
      </c>
      <c r="D83" s="7">
        <v>7947</v>
      </c>
      <c r="E83" s="7">
        <v>10564</v>
      </c>
      <c r="F83" s="7">
        <v>8093</v>
      </c>
      <c r="G83" s="7">
        <v>8634</v>
      </c>
      <c r="H83" s="7">
        <v>9843</v>
      </c>
      <c r="I83" s="7">
        <v>9625</v>
      </c>
      <c r="J83" s="7">
        <v>9210</v>
      </c>
      <c r="K83" s="7">
        <v>10045</v>
      </c>
      <c r="L83" s="7">
        <v>7591</v>
      </c>
    </row>
    <row r="84" spans="1:12" x14ac:dyDescent="0.25">
      <c r="A84" s="7">
        <v>9600</v>
      </c>
      <c r="B84" s="7">
        <v>10578</v>
      </c>
      <c r="C84" s="7">
        <v>9519</v>
      </c>
      <c r="D84" s="7">
        <v>7399</v>
      </c>
      <c r="E84" s="7">
        <v>5081</v>
      </c>
      <c r="F84" s="7">
        <v>5807</v>
      </c>
      <c r="G84" s="7">
        <v>7287</v>
      </c>
      <c r="H84" s="7">
        <v>9268</v>
      </c>
      <c r="I84" s="7">
        <v>5999</v>
      </c>
      <c r="J84" s="7">
        <v>9895</v>
      </c>
      <c r="K84" s="7">
        <v>5311</v>
      </c>
      <c r="L84" s="7">
        <v>8741</v>
      </c>
    </row>
    <row r="85" spans="1:12" x14ac:dyDescent="0.25">
      <c r="A85" s="7">
        <v>8378</v>
      </c>
      <c r="B85" s="7">
        <v>5199</v>
      </c>
      <c r="C85" s="7">
        <v>7359</v>
      </c>
      <c r="D85" s="7">
        <v>10834</v>
      </c>
      <c r="E85" s="7">
        <v>5026</v>
      </c>
      <c r="F85" s="7">
        <v>6688</v>
      </c>
      <c r="G85" s="7">
        <v>10761</v>
      </c>
      <c r="H85" s="7">
        <v>10501</v>
      </c>
      <c r="I85" s="7">
        <v>8772</v>
      </c>
      <c r="J85" s="7">
        <v>9265</v>
      </c>
      <c r="K85" s="7">
        <v>9447</v>
      </c>
      <c r="L85" s="7">
        <v>9940</v>
      </c>
    </row>
    <row r="86" spans="1:12" x14ac:dyDescent="0.25">
      <c r="A86" s="7">
        <v>8691</v>
      </c>
      <c r="B86" s="7">
        <v>7229</v>
      </c>
      <c r="C86" s="7">
        <v>10668</v>
      </c>
      <c r="D86" s="7">
        <v>8616</v>
      </c>
      <c r="E86" s="7">
        <v>5666</v>
      </c>
      <c r="F86" s="7">
        <v>5447</v>
      </c>
      <c r="G86" s="7">
        <v>8357</v>
      </c>
      <c r="H86" s="7">
        <v>8922</v>
      </c>
      <c r="I86" s="7">
        <v>8512</v>
      </c>
      <c r="J86" s="7">
        <v>6040</v>
      </c>
      <c r="K86" s="7">
        <v>7259</v>
      </c>
      <c r="L86" s="7">
        <v>8085</v>
      </c>
    </row>
    <row r="87" spans="1:12" x14ac:dyDescent="0.25">
      <c r="A87" s="7">
        <v>10197</v>
      </c>
      <c r="B87" s="7">
        <v>8030</v>
      </c>
      <c r="C87" s="7">
        <v>6882</v>
      </c>
      <c r="D87" s="7">
        <v>9062</v>
      </c>
      <c r="E87" s="7">
        <v>6523</v>
      </c>
      <c r="F87" s="7">
        <v>5968</v>
      </c>
      <c r="G87" s="7">
        <v>10205</v>
      </c>
      <c r="H87" s="7">
        <v>6758</v>
      </c>
      <c r="I87" s="7">
        <v>9867</v>
      </c>
      <c r="J87" s="7">
        <v>6595</v>
      </c>
      <c r="K87" s="7">
        <v>8181</v>
      </c>
      <c r="L87" s="7">
        <v>5567</v>
      </c>
    </row>
    <row r="88" spans="1:12" x14ac:dyDescent="0.25">
      <c r="A88" s="7">
        <v>9510</v>
      </c>
      <c r="B88" s="7">
        <v>5977</v>
      </c>
      <c r="C88" s="7">
        <v>8299</v>
      </c>
      <c r="D88" s="7">
        <v>9160</v>
      </c>
      <c r="E88" s="7">
        <v>10221</v>
      </c>
      <c r="F88" s="7">
        <v>10660</v>
      </c>
      <c r="G88" s="7">
        <v>6597</v>
      </c>
      <c r="H88" s="7">
        <v>5041</v>
      </c>
      <c r="I88" s="7">
        <v>8684</v>
      </c>
      <c r="J88" s="7">
        <v>10142</v>
      </c>
      <c r="K88" s="7">
        <v>8562</v>
      </c>
      <c r="L88" s="7">
        <v>5680</v>
      </c>
    </row>
    <row r="89" spans="1:12" x14ac:dyDescent="0.25">
      <c r="A89" s="7">
        <v>10451</v>
      </c>
      <c r="B89" s="7">
        <v>8614</v>
      </c>
      <c r="C89" s="7">
        <v>7491</v>
      </c>
      <c r="D89" s="7">
        <v>10297</v>
      </c>
      <c r="E89" s="7">
        <v>10742</v>
      </c>
      <c r="F89" s="7">
        <v>9807</v>
      </c>
      <c r="G89" s="7">
        <v>8809</v>
      </c>
      <c r="H89" s="7">
        <v>7113</v>
      </c>
      <c r="I89" s="7">
        <v>6656</v>
      </c>
      <c r="J89" s="7">
        <v>5548</v>
      </c>
      <c r="K89" s="7">
        <v>5455</v>
      </c>
      <c r="L89" s="7">
        <v>7283</v>
      </c>
    </row>
    <row r="90" spans="1:12" x14ac:dyDescent="0.25">
      <c r="A90" s="7">
        <v>8091</v>
      </c>
      <c r="B90" s="7">
        <v>10399</v>
      </c>
      <c r="C90" s="7">
        <v>6479</v>
      </c>
      <c r="D90" s="7">
        <v>5125</v>
      </c>
      <c r="E90" s="7">
        <v>5082</v>
      </c>
      <c r="F90" s="7">
        <v>8935</v>
      </c>
      <c r="G90" s="7">
        <v>7320</v>
      </c>
      <c r="H90" s="7">
        <v>5207</v>
      </c>
      <c r="I90" s="7">
        <v>6756</v>
      </c>
      <c r="J90" s="7">
        <v>10471</v>
      </c>
      <c r="K90" s="7">
        <v>8719</v>
      </c>
      <c r="L90" s="7">
        <v>9300</v>
      </c>
    </row>
    <row r="91" spans="1:12" x14ac:dyDescent="0.25">
      <c r="A91" s="7">
        <v>5581</v>
      </c>
      <c r="B91" s="7">
        <v>9638</v>
      </c>
      <c r="C91" s="7">
        <v>6755</v>
      </c>
      <c r="D91" s="7">
        <v>6132</v>
      </c>
      <c r="E91" s="7">
        <v>10926</v>
      </c>
      <c r="F91" s="7">
        <v>5755</v>
      </c>
      <c r="G91" s="7">
        <v>5168</v>
      </c>
      <c r="H91" s="7">
        <v>5588</v>
      </c>
      <c r="I91" s="7">
        <v>10821</v>
      </c>
      <c r="J91" s="7">
        <v>8076</v>
      </c>
      <c r="K91" s="7">
        <v>10119</v>
      </c>
      <c r="L91" s="7">
        <v>9636</v>
      </c>
    </row>
    <row r="92" spans="1:12" x14ac:dyDescent="0.25">
      <c r="A92" s="7">
        <v>6094</v>
      </c>
      <c r="B92" s="7">
        <v>9679</v>
      </c>
      <c r="C92" s="7">
        <v>8169</v>
      </c>
      <c r="D92" s="7">
        <v>9225</v>
      </c>
      <c r="E92" s="7">
        <v>7124</v>
      </c>
      <c r="F92" s="7">
        <v>9908</v>
      </c>
      <c r="G92" s="7">
        <v>9047</v>
      </c>
      <c r="H92" s="7">
        <v>6069</v>
      </c>
      <c r="I92" s="7">
        <v>6994</v>
      </c>
      <c r="J92" s="7">
        <v>10209</v>
      </c>
      <c r="K92" s="7">
        <v>6806</v>
      </c>
      <c r="L92" s="7">
        <v>10216</v>
      </c>
    </row>
    <row r="93" spans="1:12" x14ac:dyDescent="0.25">
      <c r="A93" s="7">
        <v>10378</v>
      </c>
      <c r="B93" s="7">
        <v>7378</v>
      </c>
      <c r="C93" s="7">
        <v>7850</v>
      </c>
      <c r="D93" s="7">
        <v>7193</v>
      </c>
      <c r="E93" s="7">
        <v>9162</v>
      </c>
      <c r="F93" s="7">
        <v>8156</v>
      </c>
      <c r="G93" s="7">
        <v>8714</v>
      </c>
      <c r="H93" s="7">
        <v>6988</v>
      </c>
      <c r="I93" s="7">
        <v>10249</v>
      </c>
      <c r="J93" s="7">
        <v>5320</v>
      </c>
      <c r="K93" s="7">
        <v>9584</v>
      </c>
      <c r="L93" s="7">
        <v>9095</v>
      </c>
    </row>
  </sheetData>
  <dataValidations count="1">
    <dataValidation type="list" allowBlank="1" showInputMessage="1" showErrorMessage="1" sqref="B3">
      <formula1>$A$6:$L$6</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C6" sqref="C6"/>
    </sheetView>
  </sheetViews>
  <sheetFormatPr defaultRowHeight="15" x14ac:dyDescent="0.25"/>
  <cols>
    <col min="1" max="1" width="17.28515625" bestFit="1" customWidth="1"/>
    <col min="2" max="2" width="14.85546875" bestFit="1" customWidth="1"/>
    <col min="3" max="3" width="12" bestFit="1" customWidth="1"/>
    <col min="4" max="4" width="24.7109375" bestFit="1" customWidth="1"/>
    <col min="5" max="5" width="21.28515625" customWidth="1"/>
    <col min="6" max="6" width="11" bestFit="1" customWidth="1"/>
    <col min="7" max="7" width="18.42578125" bestFit="1" customWidth="1"/>
    <col min="8" max="12" width="11" bestFit="1" customWidth="1"/>
  </cols>
  <sheetData>
    <row r="1" spans="1:8" ht="45" x14ac:dyDescent="0.25">
      <c r="A1" s="1" t="s">
        <v>760</v>
      </c>
      <c r="B1" s="2"/>
      <c r="C1" s="2"/>
      <c r="D1" s="2"/>
      <c r="E1" s="2"/>
      <c r="F1" s="2"/>
      <c r="G1" s="2"/>
      <c r="H1" s="3"/>
    </row>
    <row r="3" spans="1:8" x14ac:dyDescent="0.25">
      <c r="A3" s="4" t="s">
        <v>37</v>
      </c>
      <c r="B3" s="4" t="s">
        <v>183</v>
      </c>
      <c r="D3" s="8" t="s">
        <v>761</v>
      </c>
      <c r="E3" s="10"/>
    </row>
    <row r="4" spans="1:8" x14ac:dyDescent="0.25">
      <c r="A4" s="7">
        <v>0</v>
      </c>
      <c r="B4" s="110">
        <v>0</v>
      </c>
      <c r="D4" s="8" t="s">
        <v>762</v>
      </c>
      <c r="E4" s="10"/>
    </row>
    <row r="5" spans="1:8" x14ac:dyDescent="0.25">
      <c r="A5" s="7">
        <v>600000</v>
      </c>
      <c r="B5" s="110">
        <v>2.2499999999999999E-2</v>
      </c>
      <c r="D5" s="8" t="s">
        <v>763</v>
      </c>
      <c r="E5" s="10"/>
    </row>
    <row r="6" spans="1:8" x14ac:dyDescent="0.25">
      <c r="A6" s="7">
        <v>750000</v>
      </c>
      <c r="B6" s="110">
        <v>3.7499999999999999E-2</v>
      </c>
    </row>
    <row r="7" spans="1:8" x14ac:dyDescent="0.25">
      <c r="A7" s="7">
        <v>1000000</v>
      </c>
      <c r="B7" s="110">
        <v>4.9000000000000002E-2</v>
      </c>
    </row>
    <row r="9" spans="1:8" ht="75" x14ac:dyDescent="0.25">
      <c r="A9" s="21" t="s">
        <v>707</v>
      </c>
      <c r="B9" s="21" t="s">
        <v>37</v>
      </c>
      <c r="C9" s="21" t="s">
        <v>764</v>
      </c>
      <c r="D9" s="73" t="s">
        <v>765</v>
      </c>
      <c r="E9" s="73" t="s">
        <v>766</v>
      </c>
    </row>
    <row r="10" spans="1:8" x14ac:dyDescent="0.25">
      <c r="A10" s="90" t="s">
        <v>712</v>
      </c>
      <c r="B10" s="7">
        <v>755784</v>
      </c>
      <c r="C10" s="10"/>
      <c r="D10" s="16"/>
      <c r="E10" s="16"/>
    </row>
    <row r="11" spans="1:8" x14ac:dyDescent="0.25">
      <c r="A11" s="4" t="s">
        <v>715</v>
      </c>
      <c r="B11" s="7">
        <v>825584</v>
      </c>
      <c r="C11" s="10"/>
      <c r="D11" s="16"/>
      <c r="E11" s="16"/>
    </row>
    <row r="12" spans="1:8" x14ac:dyDescent="0.25">
      <c r="A12" s="4" t="s">
        <v>719</v>
      </c>
      <c r="B12" s="7">
        <v>658093</v>
      </c>
      <c r="C12" s="10"/>
      <c r="D12" s="16"/>
      <c r="E12" s="16"/>
    </row>
    <row r="13" spans="1:8" x14ac:dyDescent="0.25">
      <c r="A13" s="4" t="s">
        <v>722</v>
      </c>
      <c r="B13" s="7">
        <v>627179</v>
      </c>
      <c r="C13" s="10"/>
      <c r="D13" s="16"/>
      <c r="E13" s="16"/>
    </row>
    <row r="14" spans="1:8" x14ac:dyDescent="0.25">
      <c r="A14" s="4" t="s">
        <v>724</v>
      </c>
      <c r="B14" s="7">
        <v>667415</v>
      </c>
      <c r="C14" s="10"/>
      <c r="D14" s="16"/>
      <c r="E14" s="16"/>
    </row>
    <row r="15" spans="1:8" x14ac:dyDescent="0.25">
      <c r="A15" s="4" t="s">
        <v>725</v>
      </c>
      <c r="B15" s="7">
        <v>1137012</v>
      </c>
      <c r="C15" s="10"/>
      <c r="D15" s="16"/>
      <c r="E15" s="16"/>
    </row>
    <row r="16" spans="1:8" x14ac:dyDescent="0.25">
      <c r="A16" s="4" t="s">
        <v>726</v>
      </c>
      <c r="B16" s="7">
        <v>629464</v>
      </c>
      <c r="C16" s="10"/>
      <c r="D16" s="16"/>
      <c r="E16" s="16"/>
    </row>
    <row r="17" spans="1:5" x14ac:dyDescent="0.25">
      <c r="A17" s="4" t="s">
        <v>727</v>
      </c>
      <c r="B17" s="7">
        <v>1062421</v>
      </c>
      <c r="C17" s="10"/>
      <c r="D17" s="16"/>
      <c r="E17" s="16"/>
    </row>
    <row r="18" spans="1:5" x14ac:dyDescent="0.25">
      <c r="A18" s="4" t="s">
        <v>728</v>
      </c>
      <c r="B18" s="7">
        <v>1112913</v>
      </c>
      <c r="C18" s="10"/>
      <c r="D18" s="16"/>
      <c r="E18" s="16"/>
    </row>
    <row r="19" spans="1:5" x14ac:dyDescent="0.25">
      <c r="A19" s="4" t="s">
        <v>729</v>
      </c>
      <c r="B19" s="7">
        <v>585516</v>
      </c>
      <c r="C19" s="10"/>
      <c r="D19" s="16"/>
      <c r="E19" s="16"/>
    </row>
    <row r="20" spans="1:5" x14ac:dyDescent="0.25">
      <c r="A20" s="4" t="s">
        <v>730</v>
      </c>
      <c r="B20" s="7">
        <v>1123408</v>
      </c>
      <c r="C20" s="10"/>
      <c r="D20" s="16"/>
      <c r="E20" s="16"/>
    </row>
    <row r="21" spans="1:5" x14ac:dyDescent="0.25">
      <c r="A21" s="4" t="s">
        <v>731</v>
      </c>
      <c r="B21" s="7">
        <v>541892</v>
      </c>
      <c r="C21" s="10"/>
      <c r="D21" s="16"/>
      <c r="E21" s="16"/>
    </row>
    <row r="22" spans="1:5" x14ac:dyDescent="0.25">
      <c r="A22" s="4" t="s">
        <v>732</v>
      </c>
      <c r="B22" s="7">
        <v>613217</v>
      </c>
      <c r="C22" s="10"/>
      <c r="D22" s="16"/>
      <c r="E22" s="16"/>
    </row>
    <row r="23" spans="1:5" x14ac:dyDescent="0.25">
      <c r="A23" s="4" t="s">
        <v>733</v>
      </c>
      <c r="B23" s="7">
        <v>1077908</v>
      </c>
      <c r="C23" s="10"/>
      <c r="D23" s="16"/>
      <c r="E23" s="16"/>
    </row>
    <row r="24" spans="1:5" x14ac:dyDescent="0.25">
      <c r="A24" s="4" t="s">
        <v>734</v>
      </c>
      <c r="B24" s="7">
        <v>602835</v>
      </c>
      <c r="C24" s="10"/>
      <c r="D24" s="16"/>
      <c r="E24" s="16"/>
    </row>
    <row r="25" spans="1:5" x14ac:dyDescent="0.25">
      <c r="A25" s="4" t="s">
        <v>735</v>
      </c>
      <c r="B25" s="7">
        <v>792588</v>
      </c>
      <c r="C25" s="10"/>
      <c r="D25" s="16"/>
      <c r="E25" s="16"/>
    </row>
    <row r="26" spans="1:5" x14ac:dyDescent="0.25">
      <c r="A26" s="4" t="s">
        <v>736</v>
      </c>
      <c r="B26" s="7">
        <v>792588</v>
      </c>
      <c r="C26" s="10"/>
      <c r="D26" s="16"/>
      <c r="E26" s="16"/>
    </row>
    <row r="27" spans="1:5" x14ac:dyDescent="0.25">
      <c r="A27" s="4" t="s">
        <v>737</v>
      </c>
      <c r="B27" s="7">
        <v>786165</v>
      </c>
      <c r="C27" s="10"/>
      <c r="D27" s="16"/>
      <c r="E27" s="16"/>
    </row>
    <row r="28" spans="1:5" x14ac:dyDescent="0.25">
      <c r="A28" s="4" t="s">
        <v>738</v>
      </c>
      <c r="B28" s="7">
        <v>513718</v>
      </c>
      <c r="C28" s="10"/>
      <c r="D28" s="16"/>
      <c r="E28" s="16"/>
    </row>
    <row r="29" spans="1:5" x14ac:dyDescent="0.25">
      <c r="A29" s="4" t="s">
        <v>739</v>
      </c>
      <c r="B29" s="7">
        <v>744787</v>
      </c>
      <c r="C29" s="10"/>
      <c r="D29" s="16"/>
      <c r="E29" s="16"/>
    </row>
    <row r="30" spans="1:5" x14ac:dyDescent="0.25">
      <c r="A30" s="4" t="s">
        <v>740</v>
      </c>
      <c r="B30" s="7">
        <v>612501</v>
      </c>
      <c r="C30" s="10"/>
      <c r="D30" s="16"/>
      <c r="E30"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zoomScale="115" zoomScaleNormal="115" workbookViewId="0">
      <selection activeCell="E5" sqref="E5"/>
    </sheetView>
  </sheetViews>
  <sheetFormatPr defaultRowHeight="15" x14ac:dyDescent="0.25"/>
  <cols>
    <col min="1" max="1" width="9.85546875" bestFit="1" customWidth="1"/>
    <col min="6" max="6" width="10.140625" bestFit="1" customWidth="1"/>
    <col min="8" max="8" width="10.42578125" bestFit="1" customWidth="1"/>
  </cols>
  <sheetData>
    <row r="1" spans="1:9" ht="45" x14ac:dyDescent="0.25">
      <c r="A1" s="1" t="s">
        <v>34</v>
      </c>
      <c r="B1" s="2"/>
      <c r="C1" s="2"/>
      <c r="D1" s="2"/>
      <c r="E1" s="2"/>
      <c r="F1" s="2"/>
      <c r="G1" s="2"/>
      <c r="H1" s="3"/>
    </row>
    <row r="3" spans="1:9" x14ac:dyDescent="0.25">
      <c r="A3" s="5" t="s">
        <v>35</v>
      </c>
      <c r="B3" s="5" t="s">
        <v>36</v>
      </c>
      <c r="C3" s="5" t="s">
        <v>37</v>
      </c>
      <c r="E3" s="5" t="s">
        <v>38</v>
      </c>
      <c r="F3" s="5" t="s">
        <v>39</v>
      </c>
    </row>
    <row r="4" spans="1:9" x14ac:dyDescent="0.25">
      <c r="A4" s="17">
        <v>40255</v>
      </c>
      <c r="B4" s="4" t="s">
        <v>40</v>
      </c>
      <c r="C4" s="7">
        <v>73</v>
      </c>
      <c r="E4" s="4" t="s">
        <v>28</v>
      </c>
      <c r="F4" s="10">
        <f>SUMIFS(C4:C30,B4:B30,$E4)</f>
        <v>543</v>
      </c>
      <c r="H4" s="4" t="s">
        <v>40</v>
      </c>
      <c r="I4">
        <f>SUMIFS(C4:C30,B4:B30,H4)</f>
        <v>781</v>
      </c>
    </row>
    <row r="5" spans="1:9" x14ac:dyDescent="0.25">
      <c r="A5" s="17">
        <v>40256</v>
      </c>
      <c r="B5" s="4" t="s">
        <v>41</v>
      </c>
      <c r="C5" s="7">
        <v>121</v>
      </c>
    </row>
    <row r="6" spans="1:9" x14ac:dyDescent="0.25">
      <c r="A6" s="17">
        <v>40257</v>
      </c>
      <c r="B6" s="4" t="s">
        <v>40</v>
      </c>
      <c r="C6" s="7">
        <v>167</v>
      </c>
    </row>
    <row r="7" spans="1:9" x14ac:dyDescent="0.25">
      <c r="A7" s="17">
        <v>40258</v>
      </c>
      <c r="B7" s="4" t="s">
        <v>42</v>
      </c>
      <c r="C7" s="7">
        <v>167</v>
      </c>
      <c r="E7" s="5" t="s">
        <v>38</v>
      </c>
      <c r="F7" s="5" t="s">
        <v>39</v>
      </c>
    </row>
    <row r="8" spans="1:9" x14ac:dyDescent="0.25">
      <c r="A8" s="17">
        <v>40259</v>
      </c>
      <c r="B8" s="4" t="s">
        <v>43</v>
      </c>
      <c r="C8" s="7">
        <v>75</v>
      </c>
      <c r="E8" s="4" t="s">
        <v>43</v>
      </c>
      <c r="F8" s="10">
        <f>SUMIFS($C$4:$C$30,$B$4:$B$30,$E8)</f>
        <v>457</v>
      </c>
      <c r="G8" s="114"/>
    </row>
    <row r="9" spans="1:9" x14ac:dyDescent="0.25">
      <c r="A9" s="17">
        <v>40260</v>
      </c>
      <c r="B9" s="4" t="s">
        <v>40</v>
      </c>
      <c r="C9" s="7">
        <v>157</v>
      </c>
    </row>
    <row r="10" spans="1:9" x14ac:dyDescent="0.25">
      <c r="A10" s="17">
        <v>40261</v>
      </c>
      <c r="B10" s="4" t="s">
        <v>43</v>
      </c>
      <c r="C10" s="7">
        <v>61</v>
      </c>
    </row>
    <row r="11" spans="1:9" x14ac:dyDescent="0.25">
      <c r="A11" s="17">
        <v>40262</v>
      </c>
      <c r="B11" s="4" t="s">
        <v>40</v>
      </c>
      <c r="C11" s="7">
        <v>108</v>
      </c>
    </row>
    <row r="12" spans="1:9" x14ac:dyDescent="0.25">
      <c r="A12" s="17">
        <v>40263</v>
      </c>
      <c r="B12" s="4" t="s">
        <v>41</v>
      </c>
      <c r="C12" s="7">
        <v>139</v>
      </c>
    </row>
    <row r="13" spans="1:9" x14ac:dyDescent="0.25">
      <c r="A13" s="17">
        <v>40264</v>
      </c>
      <c r="B13" s="4" t="s">
        <v>28</v>
      </c>
      <c r="C13" s="7">
        <v>130</v>
      </c>
    </row>
    <row r="14" spans="1:9" x14ac:dyDescent="0.25">
      <c r="A14" s="17">
        <v>40265</v>
      </c>
      <c r="B14" s="4" t="s">
        <v>43</v>
      </c>
      <c r="C14" s="7">
        <v>66</v>
      </c>
    </row>
    <row r="15" spans="1:9" x14ac:dyDescent="0.25">
      <c r="A15" s="17">
        <v>40266</v>
      </c>
      <c r="B15" s="4" t="s">
        <v>28</v>
      </c>
      <c r="C15" s="7">
        <v>86</v>
      </c>
    </row>
    <row r="16" spans="1:9" x14ac:dyDescent="0.25">
      <c r="A16" s="17">
        <v>40267</v>
      </c>
      <c r="B16" s="4" t="s">
        <v>42</v>
      </c>
      <c r="C16" s="7">
        <v>122</v>
      </c>
    </row>
    <row r="17" spans="1:3" x14ac:dyDescent="0.25">
      <c r="A17" s="17">
        <v>40268</v>
      </c>
      <c r="B17" s="4" t="s">
        <v>28</v>
      </c>
      <c r="C17" s="7">
        <v>50</v>
      </c>
    </row>
    <row r="18" spans="1:3" x14ac:dyDescent="0.25">
      <c r="A18" s="17">
        <v>40269</v>
      </c>
      <c r="B18" s="4" t="s">
        <v>43</v>
      </c>
      <c r="C18" s="7">
        <v>77</v>
      </c>
    </row>
    <row r="19" spans="1:3" x14ac:dyDescent="0.25">
      <c r="A19" s="17">
        <v>40270</v>
      </c>
      <c r="B19" s="4" t="s">
        <v>40</v>
      </c>
      <c r="C19" s="7">
        <v>140</v>
      </c>
    </row>
    <row r="20" spans="1:3" x14ac:dyDescent="0.25">
      <c r="A20" s="17">
        <v>40271</v>
      </c>
      <c r="B20" s="4" t="s">
        <v>43</v>
      </c>
      <c r="C20" s="7">
        <v>107</v>
      </c>
    </row>
    <row r="21" spans="1:3" x14ac:dyDescent="0.25">
      <c r="A21" s="17">
        <v>40272</v>
      </c>
      <c r="B21" s="4" t="s">
        <v>28</v>
      </c>
      <c r="C21" s="7">
        <v>109</v>
      </c>
    </row>
    <row r="22" spans="1:3" x14ac:dyDescent="0.25">
      <c r="A22" s="17">
        <v>40273</v>
      </c>
      <c r="B22" s="4" t="s">
        <v>42</v>
      </c>
      <c r="C22" s="7">
        <v>121</v>
      </c>
    </row>
    <row r="23" spans="1:3" x14ac:dyDescent="0.25">
      <c r="A23" s="17">
        <v>40274</v>
      </c>
      <c r="B23" s="4" t="s">
        <v>40</v>
      </c>
      <c r="C23" s="7">
        <v>78</v>
      </c>
    </row>
    <row r="24" spans="1:3" x14ac:dyDescent="0.25">
      <c r="A24" s="17">
        <v>40275</v>
      </c>
      <c r="B24" s="4" t="s">
        <v>28</v>
      </c>
      <c r="C24" s="7">
        <v>168</v>
      </c>
    </row>
    <row r="25" spans="1:3" x14ac:dyDescent="0.25">
      <c r="A25" s="17">
        <v>40276</v>
      </c>
      <c r="B25" s="4" t="s">
        <v>41</v>
      </c>
      <c r="C25" s="7">
        <v>88</v>
      </c>
    </row>
    <row r="26" spans="1:3" x14ac:dyDescent="0.25">
      <c r="A26" s="17">
        <v>40277</v>
      </c>
      <c r="B26" s="4" t="s">
        <v>30</v>
      </c>
      <c r="C26" s="7">
        <v>110</v>
      </c>
    </row>
    <row r="27" spans="1:3" x14ac:dyDescent="0.25">
      <c r="A27" s="17">
        <v>40278</v>
      </c>
      <c r="B27" s="4" t="s">
        <v>30</v>
      </c>
      <c r="C27" s="7">
        <v>132</v>
      </c>
    </row>
    <row r="28" spans="1:3" x14ac:dyDescent="0.25">
      <c r="A28" s="17">
        <v>40279</v>
      </c>
      <c r="B28" s="4" t="s">
        <v>41</v>
      </c>
      <c r="C28" s="7">
        <v>54</v>
      </c>
    </row>
    <row r="29" spans="1:3" x14ac:dyDescent="0.25">
      <c r="A29" s="17">
        <v>40280</v>
      </c>
      <c r="B29" s="4" t="s">
        <v>40</v>
      </c>
      <c r="C29" s="7">
        <v>58</v>
      </c>
    </row>
    <row r="30" spans="1:3" x14ac:dyDescent="0.25">
      <c r="A30" s="17">
        <v>40281</v>
      </c>
      <c r="B30" s="4" t="s">
        <v>43</v>
      </c>
      <c r="C30" s="7">
        <v>71</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E11" sqref="E11"/>
    </sheetView>
  </sheetViews>
  <sheetFormatPr defaultRowHeight="15" x14ac:dyDescent="0.25"/>
  <cols>
    <col min="1" max="1" width="18.28515625" customWidth="1"/>
    <col min="2" max="2" width="12.85546875" customWidth="1"/>
    <col min="3" max="3" width="11" bestFit="1" customWidth="1"/>
    <col min="4" max="4" width="14.7109375" bestFit="1" customWidth="1"/>
    <col min="5" max="5" width="47.5703125" bestFit="1" customWidth="1"/>
    <col min="6" max="6" width="15.140625" bestFit="1" customWidth="1"/>
    <col min="7" max="7" width="18.42578125" bestFit="1" customWidth="1"/>
    <col min="8" max="12" width="11" bestFit="1" customWidth="1"/>
  </cols>
  <sheetData>
    <row r="1" spans="1:8" ht="60" x14ac:dyDescent="0.25">
      <c r="A1" s="1" t="s">
        <v>767</v>
      </c>
      <c r="B1" s="2"/>
      <c r="C1" s="2"/>
      <c r="D1" s="2"/>
      <c r="E1" s="2"/>
      <c r="F1" s="2"/>
      <c r="G1" s="2"/>
      <c r="H1" s="3"/>
    </row>
    <row r="3" spans="1:8" x14ac:dyDescent="0.25">
      <c r="A3" s="8" t="s">
        <v>768</v>
      </c>
      <c r="B3" s="8" t="s">
        <v>769</v>
      </c>
      <c r="D3" s="8" t="s">
        <v>768</v>
      </c>
      <c r="E3" s="8" t="s">
        <v>696</v>
      </c>
      <c r="F3" s="8" t="s">
        <v>770</v>
      </c>
    </row>
    <row r="4" spans="1:8" x14ac:dyDescent="0.25">
      <c r="A4" s="7">
        <v>121868</v>
      </c>
      <c r="B4" s="16"/>
      <c r="D4" s="7">
        <v>0</v>
      </c>
      <c r="E4" s="10"/>
      <c r="F4" s="111">
        <v>0</v>
      </c>
    </row>
    <row r="5" spans="1:8" x14ac:dyDescent="0.25">
      <c r="A5" s="7">
        <v>90056</v>
      </c>
      <c r="B5" s="16"/>
      <c r="D5" s="7">
        <v>7500</v>
      </c>
      <c r="E5" s="10"/>
      <c r="F5" s="111">
        <v>0.1</v>
      </c>
    </row>
    <row r="6" spans="1:8" x14ac:dyDescent="0.25">
      <c r="A6" s="7">
        <v>116385</v>
      </c>
      <c r="B6" s="16"/>
      <c r="D6" s="7">
        <v>10000</v>
      </c>
      <c r="E6" s="10"/>
      <c r="F6" s="111">
        <v>0.12</v>
      </c>
    </row>
    <row r="7" spans="1:8" x14ac:dyDescent="0.25">
      <c r="A7" s="7">
        <v>16228</v>
      </c>
      <c r="B7" s="16"/>
      <c r="D7" s="7">
        <v>50000</v>
      </c>
      <c r="E7" s="10"/>
      <c r="F7" s="111">
        <v>0.15</v>
      </c>
    </row>
    <row r="8" spans="1:8" x14ac:dyDescent="0.25">
      <c r="A8" s="7">
        <v>121980</v>
      </c>
      <c r="B8" s="16"/>
      <c r="D8" s="7">
        <v>90000</v>
      </c>
      <c r="E8" s="10"/>
      <c r="F8" s="111">
        <v>0.2</v>
      </c>
    </row>
    <row r="9" spans="1:8" x14ac:dyDescent="0.25">
      <c r="A9" s="7">
        <v>25465</v>
      </c>
      <c r="B9" s="16"/>
      <c r="D9" s="7">
        <v>1100000</v>
      </c>
      <c r="E9" s="112"/>
      <c r="F9" s="111">
        <v>0.25</v>
      </c>
    </row>
    <row r="10" spans="1:8" x14ac:dyDescent="0.25">
      <c r="A10" s="7">
        <v>105940</v>
      </c>
      <c r="B10" s="16"/>
    </row>
    <row r="11" spans="1:8" x14ac:dyDescent="0.25">
      <c r="A11" s="7">
        <v>96825</v>
      </c>
      <c r="B11" s="16"/>
    </row>
    <row r="12" spans="1:8" x14ac:dyDescent="0.25">
      <c r="A12" s="7">
        <v>124100</v>
      </c>
      <c r="B12" s="16"/>
    </row>
    <row r="13" spans="1:8" x14ac:dyDescent="0.25">
      <c r="A13" s="7">
        <v>95618</v>
      </c>
      <c r="B13" s="16"/>
    </row>
    <row r="14" spans="1:8" x14ac:dyDescent="0.25">
      <c r="A14" s="7">
        <v>8211</v>
      </c>
      <c r="B14" s="16"/>
    </row>
    <row r="17" spans="5:5" x14ac:dyDescent="0.25">
      <c r="E17" s="68" t="s">
        <v>771</v>
      </c>
    </row>
    <row r="18" spans="5:5" x14ac:dyDescent="0.25">
      <c r="E18" s="4" t="s">
        <v>772</v>
      </c>
    </row>
    <row r="19" spans="5:5" x14ac:dyDescent="0.25">
      <c r="E19" s="4" t="s">
        <v>773</v>
      </c>
    </row>
    <row r="20" spans="5:5" x14ac:dyDescent="0.25">
      <c r="E20" s="4" t="s">
        <v>774</v>
      </c>
    </row>
    <row r="21" spans="5:5" x14ac:dyDescent="0.25">
      <c r="E21" s="4" t="s">
        <v>775</v>
      </c>
    </row>
    <row r="22" spans="5:5" x14ac:dyDescent="0.25">
      <c r="E22" s="4" t="s">
        <v>776</v>
      </c>
    </row>
    <row r="23" spans="5:5" x14ac:dyDescent="0.25">
      <c r="E23" s="4" t="s">
        <v>777</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A2" sqref="A2"/>
    </sheetView>
  </sheetViews>
  <sheetFormatPr defaultRowHeight="15" x14ac:dyDescent="0.25"/>
  <cols>
    <col min="1" max="1" width="14.7109375" bestFit="1" customWidth="1"/>
    <col min="2" max="8" width="9" customWidth="1"/>
    <col min="9" max="12" width="11" bestFit="1" customWidth="1"/>
  </cols>
  <sheetData>
    <row r="1" spans="1:8" x14ac:dyDescent="0.25">
      <c r="A1" s="1" t="s">
        <v>783</v>
      </c>
      <c r="B1" s="2"/>
      <c r="C1" s="2"/>
      <c r="D1" s="2"/>
      <c r="E1" s="2"/>
      <c r="F1" s="2"/>
      <c r="G1" s="2"/>
      <c r="H1" s="3"/>
    </row>
    <row r="3" spans="1:8" x14ac:dyDescent="0.25">
      <c r="A3" s="11" t="s">
        <v>778</v>
      </c>
      <c r="B3" s="11" t="s">
        <v>37</v>
      </c>
      <c r="C3" s="11" t="s">
        <v>779</v>
      </c>
    </row>
    <row r="4" spans="1:8" x14ac:dyDescent="0.25">
      <c r="A4" s="4">
        <v>23004</v>
      </c>
      <c r="B4" s="7">
        <v>280</v>
      </c>
      <c r="C4" s="4" t="s">
        <v>780</v>
      </c>
    </row>
    <row r="5" spans="1:8" x14ac:dyDescent="0.25">
      <c r="A5" s="4">
        <v>23005</v>
      </c>
      <c r="B5" s="7">
        <v>691</v>
      </c>
      <c r="C5" s="4" t="s">
        <v>781</v>
      </c>
    </row>
    <row r="6" spans="1:8" x14ac:dyDescent="0.25">
      <c r="A6" s="4"/>
      <c r="B6" s="7"/>
      <c r="C6" s="4" t="s">
        <v>781</v>
      </c>
    </row>
    <row r="7" spans="1:8" x14ac:dyDescent="0.25">
      <c r="A7" s="4">
        <v>23006</v>
      </c>
      <c r="B7" s="7">
        <v>713</v>
      </c>
      <c r="C7" s="4" t="s">
        <v>780</v>
      </c>
    </row>
    <row r="8" spans="1:8" x14ac:dyDescent="0.25">
      <c r="A8" s="4">
        <v>23007</v>
      </c>
      <c r="B8" s="7">
        <v>305</v>
      </c>
      <c r="C8" s="4" t="s">
        <v>781</v>
      </c>
    </row>
    <row r="9" spans="1:8" x14ac:dyDescent="0.25">
      <c r="A9" s="4">
        <v>23008</v>
      </c>
      <c r="B9" s="7">
        <v>178</v>
      </c>
      <c r="C9" s="4" t="s">
        <v>780</v>
      </c>
    </row>
    <row r="10" spans="1:8" x14ac:dyDescent="0.25">
      <c r="A10" s="4">
        <v>23009</v>
      </c>
      <c r="B10" s="7">
        <v>512</v>
      </c>
      <c r="C10" s="4" t="s">
        <v>781</v>
      </c>
    </row>
    <row r="11" spans="1:8" x14ac:dyDescent="0.25">
      <c r="A11" s="4">
        <v>23010</v>
      </c>
      <c r="B11" s="7">
        <v>893</v>
      </c>
      <c r="C11" s="4" t="s">
        <v>781</v>
      </c>
    </row>
    <row r="12" spans="1:8" x14ac:dyDescent="0.25">
      <c r="A12" s="4"/>
      <c r="B12" s="7"/>
      <c r="C12" s="4" t="s">
        <v>781</v>
      </c>
    </row>
    <row r="13" spans="1:8" x14ac:dyDescent="0.25">
      <c r="A13" s="4">
        <v>23011</v>
      </c>
      <c r="B13" s="7">
        <v>645</v>
      </c>
      <c r="C13" s="4" t="s">
        <v>781</v>
      </c>
    </row>
    <row r="14" spans="1:8" x14ac:dyDescent="0.25">
      <c r="A14" s="4">
        <v>23012</v>
      </c>
      <c r="B14" s="7">
        <v>907</v>
      </c>
      <c r="C14" s="4" t="s">
        <v>781</v>
      </c>
    </row>
    <row r="15" spans="1:8" x14ac:dyDescent="0.25">
      <c r="A15" s="4">
        <v>23013</v>
      </c>
      <c r="B15" s="7">
        <v>615</v>
      </c>
      <c r="C15" s="4" t="s">
        <v>782</v>
      </c>
    </row>
    <row r="16" spans="1:8" x14ac:dyDescent="0.25">
      <c r="A16" s="4">
        <v>23014</v>
      </c>
      <c r="B16" s="7">
        <v>834</v>
      </c>
      <c r="C16" s="4" t="s">
        <v>780</v>
      </c>
    </row>
    <row r="17" spans="1:3" x14ac:dyDescent="0.25">
      <c r="A17" s="4">
        <v>23015</v>
      </c>
      <c r="B17" s="7">
        <v>670</v>
      </c>
      <c r="C17" s="4" t="s">
        <v>782</v>
      </c>
    </row>
    <row r="18" spans="1:3" x14ac:dyDescent="0.25">
      <c r="A18" s="4"/>
      <c r="B18" s="7"/>
      <c r="C18" s="4" t="s">
        <v>782</v>
      </c>
    </row>
    <row r="19" spans="1:3" x14ac:dyDescent="0.25">
      <c r="A19" s="4">
        <v>23016</v>
      </c>
      <c r="B19" s="7">
        <v>146</v>
      </c>
      <c r="C19" s="4" t="s">
        <v>780</v>
      </c>
    </row>
    <row r="20" spans="1:3" x14ac:dyDescent="0.25">
      <c r="A20" s="4">
        <v>23017</v>
      </c>
      <c r="B20" s="7">
        <v>666</v>
      </c>
      <c r="C20" s="4" t="s">
        <v>782</v>
      </c>
    </row>
    <row r="21" spans="1:3" x14ac:dyDescent="0.25">
      <c r="A21" s="4"/>
      <c r="B21" s="7"/>
      <c r="C21" s="4" t="s">
        <v>782</v>
      </c>
    </row>
    <row r="22" spans="1:3" x14ac:dyDescent="0.25">
      <c r="A22" s="4"/>
      <c r="B22" s="7"/>
      <c r="C22" s="4" t="s">
        <v>782</v>
      </c>
    </row>
    <row r="23" spans="1:3" x14ac:dyDescent="0.25">
      <c r="A23" s="4">
        <v>23018</v>
      </c>
      <c r="B23" s="7">
        <v>598</v>
      </c>
      <c r="C23" s="4" t="s">
        <v>781</v>
      </c>
    </row>
    <row r="24" spans="1:3" x14ac:dyDescent="0.25">
      <c r="A24" s="4">
        <v>23019</v>
      </c>
      <c r="B24" s="7">
        <v>821</v>
      </c>
      <c r="C24" s="4" t="s">
        <v>781</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8"/>
  <sheetViews>
    <sheetView workbookViewId="0">
      <selection sqref="A1:XFD1048576"/>
    </sheetView>
  </sheetViews>
  <sheetFormatPr defaultRowHeight="15" x14ac:dyDescent="0.25"/>
  <cols>
    <col min="1" max="1" width="9.7109375" bestFit="1" customWidth="1"/>
    <col min="8" max="8" width="10.42578125" bestFit="1" customWidth="1"/>
  </cols>
  <sheetData>
    <row r="1" spans="1:8" ht="30" x14ac:dyDescent="0.25">
      <c r="A1" s="1" t="s">
        <v>784</v>
      </c>
      <c r="B1" s="2"/>
      <c r="C1" s="2"/>
      <c r="D1" s="2"/>
      <c r="E1" s="2"/>
      <c r="F1" s="2"/>
      <c r="G1" s="2"/>
      <c r="H1" s="3"/>
    </row>
    <row r="3" spans="1:8" x14ac:dyDescent="0.25">
      <c r="A3" s="5" t="s">
        <v>35</v>
      </c>
      <c r="B3" s="5" t="s">
        <v>36</v>
      </c>
      <c r="C3" s="5" t="s">
        <v>37</v>
      </c>
    </row>
    <row r="4" spans="1:8" x14ac:dyDescent="0.25">
      <c r="A4" s="17">
        <v>40255</v>
      </c>
      <c r="B4" s="4" t="s">
        <v>40</v>
      </c>
      <c r="C4" s="7">
        <v>73</v>
      </c>
    </row>
    <row r="5" spans="1:8" x14ac:dyDescent="0.25">
      <c r="A5" s="17">
        <v>40256</v>
      </c>
      <c r="B5" s="4" t="s">
        <v>41</v>
      </c>
      <c r="C5" s="7">
        <v>121</v>
      </c>
    </row>
    <row r="6" spans="1:8" x14ac:dyDescent="0.25">
      <c r="A6" s="17">
        <v>40257</v>
      </c>
      <c r="B6" s="4" t="s">
        <v>40</v>
      </c>
      <c r="C6" s="7">
        <v>167</v>
      </c>
    </row>
    <row r="7" spans="1:8" x14ac:dyDescent="0.25">
      <c r="A7" s="17">
        <v>40258</v>
      </c>
      <c r="B7" s="4" t="s">
        <v>42</v>
      </c>
      <c r="C7" s="7">
        <v>167</v>
      </c>
    </row>
    <row r="8" spans="1:8" x14ac:dyDescent="0.25">
      <c r="A8" s="17">
        <v>40259</v>
      </c>
      <c r="B8" s="4" t="s">
        <v>43</v>
      </c>
      <c r="C8" s="7">
        <v>75</v>
      </c>
    </row>
    <row r="9" spans="1:8" x14ac:dyDescent="0.25">
      <c r="A9" s="17">
        <v>40260</v>
      </c>
      <c r="B9" s="4" t="s">
        <v>40</v>
      </c>
      <c r="C9" s="7">
        <v>157</v>
      </c>
    </row>
    <row r="10" spans="1:8" x14ac:dyDescent="0.25">
      <c r="A10" s="17">
        <v>40261</v>
      </c>
      <c r="B10" s="4" t="s">
        <v>43</v>
      </c>
      <c r="C10" s="7">
        <v>61</v>
      </c>
    </row>
    <row r="11" spans="1:8" x14ac:dyDescent="0.25">
      <c r="A11" s="17">
        <v>40262</v>
      </c>
      <c r="B11" s="4" t="s">
        <v>40</v>
      </c>
      <c r="C11" s="7">
        <v>108</v>
      </c>
    </row>
    <row r="12" spans="1:8" x14ac:dyDescent="0.25">
      <c r="A12" s="17">
        <v>40263</v>
      </c>
      <c r="B12" s="4" t="s">
        <v>41</v>
      </c>
      <c r="C12" s="7">
        <v>139</v>
      </c>
    </row>
    <row r="13" spans="1:8" x14ac:dyDescent="0.25">
      <c r="A13" s="17">
        <v>40264</v>
      </c>
      <c r="B13" s="4" t="s">
        <v>28</v>
      </c>
      <c r="C13" s="7">
        <v>130</v>
      </c>
    </row>
    <row r="14" spans="1:8" x14ac:dyDescent="0.25">
      <c r="A14" s="17">
        <v>40265</v>
      </c>
      <c r="B14" s="4" t="s">
        <v>43</v>
      </c>
      <c r="C14" s="7">
        <v>66</v>
      </c>
    </row>
    <row r="15" spans="1:8" x14ac:dyDescent="0.25">
      <c r="A15" s="17">
        <v>40266</v>
      </c>
      <c r="B15" s="4" t="s">
        <v>28</v>
      </c>
      <c r="C15" s="7">
        <v>86</v>
      </c>
    </row>
    <row r="16" spans="1:8" x14ac:dyDescent="0.25">
      <c r="A16" s="17">
        <v>40267</v>
      </c>
      <c r="B16" s="4" t="s">
        <v>42</v>
      </c>
      <c r="C16" s="7">
        <v>122</v>
      </c>
    </row>
    <row r="17" spans="1:3" x14ac:dyDescent="0.25">
      <c r="A17" s="17">
        <v>40268</v>
      </c>
      <c r="B17" s="4" t="s">
        <v>28</v>
      </c>
      <c r="C17" s="7">
        <v>50</v>
      </c>
    </row>
    <row r="18" spans="1:3" x14ac:dyDescent="0.25">
      <c r="A18" s="17">
        <v>40269</v>
      </c>
      <c r="B18" s="4" t="s">
        <v>43</v>
      </c>
      <c r="C18" s="7">
        <v>77</v>
      </c>
    </row>
    <row r="19" spans="1:3" x14ac:dyDescent="0.25">
      <c r="A19" s="17">
        <v>40270</v>
      </c>
      <c r="B19" s="4" t="s">
        <v>40</v>
      </c>
      <c r="C19" s="7">
        <v>140</v>
      </c>
    </row>
    <row r="20" spans="1:3" x14ac:dyDescent="0.25">
      <c r="A20" s="17">
        <v>40271</v>
      </c>
      <c r="B20" s="4" t="s">
        <v>43</v>
      </c>
      <c r="C20" s="7">
        <v>107</v>
      </c>
    </row>
    <row r="21" spans="1:3" x14ac:dyDescent="0.25">
      <c r="A21" s="17">
        <v>40272</v>
      </c>
      <c r="B21" s="4" t="s">
        <v>28</v>
      </c>
      <c r="C21" s="7">
        <v>109</v>
      </c>
    </row>
    <row r="22" spans="1:3" x14ac:dyDescent="0.25">
      <c r="A22" s="17">
        <v>40273</v>
      </c>
      <c r="B22" s="4" t="s">
        <v>42</v>
      </c>
      <c r="C22" s="7">
        <v>121</v>
      </c>
    </row>
    <row r="23" spans="1:3" x14ac:dyDescent="0.25">
      <c r="A23" s="17">
        <v>40274</v>
      </c>
      <c r="B23" s="4" t="s">
        <v>40</v>
      </c>
      <c r="C23" s="7">
        <v>78</v>
      </c>
    </row>
    <row r="24" spans="1:3" x14ac:dyDescent="0.25">
      <c r="A24" s="17">
        <v>40275</v>
      </c>
      <c r="B24" s="4" t="s">
        <v>28</v>
      </c>
      <c r="C24" s="7">
        <v>168</v>
      </c>
    </row>
    <row r="25" spans="1:3" x14ac:dyDescent="0.25">
      <c r="A25" s="17">
        <v>40276</v>
      </c>
      <c r="B25" s="4" t="s">
        <v>41</v>
      </c>
      <c r="C25" s="7">
        <v>88</v>
      </c>
    </row>
    <row r="26" spans="1:3" x14ac:dyDescent="0.25">
      <c r="A26" s="17">
        <v>40277</v>
      </c>
      <c r="B26" s="4" t="s">
        <v>30</v>
      </c>
      <c r="C26" s="7">
        <v>110</v>
      </c>
    </row>
    <row r="27" spans="1:3" x14ac:dyDescent="0.25">
      <c r="A27" s="17">
        <v>40278</v>
      </c>
      <c r="B27" s="4" t="s">
        <v>30</v>
      </c>
      <c r="C27" s="7">
        <v>132</v>
      </c>
    </row>
    <row r="28" spans="1:3" x14ac:dyDescent="0.25">
      <c r="A28" s="17">
        <v>40279</v>
      </c>
      <c r="B28" s="4" t="s">
        <v>41</v>
      </c>
      <c r="C28" s="7">
        <v>54</v>
      </c>
    </row>
    <row r="29" spans="1:3" x14ac:dyDescent="0.25">
      <c r="A29" s="17">
        <v>40280</v>
      </c>
      <c r="B29" s="4" t="s">
        <v>40</v>
      </c>
      <c r="C29" s="7">
        <v>58</v>
      </c>
    </row>
    <row r="30" spans="1:3" x14ac:dyDescent="0.25">
      <c r="A30" s="17">
        <v>40281</v>
      </c>
      <c r="B30" s="4" t="s">
        <v>43</v>
      </c>
      <c r="C30" s="7">
        <v>71</v>
      </c>
    </row>
    <row r="31" spans="1:3" x14ac:dyDescent="0.25">
      <c r="A31" s="17">
        <v>40282</v>
      </c>
      <c r="B31" s="4" t="s">
        <v>41</v>
      </c>
      <c r="C31" s="7">
        <v>50</v>
      </c>
    </row>
    <row r="32" spans="1:3" x14ac:dyDescent="0.25">
      <c r="A32" s="17">
        <v>40283</v>
      </c>
      <c r="B32" s="4" t="s">
        <v>40</v>
      </c>
      <c r="C32" s="7">
        <v>109</v>
      </c>
    </row>
    <row r="33" spans="1:3" x14ac:dyDescent="0.25">
      <c r="A33" s="17">
        <v>40284</v>
      </c>
      <c r="B33" s="4" t="s">
        <v>43</v>
      </c>
      <c r="C33" s="7">
        <v>138</v>
      </c>
    </row>
    <row r="34" spans="1:3" x14ac:dyDescent="0.25">
      <c r="A34" s="17">
        <v>40285</v>
      </c>
      <c r="B34" s="4" t="s">
        <v>41</v>
      </c>
      <c r="C34" s="7">
        <v>74</v>
      </c>
    </row>
    <row r="35" spans="1:3" x14ac:dyDescent="0.25">
      <c r="A35" s="17">
        <v>40286</v>
      </c>
      <c r="B35" s="4" t="s">
        <v>28</v>
      </c>
      <c r="C35" s="7">
        <v>50</v>
      </c>
    </row>
    <row r="36" spans="1:3" x14ac:dyDescent="0.25">
      <c r="A36" s="17">
        <v>40287</v>
      </c>
      <c r="B36" s="4" t="s">
        <v>30</v>
      </c>
      <c r="C36" s="7">
        <v>103</v>
      </c>
    </row>
    <row r="37" spans="1:3" x14ac:dyDescent="0.25">
      <c r="A37" s="17">
        <v>40288</v>
      </c>
      <c r="B37" s="4" t="s">
        <v>43</v>
      </c>
      <c r="C37" s="7">
        <v>134</v>
      </c>
    </row>
    <row r="38" spans="1:3" x14ac:dyDescent="0.25">
      <c r="A38" s="17">
        <v>40289</v>
      </c>
      <c r="B38" s="4" t="s">
        <v>30</v>
      </c>
      <c r="C38" s="7">
        <v>151</v>
      </c>
    </row>
    <row r="39" spans="1:3" x14ac:dyDescent="0.25">
      <c r="A39" s="17">
        <v>40290</v>
      </c>
      <c r="B39" s="4" t="s">
        <v>42</v>
      </c>
      <c r="C39" s="7">
        <v>135</v>
      </c>
    </row>
    <row r="40" spans="1:3" x14ac:dyDescent="0.25">
      <c r="A40" s="17">
        <v>40291</v>
      </c>
      <c r="B40" s="4" t="s">
        <v>30</v>
      </c>
      <c r="C40" s="7">
        <v>54</v>
      </c>
    </row>
    <row r="41" spans="1:3" x14ac:dyDescent="0.25">
      <c r="A41" s="17">
        <v>40292</v>
      </c>
      <c r="B41" s="4" t="s">
        <v>43</v>
      </c>
      <c r="C41" s="7">
        <v>66</v>
      </c>
    </row>
    <row r="42" spans="1:3" x14ac:dyDescent="0.25">
      <c r="A42" s="17">
        <v>40293</v>
      </c>
      <c r="B42" s="4" t="s">
        <v>28</v>
      </c>
      <c r="C42" s="7">
        <v>81</v>
      </c>
    </row>
    <row r="43" spans="1:3" x14ac:dyDescent="0.25">
      <c r="A43" s="17">
        <v>40294</v>
      </c>
      <c r="B43" s="4" t="s">
        <v>30</v>
      </c>
      <c r="C43" s="7">
        <v>94</v>
      </c>
    </row>
    <row r="44" spans="1:3" x14ac:dyDescent="0.25">
      <c r="A44" s="17">
        <v>40295</v>
      </c>
      <c r="B44" s="4" t="s">
        <v>41</v>
      </c>
      <c r="C44" s="7">
        <v>142</v>
      </c>
    </row>
    <row r="45" spans="1:3" x14ac:dyDescent="0.25">
      <c r="A45" s="17">
        <v>40296</v>
      </c>
      <c r="B45" s="4" t="s">
        <v>40</v>
      </c>
      <c r="C45" s="7">
        <v>75</v>
      </c>
    </row>
    <row r="46" spans="1:3" x14ac:dyDescent="0.25">
      <c r="A46" s="17">
        <v>40297</v>
      </c>
      <c r="B46" s="4" t="s">
        <v>30</v>
      </c>
      <c r="C46" s="7">
        <v>114</v>
      </c>
    </row>
    <row r="47" spans="1:3" x14ac:dyDescent="0.25">
      <c r="A47" s="17">
        <v>40298</v>
      </c>
      <c r="B47" s="4" t="s">
        <v>40</v>
      </c>
      <c r="C47" s="7">
        <v>120</v>
      </c>
    </row>
    <row r="48" spans="1:3" x14ac:dyDescent="0.25">
      <c r="A48" s="17">
        <v>40299</v>
      </c>
      <c r="B48" s="4" t="s">
        <v>30</v>
      </c>
      <c r="C48" s="7">
        <v>146</v>
      </c>
    </row>
    <row r="49" spans="1:3" x14ac:dyDescent="0.25">
      <c r="A49" s="17">
        <v>40300</v>
      </c>
      <c r="B49" s="4" t="s">
        <v>28</v>
      </c>
      <c r="C49" s="7">
        <v>96</v>
      </c>
    </row>
    <row r="50" spans="1:3" x14ac:dyDescent="0.25">
      <c r="A50" s="17">
        <v>40301</v>
      </c>
      <c r="B50" s="4" t="s">
        <v>28</v>
      </c>
      <c r="C50" s="7">
        <v>69</v>
      </c>
    </row>
    <row r="51" spans="1:3" x14ac:dyDescent="0.25">
      <c r="A51" s="17">
        <v>40302</v>
      </c>
      <c r="B51" s="4" t="s">
        <v>43</v>
      </c>
      <c r="C51" s="7">
        <v>130</v>
      </c>
    </row>
    <row r="52" spans="1:3" x14ac:dyDescent="0.25">
      <c r="A52" s="17">
        <v>40303</v>
      </c>
      <c r="B52" s="4" t="s">
        <v>40</v>
      </c>
      <c r="C52" s="7">
        <v>150</v>
      </c>
    </row>
    <row r="53" spans="1:3" x14ac:dyDescent="0.25">
      <c r="A53" s="17">
        <v>40304</v>
      </c>
      <c r="B53" s="4" t="s">
        <v>30</v>
      </c>
      <c r="C53" s="7">
        <v>62</v>
      </c>
    </row>
    <row r="54" spans="1:3" x14ac:dyDescent="0.25">
      <c r="A54" s="17">
        <v>40305</v>
      </c>
      <c r="B54" s="4" t="s">
        <v>28</v>
      </c>
      <c r="C54" s="7">
        <v>166</v>
      </c>
    </row>
    <row r="55" spans="1:3" x14ac:dyDescent="0.25">
      <c r="A55" s="17">
        <v>40306</v>
      </c>
      <c r="B55" s="4" t="s">
        <v>28</v>
      </c>
      <c r="C55" s="7">
        <v>152</v>
      </c>
    </row>
    <row r="56" spans="1:3" x14ac:dyDescent="0.25">
      <c r="A56" s="17">
        <v>40307</v>
      </c>
      <c r="B56" s="4" t="s">
        <v>42</v>
      </c>
      <c r="C56" s="7">
        <v>143</v>
      </c>
    </row>
    <row r="57" spans="1:3" x14ac:dyDescent="0.25">
      <c r="A57" s="17">
        <v>40308</v>
      </c>
      <c r="B57" s="4" t="s">
        <v>42</v>
      </c>
      <c r="C57" s="7">
        <v>139</v>
      </c>
    </row>
    <row r="58" spans="1:3" x14ac:dyDescent="0.25">
      <c r="A58" s="17">
        <v>40309</v>
      </c>
      <c r="B58" s="4" t="s">
        <v>30</v>
      </c>
      <c r="C58" s="7">
        <v>111</v>
      </c>
    </row>
    <row r="59" spans="1:3" x14ac:dyDescent="0.25">
      <c r="A59" s="17">
        <v>40310</v>
      </c>
      <c r="B59" s="4" t="s">
        <v>42</v>
      </c>
      <c r="C59" s="7">
        <v>70</v>
      </c>
    </row>
    <row r="60" spans="1:3" x14ac:dyDescent="0.25">
      <c r="A60" s="17">
        <v>40311</v>
      </c>
      <c r="B60" s="4" t="s">
        <v>40</v>
      </c>
      <c r="C60" s="7">
        <v>104</v>
      </c>
    </row>
    <row r="61" spans="1:3" x14ac:dyDescent="0.25">
      <c r="A61" s="17">
        <v>40312</v>
      </c>
      <c r="B61" s="4" t="s">
        <v>28</v>
      </c>
      <c r="C61" s="7">
        <v>64</v>
      </c>
    </row>
    <row r="62" spans="1:3" x14ac:dyDescent="0.25">
      <c r="A62" s="17">
        <v>40313</v>
      </c>
      <c r="B62" s="4" t="s">
        <v>41</v>
      </c>
      <c r="C62" s="7">
        <v>56</v>
      </c>
    </row>
    <row r="63" spans="1:3" x14ac:dyDescent="0.25">
      <c r="A63" s="17">
        <v>40314</v>
      </c>
      <c r="B63" s="4" t="s">
        <v>42</v>
      </c>
      <c r="C63" s="7">
        <v>76</v>
      </c>
    </row>
    <row r="64" spans="1:3" x14ac:dyDescent="0.25">
      <c r="A64" s="17">
        <v>40315</v>
      </c>
      <c r="B64" s="4" t="s">
        <v>42</v>
      </c>
      <c r="C64" s="7">
        <v>96</v>
      </c>
    </row>
    <row r="65" spans="1:3" x14ac:dyDescent="0.25">
      <c r="A65" s="17">
        <v>40316</v>
      </c>
      <c r="B65" s="4" t="s">
        <v>40</v>
      </c>
      <c r="C65" s="7">
        <v>163</v>
      </c>
    </row>
    <row r="66" spans="1:3" x14ac:dyDescent="0.25">
      <c r="A66" s="17">
        <v>40317</v>
      </c>
      <c r="B66" s="4" t="s">
        <v>42</v>
      </c>
      <c r="C66" s="7">
        <v>108</v>
      </c>
    </row>
    <row r="67" spans="1:3" x14ac:dyDescent="0.25">
      <c r="A67" s="17">
        <v>40318</v>
      </c>
      <c r="B67" s="4" t="s">
        <v>42</v>
      </c>
      <c r="C67" s="7">
        <v>63</v>
      </c>
    </row>
    <row r="68" spans="1:3" x14ac:dyDescent="0.25">
      <c r="A68" s="17">
        <v>40319</v>
      </c>
      <c r="B68" s="4" t="s">
        <v>40</v>
      </c>
      <c r="C68" s="7">
        <v>99</v>
      </c>
    </row>
    <row r="69" spans="1:3" x14ac:dyDescent="0.25">
      <c r="A69" s="17">
        <v>40320</v>
      </c>
      <c r="B69" s="4" t="s">
        <v>41</v>
      </c>
      <c r="C69" s="7">
        <v>115</v>
      </c>
    </row>
    <row r="70" spans="1:3" x14ac:dyDescent="0.25">
      <c r="A70" s="17">
        <v>40321</v>
      </c>
      <c r="B70" s="4" t="s">
        <v>40</v>
      </c>
      <c r="C70" s="7">
        <v>125</v>
      </c>
    </row>
    <row r="71" spans="1:3" x14ac:dyDescent="0.25">
      <c r="A71" s="17">
        <v>40322</v>
      </c>
      <c r="B71" s="4" t="s">
        <v>42</v>
      </c>
      <c r="C71" s="7">
        <v>130</v>
      </c>
    </row>
    <row r="72" spans="1:3" x14ac:dyDescent="0.25">
      <c r="A72" s="17">
        <v>40323</v>
      </c>
      <c r="B72" s="4" t="s">
        <v>42</v>
      </c>
      <c r="C72" s="7">
        <v>133</v>
      </c>
    </row>
    <row r="73" spans="1:3" x14ac:dyDescent="0.25">
      <c r="A73" s="17">
        <v>40324</v>
      </c>
      <c r="B73" s="4" t="s">
        <v>42</v>
      </c>
      <c r="C73" s="7">
        <v>148</v>
      </c>
    </row>
    <row r="74" spans="1:3" x14ac:dyDescent="0.25">
      <c r="A74" s="17">
        <v>40325</v>
      </c>
      <c r="B74" s="4" t="s">
        <v>42</v>
      </c>
      <c r="C74" s="7">
        <v>148</v>
      </c>
    </row>
    <row r="75" spans="1:3" x14ac:dyDescent="0.25">
      <c r="A75" s="17">
        <v>40326</v>
      </c>
      <c r="B75" s="4" t="s">
        <v>42</v>
      </c>
      <c r="C75" s="7">
        <v>56</v>
      </c>
    </row>
    <row r="76" spans="1:3" x14ac:dyDescent="0.25">
      <c r="A76" s="17">
        <v>40327</v>
      </c>
      <c r="B76" s="4" t="s">
        <v>40</v>
      </c>
      <c r="C76" s="7">
        <v>134</v>
      </c>
    </row>
    <row r="77" spans="1:3" x14ac:dyDescent="0.25">
      <c r="A77" s="17">
        <v>40328</v>
      </c>
      <c r="B77" s="4" t="s">
        <v>40</v>
      </c>
      <c r="C77" s="7">
        <v>54</v>
      </c>
    </row>
    <row r="78" spans="1:3" x14ac:dyDescent="0.25">
      <c r="A78" s="17">
        <v>40329</v>
      </c>
      <c r="B78" s="4" t="s">
        <v>41</v>
      </c>
      <c r="C78" s="7">
        <v>59</v>
      </c>
    </row>
    <row r="79" spans="1:3" x14ac:dyDescent="0.25">
      <c r="A79" s="17">
        <v>40330</v>
      </c>
      <c r="B79" s="4" t="s">
        <v>41</v>
      </c>
      <c r="C79" s="7">
        <v>99</v>
      </c>
    </row>
    <row r="80" spans="1:3" x14ac:dyDescent="0.25">
      <c r="A80" s="17">
        <v>40331</v>
      </c>
      <c r="B80" s="4" t="s">
        <v>43</v>
      </c>
      <c r="C80" s="7">
        <v>135</v>
      </c>
    </row>
    <row r="81" spans="1:3" x14ac:dyDescent="0.25">
      <c r="A81" s="17">
        <v>40332</v>
      </c>
      <c r="B81" s="4" t="s">
        <v>42</v>
      </c>
      <c r="C81" s="7">
        <v>135</v>
      </c>
    </row>
    <row r="82" spans="1:3" x14ac:dyDescent="0.25">
      <c r="A82" s="17">
        <v>40333</v>
      </c>
      <c r="B82" s="4" t="s">
        <v>42</v>
      </c>
      <c r="C82" s="7">
        <v>75</v>
      </c>
    </row>
    <row r="83" spans="1:3" x14ac:dyDescent="0.25">
      <c r="A83" s="17">
        <v>40334</v>
      </c>
      <c r="B83" s="4" t="s">
        <v>43</v>
      </c>
      <c r="C83" s="7">
        <v>167</v>
      </c>
    </row>
    <row r="84" spans="1:3" x14ac:dyDescent="0.25">
      <c r="A84" s="17">
        <v>40335</v>
      </c>
      <c r="B84" s="4" t="s">
        <v>42</v>
      </c>
      <c r="C84" s="7">
        <v>152</v>
      </c>
    </row>
    <row r="85" spans="1:3" x14ac:dyDescent="0.25">
      <c r="A85" s="17">
        <v>40336</v>
      </c>
      <c r="B85" s="4" t="s">
        <v>43</v>
      </c>
      <c r="C85" s="7">
        <v>129</v>
      </c>
    </row>
    <row r="86" spans="1:3" x14ac:dyDescent="0.25">
      <c r="A86" s="17">
        <v>40337</v>
      </c>
      <c r="B86" s="4" t="s">
        <v>28</v>
      </c>
      <c r="C86" s="7">
        <v>167</v>
      </c>
    </row>
    <row r="87" spans="1:3" x14ac:dyDescent="0.25">
      <c r="A87" s="17">
        <v>40338</v>
      </c>
      <c r="B87" s="4" t="s">
        <v>42</v>
      </c>
      <c r="C87" s="7">
        <v>74</v>
      </c>
    </row>
    <row r="88" spans="1:3" x14ac:dyDescent="0.25">
      <c r="A88" s="17">
        <v>40339</v>
      </c>
      <c r="B88" s="4" t="s">
        <v>30</v>
      </c>
      <c r="C88" s="7">
        <v>69</v>
      </c>
    </row>
    <row r="89" spans="1:3" x14ac:dyDescent="0.25">
      <c r="A89" s="17">
        <v>40340</v>
      </c>
      <c r="B89" s="4" t="s">
        <v>30</v>
      </c>
      <c r="C89" s="7">
        <v>109</v>
      </c>
    </row>
    <row r="90" spans="1:3" x14ac:dyDescent="0.25">
      <c r="A90" s="17">
        <v>40341</v>
      </c>
      <c r="B90" s="4" t="s">
        <v>42</v>
      </c>
      <c r="C90" s="7">
        <v>119</v>
      </c>
    </row>
    <row r="91" spans="1:3" x14ac:dyDescent="0.25">
      <c r="A91" s="17">
        <v>40342</v>
      </c>
      <c r="B91" s="4" t="s">
        <v>41</v>
      </c>
      <c r="C91" s="7">
        <v>76</v>
      </c>
    </row>
    <row r="92" spans="1:3" x14ac:dyDescent="0.25">
      <c r="A92" s="17">
        <v>40343</v>
      </c>
      <c r="B92" s="4" t="s">
        <v>43</v>
      </c>
      <c r="C92" s="7">
        <v>108</v>
      </c>
    </row>
    <row r="93" spans="1:3" x14ac:dyDescent="0.25">
      <c r="A93" s="17">
        <v>40344</v>
      </c>
      <c r="B93" s="4" t="s">
        <v>43</v>
      </c>
      <c r="C93" s="7">
        <v>109</v>
      </c>
    </row>
    <row r="94" spans="1:3" x14ac:dyDescent="0.25">
      <c r="A94" s="17">
        <v>40345</v>
      </c>
      <c r="B94" s="4" t="s">
        <v>28</v>
      </c>
      <c r="C94" s="7">
        <v>138</v>
      </c>
    </row>
    <row r="95" spans="1:3" x14ac:dyDescent="0.25">
      <c r="A95" s="17">
        <v>40346</v>
      </c>
      <c r="B95" s="4" t="s">
        <v>40</v>
      </c>
      <c r="C95" s="7">
        <v>130</v>
      </c>
    </row>
    <row r="96" spans="1:3" x14ac:dyDescent="0.25">
      <c r="A96" s="17">
        <v>40347</v>
      </c>
      <c r="B96" s="4" t="s">
        <v>43</v>
      </c>
      <c r="C96" s="7">
        <v>137</v>
      </c>
    </row>
    <row r="97" spans="1:3" x14ac:dyDescent="0.25">
      <c r="A97" s="17">
        <v>40348</v>
      </c>
      <c r="B97" s="4" t="s">
        <v>40</v>
      </c>
      <c r="C97" s="7">
        <v>152</v>
      </c>
    </row>
    <row r="98" spans="1:3" x14ac:dyDescent="0.25">
      <c r="A98" s="17">
        <v>40349</v>
      </c>
      <c r="B98" s="4" t="s">
        <v>41</v>
      </c>
      <c r="C98" s="7">
        <v>100</v>
      </c>
    </row>
    <row r="99" spans="1:3" x14ac:dyDescent="0.25">
      <c r="A99" s="17">
        <v>40350</v>
      </c>
      <c r="B99" s="4" t="s">
        <v>41</v>
      </c>
      <c r="C99" s="7">
        <v>123</v>
      </c>
    </row>
    <row r="100" spans="1:3" x14ac:dyDescent="0.25">
      <c r="A100" s="17">
        <v>40351</v>
      </c>
      <c r="B100" s="4" t="s">
        <v>43</v>
      </c>
      <c r="C100" s="7">
        <v>110</v>
      </c>
    </row>
    <row r="101" spans="1:3" x14ac:dyDescent="0.25">
      <c r="A101" s="17">
        <v>40352</v>
      </c>
      <c r="B101" s="4" t="s">
        <v>43</v>
      </c>
      <c r="C101" s="7">
        <v>146</v>
      </c>
    </row>
    <row r="102" spans="1:3" x14ac:dyDescent="0.25">
      <c r="A102" s="17">
        <v>40353</v>
      </c>
      <c r="B102" s="4" t="s">
        <v>42</v>
      </c>
      <c r="C102" s="7">
        <v>71</v>
      </c>
    </row>
    <row r="103" spans="1:3" x14ac:dyDescent="0.25">
      <c r="A103" s="17">
        <v>40354</v>
      </c>
      <c r="B103" s="4" t="s">
        <v>41</v>
      </c>
      <c r="C103" s="7">
        <v>141</v>
      </c>
    </row>
    <row r="104" spans="1:3" x14ac:dyDescent="0.25">
      <c r="A104" s="17">
        <v>40355</v>
      </c>
      <c r="B104" s="4" t="s">
        <v>40</v>
      </c>
      <c r="C104" s="7">
        <v>126</v>
      </c>
    </row>
    <row r="105" spans="1:3" x14ac:dyDescent="0.25">
      <c r="A105" s="17">
        <v>40356</v>
      </c>
      <c r="B105" s="4" t="s">
        <v>41</v>
      </c>
      <c r="C105" s="7">
        <v>126</v>
      </c>
    </row>
    <row r="106" spans="1:3" x14ac:dyDescent="0.25">
      <c r="A106" s="17">
        <v>40357</v>
      </c>
      <c r="B106" s="4" t="s">
        <v>42</v>
      </c>
      <c r="C106" s="7">
        <v>123</v>
      </c>
    </row>
    <row r="107" spans="1:3" x14ac:dyDescent="0.25">
      <c r="A107" s="17">
        <v>40358</v>
      </c>
      <c r="B107" s="4" t="s">
        <v>30</v>
      </c>
      <c r="C107" s="7">
        <v>165</v>
      </c>
    </row>
    <row r="108" spans="1:3" x14ac:dyDescent="0.25">
      <c r="A108" s="17">
        <v>40359</v>
      </c>
      <c r="B108" s="4" t="s">
        <v>42</v>
      </c>
      <c r="C108" s="7">
        <v>153</v>
      </c>
    </row>
    <row r="109" spans="1:3" x14ac:dyDescent="0.25">
      <c r="A109" s="17">
        <v>40360</v>
      </c>
      <c r="B109" s="4" t="s">
        <v>43</v>
      </c>
      <c r="C109" s="7">
        <v>103</v>
      </c>
    </row>
    <row r="110" spans="1:3" x14ac:dyDescent="0.25">
      <c r="A110" s="17">
        <v>40361</v>
      </c>
      <c r="B110" s="4" t="s">
        <v>43</v>
      </c>
      <c r="C110" s="7">
        <v>156</v>
      </c>
    </row>
    <row r="111" spans="1:3" x14ac:dyDescent="0.25">
      <c r="A111" s="17">
        <v>40362</v>
      </c>
      <c r="B111" s="4" t="s">
        <v>41</v>
      </c>
      <c r="C111" s="7">
        <v>141</v>
      </c>
    </row>
    <row r="112" spans="1:3" x14ac:dyDescent="0.25">
      <c r="A112" s="17">
        <v>40363</v>
      </c>
      <c r="B112" s="4" t="s">
        <v>40</v>
      </c>
      <c r="C112" s="7">
        <v>79</v>
      </c>
    </row>
    <row r="113" spans="1:3" x14ac:dyDescent="0.25">
      <c r="A113" s="17">
        <v>40364</v>
      </c>
      <c r="B113" s="4" t="s">
        <v>30</v>
      </c>
      <c r="C113" s="7">
        <v>78</v>
      </c>
    </row>
    <row r="114" spans="1:3" x14ac:dyDescent="0.25">
      <c r="A114" s="17">
        <v>40365</v>
      </c>
      <c r="B114" s="4" t="s">
        <v>43</v>
      </c>
      <c r="C114" s="7">
        <v>120</v>
      </c>
    </row>
    <row r="115" spans="1:3" x14ac:dyDescent="0.25">
      <c r="A115" s="17">
        <v>40366</v>
      </c>
      <c r="B115" s="4" t="s">
        <v>41</v>
      </c>
      <c r="C115" s="7">
        <v>157</v>
      </c>
    </row>
    <row r="116" spans="1:3" x14ac:dyDescent="0.25">
      <c r="A116" s="17">
        <v>40367</v>
      </c>
      <c r="B116" s="4" t="s">
        <v>42</v>
      </c>
      <c r="C116" s="7">
        <v>67</v>
      </c>
    </row>
    <row r="117" spans="1:3" x14ac:dyDescent="0.25">
      <c r="A117" s="17">
        <v>40368</v>
      </c>
      <c r="B117" s="4" t="s">
        <v>43</v>
      </c>
      <c r="C117" s="7">
        <v>170</v>
      </c>
    </row>
    <row r="118" spans="1:3" x14ac:dyDescent="0.25">
      <c r="A118" s="17">
        <v>40369</v>
      </c>
      <c r="B118" s="4" t="s">
        <v>40</v>
      </c>
      <c r="C118" s="7">
        <v>92</v>
      </c>
    </row>
    <row r="119" spans="1:3" x14ac:dyDescent="0.25">
      <c r="A119" s="17">
        <v>40370</v>
      </c>
      <c r="B119" s="4" t="s">
        <v>41</v>
      </c>
      <c r="C119" s="7">
        <v>104</v>
      </c>
    </row>
    <row r="120" spans="1:3" x14ac:dyDescent="0.25">
      <c r="A120" s="17">
        <v>40371</v>
      </c>
      <c r="B120" s="4" t="s">
        <v>41</v>
      </c>
      <c r="C120" s="7">
        <v>141</v>
      </c>
    </row>
    <row r="121" spans="1:3" x14ac:dyDescent="0.25">
      <c r="A121" s="17">
        <v>40372</v>
      </c>
      <c r="B121" s="4" t="s">
        <v>30</v>
      </c>
      <c r="C121" s="7">
        <v>153</v>
      </c>
    </row>
    <row r="122" spans="1:3" x14ac:dyDescent="0.25">
      <c r="A122" s="17">
        <v>40373</v>
      </c>
      <c r="B122" s="4" t="s">
        <v>40</v>
      </c>
      <c r="C122" s="7">
        <v>100</v>
      </c>
    </row>
    <row r="123" spans="1:3" x14ac:dyDescent="0.25">
      <c r="A123" s="17">
        <v>40374</v>
      </c>
      <c r="B123" s="4" t="s">
        <v>43</v>
      </c>
      <c r="C123" s="7">
        <v>56</v>
      </c>
    </row>
    <row r="124" spans="1:3" x14ac:dyDescent="0.25">
      <c r="A124" s="17">
        <v>40375</v>
      </c>
      <c r="B124" s="4" t="s">
        <v>28</v>
      </c>
      <c r="C124" s="7">
        <v>76</v>
      </c>
    </row>
    <row r="125" spans="1:3" x14ac:dyDescent="0.25">
      <c r="A125" s="17">
        <v>40376</v>
      </c>
      <c r="B125" s="4" t="s">
        <v>41</v>
      </c>
      <c r="C125" s="7">
        <v>113</v>
      </c>
    </row>
    <row r="126" spans="1:3" x14ac:dyDescent="0.25">
      <c r="A126" s="17">
        <v>40377</v>
      </c>
      <c r="B126" s="4" t="s">
        <v>42</v>
      </c>
      <c r="C126" s="7">
        <v>117</v>
      </c>
    </row>
    <row r="127" spans="1:3" x14ac:dyDescent="0.25">
      <c r="A127" s="17">
        <v>40378</v>
      </c>
      <c r="B127" s="4" t="s">
        <v>30</v>
      </c>
      <c r="C127" s="7">
        <v>78</v>
      </c>
    </row>
    <row r="128" spans="1:3" x14ac:dyDescent="0.25">
      <c r="A128" s="17">
        <v>40379</v>
      </c>
      <c r="B128" s="4" t="s">
        <v>43</v>
      </c>
      <c r="C128" s="7">
        <v>88</v>
      </c>
    </row>
    <row r="129" spans="1:3" x14ac:dyDescent="0.25">
      <c r="A129" s="17">
        <v>40380</v>
      </c>
      <c r="B129" s="4" t="s">
        <v>43</v>
      </c>
      <c r="C129" s="7">
        <v>168</v>
      </c>
    </row>
    <row r="130" spans="1:3" x14ac:dyDescent="0.25">
      <c r="A130" s="17">
        <v>40381</v>
      </c>
      <c r="B130" s="4" t="s">
        <v>42</v>
      </c>
      <c r="C130" s="7">
        <v>159</v>
      </c>
    </row>
    <row r="131" spans="1:3" x14ac:dyDescent="0.25">
      <c r="A131" s="17">
        <v>40382</v>
      </c>
      <c r="B131" s="4" t="s">
        <v>30</v>
      </c>
      <c r="C131" s="7">
        <v>98</v>
      </c>
    </row>
    <row r="132" spans="1:3" x14ac:dyDescent="0.25">
      <c r="A132" s="17">
        <v>40383</v>
      </c>
      <c r="B132" s="4" t="s">
        <v>41</v>
      </c>
      <c r="C132" s="7">
        <v>130</v>
      </c>
    </row>
    <row r="133" spans="1:3" x14ac:dyDescent="0.25">
      <c r="A133" s="17">
        <v>40384</v>
      </c>
      <c r="B133" s="4" t="s">
        <v>30</v>
      </c>
      <c r="C133" s="7">
        <v>136</v>
      </c>
    </row>
    <row r="134" spans="1:3" x14ac:dyDescent="0.25">
      <c r="A134" s="17">
        <v>40385</v>
      </c>
      <c r="B134" s="4" t="s">
        <v>42</v>
      </c>
      <c r="C134" s="7">
        <v>56</v>
      </c>
    </row>
    <row r="135" spans="1:3" x14ac:dyDescent="0.25">
      <c r="A135" s="17">
        <v>40386</v>
      </c>
      <c r="B135" s="4" t="s">
        <v>42</v>
      </c>
      <c r="C135" s="7">
        <v>130</v>
      </c>
    </row>
    <row r="136" spans="1:3" x14ac:dyDescent="0.25">
      <c r="A136" s="17">
        <v>40387</v>
      </c>
      <c r="B136" s="4" t="s">
        <v>41</v>
      </c>
      <c r="C136" s="7">
        <v>53</v>
      </c>
    </row>
    <row r="137" spans="1:3" x14ac:dyDescent="0.25">
      <c r="A137" s="17">
        <v>40388</v>
      </c>
      <c r="B137" s="4" t="s">
        <v>43</v>
      </c>
      <c r="C137" s="7">
        <v>160</v>
      </c>
    </row>
    <row r="138" spans="1:3" x14ac:dyDescent="0.25">
      <c r="A138" s="17">
        <v>40389</v>
      </c>
      <c r="B138" s="4" t="s">
        <v>30</v>
      </c>
      <c r="C138" s="7">
        <v>113</v>
      </c>
    </row>
    <row r="139" spans="1:3" x14ac:dyDescent="0.25">
      <c r="A139" s="17">
        <v>40390</v>
      </c>
      <c r="B139" s="4" t="s">
        <v>28</v>
      </c>
      <c r="C139" s="7">
        <v>123</v>
      </c>
    </row>
    <row r="140" spans="1:3" x14ac:dyDescent="0.25">
      <c r="A140" s="17">
        <v>40391</v>
      </c>
      <c r="B140" s="4" t="s">
        <v>30</v>
      </c>
      <c r="C140" s="7">
        <v>60</v>
      </c>
    </row>
    <row r="141" spans="1:3" x14ac:dyDescent="0.25">
      <c r="A141" s="17">
        <v>40392</v>
      </c>
      <c r="B141" s="4" t="s">
        <v>28</v>
      </c>
      <c r="C141" s="7">
        <v>73</v>
      </c>
    </row>
    <row r="142" spans="1:3" x14ac:dyDescent="0.25">
      <c r="A142" s="17">
        <v>40393</v>
      </c>
      <c r="B142" s="4" t="s">
        <v>43</v>
      </c>
      <c r="C142" s="7">
        <v>167</v>
      </c>
    </row>
    <row r="143" spans="1:3" x14ac:dyDescent="0.25">
      <c r="A143" s="17">
        <v>40394</v>
      </c>
      <c r="B143" s="4" t="s">
        <v>28</v>
      </c>
      <c r="C143" s="7">
        <v>114</v>
      </c>
    </row>
    <row r="144" spans="1:3" x14ac:dyDescent="0.25">
      <c r="A144" s="17">
        <v>40395</v>
      </c>
      <c r="B144" s="4" t="s">
        <v>43</v>
      </c>
      <c r="C144" s="7">
        <v>148</v>
      </c>
    </row>
    <row r="145" spans="1:3" x14ac:dyDescent="0.25">
      <c r="A145" s="17">
        <v>40396</v>
      </c>
      <c r="B145" s="4" t="s">
        <v>41</v>
      </c>
      <c r="C145" s="7">
        <v>81</v>
      </c>
    </row>
    <row r="146" spans="1:3" x14ac:dyDescent="0.25">
      <c r="A146" s="17">
        <v>40397</v>
      </c>
      <c r="B146" s="4" t="s">
        <v>41</v>
      </c>
      <c r="C146" s="7">
        <v>79</v>
      </c>
    </row>
    <row r="147" spans="1:3" x14ac:dyDescent="0.25">
      <c r="A147" s="17">
        <v>40398</v>
      </c>
      <c r="B147" s="4" t="s">
        <v>41</v>
      </c>
      <c r="C147" s="7">
        <v>76</v>
      </c>
    </row>
    <row r="148" spans="1:3" x14ac:dyDescent="0.25">
      <c r="A148" s="17">
        <v>40399</v>
      </c>
      <c r="B148" s="4" t="s">
        <v>42</v>
      </c>
      <c r="C148" s="7">
        <v>166</v>
      </c>
    </row>
    <row r="149" spans="1:3" x14ac:dyDescent="0.25">
      <c r="A149" s="17">
        <v>40400</v>
      </c>
      <c r="B149" s="4" t="s">
        <v>41</v>
      </c>
      <c r="C149" s="7">
        <v>106</v>
      </c>
    </row>
    <row r="150" spans="1:3" x14ac:dyDescent="0.25">
      <c r="A150" s="17">
        <v>40401</v>
      </c>
      <c r="B150" s="4" t="s">
        <v>43</v>
      </c>
      <c r="C150" s="7">
        <v>74</v>
      </c>
    </row>
    <row r="151" spans="1:3" x14ac:dyDescent="0.25">
      <c r="A151" s="17">
        <v>40402</v>
      </c>
      <c r="B151" s="4" t="s">
        <v>28</v>
      </c>
      <c r="C151" s="7">
        <v>95</v>
      </c>
    </row>
    <row r="152" spans="1:3" x14ac:dyDescent="0.25">
      <c r="A152" s="17">
        <v>40403</v>
      </c>
      <c r="B152" s="4" t="s">
        <v>42</v>
      </c>
      <c r="C152" s="7">
        <v>151</v>
      </c>
    </row>
    <row r="153" spans="1:3" x14ac:dyDescent="0.25">
      <c r="A153" s="17">
        <v>40404</v>
      </c>
      <c r="B153" s="4" t="s">
        <v>40</v>
      </c>
      <c r="C153" s="7">
        <v>117</v>
      </c>
    </row>
    <row r="154" spans="1:3" x14ac:dyDescent="0.25">
      <c r="A154" s="17">
        <v>40405</v>
      </c>
      <c r="B154" s="4" t="s">
        <v>43</v>
      </c>
      <c r="C154" s="7">
        <v>143</v>
      </c>
    </row>
    <row r="155" spans="1:3" x14ac:dyDescent="0.25">
      <c r="A155" s="17">
        <v>40406</v>
      </c>
      <c r="B155" s="4" t="s">
        <v>41</v>
      </c>
      <c r="C155" s="7">
        <v>122</v>
      </c>
    </row>
    <row r="156" spans="1:3" x14ac:dyDescent="0.25">
      <c r="A156" s="17">
        <v>40407</v>
      </c>
      <c r="B156" s="4" t="s">
        <v>40</v>
      </c>
      <c r="C156" s="7">
        <v>76</v>
      </c>
    </row>
    <row r="157" spans="1:3" x14ac:dyDescent="0.25">
      <c r="A157" s="17">
        <v>40408</v>
      </c>
      <c r="B157" s="4" t="s">
        <v>42</v>
      </c>
      <c r="C157" s="7">
        <v>145</v>
      </c>
    </row>
    <row r="158" spans="1:3" x14ac:dyDescent="0.25">
      <c r="A158" s="17">
        <v>40409</v>
      </c>
      <c r="B158" s="4" t="s">
        <v>42</v>
      </c>
      <c r="C158" s="7">
        <v>123</v>
      </c>
    </row>
    <row r="159" spans="1:3" x14ac:dyDescent="0.25">
      <c r="A159" s="17">
        <v>40410</v>
      </c>
      <c r="B159" s="4" t="s">
        <v>41</v>
      </c>
      <c r="C159" s="7">
        <v>116</v>
      </c>
    </row>
    <row r="160" spans="1:3" x14ac:dyDescent="0.25">
      <c r="A160" s="17">
        <v>40411</v>
      </c>
      <c r="B160" s="4" t="s">
        <v>43</v>
      </c>
      <c r="C160" s="7">
        <v>91</v>
      </c>
    </row>
    <row r="161" spans="1:3" x14ac:dyDescent="0.25">
      <c r="A161" s="17">
        <v>40412</v>
      </c>
      <c r="B161" s="4" t="s">
        <v>43</v>
      </c>
      <c r="C161" s="7">
        <v>117</v>
      </c>
    </row>
    <row r="162" spans="1:3" x14ac:dyDescent="0.25">
      <c r="A162" s="17">
        <v>40413</v>
      </c>
      <c r="B162" s="4" t="s">
        <v>42</v>
      </c>
      <c r="C162" s="7">
        <v>170</v>
      </c>
    </row>
    <row r="163" spans="1:3" x14ac:dyDescent="0.25">
      <c r="A163" s="17">
        <v>40414</v>
      </c>
      <c r="B163" s="4" t="s">
        <v>40</v>
      </c>
      <c r="C163" s="7">
        <v>141</v>
      </c>
    </row>
    <row r="164" spans="1:3" x14ac:dyDescent="0.25">
      <c r="A164" s="17">
        <v>40415</v>
      </c>
      <c r="B164" s="4" t="s">
        <v>43</v>
      </c>
      <c r="C164" s="7">
        <v>54</v>
      </c>
    </row>
    <row r="165" spans="1:3" x14ac:dyDescent="0.25">
      <c r="A165" s="17">
        <v>40416</v>
      </c>
      <c r="B165" s="4" t="s">
        <v>41</v>
      </c>
      <c r="C165" s="7">
        <v>95</v>
      </c>
    </row>
    <row r="166" spans="1:3" x14ac:dyDescent="0.25">
      <c r="A166" s="17">
        <v>40417</v>
      </c>
      <c r="B166" s="4" t="s">
        <v>28</v>
      </c>
      <c r="C166" s="7">
        <v>57</v>
      </c>
    </row>
    <row r="167" spans="1:3" x14ac:dyDescent="0.25">
      <c r="A167" s="17">
        <v>40418</v>
      </c>
      <c r="B167" s="4" t="s">
        <v>43</v>
      </c>
      <c r="C167" s="7">
        <v>133</v>
      </c>
    </row>
    <row r="168" spans="1:3" x14ac:dyDescent="0.25">
      <c r="A168" s="17">
        <v>40419</v>
      </c>
      <c r="B168" s="4" t="s">
        <v>41</v>
      </c>
      <c r="C168" s="7">
        <v>147</v>
      </c>
    </row>
    <row r="169" spans="1:3" x14ac:dyDescent="0.25">
      <c r="A169" s="17">
        <v>40420</v>
      </c>
      <c r="B169" s="4" t="s">
        <v>30</v>
      </c>
      <c r="C169" s="7">
        <v>84</v>
      </c>
    </row>
    <row r="170" spans="1:3" x14ac:dyDescent="0.25">
      <c r="A170" s="17">
        <v>40421</v>
      </c>
      <c r="B170" s="4" t="s">
        <v>43</v>
      </c>
      <c r="C170" s="7">
        <v>147</v>
      </c>
    </row>
    <row r="171" spans="1:3" x14ac:dyDescent="0.25">
      <c r="A171" s="17">
        <v>40422</v>
      </c>
      <c r="B171" s="4" t="s">
        <v>40</v>
      </c>
      <c r="C171" s="7">
        <v>86</v>
      </c>
    </row>
    <row r="172" spans="1:3" x14ac:dyDescent="0.25">
      <c r="A172" s="17">
        <v>40423</v>
      </c>
      <c r="B172" s="4" t="s">
        <v>40</v>
      </c>
      <c r="C172" s="7">
        <v>87</v>
      </c>
    </row>
    <row r="173" spans="1:3" x14ac:dyDescent="0.25">
      <c r="A173" s="17">
        <v>40424</v>
      </c>
      <c r="B173" s="4" t="s">
        <v>41</v>
      </c>
      <c r="C173" s="7">
        <v>150</v>
      </c>
    </row>
    <row r="174" spans="1:3" x14ac:dyDescent="0.25">
      <c r="A174" s="17">
        <v>40425</v>
      </c>
      <c r="B174" s="4" t="s">
        <v>30</v>
      </c>
      <c r="C174" s="7">
        <v>97</v>
      </c>
    </row>
    <row r="175" spans="1:3" x14ac:dyDescent="0.25">
      <c r="A175" s="17">
        <v>40426</v>
      </c>
      <c r="B175" s="4" t="s">
        <v>41</v>
      </c>
      <c r="C175" s="7">
        <v>151</v>
      </c>
    </row>
    <row r="176" spans="1:3" x14ac:dyDescent="0.25">
      <c r="A176" s="17">
        <v>40427</v>
      </c>
      <c r="B176" s="4" t="s">
        <v>30</v>
      </c>
      <c r="C176" s="7">
        <v>62</v>
      </c>
    </row>
    <row r="177" spans="1:3" x14ac:dyDescent="0.25">
      <c r="A177" s="17">
        <v>40428</v>
      </c>
      <c r="B177" s="4" t="s">
        <v>41</v>
      </c>
      <c r="C177" s="7">
        <v>125</v>
      </c>
    </row>
    <row r="178" spans="1:3" x14ac:dyDescent="0.25">
      <c r="A178" s="17">
        <v>40429</v>
      </c>
      <c r="B178" s="4" t="s">
        <v>40</v>
      </c>
      <c r="C178" s="7">
        <v>69</v>
      </c>
    </row>
    <row r="179" spans="1:3" x14ac:dyDescent="0.25">
      <c r="A179" s="17">
        <v>40430</v>
      </c>
      <c r="B179" s="4" t="s">
        <v>41</v>
      </c>
      <c r="C179" s="7">
        <v>160</v>
      </c>
    </row>
    <row r="180" spans="1:3" x14ac:dyDescent="0.25">
      <c r="A180" s="17">
        <v>40431</v>
      </c>
      <c r="B180" s="4" t="s">
        <v>42</v>
      </c>
      <c r="C180" s="7">
        <v>88</v>
      </c>
    </row>
    <row r="181" spans="1:3" x14ac:dyDescent="0.25">
      <c r="A181" s="17">
        <v>40432</v>
      </c>
      <c r="B181" s="4" t="s">
        <v>30</v>
      </c>
      <c r="C181" s="7">
        <v>107</v>
      </c>
    </row>
    <row r="182" spans="1:3" x14ac:dyDescent="0.25">
      <c r="A182" s="17">
        <v>40433</v>
      </c>
      <c r="B182" s="4" t="s">
        <v>30</v>
      </c>
      <c r="C182" s="7">
        <v>148</v>
      </c>
    </row>
    <row r="183" spans="1:3" x14ac:dyDescent="0.25">
      <c r="A183" s="17">
        <v>40434</v>
      </c>
      <c r="B183" s="4" t="s">
        <v>40</v>
      </c>
      <c r="C183" s="7">
        <v>75</v>
      </c>
    </row>
    <row r="184" spans="1:3" x14ac:dyDescent="0.25">
      <c r="A184" s="17">
        <v>40435</v>
      </c>
      <c r="B184" s="4" t="s">
        <v>40</v>
      </c>
      <c r="C184" s="7">
        <v>68</v>
      </c>
    </row>
    <row r="185" spans="1:3" x14ac:dyDescent="0.25">
      <c r="A185" s="17">
        <v>40436</v>
      </c>
      <c r="B185" s="4" t="s">
        <v>42</v>
      </c>
      <c r="C185" s="7">
        <v>98</v>
      </c>
    </row>
    <row r="186" spans="1:3" x14ac:dyDescent="0.25">
      <c r="A186" s="17">
        <v>40437</v>
      </c>
      <c r="B186" s="4" t="s">
        <v>43</v>
      </c>
      <c r="C186" s="7">
        <v>134</v>
      </c>
    </row>
    <row r="187" spans="1:3" x14ac:dyDescent="0.25">
      <c r="A187" s="17">
        <v>40438</v>
      </c>
      <c r="B187" s="4" t="s">
        <v>30</v>
      </c>
      <c r="C187" s="7">
        <v>84</v>
      </c>
    </row>
    <row r="188" spans="1:3" x14ac:dyDescent="0.25">
      <c r="A188" s="17">
        <v>40439</v>
      </c>
      <c r="B188" s="4" t="s">
        <v>28</v>
      </c>
      <c r="C188" s="7">
        <v>155</v>
      </c>
    </row>
    <row r="189" spans="1:3" x14ac:dyDescent="0.25">
      <c r="A189" s="17">
        <v>40440</v>
      </c>
      <c r="B189" s="4" t="s">
        <v>41</v>
      </c>
      <c r="C189" s="7">
        <v>146</v>
      </c>
    </row>
    <row r="190" spans="1:3" x14ac:dyDescent="0.25">
      <c r="A190" s="17">
        <v>40441</v>
      </c>
      <c r="B190" s="4" t="s">
        <v>43</v>
      </c>
      <c r="C190" s="7">
        <v>110</v>
      </c>
    </row>
    <row r="191" spans="1:3" x14ac:dyDescent="0.25">
      <c r="A191" s="17">
        <v>40442</v>
      </c>
      <c r="B191" s="4" t="s">
        <v>43</v>
      </c>
      <c r="C191" s="7">
        <v>139</v>
      </c>
    </row>
    <row r="192" spans="1:3" x14ac:dyDescent="0.25">
      <c r="A192" s="17">
        <v>40443</v>
      </c>
      <c r="B192" s="4" t="s">
        <v>28</v>
      </c>
      <c r="C192" s="7">
        <v>68</v>
      </c>
    </row>
    <row r="193" spans="1:3" x14ac:dyDescent="0.25">
      <c r="A193" s="17">
        <v>40444</v>
      </c>
      <c r="B193" s="4" t="s">
        <v>41</v>
      </c>
      <c r="C193" s="7">
        <v>131</v>
      </c>
    </row>
    <row r="194" spans="1:3" x14ac:dyDescent="0.25">
      <c r="A194" s="17">
        <v>40445</v>
      </c>
      <c r="B194" s="4" t="s">
        <v>43</v>
      </c>
      <c r="C194" s="7">
        <v>141</v>
      </c>
    </row>
    <row r="195" spans="1:3" x14ac:dyDescent="0.25">
      <c r="A195" s="17">
        <v>40446</v>
      </c>
      <c r="B195" s="4" t="s">
        <v>43</v>
      </c>
      <c r="C195" s="7">
        <v>50</v>
      </c>
    </row>
    <row r="196" spans="1:3" x14ac:dyDescent="0.25">
      <c r="A196" s="17">
        <v>40447</v>
      </c>
      <c r="B196" s="4" t="s">
        <v>28</v>
      </c>
      <c r="C196" s="7">
        <v>65</v>
      </c>
    </row>
    <row r="197" spans="1:3" x14ac:dyDescent="0.25">
      <c r="A197" s="17">
        <v>40448</v>
      </c>
      <c r="B197" s="4" t="s">
        <v>42</v>
      </c>
      <c r="C197" s="7">
        <v>126</v>
      </c>
    </row>
    <row r="198" spans="1:3" x14ac:dyDescent="0.25">
      <c r="A198" s="17">
        <v>40449</v>
      </c>
      <c r="B198" s="4" t="s">
        <v>42</v>
      </c>
      <c r="C198" s="7">
        <v>117</v>
      </c>
    </row>
    <row r="199" spans="1:3" x14ac:dyDescent="0.25">
      <c r="A199" s="17">
        <v>40450</v>
      </c>
      <c r="B199" s="4" t="s">
        <v>42</v>
      </c>
      <c r="C199" s="7">
        <v>57</v>
      </c>
    </row>
    <row r="200" spans="1:3" x14ac:dyDescent="0.25">
      <c r="A200" s="17">
        <v>40451</v>
      </c>
      <c r="B200" s="4" t="s">
        <v>40</v>
      </c>
      <c r="C200" s="7">
        <v>146</v>
      </c>
    </row>
    <row r="201" spans="1:3" x14ac:dyDescent="0.25">
      <c r="A201" s="17">
        <v>40452</v>
      </c>
      <c r="B201" s="4" t="s">
        <v>28</v>
      </c>
      <c r="C201" s="7">
        <v>159</v>
      </c>
    </row>
    <row r="202" spans="1:3" x14ac:dyDescent="0.25">
      <c r="A202" s="17">
        <v>40453</v>
      </c>
      <c r="B202" s="4" t="s">
        <v>43</v>
      </c>
      <c r="C202" s="7">
        <v>80</v>
      </c>
    </row>
    <row r="203" spans="1:3" x14ac:dyDescent="0.25">
      <c r="A203" s="17">
        <v>40454</v>
      </c>
      <c r="B203" s="4" t="s">
        <v>43</v>
      </c>
      <c r="C203" s="7">
        <v>132</v>
      </c>
    </row>
    <row r="204" spans="1:3" x14ac:dyDescent="0.25">
      <c r="A204" s="17">
        <v>40455</v>
      </c>
      <c r="B204" s="4" t="s">
        <v>28</v>
      </c>
      <c r="C204" s="7">
        <v>60</v>
      </c>
    </row>
    <row r="205" spans="1:3" x14ac:dyDescent="0.25">
      <c r="A205" s="17">
        <v>40456</v>
      </c>
      <c r="B205" s="4" t="s">
        <v>43</v>
      </c>
      <c r="C205" s="7">
        <v>116</v>
      </c>
    </row>
    <row r="206" spans="1:3" x14ac:dyDescent="0.25">
      <c r="A206" s="17">
        <v>40457</v>
      </c>
      <c r="B206" s="4" t="s">
        <v>42</v>
      </c>
      <c r="C206" s="7">
        <v>132</v>
      </c>
    </row>
    <row r="207" spans="1:3" x14ac:dyDescent="0.25">
      <c r="A207" s="17">
        <v>40458</v>
      </c>
      <c r="B207" s="4" t="s">
        <v>40</v>
      </c>
      <c r="C207" s="7">
        <v>143</v>
      </c>
    </row>
    <row r="208" spans="1:3" x14ac:dyDescent="0.25">
      <c r="A208" s="17">
        <v>40459</v>
      </c>
      <c r="B208" s="4" t="s">
        <v>43</v>
      </c>
      <c r="C208" s="7">
        <v>146</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8"/>
  <sheetViews>
    <sheetView workbookViewId="0">
      <selection sqref="A1:XFD1048576"/>
    </sheetView>
  </sheetViews>
  <sheetFormatPr defaultRowHeight="15" x14ac:dyDescent="0.25"/>
  <cols>
    <col min="1" max="1" width="9.7109375" bestFit="1" customWidth="1"/>
    <col min="8" max="8" width="10.42578125" bestFit="1" customWidth="1"/>
  </cols>
  <sheetData>
    <row r="1" spans="1:8" x14ac:dyDescent="0.25">
      <c r="A1" s="1" t="s">
        <v>785</v>
      </c>
      <c r="B1" s="2"/>
      <c r="C1" s="2"/>
      <c r="D1" s="2"/>
      <c r="E1" s="2"/>
      <c r="F1" s="2"/>
      <c r="G1" s="2"/>
      <c r="H1" s="3"/>
    </row>
    <row r="3" spans="1:8" x14ac:dyDescent="0.25">
      <c r="A3" s="5" t="s">
        <v>35</v>
      </c>
      <c r="B3" s="5" t="s">
        <v>36</v>
      </c>
      <c r="C3" s="5" t="s">
        <v>37</v>
      </c>
    </row>
    <row r="4" spans="1:8" x14ac:dyDescent="0.25">
      <c r="A4" s="17">
        <v>40255</v>
      </c>
      <c r="B4" s="4" t="s">
        <v>40</v>
      </c>
      <c r="C4" s="7">
        <v>73</v>
      </c>
    </row>
    <row r="5" spans="1:8" x14ac:dyDescent="0.25">
      <c r="A5" s="17">
        <v>40256</v>
      </c>
      <c r="B5" s="4" t="s">
        <v>41</v>
      </c>
      <c r="C5" s="7">
        <v>121</v>
      </c>
    </row>
    <row r="6" spans="1:8" x14ac:dyDescent="0.25">
      <c r="A6" s="17">
        <v>40257</v>
      </c>
      <c r="B6" s="4" t="s">
        <v>40</v>
      </c>
      <c r="C6" s="7">
        <v>167</v>
      </c>
    </row>
    <row r="7" spans="1:8" x14ac:dyDescent="0.25">
      <c r="A7" s="17">
        <v>40258</v>
      </c>
      <c r="B7" s="4" t="s">
        <v>42</v>
      </c>
      <c r="C7" s="7">
        <v>167</v>
      </c>
    </row>
    <row r="8" spans="1:8" x14ac:dyDescent="0.25">
      <c r="A8" s="17">
        <v>40259</v>
      </c>
      <c r="B8" s="4" t="s">
        <v>43</v>
      </c>
      <c r="C8" s="7">
        <v>75</v>
      </c>
    </row>
    <row r="9" spans="1:8" x14ac:dyDescent="0.25">
      <c r="A9" s="17">
        <v>40260</v>
      </c>
      <c r="B9" s="4" t="s">
        <v>40</v>
      </c>
      <c r="C9" s="7">
        <v>157</v>
      </c>
    </row>
    <row r="10" spans="1:8" x14ac:dyDescent="0.25">
      <c r="A10" s="17">
        <v>40261</v>
      </c>
      <c r="B10" s="4" t="s">
        <v>43</v>
      </c>
      <c r="C10" s="7">
        <v>61</v>
      </c>
    </row>
    <row r="11" spans="1:8" x14ac:dyDescent="0.25">
      <c r="A11" s="17">
        <v>40262</v>
      </c>
      <c r="B11" s="4" t="s">
        <v>40</v>
      </c>
      <c r="C11" s="7">
        <v>108</v>
      </c>
    </row>
    <row r="12" spans="1:8" x14ac:dyDescent="0.25">
      <c r="A12" s="17">
        <v>40263</v>
      </c>
      <c r="B12" s="4" t="s">
        <v>41</v>
      </c>
      <c r="C12" s="7">
        <v>139</v>
      </c>
    </row>
    <row r="13" spans="1:8" x14ac:dyDescent="0.25">
      <c r="A13" s="17">
        <v>40264</v>
      </c>
      <c r="B13" s="4" t="s">
        <v>28</v>
      </c>
      <c r="C13" s="7">
        <v>130</v>
      </c>
    </row>
    <row r="14" spans="1:8" x14ac:dyDescent="0.25">
      <c r="A14" s="17">
        <v>40265</v>
      </c>
      <c r="B14" s="4" t="s">
        <v>43</v>
      </c>
      <c r="C14" s="7">
        <v>66</v>
      </c>
    </row>
    <row r="15" spans="1:8" x14ac:dyDescent="0.25">
      <c r="A15" s="17">
        <v>40266</v>
      </c>
      <c r="B15" s="4" t="s">
        <v>28</v>
      </c>
      <c r="C15" s="7">
        <v>86</v>
      </c>
    </row>
    <row r="16" spans="1:8" x14ac:dyDescent="0.25">
      <c r="A16" s="17">
        <v>40267</v>
      </c>
      <c r="B16" s="4" t="s">
        <v>42</v>
      </c>
      <c r="C16" s="7">
        <v>122</v>
      </c>
    </row>
    <row r="17" spans="1:3" x14ac:dyDescent="0.25">
      <c r="A17" s="17">
        <v>40268</v>
      </c>
      <c r="B17" s="4" t="s">
        <v>28</v>
      </c>
      <c r="C17" s="7">
        <v>50</v>
      </c>
    </row>
    <row r="18" spans="1:3" x14ac:dyDescent="0.25">
      <c r="A18" s="17">
        <v>40269</v>
      </c>
      <c r="B18" s="4" t="s">
        <v>43</v>
      </c>
      <c r="C18" s="7">
        <v>77</v>
      </c>
    </row>
    <row r="19" spans="1:3" x14ac:dyDescent="0.25">
      <c r="A19" s="17">
        <v>40270</v>
      </c>
      <c r="B19" s="4" t="s">
        <v>40</v>
      </c>
      <c r="C19" s="7">
        <v>140</v>
      </c>
    </row>
    <row r="20" spans="1:3" x14ac:dyDescent="0.25">
      <c r="A20" s="17">
        <v>40271</v>
      </c>
      <c r="B20" s="4" t="s">
        <v>43</v>
      </c>
      <c r="C20" s="7">
        <v>107</v>
      </c>
    </row>
    <row r="21" spans="1:3" x14ac:dyDescent="0.25">
      <c r="A21" s="17">
        <v>40272</v>
      </c>
      <c r="B21" s="4" t="s">
        <v>28</v>
      </c>
      <c r="C21" s="7">
        <v>109</v>
      </c>
    </row>
    <row r="22" spans="1:3" x14ac:dyDescent="0.25">
      <c r="A22" s="17">
        <v>40273</v>
      </c>
      <c r="B22" s="4" t="s">
        <v>42</v>
      </c>
      <c r="C22" s="7">
        <v>121</v>
      </c>
    </row>
    <row r="23" spans="1:3" x14ac:dyDescent="0.25">
      <c r="A23" s="17">
        <v>40274</v>
      </c>
      <c r="B23" s="4" t="s">
        <v>40</v>
      </c>
      <c r="C23" s="7">
        <v>78</v>
      </c>
    </row>
    <row r="24" spans="1:3" x14ac:dyDescent="0.25">
      <c r="A24" s="17">
        <v>40275</v>
      </c>
      <c r="B24" s="4" t="s">
        <v>28</v>
      </c>
      <c r="C24" s="7">
        <v>168</v>
      </c>
    </row>
    <row r="25" spans="1:3" x14ac:dyDescent="0.25">
      <c r="A25" s="17">
        <v>40276</v>
      </c>
      <c r="B25" s="4" t="s">
        <v>41</v>
      </c>
      <c r="C25" s="7">
        <v>88</v>
      </c>
    </row>
    <row r="26" spans="1:3" x14ac:dyDescent="0.25">
      <c r="A26" s="17">
        <v>40277</v>
      </c>
      <c r="B26" s="4" t="s">
        <v>30</v>
      </c>
      <c r="C26" s="7">
        <v>110</v>
      </c>
    </row>
    <row r="27" spans="1:3" x14ac:dyDescent="0.25">
      <c r="A27" s="17">
        <v>40278</v>
      </c>
      <c r="B27" s="4" t="s">
        <v>30</v>
      </c>
      <c r="C27" s="7">
        <v>132</v>
      </c>
    </row>
    <row r="28" spans="1:3" x14ac:dyDescent="0.25">
      <c r="A28" s="17">
        <v>40279</v>
      </c>
      <c r="B28" s="4" t="s">
        <v>41</v>
      </c>
      <c r="C28" s="7">
        <v>54</v>
      </c>
    </row>
    <row r="29" spans="1:3" x14ac:dyDescent="0.25">
      <c r="A29" s="17">
        <v>40280</v>
      </c>
      <c r="B29" s="4" t="s">
        <v>40</v>
      </c>
      <c r="C29" s="7">
        <v>58</v>
      </c>
    </row>
    <row r="30" spans="1:3" x14ac:dyDescent="0.25">
      <c r="A30" s="17">
        <v>40281</v>
      </c>
      <c r="B30" s="4" t="s">
        <v>43</v>
      </c>
      <c r="C30" s="7">
        <v>71</v>
      </c>
    </row>
    <row r="31" spans="1:3" x14ac:dyDescent="0.25">
      <c r="A31" s="17">
        <v>40282</v>
      </c>
      <c r="B31" s="4" t="s">
        <v>41</v>
      </c>
      <c r="C31" s="7">
        <v>50</v>
      </c>
    </row>
    <row r="32" spans="1:3" x14ac:dyDescent="0.25">
      <c r="A32" s="17">
        <v>40283</v>
      </c>
      <c r="B32" s="4" t="s">
        <v>40</v>
      </c>
      <c r="C32" s="7">
        <v>109</v>
      </c>
    </row>
    <row r="33" spans="1:3" x14ac:dyDescent="0.25">
      <c r="A33" s="17">
        <v>40284</v>
      </c>
      <c r="B33" s="4" t="s">
        <v>43</v>
      </c>
      <c r="C33" s="7">
        <v>138</v>
      </c>
    </row>
    <row r="34" spans="1:3" x14ac:dyDescent="0.25">
      <c r="A34" s="17">
        <v>40285</v>
      </c>
      <c r="B34" s="4" t="s">
        <v>41</v>
      </c>
      <c r="C34" s="7">
        <v>74</v>
      </c>
    </row>
    <row r="35" spans="1:3" x14ac:dyDescent="0.25">
      <c r="A35" s="17">
        <v>40286</v>
      </c>
      <c r="B35" s="4" t="s">
        <v>28</v>
      </c>
      <c r="C35" s="7">
        <v>50</v>
      </c>
    </row>
    <row r="36" spans="1:3" x14ac:dyDescent="0.25">
      <c r="A36" s="17">
        <v>40287</v>
      </c>
      <c r="B36" s="4" t="s">
        <v>30</v>
      </c>
      <c r="C36" s="7">
        <v>103</v>
      </c>
    </row>
    <row r="37" spans="1:3" x14ac:dyDescent="0.25">
      <c r="A37" s="17">
        <v>40288</v>
      </c>
      <c r="B37" s="4" t="s">
        <v>43</v>
      </c>
      <c r="C37" s="7">
        <v>134</v>
      </c>
    </row>
    <row r="38" spans="1:3" x14ac:dyDescent="0.25">
      <c r="A38" s="17">
        <v>40289</v>
      </c>
      <c r="B38" s="4" t="s">
        <v>30</v>
      </c>
      <c r="C38" s="7">
        <v>151</v>
      </c>
    </row>
    <row r="39" spans="1:3" x14ac:dyDescent="0.25">
      <c r="A39" s="17">
        <v>40290</v>
      </c>
      <c r="B39" s="4" t="s">
        <v>42</v>
      </c>
      <c r="C39" s="7">
        <v>135</v>
      </c>
    </row>
    <row r="40" spans="1:3" x14ac:dyDescent="0.25">
      <c r="A40" s="17">
        <v>40291</v>
      </c>
      <c r="B40" s="4" t="s">
        <v>30</v>
      </c>
      <c r="C40" s="7">
        <v>54</v>
      </c>
    </row>
    <row r="41" spans="1:3" x14ac:dyDescent="0.25">
      <c r="A41" s="17">
        <v>40292</v>
      </c>
      <c r="B41" s="4" t="s">
        <v>43</v>
      </c>
      <c r="C41" s="7">
        <v>66</v>
      </c>
    </row>
    <row r="42" spans="1:3" x14ac:dyDescent="0.25">
      <c r="A42" s="17">
        <v>40293</v>
      </c>
      <c r="B42" s="4" t="s">
        <v>28</v>
      </c>
      <c r="C42" s="7">
        <v>81</v>
      </c>
    </row>
    <row r="43" spans="1:3" x14ac:dyDescent="0.25">
      <c r="A43" s="17">
        <v>40294</v>
      </c>
      <c r="B43" s="4" t="s">
        <v>30</v>
      </c>
      <c r="C43" s="7">
        <v>94</v>
      </c>
    </row>
    <row r="44" spans="1:3" x14ac:dyDescent="0.25">
      <c r="A44" s="17">
        <v>40295</v>
      </c>
      <c r="B44" s="4" t="s">
        <v>41</v>
      </c>
      <c r="C44" s="7">
        <v>142</v>
      </c>
    </row>
    <row r="45" spans="1:3" x14ac:dyDescent="0.25">
      <c r="A45" s="17">
        <v>40296</v>
      </c>
      <c r="B45" s="4" t="s">
        <v>40</v>
      </c>
      <c r="C45" s="7">
        <v>75</v>
      </c>
    </row>
    <row r="46" spans="1:3" x14ac:dyDescent="0.25">
      <c r="A46" s="17">
        <v>40297</v>
      </c>
      <c r="B46" s="4" t="s">
        <v>30</v>
      </c>
      <c r="C46" s="7">
        <v>114</v>
      </c>
    </row>
    <row r="47" spans="1:3" x14ac:dyDescent="0.25">
      <c r="A47" s="17">
        <v>40298</v>
      </c>
      <c r="B47" s="4" t="s">
        <v>40</v>
      </c>
      <c r="C47" s="7">
        <v>120</v>
      </c>
    </row>
    <row r="48" spans="1:3" x14ac:dyDescent="0.25">
      <c r="A48" s="17">
        <v>40299</v>
      </c>
      <c r="B48" s="4" t="s">
        <v>30</v>
      </c>
      <c r="C48" s="7">
        <v>146</v>
      </c>
    </row>
    <row r="49" spans="1:3" x14ac:dyDescent="0.25">
      <c r="A49" s="17">
        <v>40300</v>
      </c>
      <c r="B49" s="4" t="s">
        <v>28</v>
      </c>
      <c r="C49" s="7">
        <v>96</v>
      </c>
    </row>
    <row r="50" spans="1:3" x14ac:dyDescent="0.25">
      <c r="A50" s="17">
        <v>40301</v>
      </c>
      <c r="B50" s="4" t="s">
        <v>28</v>
      </c>
      <c r="C50" s="7">
        <v>69</v>
      </c>
    </row>
    <row r="51" spans="1:3" x14ac:dyDescent="0.25">
      <c r="A51" s="17">
        <v>40302</v>
      </c>
      <c r="B51" s="4" t="s">
        <v>43</v>
      </c>
      <c r="C51" s="7">
        <v>130</v>
      </c>
    </row>
    <row r="52" spans="1:3" x14ac:dyDescent="0.25">
      <c r="A52" s="17">
        <v>40303</v>
      </c>
      <c r="B52" s="4" t="s">
        <v>40</v>
      </c>
      <c r="C52" s="7">
        <v>150</v>
      </c>
    </row>
    <row r="53" spans="1:3" x14ac:dyDescent="0.25">
      <c r="A53" s="17">
        <v>40304</v>
      </c>
      <c r="B53" s="4" t="s">
        <v>30</v>
      </c>
      <c r="C53" s="7">
        <v>62</v>
      </c>
    </row>
    <row r="54" spans="1:3" x14ac:dyDescent="0.25">
      <c r="A54" s="17">
        <v>40305</v>
      </c>
      <c r="B54" s="4" t="s">
        <v>28</v>
      </c>
      <c r="C54" s="7">
        <v>166</v>
      </c>
    </row>
    <row r="55" spans="1:3" x14ac:dyDescent="0.25">
      <c r="A55" s="17">
        <v>40306</v>
      </c>
      <c r="B55" s="4" t="s">
        <v>28</v>
      </c>
      <c r="C55" s="7">
        <v>152</v>
      </c>
    </row>
    <row r="56" spans="1:3" x14ac:dyDescent="0.25">
      <c r="A56" s="17">
        <v>40307</v>
      </c>
      <c r="B56" s="4" t="s">
        <v>42</v>
      </c>
      <c r="C56" s="7">
        <v>143</v>
      </c>
    </row>
    <row r="57" spans="1:3" x14ac:dyDescent="0.25">
      <c r="A57" s="17">
        <v>40308</v>
      </c>
      <c r="B57" s="4" t="s">
        <v>42</v>
      </c>
      <c r="C57" s="7">
        <v>139</v>
      </c>
    </row>
    <row r="58" spans="1:3" x14ac:dyDescent="0.25">
      <c r="A58" s="17">
        <v>40309</v>
      </c>
      <c r="B58" s="4" t="s">
        <v>30</v>
      </c>
      <c r="C58" s="7">
        <v>111</v>
      </c>
    </row>
    <row r="59" spans="1:3" x14ac:dyDescent="0.25">
      <c r="A59" s="17">
        <v>40310</v>
      </c>
      <c r="B59" s="4" t="s">
        <v>42</v>
      </c>
      <c r="C59" s="7">
        <v>70</v>
      </c>
    </row>
    <row r="60" spans="1:3" x14ac:dyDescent="0.25">
      <c r="A60" s="17">
        <v>40311</v>
      </c>
      <c r="B60" s="4" t="s">
        <v>40</v>
      </c>
      <c r="C60" s="7">
        <v>104</v>
      </c>
    </row>
    <row r="61" spans="1:3" x14ac:dyDescent="0.25">
      <c r="A61" s="17">
        <v>40312</v>
      </c>
      <c r="B61" s="4" t="s">
        <v>28</v>
      </c>
      <c r="C61" s="7">
        <v>64</v>
      </c>
    </row>
    <row r="62" spans="1:3" x14ac:dyDescent="0.25">
      <c r="A62" s="17">
        <v>40313</v>
      </c>
      <c r="B62" s="4" t="s">
        <v>41</v>
      </c>
      <c r="C62" s="7">
        <v>56</v>
      </c>
    </row>
    <row r="63" spans="1:3" x14ac:dyDescent="0.25">
      <c r="A63" s="17">
        <v>40314</v>
      </c>
      <c r="B63" s="4" t="s">
        <v>42</v>
      </c>
      <c r="C63" s="7">
        <v>76</v>
      </c>
    </row>
    <row r="64" spans="1:3" x14ac:dyDescent="0.25">
      <c r="A64" s="17">
        <v>40315</v>
      </c>
      <c r="B64" s="4" t="s">
        <v>42</v>
      </c>
      <c r="C64" s="7">
        <v>96</v>
      </c>
    </row>
    <row r="65" spans="1:3" x14ac:dyDescent="0.25">
      <c r="A65" s="17">
        <v>40316</v>
      </c>
      <c r="B65" s="4" t="s">
        <v>40</v>
      </c>
      <c r="C65" s="7">
        <v>163</v>
      </c>
    </row>
    <row r="66" spans="1:3" x14ac:dyDescent="0.25">
      <c r="A66" s="17">
        <v>40317</v>
      </c>
      <c r="B66" s="4" t="s">
        <v>42</v>
      </c>
      <c r="C66" s="7">
        <v>108</v>
      </c>
    </row>
    <row r="67" spans="1:3" x14ac:dyDescent="0.25">
      <c r="A67" s="17">
        <v>40318</v>
      </c>
      <c r="B67" s="4" t="s">
        <v>42</v>
      </c>
      <c r="C67" s="7">
        <v>63</v>
      </c>
    </row>
    <row r="68" spans="1:3" x14ac:dyDescent="0.25">
      <c r="A68" s="17">
        <v>40319</v>
      </c>
      <c r="B68" s="4" t="s">
        <v>40</v>
      </c>
      <c r="C68" s="7">
        <v>99</v>
      </c>
    </row>
    <row r="69" spans="1:3" x14ac:dyDescent="0.25">
      <c r="A69" s="17">
        <v>40320</v>
      </c>
      <c r="B69" s="4" t="s">
        <v>41</v>
      </c>
      <c r="C69" s="7">
        <v>115</v>
      </c>
    </row>
    <row r="70" spans="1:3" x14ac:dyDescent="0.25">
      <c r="A70" s="17">
        <v>40321</v>
      </c>
      <c r="B70" s="4" t="s">
        <v>40</v>
      </c>
      <c r="C70" s="7">
        <v>125</v>
      </c>
    </row>
    <row r="71" spans="1:3" x14ac:dyDescent="0.25">
      <c r="A71" s="17">
        <v>40322</v>
      </c>
      <c r="B71" s="4" t="s">
        <v>42</v>
      </c>
      <c r="C71" s="7">
        <v>130</v>
      </c>
    </row>
    <row r="72" spans="1:3" x14ac:dyDescent="0.25">
      <c r="A72" s="17">
        <v>40323</v>
      </c>
      <c r="B72" s="4" t="s">
        <v>42</v>
      </c>
      <c r="C72" s="7">
        <v>133</v>
      </c>
    </row>
    <row r="73" spans="1:3" x14ac:dyDescent="0.25">
      <c r="A73" s="17">
        <v>40324</v>
      </c>
      <c r="B73" s="4" t="s">
        <v>42</v>
      </c>
      <c r="C73" s="7">
        <v>148</v>
      </c>
    </row>
    <row r="74" spans="1:3" x14ac:dyDescent="0.25">
      <c r="A74" s="17">
        <v>40325</v>
      </c>
      <c r="B74" s="4" t="s">
        <v>42</v>
      </c>
      <c r="C74" s="7">
        <v>148</v>
      </c>
    </row>
    <row r="75" spans="1:3" x14ac:dyDescent="0.25">
      <c r="A75" s="17">
        <v>40326</v>
      </c>
      <c r="B75" s="4" t="s">
        <v>42</v>
      </c>
      <c r="C75" s="7">
        <v>56</v>
      </c>
    </row>
    <row r="76" spans="1:3" x14ac:dyDescent="0.25">
      <c r="A76" s="17">
        <v>40327</v>
      </c>
      <c r="B76" s="4" t="s">
        <v>40</v>
      </c>
      <c r="C76" s="7">
        <v>134</v>
      </c>
    </row>
    <row r="77" spans="1:3" x14ac:dyDescent="0.25">
      <c r="A77" s="17">
        <v>40328</v>
      </c>
      <c r="B77" s="4" t="s">
        <v>40</v>
      </c>
      <c r="C77" s="7">
        <v>54</v>
      </c>
    </row>
    <row r="78" spans="1:3" x14ac:dyDescent="0.25">
      <c r="A78" s="17">
        <v>40329</v>
      </c>
      <c r="B78" s="4" t="s">
        <v>41</v>
      </c>
      <c r="C78" s="7">
        <v>59</v>
      </c>
    </row>
    <row r="79" spans="1:3" x14ac:dyDescent="0.25">
      <c r="A79" s="17">
        <v>40330</v>
      </c>
      <c r="B79" s="4" t="s">
        <v>41</v>
      </c>
      <c r="C79" s="7">
        <v>99</v>
      </c>
    </row>
    <row r="80" spans="1:3" x14ac:dyDescent="0.25">
      <c r="A80" s="17">
        <v>40331</v>
      </c>
      <c r="B80" s="4" t="s">
        <v>43</v>
      </c>
      <c r="C80" s="7">
        <v>135</v>
      </c>
    </row>
    <row r="81" spans="1:3" x14ac:dyDescent="0.25">
      <c r="A81" s="17">
        <v>40332</v>
      </c>
      <c r="B81" s="4" t="s">
        <v>42</v>
      </c>
      <c r="C81" s="7">
        <v>135</v>
      </c>
    </row>
    <row r="82" spans="1:3" x14ac:dyDescent="0.25">
      <c r="A82" s="17">
        <v>40333</v>
      </c>
      <c r="B82" s="4" t="s">
        <v>42</v>
      </c>
      <c r="C82" s="7">
        <v>75</v>
      </c>
    </row>
    <row r="83" spans="1:3" x14ac:dyDescent="0.25">
      <c r="A83" s="17">
        <v>40334</v>
      </c>
      <c r="B83" s="4" t="s">
        <v>43</v>
      </c>
      <c r="C83" s="7">
        <v>167</v>
      </c>
    </row>
    <row r="84" spans="1:3" x14ac:dyDescent="0.25">
      <c r="A84" s="17">
        <v>40335</v>
      </c>
      <c r="B84" s="4" t="s">
        <v>42</v>
      </c>
      <c r="C84" s="7">
        <v>152</v>
      </c>
    </row>
    <row r="85" spans="1:3" x14ac:dyDescent="0.25">
      <c r="A85" s="17">
        <v>40336</v>
      </c>
      <c r="B85" s="4" t="s">
        <v>43</v>
      </c>
      <c r="C85" s="7">
        <v>129</v>
      </c>
    </row>
    <row r="86" spans="1:3" x14ac:dyDescent="0.25">
      <c r="A86" s="17">
        <v>40337</v>
      </c>
      <c r="B86" s="4" t="s">
        <v>28</v>
      </c>
      <c r="C86" s="7">
        <v>167</v>
      </c>
    </row>
    <row r="87" spans="1:3" x14ac:dyDescent="0.25">
      <c r="A87" s="17">
        <v>40338</v>
      </c>
      <c r="B87" s="4" t="s">
        <v>42</v>
      </c>
      <c r="C87" s="7">
        <v>74</v>
      </c>
    </row>
    <row r="88" spans="1:3" x14ac:dyDescent="0.25">
      <c r="A88" s="17">
        <v>40339</v>
      </c>
      <c r="B88" s="4" t="s">
        <v>30</v>
      </c>
      <c r="C88" s="7">
        <v>69</v>
      </c>
    </row>
    <row r="89" spans="1:3" x14ac:dyDescent="0.25">
      <c r="A89" s="17">
        <v>40340</v>
      </c>
      <c r="B89" s="4" t="s">
        <v>30</v>
      </c>
      <c r="C89" s="7">
        <v>109</v>
      </c>
    </row>
    <row r="90" spans="1:3" x14ac:dyDescent="0.25">
      <c r="A90" s="17">
        <v>40341</v>
      </c>
      <c r="B90" s="4" t="s">
        <v>42</v>
      </c>
      <c r="C90" s="7">
        <v>119</v>
      </c>
    </row>
    <row r="91" spans="1:3" x14ac:dyDescent="0.25">
      <c r="A91" s="17">
        <v>40342</v>
      </c>
      <c r="B91" s="4" t="s">
        <v>41</v>
      </c>
      <c r="C91" s="7">
        <v>76</v>
      </c>
    </row>
    <row r="92" spans="1:3" x14ac:dyDescent="0.25">
      <c r="A92" s="17">
        <v>40343</v>
      </c>
      <c r="B92" s="4" t="s">
        <v>43</v>
      </c>
      <c r="C92" s="7">
        <v>108</v>
      </c>
    </row>
    <row r="93" spans="1:3" x14ac:dyDescent="0.25">
      <c r="A93" s="17">
        <v>40344</v>
      </c>
      <c r="B93" s="4" t="s">
        <v>43</v>
      </c>
      <c r="C93" s="7">
        <v>109</v>
      </c>
    </row>
    <row r="94" spans="1:3" x14ac:dyDescent="0.25">
      <c r="A94" s="17">
        <v>40345</v>
      </c>
      <c r="B94" s="4" t="s">
        <v>28</v>
      </c>
      <c r="C94" s="7">
        <v>138</v>
      </c>
    </row>
    <row r="95" spans="1:3" x14ac:dyDescent="0.25">
      <c r="A95" s="17">
        <v>40346</v>
      </c>
      <c r="B95" s="4" t="s">
        <v>40</v>
      </c>
      <c r="C95" s="7">
        <v>130</v>
      </c>
    </row>
    <row r="96" spans="1:3" x14ac:dyDescent="0.25">
      <c r="A96" s="17">
        <v>40347</v>
      </c>
      <c r="B96" s="4" t="s">
        <v>43</v>
      </c>
      <c r="C96" s="7">
        <v>137</v>
      </c>
    </row>
    <row r="97" spans="1:3" x14ac:dyDescent="0.25">
      <c r="A97" s="17">
        <v>40348</v>
      </c>
      <c r="B97" s="4" t="s">
        <v>40</v>
      </c>
      <c r="C97" s="7">
        <v>152</v>
      </c>
    </row>
    <row r="98" spans="1:3" x14ac:dyDescent="0.25">
      <c r="A98" s="17">
        <v>40349</v>
      </c>
      <c r="B98" s="4" t="s">
        <v>41</v>
      </c>
      <c r="C98" s="7">
        <v>100</v>
      </c>
    </row>
    <row r="99" spans="1:3" x14ac:dyDescent="0.25">
      <c r="A99" s="17">
        <v>40350</v>
      </c>
      <c r="B99" s="4" t="s">
        <v>41</v>
      </c>
      <c r="C99" s="7">
        <v>123</v>
      </c>
    </row>
    <row r="100" spans="1:3" x14ac:dyDescent="0.25">
      <c r="A100" s="17">
        <v>40351</v>
      </c>
      <c r="B100" s="4" t="s">
        <v>43</v>
      </c>
      <c r="C100" s="7">
        <v>110</v>
      </c>
    </row>
    <row r="101" spans="1:3" x14ac:dyDescent="0.25">
      <c r="A101" s="17">
        <v>40352</v>
      </c>
      <c r="B101" s="4" t="s">
        <v>43</v>
      </c>
      <c r="C101" s="7">
        <v>146</v>
      </c>
    </row>
    <row r="102" spans="1:3" x14ac:dyDescent="0.25">
      <c r="A102" s="17">
        <v>40353</v>
      </c>
      <c r="B102" s="4" t="s">
        <v>42</v>
      </c>
      <c r="C102" s="7">
        <v>71</v>
      </c>
    </row>
    <row r="103" spans="1:3" x14ac:dyDescent="0.25">
      <c r="A103" s="17">
        <v>40354</v>
      </c>
      <c r="B103" s="4" t="s">
        <v>41</v>
      </c>
      <c r="C103" s="7">
        <v>141</v>
      </c>
    </row>
    <row r="104" spans="1:3" x14ac:dyDescent="0.25">
      <c r="A104" s="17">
        <v>40355</v>
      </c>
      <c r="B104" s="4" t="s">
        <v>40</v>
      </c>
      <c r="C104" s="7">
        <v>126</v>
      </c>
    </row>
    <row r="105" spans="1:3" x14ac:dyDescent="0.25">
      <c r="A105" s="17">
        <v>40356</v>
      </c>
      <c r="B105" s="4" t="s">
        <v>41</v>
      </c>
      <c r="C105" s="7">
        <v>126</v>
      </c>
    </row>
    <row r="106" spans="1:3" x14ac:dyDescent="0.25">
      <c r="A106" s="17">
        <v>40357</v>
      </c>
      <c r="B106" s="4" t="s">
        <v>42</v>
      </c>
      <c r="C106" s="7">
        <v>123</v>
      </c>
    </row>
    <row r="107" spans="1:3" x14ac:dyDescent="0.25">
      <c r="A107" s="17">
        <v>40358</v>
      </c>
      <c r="B107" s="4" t="s">
        <v>30</v>
      </c>
      <c r="C107" s="7">
        <v>165</v>
      </c>
    </row>
    <row r="108" spans="1:3" x14ac:dyDescent="0.25">
      <c r="A108" s="17">
        <v>40359</v>
      </c>
      <c r="B108" s="4" t="s">
        <v>42</v>
      </c>
      <c r="C108" s="7">
        <v>153</v>
      </c>
    </row>
    <row r="109" spans="1:3" x14ac:dyDescent="0.25">
      <c r="A109" s="17">
        <v>40360</v>
      </c>
      <c r="B109" s="4" t="s">
        <v>43</v>
      </c>
      <c r="C109" s="7">
        <v>103</v>
      </c>
    </row>
    <row r="110" spans="1:3" x14ac:dyDescent="0.25">
      <c r="A110" s="17">
        <v>40361</v>
      </c>
      <c r="B110" s="4" t="s">
        <v>43</v>
      </c>
      <c r="C110" s="7">
        <v>156</v>
      </c>
    </row>
    <row r="111" spans="1:3" x14ac:dyDescent="0.25">
      <c r="A111" s="17">
        <v>40362</v>
      </c>
      <c r="B111" s="4" t="s">
        <v>41</v>
      </c>
      <c r="C111" s="7">
        <v>141</v>
      </c>
    </row>
    <row r="112" spans="1:3" x14ac:dyDescent="0.25">
      <c r="A112" s="17">
        <v>40363</v>
      </c>
      <c r="B112" s="4" t="s">
        <v>40</v>
      </c>
      <c r="C112" s="7">
        <v>79</v>
      </c>
    </row>
    <row r="113" spans="1:3" x14ac:dyDescent="0.25">
      <c r="A113" s="17">
        <v>40364</v>
      </c>
      <c r="B113" s="4" t="s">
        <v>30</v>
      </c>
      <c r="C113" s="7">
        <v>78</v>
      </c>
    </row>
    <row r="114" spans="1:3" x14ac:dyDescent="0.25">
      <c r="A114" s="17">
        <v>40365</v>
      </c>
      <c r="B114" s="4" t="s">
        <v>43</v>
      </c>
      <c r="C114" s="7">
        <v>120</v>
      </c>
    </row>
    <row r="115" spans="1:3" x14ac:dyDescent="0.25">
      <c r="A115" s="17">
        <v>40366</v>
      </c>
      <c r="B115" s="4" t="s">
        <v>41</v>
      </c>
      <c r="C115" s="7">
        <v>157</v>
      </c>
    </row>
    <row r="116" spans="1:3" x14ac:dyDescent="0.25">
      <c r="A116" s="17">
        <v>40367</v>
      </c>
      <c r="B116" s="4" t="s">
        <v>42</v>
      </c>
      <c r="C116" s="7">
        <v>67</v>
      </c>
    </row>
    <row r="117" spans="1:3" x14ac:dyDescent="0.25">
      <c r="A117" s="17">
        <v>40368</v>
      </c>
      <c r="B117" s="4" t="s">
        <v>43</v>
      </c>
      <c r="C117" s="7">
        <v>170</v>
      </c>
    </row>
    <row r="118" spans="1:3" x14ac:dyDescent="0.25">
      <c r="A118" s="17">
        <v>40369</v>
      </c>
      <c r="B118" s="4" t="s">
        <v>40</v>
      </c>
      <c r="C118" s="7">
        <v>92</v>
      </c>
    </row>
    <row r="119" spans="1:3" x14ac:dyDescent="0.25">
      <c r="A119" s="17">
        <v>40370</v>
      </c>
      <c r="B119" s="4" t="s">
        <v>41</v>
      </c>
      <c r="C119" s="7">
        <v>104</v>
      </c>
    </row>
    <row r="120" spans="1:3" x14ac:dyDescent="0.25">
      <c r="A120" s="17">
        <v>40371</v>
      </c>
      <c r="B120" s="4" t="s">
        <v>41</v>
      </c>
      <c r="C120" s="7">
        <v>141</v>
      </c>
    </row>
    <row r="121" spans="1:3" x14ac:dyDescent="0.25">
      <c r="A121" s="17">
        <v>40372</v>
      </c>
      <c r="B121" s="4" t="s">
        <v>30</v>
      </c>
      <c r="C121" s="7">
        <v>153</v>
      </c>
    </row>
    <row r="122" spans="1:3" x14ac:dyDescent="0.25">
      <c r="A122" s="17">
        <v>40373</v>
      </c>
      <c r="B122" s="4" t="s">
        <v>40</v>
      </c>
      <c r="C122" s="7">
        <v>100</v>
      </c>
    </row>
    <row r="123" spans="1:3" x14ac:dyDescent="0.25">
      <c r="A123" s="17">
        <v>40374</v>
      </c>
      <c r="B123" s="4" t="s">
        <v>43</v>
      </c>
      <c r="C123" s="7">
        <v>56</v>
      </c>
    </row>
    <row r="124" spans="1:3" x14ac:dyDescent="0.25">
      <c r="A124" s="17">
        <v>40375</v>
      </c>
      <c r="B124" s="4" t="s">
        <v>28</v>
      </c>
      <c r="C124" s="7">
        <v>76</v>
      </c>
    </row>
    <row r="125" spans="1:3" x14ac:dyDescent="0.25">
      <c r="A125" s="17">
        <v>40376</v>
      </c>
      <c r="B125" s="4" t="s">
        <v>41</v>
      </c>
      <c r="C125" s="7">
        <v>113</v>
      </c>
    </row>
    <row r="126" spans="1:3" x14ac:dyDescent="0.25">
      <c r="A126" s="17">
        <v>40377</v>
      </c>
      <c r="B126" s="4" t="s">
        <v>42</v>
      </c>
      <c r="C126" s="7">
        <v>117</v>
      </c>
    </row>
    <row r="127" spans="1:3" x14ac:dyDescent="0.25">
      <c r="A127" s="17">
        <v>40378</v>
      </c>
      <c r="B127" s="4" t="s">
        <v>30</v>
      </c>
      <c r="C127" s="7">
        <v>78</v>
      </c>
    </row>
    <row r="128" spans="1:3" x14ac:dyDescent="0.25">
      <c r="A128" s="17">
        <v>40379</v>
      </c>
      <c r="B128" s="4" t="s">
        <v>43</v>
      </c>
      <c r="C128" s="7">
        <v>88</v>
      </c>
    </row>
    <row r="129" spans="1:3" x14ac:dyDescent="0.25">
      <c r="A129" s="17">
        <v>40380</v>
      </c>
      <c r="B129" s="4" t="s">
        <v>43</v>
      </c>
      <c r="C129" s="7">
        <v>168</v>
      </c>
    </row>
    <row r="130" spans="1:3" x14ac:dyDescent="0.25">
      <c r="A130" s="17">
        <v>40381</v>
      </c>
      <c r="B130" s="4" t="s">
        <v>42</v>
      </c>
      <c r="C130" s="7">
        <v>159</v>
      </c>
    </row>
    <row r="131" spans="1:3" x14ac:dyDescent="0.25">
      <c r="A131" s="17">
        <v>40382</v>
      </c>
      <c r="B131" s="4" t="s">
        <v>30</v>
      </c>
      <c r="C131" s="7">
        <v>98</v>
      </c>
    </row>
    <row r="132" spans="1:3" x14ac:dyDescent="0.25">
      <c r="A132" s="17">
        <v>40383</v>
      </c>
      <c r="B132" s="4" t="s">
        <v>41</v>
      </c>
      <c r="C132" s="7">
        <v>130</v>
      </c>
    </row>
    <row r="133" spans="1:3" x14ac:dyDescent="0.25">
      <c r="A133" s="17">
        <v>40384</v>
      </c>
      <c r="B133" s="4" t="s">
        <v>30</v>
      </c>
      <c r="C133" s="7">
        <v>136</v>
      </c>
    </row>
    <row r="134" spans="1:3" x14ac:dyDescent="0.25">
      <c r="A134" s="17">
        <v>40385</v>
      </c>
      <c r="B134" s="4" t="s">
        <v>42</v>
      </c>
      <c r="C134" s="7">
        <v>56</v>
      </c>
    </row>
    <row r="135" spans="1:3" x14ac:dyDescent="0.25">
      <c r="A135" s="17">
        <v>40386</v>
      </c>
      <c r="B135" s="4" t="s">
        <v>42</v>
      </c>
      <c r="C135" s="7">
        <v>130</v>
      </c>
    </row>
    <row r="136" spans="1:3" x14ac:dyDescent="0.25">
      <c r="A136" s="17">
        <v>40387</v>
      </c>
      <c r="B136" s="4" t="s">
        <v>41</v>
      </c>
      <c r="C136" s="7">
        <v>53</v>
      </c>
    </row>
    <row r="137" spans="1:3" x14ac:dyDescent="0.25">
      <c r="A137" s="17">
        <v>40388</v>
      </c>
      <c r="B137" s="4" t="s">
        <v>43</v>
      </c>
      <c r="C137" s="7">
        <v>160</v>
      </c>
    </row>
    <row r="138" spans="1:3" x14ac:dyDescent="0.25">
      <c r="A138" s="17">
        <v>40389</v>
      </c>
      <c r="B138" s="4" t="s">
        <v>30</v>
      </c>
      <c r="C138" s="7">
        <v>113</v>
      </c>
    </row>
    <row r="139" spans="1:3" x14ac:dyDescent="0.25">
      <c r="A139" s="17">
        <v>40390</v>
      </c>
      <c r="B139" s="4" t="s">
        <v>28</v>
      </c>
      <c r="C139" s="7">
        <v>123</v>
      </c>
    </row>
    <row r="140" spans="1:3" x14ac:dyDescent="0.25">
      <c r="A140" s="17">
        <v>40391</v>
      </c>
      <c r="B140" s="4" t="s">
        <v>30</v>
      </c>
      <c r="C140" s="7">
        <v>60</v>
      </c>
    </row>
    <row r="141" spans="1:3" x14ac:dyDescent="0.25">
      <c r="A141" s="17">
        <v>40392</v>
      </c>
      <c r="B141" s="4" t="s">
        <v>28</v>
      </c>
      <c r="C141" s="7">
        <v>73</v>
      </c>
    </row>
    <row r="142" spans="1:3" x14ac:dyDescent="0.25">
      <c r="A142" s="17">
        <v>40393</v>
      </c>
      <c r="B142" s="4" t="s">
        <v>43</v>
      </c>
      <c r="C142" s="7">
        <v>167</v>
      </c>
    </row>
    <row r="143" spans="1:3" x14ac:dyDescent="0.25">
      <c r="A143" s="17">
        <v>40394</v>
      </c>
      <c r="B143" s="4" t="s">
        <v>28</v>
      </c>
      <c r="C143" s="7">
        <v>114</v>
      </c>
    </row>
    <row r="144" spans="1:3" x14ac:dyDescent="0.25">
      <c r="A144" s="17">
        <v>40395</v>
      </c>
      <c r="B144" s="4" t="s">
        <v>43</v>
      </c>
      <c r="C144" s="7">
        <v>148</v>
      </c>
    </row>
    <row r="145" spans="1:3" x14ac:dyDescent="0.25">
      <c r="A145" s="17">
        <v>40396</v>
      </c>
      <c r="B145" s="4" t="s">
        <v>41</v>
      </c>
      <c r="C145" s="7">
        <v>81</v>
      </c>
    </row>
    <row r="146" spans="1:3" x14ac:dyDescent="0.25">
      <c r="A146" s="17">
        <v>40397</v>
      </c>
      <c r="B146" s="4" t="s">
        <v>41</v>
      </c>
      <c r="C146" s="7">
        <v>79</v>
      </c>
    </row>
    <row r="147" spans="1:3" x14ac:dyDescent="0.25">
      <c r="A147" s="17">
        <v>40398</v>
      </c>
      <c r="B147" s="4" t="s">
        <v>41</v>
      </c>
      <c r="C147" s="7">
        <v>76</v>
      </c>
    </row>
    <row r="148" spans="1:3" x14ac:dyDescent="0.25">
      <c r="A148" s="17">
        <v>40399</v>
      </c>
      <c r="B148" s="4" t="s">
        <v>42</v>
      </c>
      <c r="C148" s="7">
        <v>166</v>
      </c>
    </row>
    <row r="149" spans="1:3" x14ac:dyDescent="0.25">
      <c r="A149" s="17">
        <v>40400</v>
      </c>
      <c r="B149" s="4" t="s">
        <v>41</v>
      </c>
      <c r="C149" s="7">
        <v>106</v>
      </c>
    </row>
    <row r="150" spans="1:3" x14ac:dyDescent="0.25">
      <c r="A150" s="17">
        <v>40401</v>
      </c>
      <c r="B150" s="4" t="s">
        <v>43</v>
      </c>
      <c r="C150" s="7">
        <v>74</v>
      </c>
    </row>
    <row r="151" spans="1:3" x14ac:dyDescent="0.25">
      <c r="A151" s="17">
        <v>40402</v>
      </c>
      <c r="B151" s="4" t="s">
        <v>28</v>
      </c>
      <c r="C151" s="7">
        <v>95</v>
      </c>
    </row>
    <row r="152" spans="1:3" x14ac:dyDescent="0.25">
      <c r="A152" s="17">
        <v>40403</v>
      </c>
      <c r="B152" s="4" t="s">
        <v>42</v>
      </c>
      <c r="C152" s="7">
        <v>151</v>
      </c>
    </row>
    <row r="153" spans="1:3" x14ac:dyDescent="0.25">
      <c r="A153" s="17">
        <v>40404</v>
      </c>
      <c r="B153" s="4" t="s">
        <v>40</v>
      </c>
      <c r="C153" s="7">
        <v>117</v>
      </c>
    </row>
    <row r="154" spans="1:3" x14ac:dyDescent="0.25">
      <c r="A154" s="17">
        <v>40405</v>
      </c>
      <c r="B154" s="4" t="s">
        <v>43</v>
      </c>
      <c r="C154" s="7">
        <v>143</v>
      </c>
    </row>
    <row r="155" spans="1:3" x14ac:dyDescent="0.25">
      <c r="A155" s="17">
        <v>40406</v>
      </c>
      <c r="B155" s="4" t="s">
        <v>41</v>
      </c>
      <c r="C155" s="7">
        <v>122</v>
      </c>
    </row>
    <row r="156" spans="1:3" x14ac:dyDescent="0.25">
      <c r="A156" s="17">
        <v>40407</v>
      </c>
      <c r="B156" s="4" t="s">
        <v>40</v>
      </c>
      <c r="C156" s="7">
        <v>76</v>
      </c>
    </row>
    <row r="157" spans="1:3" x14ac:dyDescent="0.25">
      <c r="A157" s="17">
        <v>40408</v>
      </c>
      <c r="B157" s="4" t="s">
        <v>42</v>
      </c>
      <c r="C157" s="7">
        <v>145</v>
      </c>
    </row>
    <row r="158" spans="1:3" x14ac:dyDescent="0.25">
      <c r="A158" s="17">
        <v>40409</v>
      </c>
      <c r="B158" s="4" t="s">
        <v>42</v>
      </c>
      <c r="C158" s="7">
        <v>123</v>
      </c>
    </row>
    <row r="159" spans="1:3" x14ac:dyDescent="0.25">
      <c r="A159" s="17">
        <v>40410</v>
      </c>
      <c r="B159" s="4" t="s">
        <v>41</v>
      </c>
      <c r="C159" s="7">
        <v>116</v>
      </c>
    </row>
    <row r="160" spans="1:3" x14ac:dyDescent="0.25">
      <c r="A160" s="17">
        <v>40411</v>
      </c>
      <c r="B160" s="4" t="s">
        <v>43</v>
      </c>
      <c r="C160" s="7">
        <v>91</v>
      </c>
    </row>
    <row r="161" spans="1:3" x14ac:dyDescent="0.25">
      <c r="A161" s="17">
        <v>40412</v>
      </c>
      <c r="B161" s="4" t="s">
        <v>43</v>
      </c>
      <c r="C161" s="7">
        <v>117</v>
      </c>
    </row>
    <row r="162" spans="1:3" x14ac:dyDescent="0.25">
      <c r="A162" s="17">
        <v>40413</v>
      </c>
      <c r="B162" s="4" t="s">
        <v>42</v>
      </c>
      <c r="C162" s="7">
        <v>170</v>
      </c>
    </row>
    <row r="163" spans="1:3" x14ac:dyDescent="0.25">
      <c r="A163" s="17">
        <v>40414</v>
      </c>
      <c r="B163" s="4" t="s">
        <v>40</v>
      </c>
      <c r="C163" s="7">
        <v>141</v>
      </c>
    </row>
    <row r="164" spans="1:3" x14ac:dyDescent="0.25">
      <c r="A164" s="17">
        <v>40415</v>
      </c>
      <c r="B164" s="4" t="s">
        <v>43</v>
      </c>
      <c r="C164" s="7">
        <v>54</v>
      </c>
    </row>
    <row r="165" spans="1:3" x14ac:dyDescent="0.25">
      <c r="A165" s="17">
        <v>40416</v>
      </c>
      <c r="B165" s="4" t="s">
        <v>41</v>
      </c>
      <c r="C165" s="7">
        <v>95</v>
      </c>
    </row>
    <row r="166" spans="1:3" x14ac:dyDescent="0.25">
      <c r="A166" s="17">
        <v>40417</v>
      </c>
      <c r="B166" s="4" t="s">
        <v>28</v>
      </c>
      <c r="C166" s="7">
        <v>57</v>
      </c>
    </row>
    <row r="167" spans="1:3" x14ac:dyDescent="0.25">
      <c r="A167" s="17">
        <v>40418</v>
      </c>
      <c r="B167" s="4" t="s">
        <v>43</v>
      </c>
      <c r="C167" s="7">
        <v>133</v>
      </c>
    </row>
    <row r="168" spans="1:3" x14ac:dyDescent="0.25">
      <c r="A168" s="17">
        <v>40419</v>
      </c>
      <c r="B168" s="4" t="s">
        <v>41</v>
      </c>
      <c r="C168" s="7">
        <v>147</v>
      </c>
    </row>
    <row r="169" spans="1:3" x14ac:dyDescent="0.25">
      <c r="A169" s="17">
        <v>40420</v>
      </c>
      <c r="B169" s="4" t="s">
        <v>30</v>
      </c>
      <c r="C169" s="7">
        <v>84</v>
      </c>
    </row>
    <row r="170" spans="1:3" x14ac:dyDescent="0.25">
      <c r="A170" s="17">
        <v>40421</v>
      </c>
      <c r="B170" s="4" t="s">
        <v>43</v>
      </c>
      <c r="C170" s="7">
        <v>147</v>
      </c>
    </row>
    <row r="171" spans="1:3" x14ac:dyDescent="0.25">
      <c r="A171" s="17">
        <v>40422</v>
      </c>
      <c r="B171" s="4" t="s">
        <v>40</v>
      </c>
      <c r="C171" s="7">
        <v>86</v>
      </c>
    </row>
    <row r="172" spans="1:3" x14ac:dyDescent="0.25">
      <c r="A172" s="17">
        <v>40423</v>
      </c>
      <c r="B172" s="4" t="s">
        <v>40</v>
      </c>
      <c r="C172" s="7">
        <v>87</v>
      </c>
    </row>
    <row r="173" spans="1:3" x14ac:dyDescent="0.25">
      <c r="A173" s="17">
        <v>40424</v>
      </c>
      <c r="B173" s="4" t="s">
        <v>41</v>
      </c>
      <c r="C173" s="7">
        <v>150</v>
      </c>
    </row>
    <row r="174" spans="1:3" x14ac:dyDescent="0.25">
      <c r="A174" s="17">
        <v>40425</v>
      </c>
      <c r="B174" s="4" t="s">
        <v>30</v>
      </c>
      <c r="C174" s="7">
        <v>97</v>
      </c>
    </row>
    <row r="175" spans="1:3" x14ac:dyDescent="0.25">
      <c r="A175" s="17">
        <v>40426</v>
      </c>
      <c r="B175" s="4" t="s">
        <v>41</v>
      </c>
      <c r="C175" s="7">
        <v>151</v>
      </c>
    </row>
    <row r="176" spans="1:3" x14ac:dyDescent="0.25">
      <c r="A176" s="17">
        <v>40427</v>
      </c>
      <c r="B176" s="4" t="s">
        <v>30</v>
      </c>
      <c r="C176" s="7">
        <v>62</v>
      </c>
    </row>
    <row r="177" spans="1:3" x14ac:dyDescent="0.25">
      <c r="A177" s="17">
        <v>40428</v>
      </c>
      <c r="B177" s="4" t="s">
        <v>41</v>
      </c>
      <c r="C177" s="7">
        <v>125</v>
      </c>
    </row>
    <row r="178" spans="1:3" x14ac:dyDescent="0.25">
      <c r="A178" s="17">
        <v>40429</v>
      </c>
      <c r="B178" s="4" t="s">
        <v>40</v>
      </c>
      <c r="C178" s="7">
        <v>69</v>
      </c>
    </row>
    <row r="179" spans="1:3" x14ac:dyDescent="0.25">
      <c r="A179" s="17">
        <v>40430</v>
      </c>
      <c r="B179" s="4" t="s">
        <v>41</v>
      </c>
      <c r="C179" s="7">
        <v>160</v>
      </c>
    </row>
    <row r="180" spans="1:3" x14ac:dyDescent="0.25">
      <c r="A180" s="17">
        <v>40431</v>
      </c>
      <c r="B180" s="4" t="s">
        <v>42</v>
      </c>
      <c r="C180" s="7">
        <v>88</v>
      </c>
    </row>
    <row r="181" spans="1:3" x14ac:dyDescent="0.25">
      <c r="A181" s="17">
        <v>40432</v>
      </c>
      <c r="B181" s="4" t="s">
        <v>30</v>
      </c>
      <c r="C181" s="7">
        <v>107</v>
      </c>
    </row>
    <row r="182" spans="1:3" x14ac:dyDescent="0.25">
      <c r="A182" s="17">
        <v>40433</v>
      </c>
      <c r="B182" s="4" t="s">
        <v>30</v>
      </c>
      <c r="C182" s="7">
        <v>148</v>
      </c>
    </row>
    <row r="183" spans="1:3" x14ac:dyDescent="0.25">
      <c r="A183" s="17">
        <v>40434</v>
      </c>
      <c r="B183" s="4" t="s">
        <v>40</v>
      </c>
      <c r="C183" s="7">
        <v>75</v>
      </c>
    </row>
    <row r="184" spans="1:3" x14ac:dyDescent="0.25">
      <c r="A184" s="17">
        <v>40435</v>
      </c>
      <c r="B184" s="4" t="s">
        <v>40</v>
      </c>
      <c r="C184" s="7">
        <v>68</v>
      </c>
    </row>
    <row r="185" spans="1:3" x14ac:dyDescent="0.25">
      <c r="A185" s="17">
        <v>40436</v>
      </c>
      <c r="B185" s="4" t="s">
        <v>42</v>
      </c>
      <c r="C185" s="7">
        <v>98</v>
      </c>
    </row>
    <row r="186" spans="1:3" x14ac:dyDescent="0.25">
      <c r="A186" s="17">
        <v>40437</v>
      </c>
      <c r="B186" s="4" t="s">
        <v>43</v>
      </c>
      <c r="C186" s="7">
        <v>134</v>
      </c>
    </row>
    <row r="187" spans="1:3" x14ac:dyDescent="0.25">
      <c r="A187" s="17">
        <v>40438</v>
      </c>
      <c r="B187" s="4" t="s">
        <v>30</v>
      </c>
      <c r="C187" s="7">
        <v>84</v>
      </c>
    </row>
    <row r="188" spans="1:3" x14ac:dyDescent="0.25">
      <c r="A188" s="17">
        <v>40439</v>
      </c>
      <c r="B188" s="4" t="s">
        <v>28</v>
      </c>
      <c r="C188" s="7">
        <v>155</v>
      </c>
    </row>
    <row r="189" spans="1:3" x14ac:dyDescent="0.25">
      <c r="A189" s="17">
        <v>40440</v>
      </c>
      <c r="B189" s="4" t="s">
        <v>41</v>
      </c>
      <c r="C189" s="7">
        <v>146</v>
      </c>
    </row>
    <row r="190" spans="1:3" x14ac:dyDescent="0.25">
      <c r="A190" s="17">
        <v>40441</v>
      </c>
      <c r="B190" s="4" t="s">
        <v>43</v>
      </c>
      <c r="C190" s="7">
        <v>110</v>
      </c>
    </row>
    <row r="191" spans="1:3" x14ac:dyDescent="0.25">
      <c r="A191" s="17">
        <v>40442</v>
      </c>
      <c r="B191" s="4" t="s">
        <v>43</v>
      </c>
      <c r="C191" s="7">
        <v>139</v>
      </c>
    </row>
    <row r="192" spans="1:3" x14ac:dyDescent="0.25">
      <c r="A192" s="17">
        <v>40443</v>
      </c>
      <c r="B192" s="4" t="s">
        <v>28</v>
      </c>
      <c r="C192" s="7">
        <v>68</v>
      </c>
    </row>
    <row r="193" spans="1:3" x14ac:dyDescent="0.25">
      <c r="A193" s="17">
        <v>40444</v>
      </c>
      <c r="B193" s="4" t="s">
        <v>41</v>
      </c>
      <c r="C193" s="7">
        <v>131</v>
      </c>
    </row>
    <row r="194" spans="1:3" x14ac:dyDescent="0.25">
      <c r="A194" s="17">
        <v>40445</v>
      </c>
      <c r="B194" s="4" t="s">
        <v>43</v>
      </c>
      <c r="C194" s="7">
        <v>141</v>
      </c>
    </row>
    <row r="195" spans="1:3" x14ac:dyDescent="0.25">
      <c r="A195" s="17">
        <v>40446</v>
      </c>
      <c r="B195" s="4" t="s">
        <v>43</v>
      </c>
      <c r="C195" s="7">
        <v>50</v>
      </c>
    </row>
    <row r="196" spans="1:3" x14ac:dyDescent="0.25">
      <c r="A196" s="17">
        <v>40447</v>
      </c>
      <c r="B196" s="4" t="s">
        <v>28</v>
      </c>
      <c r="C196" s="7">
        <v>65</v>
      </c>
    </row>
    <row r="197" spans="1:3" x14ac:dyDescent="0.25">
      <c r="A197" s="17">
        <v>40448</v>
      </c>
      <c r="B197" s="4" t="s">
        <v>42</v>
      </c>
      <c r="C197" s="7">
        <v>126</v>
      </c>
    </row>
    <row r="198" spans="1:3" x14ac:dyDescent="0.25">
      <c r="A198" s="17">
        <v>40449</v>
      </c>
      <c r="B198" s="4" t="s">
        <v>42</v>
      </c>
      <c r="C198" s="7">
        <v>117</v>
      </c>
    </row>
    <row r="199" spans="1:3" x14ac:dyDescent="0.25">
      <c r="A199" s="17">
        <v>40450</v>
      </c>
      <c r="B199" s="4" t="s">
        <v>42</v>
      </c>
      <c r="C199" s="7">
        <v>57</v>
      </c>
    </row>
    <row r="200" spans="1:3" x14ac:dyDescent="0.25">
      <c r="A200" s="17">
        <v>40451</v>
      </c>
      <c r="B200" s="4" t="s">
        <v>40</v>
      </c>
      <c r="C200" s="7">
        <v>146</v>
      </c>
    </row>
    <row r="201" spans="1:3" x14ac:dyDescent="0.25">
      <c r="A201" s="17">
        <v>40452</v>
      </c>
      <c r="B201" s="4" t="s">
        <v>28</v>
      </c>
      <c r="C201" s="7">
        <v>159</v>
      </c>
    </row>
    <row r="202" spans="1:3" x14ac:dyDescent="0.25">
      <c r="A202" s="17">
        <v>40453</v>
      </c>
      <c r="B202" s="4" t="s">
        <v>43</v>
      </c>
      <c r="C202" s="7">
        <v>80</v>
      </c>
    </row>
    <row r="203" spans="1:3" x14ac:dyDescent="0.25">
      <c r="A203" s="17">
        <v>40454</v>
      </c>
      <c r="B203" s="4" t="s">
        <v>43</v>
      </c>
      <c r="C203" s="7">
        <v>132</v>
      </c>
    </row>
    <row r="204" spans="1:3" x14ac:dyDescent="0.25">
      <c r="A204" s="17">
        <v>40455</v>
      </c>
      <c r="B204" s="4" t="s">
        <v>28</v>
      </c>
      <c r="C204" s="7">
        <v>60</v>
      </c>
    </row>
    <row r="205" spans="1:3" x14ac:dyDescent="0.25">
      <c r="A205" s="17">
        <v>40456</v>
      </c>
      <c r="B205" s="4" t="s">
        <v>43</v>
      </c>
      <c r="C205" s="7">
        <v>116</v>
      </c>
    </row>
    <row r="206" spans="1:3" x14ac:dyDescent="0.25">
      <c r="A206" s="17">
        <v>40457</v>
      </c>
      <c r="B206" s="4" t="s">
        <v>42</v>
      </c>
      <c r="C206" s="7">
        <v>132</v>
      </c>
    </row>
    <row r="207" spans="1:3" x14ac:dyDescent="0.25">
      <c r="A207" s="17">
        <v>40458</v>
      </c>
      <c r="B207" s="4" t="s">
        <v>40</v>
      </c>
      <c r="C207" s="7">
        <v>143</v>
      </c>
    </row>
    <row r="208" spans="1:3" x14ac:dyDescent="0.25">
      <c r="A208" s="17">
        <v>40459</v>
      </c>
      <c r="B208" s="4" t="s">
        <v>43</v>
      </c>
      <c r="C208" s="7">
        <v>146</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8"/>
  <sheetViews>
    <sheetView workbookViewId="0">
      <selection activeCell="F14" sqref="F14"/>
    </sheetView>
  </sheetViews>
  <sheetFormatPr defaultRowHeight="15" x14ac:dyDescent="0.25"/>
  <cols>
    <col min="1" max="1" width="9.7109375" bestFit="1" customWidth="1"/>
    <col min="8" max="8" width="10.42578125" bestFit="1" customWidth="1"/>
  </cols>
  <sheetData>
    <row r="1" spans="1:8" ht="30" x14ac:dyDescent="0.25">
      <c r="A1" s="1" t="s">
        <v>786</v>
      </c>
      <c r="B1" s="2"/>
      <c r="C1" s="2"/>
      <c r="D1" s="2"/>
      <c r="E1" s="2"/>
      <c r="F1" s="2"/>
      <c r="G1" s="2"/>
      <c r="H1" s="3"/>
    </row>
    <row r="3" spans="1:8" x14ac:dyDescent="0.25">
      <c r="A3" s="5" t="s">
        <v>35</v>
      </c>
      <c r="B3" s="5" t="s">
        <v>36</v>
      </c>
      <c r="C3" s="5" t="s">
        <v>37</v>
      </c>
    </row>
    <row r="4" spans="1:8" x14ac:dyDescent="0.25">
      <c r="A4" s="17">
        <v>40255</v>
      </c>
      <c r="B4" s="4" t="s">
        <v>40</v>
      </c>
      <c r="C4" s="7">
        <v>12.69</v>
      </c>
    </row>
    <row r="5" spans="1:8" x14ac:dyDescent="0.25">
      <c r="A5" s="17">
        <v>40256</v>
      </c>
      <c r="B5" s="4" t="s">
        <v>41</v>
      </c>
      <c r="C5" s="7">
        <v>33.86</v>
      </c>
    </row>
    <row r="6" spans="1:8" x14ac:dyDescent="0.25">
      <c r="A6" s="17">
        <v>40257</v>
      </c>
      <c r="B6" s="4" t="s">
        <v>40</v>
      </c>
      <c r="C6" s="7">
        <v>182.71</v>
      </c>
    </row>
    <row r="7" spans="1:8" x14ac:dyDescent="0.25">
      <c r="A7" s="17">
        <v>40258</v>
      </c>
      <c r="B7" s="4" t="s">
        <v>42</v>
      </c>
      <c r="C7" s="7">
        <v>151</v>
      </c>
    </row>
    <row r="8" spans="1:8" x14ac:dyDescent="0.25">
      <c r="A8" s="17">
        <v>40259</v>
      </c>
      <c r="B8" s="4" t="s">
        <v>43</v>
      </c>
      <c r="C8" s="7">
        <v>128.91</v>
      </c>
    </row>
    <row r="9" spans="1:8" x14ac:dyDescent="0.25">
      <c r="A9" s="17">
        <v>40260</v>
      </c>
      <c r="B9" s="4" t="s">
        <v>40</v>
      </c>
      <c r="C9" s="7">
        <v>23.87</v>
      </c>
    </row>
    <row r="10" spans="1:8" x14ac:dyDescent="0.25">
      <c r="A10" s="17">
        <v>40261</v>
      </c>
      <c r="B10" s="4" t="s">
        <v>43</v>
      </c>
      <c r="C10" s="7">
        <v>194.61</v>
      </c>
    </row>
    <row r="11" spans="1:8" x14ac:dyDescent="0.25">
      <c r="A11" s="17">
        <v>40262</v>
      </c>
      <c r="B11" s="4" t="s">
        <v>40</v>
      </c>
      <c r="C11" s="7">
        <v>28.37</v>
      </c>
    </row>
    <row r="12" spans="1:8" x14ac:dyDescent="0.25">
      <c r="A12" s="17">
        <v>40263</v>
      </c>
      <c r="B12" s="4" t="s">
        <v>41</v>
      </c>
      <c r="C12" s="7">
        <v>29.57</v>
      </c>
    </row>
    <row r="13" spans="1:8" x14ac:dyDescent="0.25">
      <c r="A13" s="17">
        <v>40264</v>
      </c>
      <c r="B13" s="4" t="s">
        <v>28</v>
      </c>
      <c r="C13" s="7">
        <v>86.13</v>
      </c>
    </row>
    <row r="14" spans="1:8" x14ac:dyDescent="0.25">
      <c r="A14" s="17">
        <v>40265</v>
      </c>
      <c r="B14" s="4" t="s">
        <v>43</v>
      </c>
      <c r="C14" s="7">
        <v>9.6999999999999993</v>
      </c>
    </row>
    <row r="15" spans="1:8" x14ac:dyDescent="0.25">
      <c r="A15" s="17">
        <v>40266</v>
      </c>
      <c r="B15" s="4" t="s">
        <v>28</v>
      </c>
      <c r="C15" s="7">
        <v>133.01</v>
      </c>
    </row>
    <row r="16" spans="1:8" x14ac:dyDescent="0.25">
      <c r="A16" s="17">
        <v>40267</v>
      </c>
      <c r="B16" s="4" t="s">
        <v>42</v>
      </c>
      <c r="C16" s="7">
        <v>171.5</v>
      </c>
    </row>
    <row r="17" spans="1:3" x14ac:dyDescent="0.25">
      <c r="A17" s="17">
        <v>40268</v>
      </c>
      <c r="B17" s="4" t="s">
        <v>28</v>
      </c>
      <c r="C17" s="7">
        <v>5.78</v>
      </c>
    </row>
    <row r="18" spans="1:3" x14ac:dyDescent="0.25">
      <c r="A18" s="17">
        <v>40269</v>
      </c>
      <c r="B18" s="4" t="s">
        <v>43</v>
      </c>
      <c r="C18" s="7">
        <v>147.04</v>
      </c>
    </row>
    <row r="19" spans="1:3" x14ac:dyDescent="0.25">
      <c r="A19" s="17">
        <v>40270</v>
      </c>
      <c r="B19" s="4" t="s">
        <v>40</v>
      </c>
      <c r="C19" s="7">
        <v>128.09</v>
      </c>
    </row>
    <row r="20" spans="1:3" x14ac:dyDescent="0.25">
      <c r="A20" s="17">
        <v>40271</v>
      </c>
      <c r="B20" s="4" t="s">
        <v>43</v>
      </c>
      <c r="C20" s="7">
        <v>140.57</v>
      </c>
    </row>
    <row r="21" spans="1:3" x14ac:dyDescent="0.25">
      <c r="A21" s="17">
        <v>40272</v>
      </c>
      <c r="B21" s="4" t="s">
        <v>28</v>
      </c>
      <c r="C21" s="7">
        <v>22.69</v>
      </c>
    </row>
    <row r="22" spans="1:3" x14ac:dyDescent="0.25">
      <c r="A22" s="17">
        <v>40273</v>
      </c>
      <c r="B22" s="4" t="s">
        <v>42</v>
      </c>
      <c r="C22" s="7">
        <v>152.36000000000001</v>
      </c>
    </row>
    <row r="23" spans="1:3" x14ac:dyDescent="0.25">
      <c r="A23" s="17">
        <v>40274</v>
      </c>
      <c r="B23" s="4" t="s">
        <v>40</v>
      </c>
      <c r="C23" s="7">
        <v>114.5</v>
      </c>
    </row>
    <row r="24" spans="1:3" x14ac:dyDescent="0.25">
      <c r="A24" s="17">
        <v>40275</v>
      </c>
      <c r="B24" s="4" t="s">
        <v>28</v>
      </c>
      <c r="C24" s="7">
        <v>193.6</v>
      </c>
    </row>
    <row r="25" spans="1:3" x14ac:dyDescent="0.25">
      <c r="A25" s="17">
        <v>40276</v>
      </c>
      <c r="B25" s="4" t="s">
        <v>41</v>
      </c>
      <c r="C25" s="7">
        <v>154.86000000000001</v>
      </c>
    </row>
    <row r="26" spans="1:3" x14ac:dyDescent="0.25">
      <c r="A26" s="17">
        <v>40277</v>
      </c>
      <c r="B26" s="4" t="s">
        <v>30</v>
      </c>
      <c r="C26" s="7">
        <v>13.75</v>
      </c>
    </row>
    <row r="27" spans="1:3" x14ac:dyDescent="0.25">
      <c r="A27" s="17">
        <v>40278</v>
      </c>
      <c r="B27" s="4" t="s">
        <v>30</v>
      </c>
      <c r="C27" s="7">
        <v>44.61</v>
      </c>
    </row>
    <row r="28" spans="1:3" x14ac:dyDescent="0.25">
      <c r="A28" s="17">
        <v>40279</v>
      </c>
      <c r="B28" s="4" t="s">
        <v>41</v>
      </c>
      <c r="C28" s="7">
        <v>139.24</v>
      </c>
    </row>
    <row r="29" spans="1:3" x14ac:dyDescent="0.25">
      <c r="A29" s="17">
        <v>40280</v>
      </c>
      <c r="B29" s="4" t="s">
        <v>40</v>
      </c>
      <c r="C29" s="7">
        <v>186.67</v>
      </c>
    </row>
    <row r="30" spans="1:3" x14ac:dyDescent="0.25">
      <c r="A30" s="17">
        <v>40281</v>
      </c>
      <c r="B30" s="4" t="s">
        <v>43</v>
      </c>
      <c r="C30" s="7">
        <v>40.76</v>
      </c>
    </row>
    <row r="31" spans="1:3" x14ac:dyDescent="0.25">
      <c r="A31" s="17">
        <v>40282</v>
      </c>
      <c r="B31" s="4" t="s">
        <v>41</v>
      </c>
      <c r="C31" s="7">
        <v>188.4</v>
      </c>
    </row>
    <row r="32" spans="1:3" x14ac:dyDescent="0.25">
      <c r="A32" s="17">
        <v>40283</v>
      </c>
      <c r="B32" s="4" t="s">
        <v>40</v>
      </c>
      <c r="C32" s="7">
        <v>155.65</v>
      </c>
    </row>
    <row r="33" spans="1:3" x14ac:dyDescent="0.25">
      <c r="A33" s="17">
        <v>40284</v>
      </c>
      <c r="B33" s="4" t="s">
        <v>43</v>
      </c>
      <c r="C33" s="7">
        <v>59.58</v>
      </c>
    </row>
    <row r="34" spans="1:3" x14ac:dyDescent="0.25">
      <c r="A34" s="17">
        <v>40285</v>
      </c>
      <c r="B34" s="4" t="s">
        <v>41</v>
      </c>
      <c r="C34" s="7">
        <v>18.88</v>
      </c>
    </row>
    <row r="35" spans="1:3" x14ac:dyDescent="0.25">
      <c r="A35" s="17">
        <v>40286</v>
      </c>
      <c r="B35" s="4" t="s">
        <v>28</v>
      </c>
      <c r="C35" s="7">
        <v>90.03</v>
      </c>
    </row>
    <row r="36" spans="1:3" x14ac:dyDescent="0.25">
      <c r="A36" s="17">
        <v>40287</v>
      </c>
      <c r="B36" s="4" t="s">
        <v>30</v>
      </c>
      <c r="C36" s="7">
        <v>166.44</v>
      </c>
    </row>
    <row r="37" spans="1:3" x14ac:dyDescent="0.25">
      <c r="A37" s="17">
        <v>40288</v>
      </c>
      <c r="B37" s="4" t="s">
        <v>43</v>
      </c>
      <c r="C37" s="7">
        <v>80.12</v>
      </c>
    </row>
    <row r="38" spans="1:3" x14ac:dyDescent="0.25">
      <c r="A38" s="17">
        <v>40289</v>
      </c>
      <c r="B38" s="4" t="s">
        <v>30</v>
      </c>
      <c r="C38" s="7">
        <v>2.38</v>
      </c>
    </row>
    <row r="39" spans="1:3" x14ac:dyDescent="0.25">
      <c r="A39" s="17">
        <v>40290</v>
      </c>
      <c r="B39" s="4" t="s">
        <v>42</v>
      </c>
      <c r="C39" s="7">
        <v>20.8</v>
      </c>
    </row>
    <row r="40" spans="1:3" x14ac:dyDescent="0.25">
      <c r="A40" s="17">
        <v>40291</v>
      </c>
      <c r="B40" s="4" t="s">
        <v>30</v>
      </c>
      <c r="C40" s="7">
        <v>197.73</v>
      </c>
    </row>
    <row r="41" spans="1:3" x14ac:dyDescent="0.25">
      <c r="A41" s="17">
        <v>40292</v>
      </c>
      <c r="B41" s="4" t="s">
        <v>43</v>
      </c>
      <c r="C41" s="7">
        <v>143.66</v>
      </c>
    </row>
    <row r="42" spans="1:3" x14ac:dyDescent="0.25">
      <c r="A42" s="17">
        <v>40293</v>
      </c>
      <c r="B42" s="4" t="s">
        <v>28</v>
      </c>
      <c r="C42" s="7">
        <v>110.98</v>
      </c>
    </row>
    <row r="43" spans="1:3" x14ac:dyDescent="0.25">
      <c r="A43" s="17">
        <v>40294</v>
      </c>
      <c r="B43" s="4" t="s">
        <v>30</v>
      </c>
      <c r="C43" s="7">
        <v>71.33</v>
      </c>
    </row>
    <row r="44" spans="1:3" x14ac:dyDescent="0.25">
      <c r="A44" s="17">
        <v>40295</v>
      </c>
      <c r="B44" s="4" t="s">
        <v>41</v>
      </c>
      <c r="C44" s="7">
        <v>109.24</v>
      </c>
    </row>
    <row r="45" spans="1:3" x14ac:dyDescent="0.25">
      <c r="A45" s="17">
        <v>40296</v>
      </c>
      <c r="B45" s="4" t="s">
        <v>40</v>
      </c>
      <c r="C45" s="7">
        <v>96.87</v>
      </c>
    </row>
    <row r="46" spans="1:3" x14ac:dyDescent="0.25">
      <c r="A46" s="17">
        <v>40297</v>
      </c>
      <c r="B46" s="4" t="s">
        <v>30</v>
      </c>
      <c r="C46" s="7">
        <v>46.27</v>
      </c>
    </row>
    <row r="47" spans="1:3" x14ac:dyDescent="0.25">
      <c r="A47" s="17">
        <v>40298</v>
      </c>
      <c r="B47" s="4" t="s">
        <v>40</v>
      </c>
      <c r="C47" s="7">
        <v>17.21</v>
      </c>
    </row>
    <row r="48" spans="1:3" x14ac:dyDescent="0.25">
      <c r="A48" s="17">
        <v>40299</v>
      </c>
      <c r="B48" s="4" t="s">
        <v>30</v>
      </c>
      <c r="C48" s="7">
        <v>40.340000000000003</v>
      </c>
    </row>
    <row r="49" spans="1:3" x14ac:dyDescent="0.25">
      <c r="A49" s="17">
        <v>40300</v>
      </c>
      <c r="B49" s="4" t="s">
        <v>28</v>
      </c>
      <c r="C49" s="7">
        <v>143.69999999999999</v>
      </c>
    </row>
    <row r="50" spans="1:3" x14ac:dyDescent="0.25">
      <c r="A50" s="17">
        <v>40301</v>
      </c>
      <c r="B50" s="4" t="s">
        <v>28</v>
      </c>
      <c r="C50" s="7">
        <v>170.84</v>
      </c>
    </row>
    <row r="51" spans="1:3" x14ac:dyDescent="0.25">
      <c r="A51" s="17">
        <v>40302</v>
      </c>
      <c r="B51" s="4" t="s">
        <v>43</v>
      </c>
      <c r="C51" s="7">
        <v>139.85</v>
      </c>
    </row>
    <row r="52" spans="1:3" x14ac:dyDescent="0.25">
      <c r="A52" s="17">
        <v>40303</v>
      </c>
      <c r="B52" s="4" t="s">
        <v>40</v>
      </c>
      <c r="C52" s="7">
        <v>77.180000000000007</v>
      </c>
    </row>
    <row r="53" spans="1:3" x14ac:dyDescent="0.25">
      <c r="A53" s="17">
        <v>40304</v>
      </c>
      <c r="B53" s="4" t="s">
        <v>30</v>
      </c>
      <c r="C53" s="7">
        <v>157.03</v>
      </c>
    </row>
    <row r="54" spans="1:3" x14ac:dyDescent="0.25">
      <c r="A54" s="17">
        <v>40305</v>
      </c>
      <c r="B54" s="4" t="s">
        <v>28</v>
      </c>
      <c r="C54" s="7">
        <v>19.86</v>
      </c>
    </row>
    <row r="55" spans="1:3" x14ac:dyDescent="0.25">
      <c r="A55" s="17">
        <v>40306</v>
      </c>
      <c r="B55" s="4" t="s">
        <v>28</v>
      </c>
      <c r="C55" s="7">
        <v>4</v>
      </c>
    </row>
    <row r="56" spans="1:3" x14ac:dyDescent="0.25">
      <c r="A56" s="17">
        <v>40307</v>
      </c>
      <c r="B56" s="4" t="s">
        <v>42</v>
      </c>
      <c r="C56" s="7">
        <v>47.65</v>
      </c>
    </row>
    <row r="57" spans="1:3" x14ac:dyDescent="0.25">
      <c r="A57" s="17">
        <v>40308</v>
      </c>
      <c r="B57" s="4" t="s">
        <v>42</v>
      </c>
      <c r="C57" s="7">
        <v>156.51</v>
      </c>
    </row>
    <row r="58" spans="1:3" x14ac:dyDescent="0.25">
      <c r="A58" s="17">
        <v>40309</v>
      </c>
      <c r="B58" s="4" t="s">
        <v>30</v>
      </c>
      <c r="C58" s="7">
        <v>123.65</v>
      </c>
    </row>
    <row r="59" spans="1:3" x14ac:dyDescent="0.25">
      <c r="A59" s="17">
        <v>40310</v>
      </c>
      <c r="B59" s="4" t="s">
        <v>42</v>
      </c>
      <c r="C59" s="7">
        <v>76.36</v>
      </c>
    </row>
    <row r="60" spans="1:3" x14ac:dyDescent="0.25">
      <c r="A60" s="17">
        <v>40311</v>
      </c>
      <c r="B60" s="4" t="s">
        <v>40</v>
      </c>
      <c r="C60" s="7">
        <v>44.74</v>
      </c>
    </row>
    <row r="61" spans="1:3" x14ac:dyDescent="0.25">
      <c r="A61" s="17">
        <v>40312</v>
      </c>
      <c r="B61" s="4" t="s">
        <v>28</v>
      </c>
      <c r="C61" s="7">
        <v>56.58</v>
      </c>
    </row>
    <row r="62" spans="1:3" x14ac:dyDescent="0.25">
      <c r="A62" s="17">
        <v>40313</v>
      </c>
      <c r="B62" s="4" t="s">
        <v>41</v>
      </c>
      <c r="C62" s="7">
        <v>184.22</v>
      </c>
    </row>
    <row r="63" spans="1:3" x14ac:dyDescent="0.25">
      <c r="A63" s="17">
        <v>40314</v>
      </c>
      <c r="B63" s="4" t="s">
        <v>42</v>
      </c>
      <c r="C63" s="7">
        <v>194.59</v>
      </c>
    </row>
    <row r="64" spans="1:3" x14ac:dyDescent="0.25">
      <c r="A64" s="17">
        <v>40315</v>
      </c>
      <c r="B64" s="4" t="s">
        <v>42</v>
      </c>
      <c r="C64" s="7">
        <v>68.05</v>
      </c>
    </row>
    <row r="65" spans="1:3" x14ac:dyDescent="0.25">
      <c r="A65" s="17">
        <v>40316</v>
      </c>
      <c r="B65" s="4" t="s">
        <v>40</v>
      </c>
      <c r="C65" s="7">
        <v>131.05000000000001</v>
      </c>
    </row>
    <row r="66" spans="1:3" x14ac:dyDescent="0.25">
      <c r="A66" s="17">
        <v>40317</v>
      </c>
      <c r="B66" s="4" t="s">
        <v>42</v>
      </c>
      <c r="C66" s="7">
        <v>70.36</v>
      </c>
    </row>
    <row r="67" spans="1:3" x14ac:dyDescent="0.25">
      <c r="A67" s="17">
        <v>40318</v>
      </c>
      <c r="B67" s="4" t="s">
        <v>42</v>
      </c>
      <c r="C67" s="7">
        <v>56.45</v>
      </c>
    </row>
    <row r="68" spans="1:3" x14ac:dyDescent="0.25">
      <c r="A68" s="17">
        <v>40319</v>
      </c>
      <c r="B68" s="4" t="s">
        <v>40</v>
      </c>
      <c r="C68" s="7">
        <v>154.87</v>
      </c>
    </row>
    <row r="69" spans="1:3" x14ac:dyDescent="0.25">
      <c r="A69" s="17">
        <v>40320</v>
      </c>
      <c r="B69" s="4" t="s">
        <v>41</v>
      </c>
      <c r="C69" s="7">
        <v>126.5</v>
      </c>
    </row>
    <row r="70" spans="1:3" x14ac:dyDescent="0.25">
      <c r="A70" s="17">
        <v>40321</v>
      </c>
      <c r="B70" s="4" t="s">
        <v>40</v>
      </c>
      <c r="C70" s="7">
        <v>127.46</v>
      </c>
    </row>
    <row r="71" spans="1:3" x14ac:dyDescent="0.25">
      <c r="A71" s="17">
        <v>40322</v>
      </c>
      <c r="B71" s="4" t="s">
        <v>42</v>
      </c>
      <c r="C71" s="7">
        <v>24.3</v>
      </c>
    </row>
    <row r="72" spans="1:3" x14ac:dyDescent="0.25">
      <c r="A72" s="17">
        <v>40323</v>
      </c>
      <c r="B72" s="4" t="s">
        <v>42</v>
      </c>
      <c r="C72" s="7">
        <v>43.69</v>
      </c>
    </row>
    <row r="73" spans="1:3" x14ac:dyDescent="0.25">
      <c r="A73" s="17">
        <v>40324</v>
      </c>
      <c r="B73" s="4" t="s">
        <v>42</v>
      </c>
      <c r="C73" s="7">
        <v>157.59</v>
      </c>
    </row>
    <row r="74" spans="1:3" x14ac:dyDescent="0.25">
      <c r="A74" s="17">
        <v>40325</v>
      </c>
      <c r="B74" s="4" t="s">
        <v>42</v>
      </c>
      <c r="C74" s="7">
        <v>91.29</v>
      </c>
    </row>
    <row r="75" spans="1:3" x14ac:dyDescent="0.25">
      <c r="A75" s="17">
        <v>40326</v>
      </c>
      <c r="B75" s="4" t="s">
        <v>42</v>
      </c>
      <c r="C75" s="7">
        <v>175.7</v>
      </c>
    </row>
    <row r="76" spans="1:3" x14ac:dyDescent="0.25">
      <c r="A76" s="17">
        <v>40327</v>
      </c>
      <c r="B76" s="4" t="s">
        <v>40</v>
      </c>
      <c r="C76" s="7">
        <v>180.93</v>
      </c>
    </row>
    <row r="77" spans="1:3" x14ac:dyDescent="0.25">
      <c r="A77" s="17">
        <v>40328</v>
      </c>
      <c r="B77" s="4" t="s">
        <v>40</v>
      </c>
      <c r="C77" s="7">
        <v>54.59</v>
      </c>
    </row>
    <row r="78" spans="1:3" x14ac:dyDescent="0.25">
      <c r="A78" s="17">
        <v>40329</v>
      </c>
      <c r="B78" s="4" t="s">
        <v>41</v>
      </c>
      <c r="C78" s="7">
        <v>124.26</v>
      </c>
    </row>
    <row r="79" spans="1:3" x14ac:dyDescent="0.25">
      <c r="A79" s="17">
        <v>40330</v>
      </c>
      <c r="B79" s="4" t="s">
        <v>41</v>
      </c>
      <c r="C79" s="7">
        <v>160.76</v>
      </c>
    </row>
    <row r="80" spans="1:3" x14ac:dyDescent="0.25">
      <c r="A80" s="17">
        <v>40331</v>
      </c>
      <c r="B80" s="4" t="s">
        <v>43</v>
      </c>
      <c r="C80" s="7">
        <v>187.48</v>
      </c>
    </row>
    <row r="81" spans="1:3" x14ac:dyDescent="0.25">
      <c r="A81" s="17">
        <v>40332</v>
      </c>
      <c r="B81" s="4" t="s">
        <v>42</v>
      </c>
      <c r="C81" s="7">
        <v>78.680000000000007</v>
      </c>
    </row>
    <row r="82" spans="1:3" x14ac:dyDescent="0.25">
      <c r="A82" s="17">
        <v>40333</v>
      </c>
      <c r="B82" s="4" t="s">
        <v>42</v>
      </c>
      <c r="C82" s="7">
        <v>123.38</v>
      </c>
    </row>
    <row r="83" spans="1:3" x14ac:dyDescent="0.25">
      <c r="A83" s="17">
        <v>40334</v>
      </c>
      <c r="B83" s="4" t="s">
        <v>43</v>
      </c>
      <c r="C83" s="7">
        <v>36.68</v>
      </c>
    </row>
    <row r="84" spans="1:3" x14ac:dyDescent="0.25">
      <c r="A84" s="17">
        <v>40335</v>
      </c>
      <c r="B84" s="4" t="s">
        <v>42</v>
      </c>
      <c r="C84" s="7">
        <v>25.67</v>
      </c>
    </row>
    <row r="85" spans="1:3" x14ac:dyDescent="0.25">
      <c r="A85" s="17">
        <v>40336</v>
      </c>
      <c r="B85" s="4" t="s">
        <v>43</v>
      </c>
      <c r="C85" s="7">
        <v>77.56</v>
      </c>
    </row>
    <row r="86" spans="1:3" x14ac:dyDescent="0.25">
      <c r="A86" s="17">
        <v>40337</v>
      </c>
      <c r="B86" s="4" t="s">
        <v>28</v>
      </c>
      <c r="C86" s="7">
        <v>164.29</v>
      </c>
    </row>
    <row r="87" spans="1:3" x14ac:dyDescent="0.25">
      <c r="A87" s="17">
        <v>40338</v>
      </c>
      <c r="B87" s="4" t="s">
        <v>42</v>
      </c>
      <c r="C87" s="7">
        <v>154.96</v>
      </c>
    </row>
    <row r="88" spans="1:3" x14ac:dyDescent="0.25">
      <c r="A88" s="17">
        <v>40339</v>
      </c>
      <c r="B88" s="4" t="s">
        <v>30</v>
      </c>
      <c r="C88" s="7">
        <v>12.11</v>
      </c>
    </row>
    <row r="89" spans="1:3" x14ac:dyDescent="0.25">
      <c r="A89" s="17">
        <v>40340</v>
      </c>
      <c r="B89" s="4" t="s">
        <v>30</v>
      </c>
      <c r="C89" s="7">
        <v>190.11</v>
      </c>
    </row>
    <row r="90" spans="1:3" x14ac:dyDescent="0.25">
      <c r="A90" s="17">
        <v>40341</v>
      </c>
      <c r="B90" s="4" t="s">
        <v>42</v>
      </c>
      <c r="C90" s="7">
        <v>112.96</v>
      </c>
    </row>
    <row r="91" spans="1:3" x14ac:dyDescent="0.25">
      <c r="A91" s="17">
        <v>40342</v>
      </c>
      <c r="B91" s="4" t="s">
        <v>41</v>
      </c>
      <c r="C91" s="7">
        <v>52.86</v>
      </c>
    </row>
    <row r="92" spans="1:3" x14ac:dyDescent="0.25">
      <c r="A92" s="17">
        <v>40343</v>
      </c>
      <c r="B92" s="4" t="s">
        <v>43</v>
      </c>
      <c r="C92" s="7">
        <v>32.090000000000003</v>
      </c>
    </row>
    <row r="93" spans="1:3" x14ac:dyDescent="0.25">
      <c r="A93" s="17">
        <v>40344</v>
      </c>
      <c r="B93" s="4" t="s">
        <v>43</v>
      </c>
      <c r="C93" s="7">
        <v>162.13</v>
      </c>
    </row>
    <row r="94" spans="1:3" x14ac:dyDescent="0.25">
      <c r="A94" s="17">
        <v>40345</v>
      </c>
      <c r="B94" s="4" t="s">
        <v>28</v>
      </c>
      <c r="C94" s="7">
        <v>11.83</v>
      </c>
    </row>
    <row r="95" spans="1:3" x14ac:dyDescent="0.25">
      <c r="A95" s="17">
        <v>40346</v>
      </c>
      <c r="B95" s="4" t="s">
        <v>40</v>
      </c>
      <c r="C95" s="7">
        <v>37.71</v>
      </c>
    </row>
    <row r="96" spans="1:3" x14ac:dyDescent="0.25">
      <c r="A96" s="17">
        <v>40347</v>
      </c>
      <c r="B96" s="4" t="s">
        <v>43</v>
      </c>
      <c r="C96" s="7">
        <v>187.75</v>
      </c>
    </row>
    <row r="97" spans="1:3" x14ac:dyDescent="0.25">
      <c r="A97" s="17">
        <v>40348</v>
      </c>
      <c r="B97" s="4" t="s">
        <v>40</v>
      </c>
      <c r="C97" s="7">
        <v>60.06</v>
      </c>
    </row>
    <row r="98" spans="1:3" x14ac:dyDescent="0.25">
      <c r="A98" s="17">
        <v>40349</v>
      </c>
      <c r="B98" s="4" t="s">
        <v>41</v>
      </c>
      <c r="C98" s="7">
        <v>34.56</v>
      </c>
    </row>
    <row r="99" spans="1:3" x14ac:dyDescent="0.25">
      <c r="A99" s="17">
        <v>40350</v>
      </c>
      <c r="B99" s="4" t="s">
        <v>41</v>
      </c>
      <c r="C99" s="7">
        <v>108.87</v>
      </c>
    </row>
    <row r="100" spans="1:3" x14ac:dyDescent="0.25">
      <c r="A100" s="17">
        <v>40351</v>
      </c>
      <c r="B100" s="4" t="s">
        <v>43</v>
      </c>
      <c r="C100" s="7">
        <v>11.93</v>
      </c>
    </row>
    <row r="101" spans="1:3" x14ac:dyDescent="0.25">
      <c r="A101" s="17">
        <v>40352</v>
      </c>
      <c r="B101" s="4" t="s">
        <v>43</v>
      </c>
      <c r="C101" s="7">
        <v>153.25</v>
      </c>
    </row>
    <row r="102" spans="1:3" x14ac:dyDescent="0.25">
      <c r="A102" s="17">
        <v>40353</v>
      </c>
      <c r="B102" s="4" t="s">
        <v>42</v>
      </c>
      <c r="C102" s="7">
        <v>70.540000000000006</v>
      </c>
    </row>
    <row r="103" spans="1:3" x14ac:dyDescent="0.25">
      <c r="A103" s="17">
        <v>40354</v>
      </c>
      <c r="B103" s="4" t="s">
        <v>41</v>
      </c>
      <c r="C103" s="7">
        <v>101.9</v>
      </c>
    </row>
    <row r="104" spans="1:3" x14ac:dyDescent="0.25">
      <c r="A104" s="17">
        <v>40355</v>
      </c>
      <c r="B104" s="4" t="s">
        <v>40</v>
      </c>
      <c r="C104" s="7">
        <v>104.16</v>
      </c>
    </row>
    <row r="105" spans="1:3" x14ac:dyDescent="0.25">
      <c r="A105" s="17">
        <v>40356</v>
      </c>
      <c r="B105" s="4" t="s">
        <v>41</v>
      </c>
      <c r="C105" s="7">
        <v>175.72</v>
      </c>
    </row>
    <row r="106" spans="1:3" x14ac:dyDescent="0.25">
      <c r="A106" s="17">
        <v>40357</v>
      </c>
      <c r="B106" s="4" t="s">
        <v>42</v>
      </c>
      <c r="C106" s="7">
        <v>154.32</v>
      </c>
    </row>
    <row r="107" spans="1:3" x14ac:dyDescent="0.25">
      <c r="A107" s="17">
        <v>40358</v>
      </c>
      <c r="B107" s="4" t="s">
        <v>30</v>
      </c>
      <c r="C107" s="7">
        <v>29.41</v>
      </c>
    </row>
    <row r="108" spans="1:3" x14ac:dyDescent="0.25">
      <c r="A108" s="17">
        <v>40359</v>
      </c>
      <c r="B108" s="4" t="s">
        <v>42</v>
      </c>
      <c r="C108" s="7">
        <v>34.909999999999997</v>
      </c>
    </row>
    <row r="109" spans="1:3" x14ac:dyDescent="0.25">
      <c r="A109" s="17">
        <v>40360</v>
      </c>
      <c r="B109" s="4" t="s">
        <v>43</v>
      </c>
      <c r="C109" s="7">
        <v>184.06</v>
      </c>
    </row>
    <row r="110" spans="1:3" x14ac:dyDescent="0.25">
      <c r="A110" s="17">
        <v>40361</v>
      </c>
      <c r="B110" s="4" t="s">
        <v>43</v>
      </c>
      <c r="C110" s="7">
        <v>21</v>
      </c>
    </row>
    <row r="111" spans="1:3" x14ac:dyDescent="0.25">
      <c r="A111" s="17">
        <v>40362</v>
      </c>
      <c r="B111" s="4" t="s">
        <v>41</v>
      </c>
      <c r="C111" s="7">
        <v>129.32</v>
      </c>
    </row>
    <row r="112" spans="1:3" x14ac:dyDescent="0.25">
      <c r="A112" s="17">
        <v>40363</v>
      </c>
      <c r="B112" s="4" t="s">
        <v>40</v>
      </c>
      <c r="C112" s="7">
        <v>25.58</v>
      </c>
    </row>
    <row r="113" spans="1:3" x14ac:dyDescent="0.25">
      <c r="A113" s="17">
        <v>40364</v>
      </c>
      <c r="B113" s="4" t="s">
        <v>30</v>
      </c>
      <c r="C113" s="7">
        <v>60.54</v>
      </c>
    </row>
    <row r="114" spans="1:3" x14ac:dyDescent="0.25">
      <c r="A114" s="17">
        <v>40365</v>
      </c>
      <c r="B114" s="4" t="s">
        <v>43</v>
      </c>
      <c r="C114" s="7">
        <v>28.12</v>
      </c>
    </row>
    <row r="115" spans="1:3" x14ac:dyDescent="0.25">
      <c r="A115" s="17">
        <v>40366</v>
      </c>
      <c r="B115" s="4" t="s">
        <v>41</v>
      </c>
      <c r="C115" s="7">
        <v>127.44</v>
      </c>
    </row>
    <row r="116" spans="1:3" x14ac:dyDescent="0.25">
      <c r="A116" s="17">
        <v>40367</v>
      </c>
      <c r="B116" s="4" t="s">
        <v>42</v>
      </c>
      <c r="C116" s="7">
        <v>62.12</v>
      </c>
    </row>
    <row r="117" spans="1:3" x14ac:dyDescent="0.25">
      <c r="A117" s="17">
        <v>40368</v>
      </c>
      <c r="B117" s="4" t="s">
        <v>43</v>
      </c>
      <c r="C117" s="7">
        <v>176.24</v>
      </c>
    </row>
    <row r="118" spans="1:3" x14ac:dyDescent="0.25">
      <c r="A118" s="17">
        <v>40369</v>
      </c>
      <c r="B118" s="4" t="s">
        <v>40</v>
      </c>
      <c r="C118" s="7">
        <v>12.06</v>
      </c>
    </row>
    <row r="119" spans="1:3" x14ac:dyDescent="0.25">
      <c r="A119" s="17">
        <v>40370</v>
      </c>
      <c r="B119" s="4" t="s">
        <v>41</v>
      </c>
      <c r="C119" s="7">
        <v>18.670000000000002</v>
      </c>
    </row>
    <row r="120" spans="1:3" x14ac:dyDescent="0.25">
      <c r="A120" s="17">
        <v>40371</v>
      </c>
      <c r="B120" s="4" t="s">
        <v>41</v>
      </c>
      <c r="C120" s="7">
        <v>153.94</v>
      </c>
    </row>
    <row r="121" spans="1:3" x14ac:dyDescent="0.25">
      <c r="A121" s="17">
        <v>40372</v>
      </c>
      <c r="B121" s="4" t="s">
        <v>30</v>
      </c>
      <c r="C121" s="7">
        <v>52.79</v>
      </c>
    </row>
    <row r="122" spans="1:3" x14ac:dyDescent="0.25">
      <c r="A122" s="17">
        <v>40373</v>
      </c>
      <c r="B122" s="4" t="s">
        <v>40</v>
      </c>
      <c r="C122" s="7">
        <v>84.07</v>
      </c>
    </row>
    <row r="123" spans="1:3" x14ac:dyDescent="0.25">
      <c r="A123" s="17">
        <v>40374</v>
      </c>
      <c r="B123" s="4" t="s">
        <v>43</v>
      </c>
      <c r="C123" s="7">
        <v>158.47</v>
      </c>
    </row>
    <row r="124" spans="1:3" x14ac:dyDescent="0.25">
      <c r="A124" s="17">
        <v>40375</v>
      </c>
      <c r="B124" s="4" t="s">
        <v>28</v>
      </c>
      <c r="C124" s="7">
        <v>89.13</v>
      </c>
    </row>
    <row r="125" spans="1:3" x14ac:dyDescent="0.25">
      <c r="A125" s="17">
        <v>40376</v>
      </c>
      <c r="B125" s="4" t="s">
        <v>41</v>
      </c>
      <c r="C125" s="7">
        <v>119.02</v>
      </c>
    </row>
    <row r="126" spans="1:3" x14ac:dyDescent="0.25">
      <c r="A126" s="17">
        <v>40377</v>
      </c>
      <c r="B126" s="4" t="s">
        <v>42</v>
      </c>
      <c r="C126" s="7">
        <v>27.81</v>
      </c>
    </row>
    <row r="127" spans="1:3" x14ac:dyDescent="0.25">
      <c r="A127" s="17">
        <v>40378</v>
      </c>
      <c r="B127" s="4" t="s">
        <v>30</v>
      </c>
      <c r="C127" s="7">
        <v>161.33000000000001</v>
      </c>
    </row>
    <row r="128" spans="1:3" x14ac:dyDescent="0.25">
      <c r="A128" s="17">
        <v>40379</v>
      </c>
      <c r="B128" s="4" t="s">
        <v>43</v>
      </c>
      <c r="C128" s="7">
        <v>72.09</v>
      </c>
    </row>
    <row r="129" spans="1:3" x14ac:dyDescent="0.25">
      <c r="A129" s="17">
        <v>40380</v>
      </c>
      <c r="B129" s="4" t="s">
        <v>43</v>
      </c>
      <c r="C129" s="7">
        <v>128.82</v>
      </c>
    </row>
    <row r="130" spans="1:3" x14ac:dyDescent="0.25">
      <c r="A130" s="17">
        <v>40381</v>
      </c>
      <c r="B130" s="4" t="s">
        <v>42</v>
      </c>
      <c r="C130" s="7">
        <v>105.19</v>
      </c>
    </row>
    <row r="131" spans="1:3" x14ac:dyDescent="0.25">
      <c r="A131" s="17">
        <v>40382</v>
      </c>
      <c r="B131" s="4" t="s">
        <v>30</v>
      </c>
      <c r="C131" s="7">
        <v>63.91</v>
      </c>
    </row>
    <row r="132" spans="1:3" x14ac:dyDescent="0.25">
      <c r="A132" s="17">
        <v>40383</v>
      </c>
      <c r="B132" s="4" t="s">
        <v>41</v>
      </c>
      <c r="C132" s="7">
        <v>30.93</v>
      </c>
    </row>
    <row r="133" spans="1:3" x14ac:dyDescent="0.25">
      <c r="A133" s="17">
        <v>40384</v>
      </c>
      <c r="B133" s="4" t="s">
        <v>30</v>
      </c>
      <c r="C133" s="7">
        <v>8.51</v>
      </c>
    </row>
    <row r="134" spans="1:3" x14ac:dyDescent="0.25">
      <c r="A134" s="17">
        <v>40385</v>
      </c>
      <c r="B134" s="4" t="s">
        <v>42</v>
      </c>
      <c r="C134" s="7">
        <v>69.09</v>
      </c>
    </row>
    <row r="135" spans="1:3" x14ac:dyDescent="0.25">
      <c r="A135" s="17">
        <v>40386</v>
      </c>
      <c r="B135" s="4" t="s">
        <v>42</v>
      </c>
      <c r="C135" s="7">
        <v>193.17</v>
      </c>
    </row>
    <row r="136" spans="1:3" x14ac:dyDescent="0.25">
      <c r="A136" s="17">
        <v>40387</v>
      </c>
      <c r="B136" s="4" t="s">
        <v>41</v>
      </c>
      <c r="C136" s="7">
        <v>142.56</v>
      </c>
    </row>
    <row r="137" spans="1:3" x14ac:dyDescent="0.25">
      <c r="A137" s="17">
        <v>40388</v>
      </c>
      <c r="B137" s="4" t="s">
        <v>43</v>
      </c>
      <c r="C137" s="7">
        <v>3.49</v>
      </c>
    </row>
    <row r="138" spans="1:3" x14ac:dyDescent="0.25">
      <c r="A138" s="17">
        <v>40389</v>
      </c>
      <c r="B138" s="4" t="s">
        <v>30</v>
      </c>
      <c r="C138" s="7">
        <v>43.39</v>
      </c>
    </row>
    <row r="139" spans="1:3" x14ac:dyDescent="0.25">
      <c r="A139" s="17">
        <v>40390</v>
      </c>
      <c r="B139" s="4" t="s">
        <v>28</v>
      </c>
      <c r="C139" s="7">
        <v>77.290000000000006</v>
      </c>
    </row>
    <row r="140" spans="1:3" x14ac:dyDescent="0.25">
      <c r="A140" s="17">
        <v>40391</v>
      </c>
      <c r="B140" s="4" t="s">
        <v>30</v>
      </c>
      <c r="C140" s="7">
        <v>48.15</v>
      </c>
    </row>
    <row r="141" spans="1:3" x14ac:dyDescent="0.25">
      <c r="A141" s="17">
        <v>40392</v>
      </c>
      <c r="B141" s="4" t="s">
        <v>28</v>
      </c>
      <c r="C141" s="7">
        <v>123.46</v>
      </c>
    </row>
    <row r="142" spans="1:3" x14ac:dyDescent="0.25">
      <c r="A142" s="17">
        <v>40393</v>
      </c>
      <c r="B142" s="4" t="s">
        <v>43</v>
      </c>
      <c r="C142" s="7">
        <v>48.71</v>
      </c>
    </row>
    <row r="143" spans="1:3" x14ac:dyDescent="0.25">
      <c r="A143" s="17">
        <v>40394</v>
      </c>
      <c r="B143" s="4" t="s">
        <v>28</v>
      </c>
      <c r="C143" s="7">
        <v>183.32</v>
      </c>
    </row>
    <row r="144" spans="1:3" x14ac:dyDescent="0.25">
      <c r="A144" s="17">
        <v>40395</v>
      </c>
      <c r="B144" s="4" t="s">
        <v>43</v>
      </c>
      <c r="C144" s="7">
        <v>163.78</v>
      </c>
    </row>
    <row r="145" spans="1:3" x14ac:dyDescent="0.25">
      <c r="A145" s="17">
        <v>40396</v>
      </c>
      <c r="B145" s="4" t="s">
        <v>41</v>
      </c>
      <c r="C145" s="7">
        <v>119.14</v>
      </c>
    </row>
    <row r="146" spans="1:3" x14ac:dyDescent="0.25">
      <c r="A146" s="17">
        <v>40397</v>
      </c>
      <c r="B146" s="4" t="s">
        <v>41</v>
      </c>
      <c r="C146" s="7">
        <v>196.91</v>
      </c>
    </row>
    <row r="147" spans="1:3" x14ac:dyDescent="0.25">
      <c r="A147" s="17">
        <v>40398</v>
      </c>
      <c r="B147" s="4" t="s">
        <v>41</v>
      </c>
      <c r="C147" s="7">
        <v>129.4</v>
      </c>
    </row>
    <row r="148" spans="1:3" x14ac:dyDescent="0.25">
      <c r="A148" s="17">
        <v>40399</v>
      </c>
      <c r="B148" s="4" t="s">
        <v>42</v>
      </c>
      <c r="C148" s="7">
        <v>26.61</v>
      </c>
    </row>
    <row r="149" spans="1:3" x14ac:dyDescent="0.25">
      <c r="A149" s="17">
        <v>40400</v>
      </c>
      <c r="B149" s="4" t="s">
        <v>41</v>
      </c>
      <c r="C149" s="7">
        <v>194.96</v>
      </c>
    </row>
    <row r="150" spans="1:3" x14ac:dyDescent="0.25">
      <c r="A150" s="17">
        <v>40401</v>
      </c>
      <c r="B150" s="4" t="s">
        <v>43</v>
      </c>
      <c r="C150" s="7">
        <v>105.59</v>
      </c>
    </row>
    <row r="151" spans="1:3" x14ac:dyDescent="0.25">
      <c r="A151" s="17">
        <v>40402</v>
      </c>
      <c r="B151" s="4" t="s">
        <v>28</v>
      </c>
      <c r="C151" s="7">
        <v>19.7</v>
      </c>
    </row>
    <row r="152" spans="1:3" x14ac:dyDescent="0.25">
      <c r="A152" s="17">
        <v>40403</v>
      </c>
      <c r="B152" s="4" t="s">
        <v>42</v>
      </c>
      <c r="C152" s="7">
        <v>78.78</v>
      </c>
    </row>
    <row r="153" spans="1:3" x14ac:dyDescent="0.25">
      <c r="A153" s="17">
        <v>40404</v>
      </c>
      <c r="B153" s="4" t="s">
        <v>40</v>
      </c>
      <c r="C153" s="7">
        <v>3.12</v>
      </c>
    </row>
    <row r="154" spans="1:3" x14ac:dyDescent="0.25">
      <c r="A154" s="17">
        <v>40405</v>
      </c>
      <c r="B154" s="4" t="s">
        <v>43</v>
      </c>
      <c r="C154" s="7">
        <v>174.64</v>
      </c>
    </row>
    <row r="155" spans="1:3" x14ac:dyDescent="0.25">
      <c r="A155" s="17">
        <v>40406</v>
      </c>
      <c r="B155" s="4" t="s">
        <v>41</v>
      </c>
      <c r="C155" s="7">
        <v>51.67</v>
      </c>
    </row>
    <row r="156" spans="1:3" x14ac:dyDescent="0.25">
      <c r="A156" s="17">
        <v>40407</v>
      </c>
      <c r="B156" s="4" t="s">
        <v>40</v>
      </c>
      <c r="C156" s="7">
        <v>86.79</v>
      </c>
    </row>
    <row r="157" spans="1:3" x14ac:dyDescent="0.25">
      <c r="A157" s="17">
        <v>40408</v>
      </c>
      <c r="B157" s="4" t="s">
        <v>42</v>
      </c>
      <c r="C157" s="7">
        <v>147.6</v>
      </c>
    </row>
    <row r="158" spans="1:3" x14ac:dyDescent="0.25">
      <c r="A158" s="17">
        <v>40409</v>
      </c>
      <c r="B158" s="4" t="s">
        <v>42</v>
      </c>
      <c r="C158" s="7">
        <v>16.149999999999999</v>
      </c>
    </row>
    <row r="159" spans="1:3" x14ac:dyDescent="0.25">
      <c r="A159" s="17">
        <v>40410</v>
      </c>
      <c r="B159" s="4" t="s">
        <v>41</v>
      </c>
      <c r="C159" s="7">
        <v>182.14</v>
      </c>
    </row>
    <row r="160" spans="1:3" x14ac:dyDescent="0.25">
      <c r="A160" s="17">
        <v>40411</v>
      </c>
      <c r="B160" s="4" t="s">
        <v>43</v>
      </c>
      <c r="C160" s="7">
        <v>126.21</v>
      </c>
    </row>
    <row r="161" spans="1:3" x14ac:dyDescent="0.25">
      <c r="A161" s="17">
        <v>40412</v>
      </c>
      <c r="B161" s="4" t="s">
        <v>43</v>
      </c>
      <c r="C161" s="7">
        <v>82.97</v>
      </c>
    </row>
    <row r="162" spans="1:3" x14ac:dyDescent="0.25">
      <c r="A162" s="17">
        <v>40413</v>
      </c>
      <c r="B162" s="4" t="s">
        <v>42</v>
      </c>
      <c r="C162" s="7">
        <v>87.91</v>
      </c>
    </row>
    <row r="163" spans="1:3" x14ac:dyDescent="0.25">
      <c r="A163" s="17">
        <v>40414</v>
      </c>
      <c r="B163" s="4" t="s">
        <v>40</v>
      </c>
      <c r="C163" s="7">
        <v>112.39</v>
      </c>
    </row>
    <row r="164" spans="1:3" x14ac:dyDescent="0.25">
      <c r="A164" s="17">
        <v>40415</v>
      </c>
      <c r="B164" s="4" t="s">
        <v>43</v>
      </c>
      <c r="C164" s="7">
        <v>188.4</v>
      </c>
    </row>
    <row r="165" spans="1:3" x14ac:dyDescent="0.25">
      <c r="A165" s="17">
        <v>40416</v>
      </c>
      <c r="B165" s="4" t="s">
        <v>41</v>
      </c>
      <c r="C165" s="7">
        <v>188.53</v>
      </c>
    </row>
    <row r="166" spans="1:3" x14ac:dyDescent="0.25">
      <c r="A166" s="17">
        <v>40417</v>
      </c>
      <c r="B166" s="4" t="s">
        <v>28</v>
      </c>
      <c r="C166" s="7">
        <v>64</v>
      </c>
    </row>
    <row r="167" spans="1:3" x14ac:dyDescent="0.25">
      <c r="A167" s="17">
        <v>40418</v>
      </c>
      <c r="B167" s="4" t="s">
        <v>43</v>
      </c>
      <c r="C167" s="7">
        <v>116.78</v>
      </c>
    </row>
    <row r="168" spans="1:3" x14ac:dyDescent="0.25">
      <c r="A168" s="17">
        <v>40419</v>
      </c>
      <c r="B168" s="4" t="s">
        <v>41</v>
      </c>
      <c r="C168" s="7">
        <v>14.45</v>
      </c>
    </row>
    <row r="169" spans="1:3" x14ac:dyDescent="0.25">
      <c r="A169" s="17">
        <v>40420</v>
      </c>
      <c r="B169" s="4" t="s">
        <v>30</v>
      </c>
      <c r="C169" s="7">
        <v>71.53</v>
      </c>
    </row>
    <row r="170" spans="1:3" x14ac:dyDescent="0.25">
      <c r="A170" s="17">
        <v>40421</v>
      </c>
      <c r="B170" s="4" t="s">
        <v>43</v>
      </c>
      <c r="C170" s="7">
        <v>191.66</v>
      </c>
    </row>
    <row r="171" spans="1:3" x14ac:dyDescent="0.25">
      <c r="A171" s="17">
        <v>40422</v>
      </c>
      <c r="B171" s="4" t="s">
        <v>40</v>
      </c>
      <c r="C171" s="7">
        <v>2.5</v>
      </c>
    </row>
    <row r="172" spans="1:3" x14ac:dyDescent="0.25">
      <c r="A172" s="17">
        <v>40423</v>
      </c>
      <c r="B172" s="4" t="s">
        <v>40</v>
      </c>
      <c r="C172" s="7">
        <v>185.28</v>
      </c>
    </row>
    <row r="173" spans="1:3" x14ac:dyDescent="0.25">
      <c r="A173" s="17">
        <v>40424</v>
      </c>
      <c r="B173" s="4" t="s">
        <v>41</v>
      </c>
      <c r="C173" s="7">
        <v>45.35</v>
      </c>
    </row>
    <row r="174" spans="1:3" x14ac:dyDescent="0.25">
      <c r="A174" s="17">
        <v>40425</v>
      </c>
      <c r="B174" s="4" t="s">
        <v>30</v>
      </c>
      <c r="C174" s="7">
        <v>74.739999999999995</v>
      </c>
    </row>
    <row r="175" spans="1:3" x14ac:dyDescent="0.25">
      <c r="A175" s="17">
        <v>40426</v>
      </c>
      <c r="B175" s="4" t="s">
        <v>41</v>
      </c>
      <c r="C175" s="7">
        <v>146.35</v>
      </c>
    </row>
    <row r="176" spans="1:3" x14ac:dyDescent="0.25">
      <c r="A176" s="17">
        <v>40427</v>
      </c>
      <c r="B176" s="4" t="s">
        <v>30</v>
      </c>
      <c r="C176" s="7">
        <v>195.69</v>
      </c>
    </row>
    <row r="177" spans="1:3" x14ac:dyDescent="0.25">
      <c r="A177" s="17">
        <v>40428</v>
      </c>
      <c r="B177" s="4" t="s">
        <v>41</v>
      </c>
      <c r="C177" s="7">
        <v>81.03</v>
      </c>
    </row>
    <row r="178" spans="1:3" x14ac:dyDescent="0.25">
      <c r="A178" s="17">
        <v>40429</v>
      </c>
      <c r="B178" s="4" t="s">
        <v>40</v>
      </c>
      <c r="C178" s="7">
        <v>51.26</v>
      </c>
    </row>
    <row r="179" spans="1:3" x14ac:dyDescent="0.25">
      <c r="A179" s="17">
        <v>40430</v>
      </c>
      <c r="B179" s="4" t="s">
        <v>41</v>
      </c>
      <c r="C179" s="7">
        <v>126.38</v>
      </c>
    </row>
    <row r="180" spans="1:3" x14ac:dyDescent="0.25">
      <c r="A180" s="17">
        <v>40431</v>
      </c>
      <c r="B180" s="4" t="s">
        <v>42</v>
      </c>
      <c r="C180" s="7">
        <v>65.97</v>
      </c>
    </row>
    <row r="181" spans="1:3" x14ac:dyDescent="0.25">
      <c r="A181" s="17">
        <v>40432</v>
      </c>
      <c r="B181" s="4" t="s">
        <v>30</v>
      </c>
      <c r="C181" s="7">
        <v>150.96</v>
      </c>
    </row>
    <row r="182" spans="1:3" x14ac:dyDescent="0.25">
      <c r="A182" s="17">
        <v>40433</v>
      </c>
      <c r="B182" s="4" t="s">
        <v>30</v>
      </c>
      <c r="C182" s="7">
        <v>66.650000000000006</v>
      </c>
    </row>
    <row r="183" spans="1:3" x14ac:dyDescent="0.25">
      <c r="A183" s="17">
        <v>40434</v>
      </c>
      <c r="B183" s="4" t="s">
        <v>40</v>
      </c>
      <c r="C183" s="7">
        <v>176.47</v>
      </c>
    </row>
    <row r="184" spans="1:3" x14ac:dyDescent="0.25">
      <c r="A184" s="17">
        <v>40435</v>
      </c>
      <c r="B184" s="4" t="s">
        <v>40</v>
      </c>
      <c r="C184" s="7">
        <v>128.91</v>
      </c>
    </row>
    <row r="185" spans="1:3" x14ac:dyDescent="0.25">
      <c r="A185" s="17">
        <v>40436</v>
      </c>
      <c r="B185" s="4" t="s">
        <v>42</v>
      </c>
      <c r="C185" s="7">
        <v>12.49</v>
      </c>
    </row>
    <row r="186" spans="1:3" x14ac:dyDescent="0.25">
      <c r="A186" s="17">
        <v>40437</v>
      </c>
      <c r="B186" s="4" t="s">
        <v>43</v>
      </c>
      <c r="C186" s="7">
        <v>188.14</v>
      </c>
    </row>
    <row r="187" spans="1:3" x14ac:dyDescent="0.25">
      <c r="A187" s="17">
        <v>40438</v>
      </c>
      <c r="B187" s="4" t="s">
        <v>30</v>
      </c>
      <c r="C187" s="7">
        <v>173.7</v>
      </c>
    </row>
    <row r="188" spans="1:3" x14ac:dyDescent="0.25">
      <c r="A188" s="17">
        <v>40439</v>
      </c>
      <c r="B188" s="4" t="s">
        <v>28</v>
      </c>
      <c r="C188" s="7">
        <v>174.39</v>
      </c>
    </row>
    <row r="189" spans="1:3" x14ac:dyDescent="0.25">
      <c r="A189" s="17">
        <v>40440</v>
      </c>
      <c r="B189" s="4" t="s">
        <v>41</v>
      </c>
      <c r="C189" s="7">
        <v>117.24</v>
      </c>
    </row>
    <row r="190" spans="1:3" x14ac:dyDescent="0.25">
      <c r="A190" s="17">
        <v>40441</v>
      </c>
      <c r="B190" s="4" t="s">
        <v>43</v>
      </c>
      <c r="C190" s="7">
        <v>67.05</v>
      </c>
    </row>
    <row r="191" spans="1:3" x14ac:dyDescent="0.25">
      <c r="A191" s="17">
        <v>40442</v>
      </c>
      <c r="B191" s="4" t="s">
        <v>43</v>
      </c>
      <c r="C191" s="7">
        <v>76.64</v>
      </c>
    </row>
    <row r="192" spans="1:3" x14ac:dyDescent="0.25">
      <c r="A192" s="17">
        <v>40443</v>
      </c>
      <c r="B192" s="4" t="s">
        <v>28</v>
      </c>
      <c r="C192" s="7">
        <v>161.02000000000001</v>
      </c>
    </row>
    <row r="193" spans="1:3" x14ac:dyDescent="0.25">
      <c r="A193" s="17">
        <v>40444</v>
      </c>
      <c r="B193" s="4" t="s">
        <v>41</v>
      </c>
      <c r="C193" s="7">
        <v>130.22999999999999</v>
      </c>
    </row>
    <row r="194" spans="1:3" x14ac:dyDescent="0.25">
      <c r="A194" s="17">
        <v>40445</v>
      </c>
      <c r="B194" s="4" t="s">
        <v>43</v>
      </c>
      <c r="C194" s="7">
        <v>99.53</v>
      </c>
    </row>
    <row r="195" spans="1:3" x14ac:dyDescent="0.25">
      <c r="A195" s="17">
        <v>40446</v>
      </c>
      <c r="B195" s="4" t="s">
        <v>43</v>
      </c>
      <c r="C195" s="7">
        <v>54.42</v>
      </c>
    </row>
    <row r="196" spans="1:3" x14ac:dyDescent="0.25">
      <c r="A196" s="17">
        <v>40447</v>
      </c>
      <c r="B196" s="4" t="s">
        <v>28</v>
      </c>
      <c r="C196" s="7">
        <v>193.46</v>
      </c>
    </row>
    <row r="197" spans="1:3" x14ac:dyDescent="0.25">
      <c r="A197" s="17">
        <v>40448</v>
      </c>
      <c r="B197" s="4" t="s">
        <v>42</v>
      </c>
      <c r="C197" s="7">
        <v>197.54</v>
      </c>
    </row>
    <row r="198" spans="1:3" x14ac:dyDescent="0.25">
      <c r="A198" s="17">
        <v>40449</v>
      </c>
      <c r="B198" s="4" t="s">
        <v>42</v>
      </c>
      <c r="C198" s="7">
        <v>160.68</v>
      </c>
    </row>
    <row r="199" spans="1:3" x14ac:dyDescent="0.25">
      <c r="A199" s="17">
        <v>40450</v>
      </c>
      <c r="B199" s="4" t="s">
        <v>42</v>
      </c>
      <c r="C199" s="7">
        <v>55.74</v>
      </c>
    </row>
    <row r="200" spans="1:3" x14ac:dyDescent="0.25">
      <c r="A200" s="17">
        <v>40451</v>
      </c>
      <c r="B200" s="4" t="s">
        <v>40</v>
      </c>
      <c r="C200" s="7">
        <v>24.04</v>
      </c>
    </row>
    <row r="201" spans="1:3" x14ac:dyDescent="0.25">
      <c r="A201" s="17">
        <v>40452</v>
      </c>
      <c r="B201" s="4" t="s">
        <v>28</v>
      </c>
      <c r="C201" s="7">
        <v>148.06</v>
      </c>
    </row>
    <row r="202" spans="1:3" x14ac:dyDescent="0.25">
      <c r="A202" s="17">
        <v>40453</v>
      </c>
      <c r="B202" s="4" t="s">
        <v>43</v>
      </c>
      <c r="C202" s="7">
        <v>25.19</v>
      </c>
    </row>
    <row r="203" spans="1:3" x14ac:dyDescent="0.25">
      <c r="A203" s="17">
        <v>40454</v>
      </c>
      <c r="B203" s="4" t="s">
        <v>43</v>
      </c>
      <c r="C203" s="7">
        <v>192.83</v>
      </c>
    </row>
    <row r="204" spans="1:3" x14ac:dyDescent="0.25">
      <c r="A204" s="17">
        <v>40455</v>
      </c>
      <c r="B204" s="4" t="s">
        <v>28</v>
      </c>
      <c r="C204" s="7">
        <v>69.05</v>
      </c>
    </row>
    <row r="205" spans="1:3" x14ac:dyDescent="0.25">
      <c r="A205" s="17">
        <v>40456</v>
      </c>
      <c r="B205" s="4" t="s">
        <v>43</v>
      </c>
      <c r="C205" s="7">
        <v>114.27</v>
      </c>
    </row>
    <row r="206" spans="1:3" x14ac:dyDescent="0.25">
      <c r="A206" s="17">
        <v>40457</v>
      </c>
      <c r="B206" s="4" t="s">
        <v>42</v>
      </c>
      <c r="C206" s="7">
        <v>175.81</v>
      </c>
    </row>
    <row r="207" spans="1:3" x14ac:dyDescent="0.25">
      <c r="A207" s="17">
        <v>40458</v>
      </c>
      <c r="B207" s="4" t="s">
        <v>40</v>
      </c>
      <c r="C207" s="7">
        <v>12.42</v>
      </c>
    </row>
    <row r="208" spans="1:3" x14ac:dyDescent="0.25">
      <c r="A208" s="17">
        <v>40459</v>
      </c>
      <c r="B208" s="4" t="s">
        <v>43</v>
      </c>
      <c r="C208" s="7">
        <v>6.98</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sqref="A1:XFD1048576"/>
    </sheetView>
  </sheetViews>
  <sheetFormatPr defaultRowHeight="15" x14ac:dyDescent="0.25"/>
  <cols>
    <col min="1" max="1" width="21.7109375" bestFit="1" customWidth="1"/>
    <col min="5" max="5" width="15.5703125" bestFit="1" customWidth="1"/>
    <col min="8" max="8" width="10.42578125" bestFit="1" customWidth="1"/>
  </cols>
  <sheetData>
    <row r="1" spans="1:8" ht="30" x14ac:dyDescent="0.25">
      <c r="A1" s="1" t="s">
        <v>787</v>
      </c>
      <c r="B1" s="2"/>
      <c r="C1" s="2"/>
      <c r="D1" s="2"/>
      <c r="E1" s="2"/>
      <c r="F1" s="2"/>
      <c r="G1" s="2"/>
      <c r="H1" s="3"/>
    </row>
    <row r="4" spans="1:8" x14ac:dyDescent="0.25">
      <c r="A4" t="s">
        <v>788</v>
      </c>
    </row>
    <row r="5" spans="1:8" x14ac:dyDescent="0.25">
      <c r="A5" t="s">
        <v>789</v>
      </c>
    </row>
    <row r="6" spans="1:8" x14ac:dyDescent="0.25">
      <c r="A6" t="s">
        <v>790</v>
      </c>
    </row>
    <row r="7" spans="1:8" x14ac:dyDescent="0.25">
      <c r="A7" t="s">
        <v>791</v>
      </c>
    </row>
    <row r="8" spans="1:8" x14ac:dyDescent="0.25">
      <c r="A8" t="s">
        <v>792</v>
      </c>
    </row>
    <row r="9" spans="1:8" x14ac:dyDescent="0.25">
      <c r="A9" t="s">
        <v>793</v>
      </c>
    </row>
    <row r="10" spans="1:8" x14ac:dyDescent="0.25">
      <c r="A10" t="s">
        <v>794</v>
      </c>
    </row>
    <row r="11" spans="1:8" x14ac:dyDescent="0.25">
      <c r="A11" t="s">
        <v>795</v>
      </c>
    </row>
    <row r="12" spans="1:8" x14ac:dyDescent="0.25">
      <c r="A12" t="s">
        <v>796</v>
      </c>
    </row>
    <row r="13" spans="1:8" x14ac:dyDescent="0.25">
      <c r="A13" t="s">
        <v>797</v>
      </c>
    </row>
    <row r="14" spans="1:8" x14ac:dyDescent="0.25">
      <c r="A14" t="s">
        <v>798</v>
      </c>
    </row>
    <row r="15" spans="1:8" x14ac:dyDescent="0.25">
      <c r="A15" t="s">
        <v>799</v>
      </c>
    </row>
    <row r="16" spans="1:8" x14ac:dyDescent="0.25">
      <c r="A16" t="s">
        <v>800</v>
      </c>
    </row>
    <row r="17" spans="1:1" x14ac:dyDescent="0.25">
      <c r="A17" t="s">
        <v>801</v>
      </c>
    </row>
    <row r="18" spans="1:1" x14ac:dyDescent="0.25">
      <c r="A18" t="s">
        <v>802</v>
      </c>
    </row>
    <row r="19" spans="1:1" x14ac:dyDescent="0.25">
      <c r="A19" t="s">
        <v>803</v>
      </c>
    </row>
    <row r="20" spans="1:1" x14ac:dyDescent="0.25">
      <c r="A20" t="s">
        <v>804</v>
      </c>
    </row>
    <row r="21" spans="1:1" x14ac:dyDescent="0.25">
      <c r="A21" t="s">
        <v>805</v>
      </c>
    </row>
    <row r="22" spans="1:1" x14ac:dyDescent="0.25">
      <c r="A22" t="s">
        <v>806</v>
      </c>
    </row>
    <row r="23" spans="1:1" x14ac:dyDescent="0.25">
      <c r="A23" t="s">
        <v>807</v>
      </c>
    </row>
    <row r="24" spans="1:1" x14ac:dyDescent="0.25">
      <c r="A24" t="s">
        <v>808</v>
      </c>
    </row>
    <row r="25" spans="1:1" x14ac:dyDescent="0.25">
      <c r="A25" t="s">
        <v>809</v>
      </c>
    </row>
    <row r="26" spans="1:1" x14ac:dyDescent="0.25">
      <c r="A26" t="s">
        <v>810</v>
      </c>
    </row>
    <row r="27" spans="1:1" x14ac:dyDescent="0.25">
      <c r="A27" t="s">
        <v>811</v>
      </c>
    </row>
    <row r="28" spans="1:1" x14ac:dyDescent="0.25">
      <c r="A28" t="s">
        <v>812</v>
      </c>
    </row>
    <row r="29" spans="1:1" x14ac:dyDescent="0.25">
      <c r="A29" t="s">
        <v>813</v>
      </c>
    </row>
    <row r="30" spans="1:1" x14ac:dyDescent="0.25">
      <c r="A30" t="s">
        <v>814</v>
      </c>
    </row>
    <row r="31" spans="1:1" x14ac:dyDescent="0.25">
      <c r="A31" t="s">
        <v>815</v>
      </c>
    </row>
    <row r="32" spans="1:1" x14ac:dyDescent="0.25">
      <c r="A32" t="s">
        <v>816</v>
      </c>
    </row>
    <row r="33" spans="1:1" x14ac:dyDescent="0.25">
      <c r="A33" t="s">
        <v>817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C19" sqref="C19"/>
    </sheetView>
  </sheetViews>
  <sheetFormatPr defaultRowHeight="15" x14ac:dyDescent="0.25"/>
  <cols>
    <col min="1" max="1" width="30.7109375" bestFit="1" customWidth="1"/>
    <col min="5" max="5" width="15.5703125" bestFit="1" customWidth="1"/>
    <col min="8" max="8" width="10.42578125" bestFit="1" customWidth="1"/>
  </cols>
  <sheetData>
    <row r="1" spans="1:8" ht="30" x14ac:dyDescent="0.25">
      <c r="A1" s="1" t="s">
        <v>818</v>
      </c>
      <c r="B1" s="2"/>
      <c r="C1" s="2"/>
      <c r="D1" s="2"/>
      <c r="E1" s="2"/>
      <c r="F1" s="2"/>
      <c r="G1" s="2"/>
      <c r="H1" s="3"/>
    </row>
    <row r="4" spans="1:8" x14ac:dyDescent="0.25">
      <c r="A4" s="28" t="s">
        <v>819</v>
      </c>
    </row>
    <row r="5" spans="1:8" x14ac:dyDescent="0.25">
      <c r="A5" t="s">
        <v>820</v>
      </c>
    </row>
    <row r="6" spans="1:8" x14ac:dyDescent="0.25">
      <c r="A6" t="s">
        <v>821</v>
      </c>
    </row>
    <row r="7" spans="1:8" x14ac:dyDescent="0.25">
      <c r="A7" t="s">
        <v>822</v>
      </c>
    </row>
    <row r="8" spans="1:8" x14ac:dyDescent="0.25">
      <c r="A8" t="s">
        <v>823</v>
      </c>
    </row>
    <row r="9" spans="1:8" x14ac:dyDescent="0.25">
      <c r="A9" t="s">
        <v>824</v>
      </c>
    </row>
    <row r="10" spans="1:8" x14ac:dyDescent="0.25">
      <c r="A10" t="s">
        <v>825</v>
      </c>
    </row>
    <row r="11" spans="1:8" x14ac:dyDescent="0.25">
      <c r="A11" t="s">
        <v>826</v>
      </c>
    </row>
    <row r="12" spans="1:8" x14ac:dyDescent="0.25">
      <c r="A12" t="s">
        <v>827</v>
      </c>
    </row>
    <row r="13" spans="1:8" x14ac:dyDescent="0.25">
      <c r="A13" t="s">
        <v>828</v>
      </c>
    </row>
    <row r="14" spans="1:8" x14ac:dyDescent="0.25">
      <c r="A14" t="s">
        <v>829</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8"/>
  <sheetViews>
    <sheetView workbookViewId="0">
      <selection sqref="A1:XFD1048576"/>
    </sheetView>
  </sheetViews>
  <sheetFormatPr defaultRowHeight="15" x14ac:dyDescent="0.25"/>
  <cols>
    <col min="1" max="1" width="9.7109375" bestFit="1" customWidth="1"/>
    <col min="5" max="5" width="15.5703125" bestFit="1" customWidth="1"/>
    <col min="8" max="8" width="10.42578125" bestFit="1" customWidth="1"/>
    <col min="9" max="11" width="13.140625" customWidth="1"/>
    <col min="12" max="12" width="25.42578125" customWidth="1"/>
  </cols>
  <sheetData>
    <row r="1" spans="1:8" ht="30" x14ac:dyDescent="0.25">
      <c r="A1" s="1" t="s">
        <v>830</v>
      </c>
      <c r="B1" s="2"/>
      <c r="C1" s="2"/>
      <c r="D1" s="2"/>
      <c r="E1" s="2"/>
      <c r="F1" s="2"/>
      <c r="G1" s="2"/>
      <c r="H1" s="3"/>
    </row>
    <row r="3" spans="1:8" x14ac:dyDescent="0.25">
      <c r="A3" s="5" t="s">
        <v>35</v>
      </c>
      <c r="B3" s="5" t="s">
        <v>36</v>
      </c>
      <c r="C3" s="5" t="s">
        <v>37</v>
      </c>
    </row>
    <row r="4" spans="1:8" x14ac:dyDescent="0.25">
      <c r="A4" s="17">
        <v>40255</v>
      </c>
      <c r="B4" s="4" t="s">
        <v>40</v>
      </c>
      <c r="C4" s="7">
        <v>73</v>
      </c>
    </row>
    <row r="5" spans="1:8" x14ac:dyDescent="0.25">
      <c r="A5" s="17">
        <v>40256</v>
      </c>
      <c r="B5" s="4" t="s">
        <v>41</v>
      </c>
      <c r="C5" s="7">
        <v>121</v>
      </c>
    </row>
    <row r="6" spans="1:8" x14ac:dyDescent="0.25">
      <c r="A6" s="17">
        <v>40257</v>
      </c>
      <c r="B6" s="4" t="s">
        <v>40</v>
      </c>
      <c r="C6" s="7">
        <v>167</v>
      </c>
    </row>
    <row r="7" spans="1:8" x14ac:dyDescent="0.25">
      <c r="A7" s="17">
        <v>40258</v>
      </c>
      <c r="B7" s="4" t="s">
        <v>42</v>
      </c>
      <c r="C7" s="7">
        <v>167</v>
      </c>
    </row>
    <row r="8" spans="1:8" x14ac:dyDescent="0.25">
      <c r="A8" s="17">
        <v>40259</v>
      </c>
      <c r="B8" s="4" t="s">
        <v>43</v>
      </c>
      <c r="C8" s="7">
        <v>75</v>
      </c>
    </row>
    <row r="9" spans="1:8" x14ac:dyDescent="0.25">
      <c r="A9" s="17">
        <v>40260</v>
      </c>
      <c r="B9" s="4" t="s">
        <v>40</v>
      </c>
      <c r="C9" s="7">
        <v>157</v>
      </c>
    </row>
    <row r="10" spans="1:8" x14ac:dyDescent="0.25">
      <c r="A10" s="17">
        <v>40261</v>
      </c>
      <c r="B10" s="4" t="s">
        <v>43</v>
      </c>
      <c r="C10" s="7">
        <v>61</v>
      </c>
    </row>
    <row r="11" spans="1:8" x14ac:dyDescent="0.25">
      <c r="A11" s="17">
        <v>40262</v>
      </c>
      <c r="B11" s="4" t="s">
        <v>40</v>
      </c>
      <c r="C11" s="7">
        <v>108</v>
      </c>
    </row>
    <row r="12" spans="1:8" x14ac:dyDescent="0.25">
      <c r="A12" s="17">
        <v>40263</v>
      </c>
      <c r="B12" s="4" t="s">
        <v>41</v>
      </c>
      <c r="C12" s="7">
        <v>139</v>
      </c>
    </row>
    <row r="13" spans="1:8" x14ac:dyDescent="0.25">
      <c r="A13" s="17">
        <v>40264</v>
      </c>
      <c r="B13" s="4" t="s">
        <v>28</v>
      </c>
      <c r="C13" s="7">
        <v>130</v>
      </c>
    </row>
    <row r="14" spans="1:8" x14ac:dyDescent="0.25">
      <c r="A14" s="17">
        <v>40265</v>
      </c>
      <c r="B14" s="4" t="s">
        <v>43</v>
      </c>
      <c r="C14" s="7">
        <v>66</v>
      </c>
    </row>
    <row r="15" spans="1:8" x14ac:dyDescent="0.25">
      <c r="A15" s="17">
        <v>40266</v>
      </c>
      <c r="B15" s="4" t="s">
        <v>28</v>
      </c>
      <c r="C15" s="7">
        <v>86</v>
      </c>
    </row>
    <row r="16" spans="1:8" x14ac:dyDescent="0.25">
      <c r="A16" s="17">
        <v>40267</v>
      </c>
      <c r="B16" s="4" t="s">
        <v>42</v>
      </c>
      <c r="C16" s="7">
        <v>122</v>
      </c>
    </row>
    <row r="17" spans="1:3" x14ac:dyDescent="0.25">
      <c r="A17" s="17">
        <v>40268</v>
      </c>
      <c r="B17" s="4" t="s">
        <v>28</v>
      </c>
      <c r="C17" s="7">
        <v>50</v>
      </c>
    </row>
    <row r="18" spans="1:3" x14ac:dyDescent="0.25">
      <c r="A18" s="17">
        <v>40269</v>
      </c>
      <c r="B18" s="4" t="s">
        <v>43</v>
      </c>
      <c r="C18" s="7">
        <v>77</v>
      </c>
    </row>
    <row r="19" spans="1:3" x14ac:dyDescent="0.25">
      <c r="A19" s="17">
        <v>40270</v>
      </c>
      <c r="B19" s="4" t="s">
        <v>40</v>
      </c>
      <c r="C19" s="7">
        <v>140</v>
      </c>
    </row>
    <row r="20" spans="1:3" x14ac:dyDescent="0.25">
      <c r="A20" s="17">
        <v>40271</v>
      </c>
      <c r="B20" s="4" t="s">
        <v>43</v>
      </c>
      <c r="C20" s="7">
        <v>107</v>
      </c>
    </row>
    <row r="21" spans="1:3" x14ac:dyDescent="0.25">
      <c r="A21" s="17">
        <v>40272</v>
      </c>
      <c r="B21" s="4" t="s">
        <v>28</v>
      </c>
      <c r="C21" s="7">
        <v>109</v>
      </c>
    </row>
    <row r="22" spans="1:3" x14ac:dyDescent="0.25">
      <c r="A22" s="17">
        <v>40273</v>
      </c>
      <c r="B22" s="4" t="s">
        <v>42</v>
      </c>
      <c r="C22" s="7">
        <v>121</v>
      </c>
    </row>
    <row r="23" spans="1:3" x14ac:dyDescent="0.25">
      <c r="A23" s="17">
        <v>40274</v>
      </c>
      <c r="B23" s="4" t="s">
        <v>40</v>
      </c>
      <c r="C23" s="7">
        <v>78</v>
      </c>
    </row>
    <row r="24" spans="1:3" x14ac:dyDescent="0.25">
      <c r="A24" s="17">
        <v>40275</v>
      </c>
      <c r="B24" s="4" t="s">
        <v>28</v>
      </c>
      <c r="C24" s="7">
        <v>168</v>
      </c>
    </row>
    <row r="25" spans="1:3" x14ac:dyDescent="0.25">
      <c r="A25" s="17">
        <v>40276</v>
      </c>
      <c r="B25" s="4" t="s">
        <v>41</v>
      </c>
      <c r="C25" s="7">
        <v>88</v>
      </c>
    </row>
    <row r="26" spans="1:3" x14ac:dyDescent="0.25">
      <c r="A26" s="17">
        <v>40277</v>
      </c>
      <c r="B26" s="4" t="s">
        <v>30</v>
      </c>
      <c r="C26" s="7">
        <v>110</v>
      </c>
    </row>
    <row r="27" spans="1:3" x14ac:dyDescent="0.25">
      <c r="A27" s="17">
        <v>40278</v>
      </c>
      <c r="B27" s="4" t="s">
        <v>30</v>
      </c>
      <c r="C27" s="7">
        <v>132</v>
      </c>
    </row>
    <row r="28" spans="1:3" x14ac:dyDescent="0.25">
      <c r="A28" s="17">
        <v>40279</v>
      </c>
      <c r="B28" s="4" t="s">
        <v>41</v>
      </c>
      <c r="C28" s="7">
        <v>54</v>
      </c>
    </row>
    <row r="29" spans="1:3" x14ac:dyDescent="0.25">
      <c r="A29" s="17">
        <v>40280</v>
      </c>
      <c r="B29" s="4" t="s">
        <v>40</v>
      </c>
      <c r="C29" s="7">
        <v>58</v>
      </c>
    </row>
    <row r="30" spans="1:3" x14ac:dyDescent="0.25">
      <c r="A30" s="17">
        <v>40281</v>
      </c>
      <c r="B30" s="4" t="s">
        <v>43</v>
      </c>
      <c r="C30" s="7">
        <v>71</v>
      </c>
    </row>
    <row r="31" spans="1:3" x14ac:dyDescent="0.25">
      <c r="A31" s="17">
        <v>40282</v>
      </c>
      <c r="B31" s="4" t="s">
        <v>41</v>
      </c>
      <c r="C31" s="7">
        <v>50</v>
      </c>
    </row>
    <row r="32" spans="1:3" x14ac:dyDescent="0.25">
      <c r="A32" s="17">
        <v>40283</v>
      </c>
      <c r="B32" s="4" t="s">
        <v>40</v>
      </c>
      <c r="C32" s="7">
        <v>109</v>
      </c>
    </row>
    <row r="33" spans="1:3" x14ac:dyDescent="0.25">
      <c r="A33" s="17">
        <v>40284</v>
      </c>
      <c r="B33" s="4" t="s">
        <v>43</v>
      </c>
      <c r="C33" s="7">
        <v>138</v>
      </c>
    </row>
    <row r="34" spans="1:3" x14ac:dyDescent="0.25">
      <c r="A34" s="17">
        <v>40285</v>
      </c>
      <c r="B34" s="4" t="s">
        <v>41</v>
      </c>
      <c r="C34" s="7">
        <v>74</v>
      </c>
    </row>
    <row r="35" spans="1:3" x14ac:dyDescent="0.25">
      <c r="A35" s="17">
        <v>40286</v>
      </c>
      <c r="B35" s="4" t="s">
        <v>28</v>
      </c>
      <c r="C35" s="7">
        <v>50</v>
      </c>
    </row>
    <row r="36" spans="1:3" x14ac:dyDescent="0.25">
      <c r="A36" s="17">
        <v>40287</v>
      </c>
      <c r="B36" s="4" t="s">
        <v>30</v>
      </c>
      <c r="C36" s="7">
        <v>103</v>
      </c>
    </row>
    <row r="37" spans="1:3" x14ac:dyDescent="0.25">
      <c r="A37" s="17">
        <v>40288</v>
      </c>
      <c r="B37" s="4" t="s">
        <v>43</v>
      </c>
      <c r="C37" s="7">
        <v>134</v>
      </c>
    </row>
    <row r="38" spans="1:3" x14ac:dyDescent="0.25">
      <c r="A38" s="17">
        <v>40289</v>
      </c>
      <c r="B38" s="4" t="s">
        <v>30</v>
      </c>
      <c r="C38" s="7">
        <v>151</v>
      </c>
    </row>
    <row r="39" spans="1:3" x14ac:dyDescent="0.25">
      <c r="A39" s="17">
        <v>40290</v>
      </c>
      <c r="B39" s="4" t="s">
        <v>42</v>
      </c>
      <c r="C39" s="7">
        <v>135</v>
      </c>
    </row>
    <row r="40" spans="1:3" x14ac:dyDescent="0.25">
      <c r="A40" s="17">
        <v>40291</v>
      </c>
      <c r="B40" s="4" t="s">
        <v>30</v>
      </c>
      <c r="C40" s="7">
        <v>54</v>
      </c>
    </row>
    <row r="41" spans="1:3" x14ac:dyDescent="0.25">
      <c r="A41" s="17">
        <v>40292</v>
      </c>
      <c r="B41" s="4" t="s">
        <v>43</v>
      </c>
      <c r="C41" s="7">
        <v>66</v>
      </c>
    </row>
    <row r="42" spans="1:3" x14ac:dyDescent="0.25">
      <c r="A42" s="17">
        <v>40293</v>
      </c>
      <c r="B42" s="4" t="s">
        <v>28</v>
      </c>
      <c r="C42" s="7">
        <v>81</v>
      </c>
    </row>
    <row r="43" spans="1:3" x14ac:dyDescent="0.25">
      <c r="A43" s="17">
        <v>40294</v>
      </c>
      <c r="B43" s="4" t="s">
        <v>30</v>
      </c>
      <c r="C43" s="7">
        <v>94</v>
      </c>
    </row>
    <row r="44" spans="1:3" x14ac:dyDescent="0.25">
      <c r="A44" s="17">
        <v>40295</v>
      </c>
      <c r="B44" s="4" t="s">
        <v>41</v>
      </c>
      <c r="C44" s="7">
        <v>142</v>
      </c>
    </row>
    <row r="45" spans="1:3" x14ac:dyDescent="0.25">
      <c r="A45" s="17">
        <v>40296</v>
      </c>
      <c r="B45" s="4" t="s">
        <v>40</v>
      </c>
      <c r="C45" s="7">
        <v>75</v>
      </c>
    </row>
    <row r="46" spans="1:3" x14ac:dyDescent="0.25">
      <c r="A46" s="17">
        <v>40297</v>
      </c>
      <c r="B46" s="4" t="s">
        <v>30</v>
      </c>
      <c r="C46" s="7">
        <v>114</v>
      </c>
    </row>
    <row r="47" spans="1:3" x14ac:dyDescent="0.25">
      <c r="A47" s="17">
        <v>40298</v>
      </c>
      <c r="B47" s="4" t="s">
        <v>40</v>
      </c>
      <c r="C47" s="7">
        <v>120</v>
      </c>
    </row>
    <row r="48" spans="1:3" x14ac:dyDescent="0.25">
      <c r="A48" s="17">
        <v>40299</v>
      </c>
      <c r="B48" s="4" t="s">
        <v>30</v>
      </c>
      <c r="C48" s="7">
        <v>146</v>
      </c>
    </row>
    <row r="49" spans="1:3" x14ac:dyDescent="0.25">
      <c r="A49" s="17">
        <v>40300</v>
      </c>
      <c r="B49" s="4" t="s">
        <v>28</v>
      </c>
      <c r="C49" s="7">
        <v>96</v>
      </c>
    </row>
    <row r="50" spans="1:3" x14ac:dyDescent="0.25">
      <c r="A50" s="17">
        <v>40301</v>
      </c>
      <c r="B50" s="4" t="s">
        <v>28</v>
      </c>
      <c r="C50" s="7">
        <v>69</v>
      </c>
    </row>
    <row r="51" spans="1:3" x14ac:dyDescent="0.25">
      <c r="A51" s="17">
        <v>40302</v>
      </c>
      <c r="B51" s="4" t="s">
        <v>43</v>
      </c>
      <c r="C51" s="7">
        <v>130</v>
      </c>
    </row>
    <row r="52" spans="1:3" x14ac:dyDescent="0.25">
      <c r="A52" s="17">
        <v>40303</v>
      </c>
      <c r="B52" s="4" t="s">
        <v>40</v>
      </c>
      <c r="C52" s="7">
        <v>150</v>
      </c>
    </row>
    <row r="53" spans="1:3" x14ac:dyDescent="0.25">
      <c r="A53" s="17">
        <v>40304</v>
      </c>
      <c r="B53" s="4" t="s">
        <v>30</v>
      </c>
      <c r="C53" s="7">
        <v>62</v>
      </c>
    </row>
    <row r="54" spans="1:3" x14ac:dyDescent="0.25">
      <c r="A54" s="17">
        <v>40305</v>
      </c>
      <c r="B54" s="4" t="s">
        <v>28</v>
      </c>
      <c r="C54" s="7">
        <v>166</v>
      </c>
    </row>
    <row r="55" spans="1:3" x14ac:dyDescent="0.25">
      <c r="A55" s="17">
        <v>40306</v>
      </c>
      <c r="B55" s="4" t="s">
        <v>28</v>
      </c>
      <c r="C55" s="7">
        <v>152</v>
      </c>
    </row>
    <row r="56" spans="1:3" x14ac:dyDescent="0.25">
      <c r="A56" s="17">
        <v>40307</v>
      </c>
      <c r="B56" s="4" t="s">
        <v>42</v>
      </c>
      <c r="C56" s="7">
        <v>143</v>
      </c>
    </row>
    <row r="57" spans="1:3" x14ac:dyDescent="0.25">
      <c r="A57" s="17">
        <v>40308</v>
      </c>
      <c r="B57" s="4" t="s">
        <v>42</v>
      </c>
      <c r="C57" s="7">
        <v>139</v>
      </c>
    </row>
    <row r="58" spans="1:3" x14ac:dyDescent="0.25">
      <c r="A58" s="17">
        <v>40309</v>
      </c>
      <c r="B58" s="4" t="s">
        <v>30</v>
      </c>
      <c r="C58" s="7">
        <v>111</v>
      </c>
    </row>
    <row r="59" spans="1:3" x14ac:dyDescent="0.25">
      <c r="A59" s="17">
        <v>40310</v>
      </c>
      <c r="B59" s="4" t="s">
        <v>42</v>
      </c>
      <c r="C59" s="7">
        <v>70</v>
      </c>
    </row>
    <row r="60" spans="1:3" x14ac:dyDescent="0.25">
      <c r="A60" s="17">
        <v>40311</v>
      </c>
      <c r="B60" s="4" t="s">
        <v>40</v>
      </c>
      <c r="C60" s="7">
        <v>104</v>
      </c>
    </row>
    <row r="61" spans="1:3" x14ac:dyDescent="0.25">
      <c r="A61" s="17">
        <v>40312</v>
      </c>
      <c r="B61" s="4" t="s">
        <v>28</v>
      </c>
      <c r="C61" s="7">
        <v>64</v>
      </c>
    </row>
    <row r="62" spans="1:3" x14ac:dyDescent="0.25">
      <c r="A62" s="17">
        <v>40313</v>
      </c>
      <c r="B62" s="4" t="s">
        <v>41</v>
      </c>
      <c r="C62" s="7">
        <v>56</v>
      </c>
    </row>
    <row r="63" spans="1:3" x14ac:dyDescent="0.25">
      <c r="A63" s="17">
        <v>40314</v>
      </c>
      <c r="B63" s="4" t="s">
        <v>42</v>
      </c>
      <c r="C63" s="7">
        <v>76</v>
      </c>
    </row>
    <row r="64" spans="1:3" x14ac:dyDescent="0.25">
      <c r="A64" s="17">
        <v>40315</v>
      </c>
      <c r="B64" s="4" t="s">
        <v>42</v>
      </c>
      <c r="C64" s="7">
        <v>96</v>
      </c>
    </row>
    <row r="65" spans="1:3" x14ac:dyDescent="0.25">
      <c r="A65" s="17">
        <v>40316</v>
      </c>
      <c r="B65" s="4" t="s">
        <v>40</v>
      </c>
      <c r="C65" s="7">
        <v>163</v>
      </c>
    </row>
    <row r="66" spans="1:3" x14ac:dyDescent="0.25">
      <c r="A66" s="17">
        <v>40317</v>
      </c>
      <c r="B66" s="4" t="s">
        <v>42</v>
      </c>
      <c r="C66" s="7">
        <v>108</v>
      </c>
    </row>
    <row r="67" spans="1:3" x14ac:dyDescent="0.25">
      <c r="A67" s="17">
        <v>40318</v>
      </c>
      <c r="B67" s="4" t="s">
        <v>42</v>
      </c>
      <c r="C67" s="7">
        <v>63</v>
      </c>
    </row>
    <row r="68" spans="1:3" x14ac:dyDescent="0.25">
      <c r="A68" s="17">
        <v>40319</v>
      </c>
      <c r="B68" s="4" t="s">
        <v>40</v>
      </c>
      <c r="C68" s="7">
        <v>99</v>
      </c>
    </row>
    <row r="69" spans="1:3" x14ac:dyDescent="0.25">
      <c r="A69" s="17">
        <v>40320</v>
      </c>
      <c r="B69" s="4" t="s">
        <v>41</v>
      </c>
      <c r="C69" s="7">
        <v>115</v>
      </c>
    </row>
    <row r="70" spans="1:3" x14ac:dyDescent="0.25">
      <c r="A70" s="17">
        <v>40321</v>
      </c>
      <c r="B70" s="4" t="s">
        <v>40</v>
      </c>
      <c r="C70" s="7">
        <v>125</v>
      </c>
    </row>
    <row r="71" spans="1:3" x14ac:dyDescent="0.25">
      <c r="A71" s="17">
        <v>40322</v>
      </c>
      <c r="B71" s="4" t="s">
        <v>42</v>
      </c>
      <c r="C71" s="7">
        <v>130</v>
      </c>
    </row>
    <row r="72" spans="1:3" x14ac:dyDescent="0.25">
      <c r="A72" s="17">
        <v>40323</v>
      </c>
      <c r="B72" s="4" t="s">
        <v>42</v>
      </c>
      <c r="C72" s="7">
        <v>133</v>
      </c>
    </row>
    <row r="73" spans="1:3" x14ac:dyDescent="0.25">
      <c r="A73" s="17">
        <v>40324</v>
      </c>
      <c r="B73" s="4" t="s">
        <v>42</v>
      </c>
      <c r="C73" s="7">
        <v>148</v>
      </c>
    </row>
    <row r="74" spans="1:3" x14ac:dyDescent="0.25">
      <c r="A74" s="17">
        <v>40325</v>
      </c>
      <c r="B74" s="4" t="s">
        <v>42</v>
      </c>
      <c r="C74" s="7">
        <v>148</v>
      </c>
    </row>
    <row r="75" spans="1:3" x14ac:dyDescent="0.25">
      <c r="A75" s="17">
        <v>40326</v>
      </c>
      <c r="B75" s="4" t="s">
        <v>42</v>
      </c>
      <c r="C75" s="7">
        <v>56</v>
      </c>
    </row>
    <row r="76" spans="1:3" x14ac:dyDescent="0.25">
      <c r="A76" s="17">
        <v>40327</v>
      </c>
      <c r="B76" s="4" t="s">
        <v>40</v>
      </c>
      <c r="C76" s="7">
        <v>134</v>
      </c>
    </row>
    <row r="77" spans="1:3" x14ac:dyDescent="0.25">
      <c r="A77" s="17">
        <v>40328</v>
      </c>
      <c r="B77" s="4" t="s">
        <v>40</v>
      </c>
      <c r="C77" s="7">
        <v>54</v>
      </c>
    </row>
    <row r="78" spans="1:3" x14ac:dyDescent="0.25">
      <c r="A78" s="17">
        <v>40329</v>
      </c>
      <c r="B78" s="4" t="s">
        <v>41</v>
      </c>
      <c r="C78" s="7">
        <v>59</v>
      </c>
    </row>
    <row r="79" spans="1:3" x14ac:dyDescent="0.25">
      <c r="A79" s="17">
        <v>40330</v>
      </c>
      <c r="B79" s="4" t="s">
        <v>41</v>
      </c>
      <c r="C79" s="7">
        <v>99</v>
      </c>
    </row>
    <row r="80" spans="1:3" x14ac:dyDescent="0.25">
      <c r="A80" s="17">
        <v>40331</v>
      </c>
      <c r="B80" s="4" t="s">
        <v>43</v>
      </c>
      <c r="C80" s="7">
        <v>135</v>
      </c>
    </row>
    <row r="81" spans="1:3" x14ac:dyDescent="0.25">
      <c r="A81" s="17">
        <v>40332</v>
      </c>
      <c r="B81" s="4" t="s">
        <v>42</v>
      </c>
      <c r="C81" s="7">
        <v>135</v>
      </c>
    </row>
    <row r="82" spans="1:3" x14ac:dyDescent="0.25">
      <c r="A82" s="17">
        <v>40333</v>
      </c>
      <c r="B82" s="4" t="s">
        <v>42</v>
      </c>
      <c r="C82" s="7">
        <v>75</v>
      </c>
    </row>
    <row r="83" spans="1:3" x14ac:dyDescent="0.25">
      <c r="A83" s="17">
        <v>40334</v>
      </c>
      <c r="B83" s="4" t="s">
        <v>43</v>
      </c>
      <c r="C83" s="7">
        <v>167</v>
      </c>
    </row>
    <row r="84" spans="1:3" x14ac:dyDescent="0.25">
      <c r="A84" s="17">
        <v>40335</v>
      </c>
      <c r="B84" s="4" t="s">
        <v>42</v>
      </c>
      <c r="C84" s="7">
        <v>152</v>
      </c>
    </row>
    <row r="85" spans="1:3" x14ac:dyDescent="0.25">
      <c r="A85" s="17">
        <v>40336</v>
      </c>
      <c r="B85" s="4" t="s">
        <v>43</v>
      </c>
      <c r="C85" s="7">
        <v>129</v>
      </c>
    </row>
    <row r="86" spans="1:3" x14ac:dyDescent="0.25">
      <c r="A86" s="17">
        <v>40337</v>
      </c>
      <c r="B86" s="4" t="s">
        <v>28</v>
      </c>
      <c r="C86" s="7">
        <v>167</v>
      </c>
    </row>
    <row r="87" spans="1:3" x14ac:dyDescent="0.25">
      <c r="A87" s="17">
        <v>40338</v>
      </c>
      <c r="B87" s="4" t="s">
        <v>42</v>
      </c>
      <c r="C87" s="7">
        <v>74</v>
      </c>
    </row>
    <row r="88" spans="1:3" x14ac:dyDescent="0.25">
      <c r="A88" s="17">
        <v>40339</v>
      </c>
      <c r="B88" s="4" t="s">
        <v>30</v>
      </c>
      <c r="C88" s="7">
        <v>69</v>
      </c>
    </row>
    <row r="89" spans="1:3" x14ac:dyDescent="0.25">
      <c r="A89" s="17">
        <v>40340</v>
      </c>
      <c r="B89" s="4" t="s">
        <v>30</v>
      </c>
      <c r="C89" s="7">
        <v>109</v>
      </c>
    </row>
    <row r="90" spans="1:3" x14ac:dyDescent="0.25">
      <c r="A90" s="17">
        <v>40341</v>
      </c>
      <c r="B90" s="4" t="s">
        <v>42</v>
      </c>
      <c r="C90" s="7">
        <v>119</v>
      </c>
    </row>
    <row r="91" spans="1:3" x14ac:dyDescent="0.25">
      <c r="A91" s="17">
        <v>40342</v>
      </c>
      <c r="B91" s="4" t="s">
        <v>41</v>
      </c>
      <c r="C91" s="7">
        <v>76</v>
      </c>
    </row>
    <row r="92" spans="1:3" x14ac:dyDescent="0.25">
      <c r="A92" s="17">
        <v>40343</v>
      </c>
      <c r="B92" s="4" t="s">
        <v>43</v>
      </c>
      <c r="C92" s="7">
        <v>108</v>
      </c>
    </row>
    <row r="93" spans="1:3" x14ac:dyDescent="0.25">
      <c r="A93" s="17">
        <v>40344</v>
      </c>
      <c r="B93" s="4" t="s">
        <v>43</v>
      </c>
      <c r="C93" s="7">
        <v>109</v>
      </c>
    </row>
    <row r="94" spans="1:3" x14ac:dyDescent="0.25">
      <c r="A94" s="17">
        <v>40345</v>
      </c>
      <c r="B94" s="4" t="s">
        <v>28</v>
      </c>
      <c r="C94" s="7">
        <v>138</v>
      </c>
    </row>
    <row r="95" spans="1:3" x14ac:dyDescent="0.25">
      <c r="A95" s="17">
        <v>40346</v>
      </c>
      <c r="B95" s="4" t="s">
        <v>40</v>
      </c>
      <c r="C95" s="7">
        <v>130</v>
      </c>
    </row>
    <row r="96" spans="1:3" x14ac:dyDescent="0.25">
      <c r="A96" s="17">
        <v>40347</v>
      </c>
      <c r="B96" s="4" t="s">
        <v>43</v>
      </c>
      <c r="C96" s="7">
        <v>137</v>
      </c>
    </row>
    <row r="97" spans="1:3" x14ac:dyDescent="0.25">
      <c r="A97" s="17">
        <v>40348</v>
      </c>
      <c r="B97" s="4" t="s">
        <v>40</v>
      </c>
      <c r="C97" s="7">
        <v>152</v>
      </c>
    </row>
    <row r="98" spans="1:3" x14ac:dyDescent="0.25">
      <c r="A98" s="17">
        <v>40349</v>
      </c>
      <c r="B98" s="4" t="s">
        <v>41</v>
      </c>
      <c r="C98" s="7">
        <v>100</v>
      </c>
    </row>
    <row r="99" spans="1:3" x14ac:dyDescent="0.25">
      <c r="A99" s="17">
        <v>40350</v>
      </c>
      <c r="B99" s="4" t="s">
        <v>41</v>
      </c>
      <c r="C99" s="7">
        <v>123</v>
      </c>
    </row>
    <row r="100" spans="1:3" x14ac:dyDescent="0.25">
      <c r="A100" s="17">
        <v>40351</v>
      </c>
      <c r="B100" s="4" t="s">
        <v>43</v>
      </c>
      <c r="C100" s="7">
        <v>110</v>
      </c>
    </row>
    <row r="101" spans="1:3" x14ac:dyDescent="0.25">
      <c r="A101" s="17">
        <v>40352</v>
      </c>
      <c r="B101" s="4" t="s">
        <v>43</v>
      </c>
      <c r="C101" s="7">
        <v>146</v>
      </c>
    </row>
    <row r="102" spans="1:3" x14ac:dyDescent="0.25">
      <c r="A102" s="17">
        <v>40353</v>
      </c>
      <c r="B102" s="4" t="s">
        <v>42</v>
      </c>
      <c r="C102" s="7">
        <v>71</v>
      </c>
    </row>
    <row r="103" spans="1:3" x14ac:dyDescent="0.25">
      <c r="A103" s="17">
        <v>40354</v>
      </c>
      <c r="B103" s="4" t="s">
        <v>41</v>
      </c>
      <c r="C103" s="7">
        <v>141</v>
      </c>
    </row>
    <row r="104" spans="1:3" x14ac:dyDescent="0.25">
      <c r="A104" s="17">
        <v>40355</v>
      </c>
      <c r="B104" s="4" t="s">
        <v>40</v>
      </c>
      <c r="C104" s="7">
        <v>126</v>
      </c>
    </row>
    <row r="105" spans="1:3" x14ac:dyDescent="0.25">
      <c r="A105" s="17">
        <v>40356</v>
      </c>
      <c r="B105" s="4" t="s">
        <v>41</v>
      </c>
      <c r="C105" s="7">
        <v>126</v>
      </c>
    </row>
    <row r="106" spans="1:3" x14ac:dyDescent="0.25">
      <c r="A106" s="17">
        <v>40357</v>
      </c>
      <c r="B106" s="4" t="s">
        <v>42</v>
      </c>
      <c r="C106" s="7">
        <v>123</v>
      </c>
    </row>
    <row r="107" spans="1:3" x14ac:dyDescent="0.25">
      <c r="A107" s="17">
        <v>40358</v>
      </c>
      <c r="B107" s="4" t="s">
        <v>30</v>
      </c>
      <c r="C107" s="7">
        <v>165</v>
      </c>
    </row>
    <row r="108" spans="1:3" x14ac:dyDescent="0.25">
      <c r="A108" s="17">
        <v>40359</v>
      </c>
      <c r="B108" s="4" t="s">
        <v>42</v>
      </c>
      <c r="C108" s="7">
        <v>153</v>
      </c>
    </row>
    <row r="109" spans="1:3" x14ac:dyDescent="0.25">
      <c r="A109" s="17">
        <v>40360</v>
      </c>
      <c r="B109" s="4" t="s">
        <v>43</v>
      </c>
      <c r="C109" s="7">
        <v>103</v>
      </c>
    </row>
    <row r="110" spans="1:3" x14ac:dyDescent="0.25">
      <c r="A110" s="17">
        <v>40361</v>
      </c>
      <c r="B110" s="4" t="s">
        <v>43</v>
      </c>
      <c r="C110" s="7">
        <v>156</v>
      </c>
    </row>
    <row r="111" spans="1:3" x14ac:dyDescent="0.25">
      <c r="A111" s="17">
        <v>40362</v>
      </c>
      <c r="B111" s="4" t="s">
        <v>41</v>
      </c>
      <c r="C111" s="7">
        <v>141</v>
      </c>
    </row>
    <row r="112" spans="1:3" x14ac:dyDescent="0.25">
      <c r="A112" s="17">
        <v>40363</v>
      </c>
      <c r="B112" s="4" t="s">
        <v>40</v>
      </c>
      <c r="C112" s="7">
        <v>79</v>
      </c>
    </row>
    <row r="113" spans="1:3" x14ac:dyDescent="0.25">
      <c r="A113" s="17">
        <v>40364</v>
      </c>
      <c r="B113" s="4" t="s">
        <v>30</v>
      </c>
      <c r="C113" s="7">
        <v>78</v>
      </c>
    </row>
    <row r="114" spans="1:3" x14ac:dyDescent="0.25">
      <c r="A114" s="17">
        <v>40365</v>
      </c>
      <c r="B114" s="4" t="s">
        <v>43</v>
      </c>
      <c r="C114" s="7">
        <v>120</v>
      </c>
    </row>
    <row r="115" spans="1:3" x14ac:dyDescent="0.25">
      <c r="A115" s="17">
        <v>40366</v>
      </c>
      <c r="B115" s="4" t="s">
        <v>41</v>
      </c>
      <c r="C115" s="7">
        <v>157</v>
      </c>
    </row>
    <row r="116" spans="1:3" x14ac:dyDescent="0.25">
      <c r="A116" s="17">
        <v>40367</v>
      </c>
      <c r="B116" s="4" t="s">
        <v>42</v>
      </c>
      <c r="C116" s="7">
        <v>67</v>
      </c>
    </row>
    <row r="117" spans="1:3" x14ac:dyDescent="0.25">
      <c r="A117" s="17">
        <v>40368</v>
      </c>
      <c r="B117" s="4" t="s">
        <v>43</v>
      </c>
      <c r="C117" s="7">
        <v>170</v>
      </c>
    </row>
    <row r="118" spans="1:3" x14ac:dyDescent="0.25">
      <c r="A118" s="17">
        <v>40369</v>
      </c>
      <c r="B118" s="4" t="s">
        <v>40</v>
      </c>
      <c r="C118" s="7">
        <v>92</v>
      </c>
    </row>
    <row r="119" spans="1:3" x14ac:dyDescent="0.25">
      <c r="A119" s="17">
        <v>40370</v>
      </c>
      <c r="B119" s="4" t="s">
        <v>41</v>
      </c>
      <c r="C119" s="7">
        <v>104</v>
      </c>
    </row>
    <row r="120" spans="1:3" x14ac:dyDescent="0.25">
      <c r="A120" s="17">
        <v>40371</v>
      </c>
      <c r="B120" s="4" t="s">
        <v>41</v>
      </c>
      <c r="C120" s="7">
        <v>141</v>
      </c>
    </row>
    <row r="121" spans="1:3" x14ac:dyDescent="0.25">
      <c r="A121" s="17">
        <v>40372</v>
      </c>
      <c r="B121" s="4" t="s">
        <v>30</v>
      </c>
      <c r="C121" s="7">
        <v>153</v>
      </c>
    </row>
    <row r="122" spans="1:3" x14ac:dyDescent="0.25">
      <c r="A122" s="17">
        <v>40373</v>
      </c>
      <c r="B122" s="4" t="s">
        <v>40</v>
      </c>
      <c r="C122" s="7">
        <v>100</v>
      </c>
    </row>
    <row r="123" spans="1:3" x14ac:dyDescent="0.25">
      <c r="A123" s="17">
        <v>40374</v>
      </c>
      <c r="B123" s="4" t="s">
        <v>43</v>
      </c>
      <c r="C123" s="7">
        <v>56</v>
      </c>
    </row>
    <row r="124" spans="1:3" x14ac:dyDescent="0.25">
      <c r="A124" s="17">
        <v>40375</v>
      </c>
      <c r="B124" s="4" t="s">
        <v>28</v>
      </c>
      <c r="C124" s="7">
        <v>76</v>
      </c>
    </row>
    <row r="125" spans="1:3" x14ac:dyDescent="0.25">
      <c r="A125" s="17">
        <v>40376</v>
      </c>
      <c r="B125" s="4" t="s">
        <v>41</v>
      </c>
      <c r="C125" s="7">
        <v>113</v>
      </c>
    </row>
    <row r="126" spans="1:3" x14ac:dyDescent="0.25">
      <c r="A126" s="17">
        <v>40377</v>
      </c>
      <c r="B126" s="4" t="s">
        <v>42</v>
      </c>
      <c r="C126" s="7">
        <v>117</v>
      </c>
    </row>
    <row r="127" spans="1:3" x14ac:dyDescent="0.25">
      <c r="A127" s="17">
        <v>40378</v>
      </c>
      <c r="B127" s="4" t="s">
        <v>30</v>
      </c>
      <c r="C127" s="7">
        <v>78</v>
      </c>
    </row>
    <row r="128" spans="1:3" x14ac:dyDescent="0.25">
      <c r="A128" s="17">
        <v>40379</v>
      </c>
      <c r="B128" s="4" t="s">
        <v>43</v>
      </c>
      <c r="C128" s="7">
        <v>88</v>
      </c>
    </row>
    <row r="129" spans="1:3" x14ac:dyDescent="0.25">
      <c r="A129" s="17">
        <v>40380</v>
      </c>
      <c r="B129" s="4" t="s">
        <v>43</v>
      </c>
      <c r="C129" s="7">
        <v>168</v>
      </c>
    </row>
    <row r="130" spans="1:3" x14ac:dyDescent="0.25">
      <c r="A130" s="17">
        <v>40381</v>
      </c>
      <c r="B130" s="4" t="s">
        <v>42</v>
      </c>
      <c r="C130" s="7">
        <v>159</v>
      </c>
    </row>
    <row r="131" spans="1:3" x14ac:dyDescent="0.25">
      <c r="A131" s="17">
        <v>40382</v>
      </c>
      <c r="B131" s="4" t="s">
        <v>30</v>
      </c>
      <c r="C131" s="7">
        <v>98</v>
      </c>
    </row>
    <row r="132" spans="1:3" x14ac:dyDescent="0.25">
      <c r="A132" s="17">
        <v>40383</v>
      </c>
      <c r="B132" s="4" t="s">
        <v>41</v>
      </c>
      <c r="C132" s="7">
        <v>130</v>
      </c>
    </row>
    <row r="133" spans="1:3" x14ac:dyDescent="0.25">
      <c r="A133" s="17">
        <v>40384</v>
      </c>
      <c r="B133" s="4" t="s">
        <v>30</v>
      </c>
      <c r="C133" s="7">
        <v>136</v>
      </c>
    </row>
    <row r="134" spans="1:3" x14ac:dyDescent="0.25">
      <c r="A134" s="17">
        <v>40385</v>
      </c>
      <c r="B134" s="4" t="s">
        <v>42</v>
      </c>
      <c r="C134" s="7">
        <v>56</v>
      </c>
    </row>
    <row r="135" spans="1:3" x14ac:dyDescent="0.25">
      <c r="A135" s="17">
        <v>40386</v>
      </c>
      <c r="B135" s="4" t="s">
        <v>42</v>
      </c>
      <c r="C135" s="7">
        <v>130</v>
      </c>
    </row>
    <row r="136" spans="1:3" x14ac:dyDescent="0.25">
      <c r="A136" s="17">
        <v>40387</v>
      </c>
      <c r="B136" s="4" t="s">
        <v>41</v>
      </c>
      <c r="C136" s="7">
        <v>53</v>
      </c>
    </row>
    <row r="137" spans="1:3" x14ac:dyDescent="0.25">
      <c r="A137" s="17">
        <v>40388</v>
      </c>
      <c r="B137" s="4" t="s">
        <v>43</v>
      </c>
      <c r="C137" s="7">
        <v>160</v>
      </c>
    </row>
    <row r="138" spans="1:3" x14ac:dyDescent="0.25">
      <c r="A138" s="17">
        <v>40389</v>
      </c>
      <c r="B138" s="4" t="s">
        <v>30</v>
      </c>
      <c r="C138" s="7">
        <v>113</v>
      </c>
    </row>
    <row r="139" spans="1:3" x14ac:dyDescent="0.25">
      <c r="A139" s="17">
        <v>40390</v>
      </c>
      <c r="B139" s="4" t="s">
        <v>28</v>
      </c>
      <c r="C139" s="7">
        <v>123</v>
      </c>
    </row>
    <row r="140" spans="1:3" x14ac:dyDescent="0.25">
      <c r="A140" s="17">
        <v>40391</v>
      </c>
      <c r="B140" s="4" t="s">
        <v>30</v>
      </c>
      <c r="C140" s="7">
        <v>60</v>
      </c>
    </row>
    <row r="141" spans="1:3" x14ac:dyDescent="0.25">
      <c r="A141" s="17">
        <v>40392</v>
      </c>
      <c r="B141" s="4" t="s">
        <v>28</v>
      </c>
      <c r="C141" s="7">
        <v>73</v>
      </c>
    </row>
    <row r="142" spans="1:3" x14ac:dyDescent="0.25">
      <c r="A142" s="17">
        <v>40393</v>
      </c>
      <c r="B142" s="4" t="s">
        <v>43</v>
      </c>
      <c r="C142" s="7">
        <v>167</v>
      </c>
    </row>
    <row r="143" spans="1:3" x14ac:dyDescent="0.25">
      <c r="A143" s="17">
        <v>40394</v>
      </c>
      <c r="B143" s="4" t="s">
        <v>28</v>
      </c>
      <c r="C143" s="7">
        <v>114</v>
      </c>
    </row>
    <row r="144" spans="1:3" x14ac:dyDescent="0.25">
      <c r="A144" s="17">
        <v>40395</v>
      </c>
      <c r="B144" s="4" t="s">
        <v>43</v>
      </c>
      <c r="C144" s="7">
        <v>148</v>
      </c>
    </row>
    <row r="145" spans="1:3" x14ac:dyDescent="0.25">
      <c r="A145" s="17">
        <v>40396</v>
      </c>
      <c r="B145" s="4" t="s">
        <v>41</v>
      </c>
      <c r="C145" s="7">
        <v>81</v>
      </c>
    </row>
    <row r="146" spans="1:3" x14ac:dyDescent="0.25">
      <c r="A146" s="17">
        <v>40397</v>
      </c>
      <c r="B146" s="4" t="s">
        <v>41</v>
      </c>
      <c r="C146" s="7">
        <v>79</v>
      </c>
    </row>
    <row r="147" spans="1:3" x14ac:dyDescent="0.25">
      <c r="A147" s="17">
        <v>40398</v>
      </c>
      <c r="B147" s="4" t="s">
        <v>41</v>
      </c>
      <c r="C147" s="7">
        <v>76</v>
      </c>
    </row>
    <row r="148" spans="1:3" x14ac:dyDescent="0.25">
      <c r="A148" s="17">
        <v>40399</v>
      </c>
      <c r="B148" s="4" t="s">
        <v>42</v>
      </c>
      <c r="C148" s="7">
        <v>166</v>
      </c>
    </row>
    <row r="149" spans="1:3" x14ac:dyDescent="0.25">
      <c r="A149" s="17">
        <v>40400</v>
      </c>
      <c r="B149" s="4" t="s">
        <v>41</v>
      </c>
      <c r="C149" s="7">
        <v>106</v>
      </c>
    </row>
    <row r="150" spans="1:3" x14ac:dyDescent="0.25">
      <c r="A150" s="17">
        <v>40401</v>
      </c>
      <c r="B150" s="4" t="s">
        <v>43</v>
      </c>
      <c r="C150" s="7">
        <v>74</v>
      </c>
    </row>
    <row r="151" spans="1:3" x14ac:dyDescent="0.25">
      <c r="A151" s="17">
        <v>40402</v>
      </c>
      <c r="B151" s="4" t="s">
        <v>28</v>
      </c>
      <c r="C151" s="7">
        <v>95</v>
      </c>
    </row>
    <row r="152" spans="1:3" x14ac:dyDescent="0.25">
      <c r="A152" s="17">
        <v>40403</v>
      </c>
      <c r="B152" s="4" t="s">
        <v>42</v>
      </c>
      <c r="C152" s="7">
        <v>151</v>
      </c>
    </row>
    <row r="153" spans="1:3" x14ac:dyDescent="0.25">
      <c r="A153" s="17">
        <v>40404</v>
      </c>
      <c r="B153" s="4" t="s">
        <v>40</v>
      </c>
      <c r="C153" s="7">
        <v>117</v>
      </c>
    </row>
    <row r="154" spans="1:3" x14ac:dyDescent="0.25">
      <c r="A154" s="17">
        <v>40405</v>
      </c>
      <c r="B154" s="4" t="s">
        <v>43</v>
      </c>
      <c r="C154" s="7">
        <v>143</v>
      </c>
    </row>
    <row r="155" spans="1:3" x14ac:dyDescent="0.25">
      <c r="A155" s="17">
        <v>40406</v>
      </c>
      <c r="B155" s="4" t="s">
        <v>41</v>
      </c>
      <c r="C155" s="7">
        <v>122</v>
      </c>
    </row>
    <row r="156" spans="1:3" x14ac:dyDescent="0.25">
      <c r="A156" s="17">
        <v>40407</v>
      </c>
      <c r="B156" s="4" t="s">
        <v>40</v>
      </c>
      <c r="C156" s="7">
        <v>76</v>
      </c>
    </row>
    <row r="157" spans="1:3" x14ac:dyDescent="0.25">
      <c r="A157" s="17">
        <v>40408</v>
      </c>
      <c r="B157" s="4" t="s">
        <v>42</v>
      </c>
      <c r="C157" s="7">
        <v>145</v>
      </c>
    </row>
    <row r="158" spans="1:3" x14ac:dyDescent="0.25">
      <c r="A158" s="17">
        <v>40409</v>
      </c>
      <c r="B158" s="4" t="s">
        <v>42</v>
      </c>
      <c r="C158" s="7">
        <v>123</v>
      </c>
    </row>
    <row r="159" spans="1:3" x14ac:dyDescent="0.25">
      <c r="A159" s="17">
        <v>40410</v>
      </c>
      <c r="B159" s="4" t="s">
        <v>41</v>
      </c>
      <c r="C159" s="7">
        <v>116</v>
      </c>
    </row>
    <row r="160" spans="1:3" x14ac:dyDescent="0.25">
      <c r="A160" s="17">
        <v>40411</v>
      </c>
      <c r="B160" s="4" t="s">
        <v>43</v>
      </c>
      <c r="C160" s="7">
        <v>91</v>
      </c>
    </row>
    <row r="161" spans="1:3" x14ac:dyDescent="0.25">
      <c r="A161" s="17">
        <v>40412</v>
      </c>
      <c r="B161" s="4" t="s">
        <v>43</v>
      </c>
      <c r="C161" s="7">
        <v>117</v>
      </c>
    </row>
    <row r="162" spans="1:3" x14ac:dyDescent="0.25">
      <c r="A162" s="17">
        <v>40413</v>
      </c>
      <c r="B162" s="4" t="s">
        <v>42</v>
      </c>
      <c r="C162" s="7">
        <v>170</v>
      </c>
    </row>
    <row r="163" spans="1:3" x14ac:dyDescent="0.25">
      <c r="A163" s="17">
        <v>40414</v>
      </c>
      <c r="B163" s="4" t="s">
        <v>40</v>
      </c>
      <c r="C163" s="7">
        <v>141</v>
      </c>
    </row>
    <row r="164" spans="1:3" x14ac:dyDescent="0.25">
      <c r="A164" s="17">
        <v>40415</v>
      </c>
      <c r="B164" s="4" t="s">
        <v>43</v>
      </c>
      <c r="C164" s="7">
        <v>54</v>
      </c>
    </row>
    <row r="165" spans="1:3" x14ac:dyDescent="0.25">
      <c r="A165" s="17">
        <v>40416</v>
      </c>
      <c r="B165" s="4" t="s">
        <v>41</v>
      </c>
      <c r="C165" s="7">
        <v>95</v>
      </c>
    </row>
    <row r="166" spans="1:3" x14ac:dyDescent="0.25">
      <c r="A166" s="17">
        <v>40417</v>
      </c>
      <c r="B166" s="4" t="s">
        <v>28</v>
      </c>
      <c r="C166" s="7">
        <v>57</v>
      </c>
    </row>
    <row r="167" spans="1:3" x14ac:dyDescent="0.25">
      <c r="A167" s="17">
        <v>40418</v>
      </c>
      <c r="B167" s="4" t="s">
        <v>43</v>
      </c>
      <c r="C167" s="7">
        <v>133</v>
      </c>
    </row>
    <row r="168" spans="1:3" x14ac:dyDescent="0.25">
      <c r="A168" s="17">
        <v>40419</v>
      </c>
      <c r="B168" s="4" t="s">
        <v>41</v>
      </c>
      <c r="C168" s="7">
        <v>147</v>
      </c>
    </row>
    <row r="169" spans="1:3" x14ac:dyDescent="0.25">
      <c r="A169" s="17">
        <v>40420</v>
      </c>
      <c r="B169" s="4" t="s">
        <v>30</v>
      </c>
      <c r="C169" s="7">
        <v>84</v>
      </c>
    </row>
    <row r="170" spans="1:3" x14ac:dyDescent="0.25">
      <c r="A170" s="17">
        <v>40421</v>
      </c>
      <c r="B170" s="4" t="s">
        <v>43</v>
      </c>
      <c r="C170" s="7">
        <v>147</v>
      </c>
    </row>
    <row r="171" spans="1:3" x14ac:dyDescent="0.25">
      <c r="A171" s="17">
        <v>40422</v>
      </c>
      <c r="B171" s="4" t="s">
        <v>40</v>
      </c>
      <c r="C171" s="7">
        <v>86</v>
      </c>
    </row>
    <row r="172" spans="1:3" x14ac:dyDescent="0.25">
      <c r="A172" s="17">
        <v>40423</v>
      </c>
      <c r="B172" s="4" t="s">
        <v>40</v>
      </c>
      <c r="C172" s="7">
        <v>87</v>
      </c>
    </row>
    <row r="173" spans="1:3" x14ac:dyDescent="0.25">
      <c r="A173" s="17">
        <v>40424</v>
      </c>
      <c r="B173" s="4" t="s">
        <v>41</v>
      </c>
      <c r="C173" s="7">
        <v>150</v>
      </c>
    </row>
    <row r="174" spans="1:3" x14ac:dyDescent="0.25">
      <c r="A174" s="17">
        <v>40425</v>
      </c>
      <c r="B174" s="4" t="s">
        <v>30</v>
      </c>
      <c r="C174" s="7">
        <v>97</v>
      </c>
    </row>
    <row r="175" spans="1:3" x14ac:dyDescent="0.25">
      <c r="A175" s="17">
        <v>40426</v>
      </c>
      <c r="B175" s="4" t="s">
        <v>41</v>
      </c>
      <c r="C175" s="7">
        <v>151</v>
      </c>
    </row>
    <row r="176" spans="1:3" x14ac:dyDescent="0.25">
      <c r="A176" s="17">
        <v>40427</v>
      </c>
      <c r="B176" s="4" t="s">
        <v>30</v>
      </c>
      <c r="C176" s="7">
        <v>62</v>
      </c>
    </row>
    <row r="177" spans="1:3" x14ac:dyDescent="0.25">
      <c r="A177" s="17">
        <v>40428</v>
      </c>
      <c r="B177" s="4" t="s">
        <v>41</v>
      </c>
      <c r="C177" s="7">
        <v>125</v>
      </c>
    </row>
    <row r="178" spans="1:3" x14ac:dyDescent="0.25">
      <c r="A178" s="17">
        <v>40429</v>
      </c>
      <c r="B178" s="4" t="s">
        <v>40</v>
      </c>
      <c r="C178" s="7">
        <v>69</v>
      </c>
    </row>
    <row r="179" spans="1:3" x14ac:dyDescent="0.25">
      <c r="A179" s="17">
        <v>40430</v>
      </c>
      <c r="B179" s="4" t="s">
        <v>41</v>
      </c>
      <c r="C179" s="7">
        <v>160</v>
      </c>
    </row>
    <row r="180" spans="1:3" x14ac:dyDescent="0.25">
      <c r="A180" s="17">
        <v>40431</v>
      </c>
      <c r="B180" s="4" t="s">
        <v>42</v>
      </c>
      <c r="C180" s="7">
        <v>88</v>
      </c>
    </row>
    <row r="181" spans="1:3" x14ac:dyDescent="0.25">
      <c r="A181" s="17">
        <v>40432</v>
      </c>
      <c r="B181" s="4" t="s">
        <v>30</v>
      </c>
      <c r="C181" s="7">
        <v>107</v>
      </c>
    </row>
    <row r="182" spans="1:3" x14ac:dyDescent="0.25">
      <c r="A182" s="17">
        <v>40433</v>
      </c>
      <c r="B182" s="4" t="s">
        <v>30</v>
      </c>
      <c r="C182" s="7">
        <v>148</v>
      </c>
    </row>
    <row r="183" spans="1:3" x14ac:dyDescent="0.25">
      <c r="A183" s="17">
        <v>40434</v>
      </c>
      <c r="B183" s="4" t="s">
        <v>40</v>
      </c>
      <c r="C183" s="7">
        <v>75</v>
      </c>
    </row>
    <row r="184" spans="1:3" x14ac:dyDescent="0.25">
      <c r="A184" s="17">
        <v>40435</v>
      </c>
      <c r="B184" s="4" t="s">
        <v>40</v>
      </c>
      <c r="C184" s="7">
        <v>68</v>
      </c>
    </row>
    <row r="185" spans="1:3" x14ac:dyDescent="0.25">
      <c r="A185" s="17">
        <v>40436</v>
      </c>
      <c r="B185" s="4" t="s">
        <v>42</v>
      </c>
      <c r="C185" s="7">
        <v>98</v>
      </c>
    </row>
    <row r="186" spans="1:3" x14ac:dyDescent="0.25">
      <c r="A186" s="17">
        <v>40437</v>
      </c>
      <c r="B186" s="4" t="s">
        <v>43</v>
      </c>
      <c r="C186" s="7">
        <v>134</v>
      </c>
    </row>
    <row r="187" spans="1:3" x14ac:dyDescent="0.25">
      <c r="A187" s="17">
        <v>40438</v>
      </c>
      <c r="B187" s="4" t="s">
        <v>30</v>
      </c>
      <c r="C187" s="7">
        <v>84</v>
      </c>
    </row>
    <row r="188" spans="1:3" x14ac:dyDescent="0.25">
      <c r="A188" s="17">
        <v>40439</v>
      </c>
      <c r="B188" s="4" t="s">
        <v>28</v>
      </c>
      <c r="C188" s="7">
        <v>155</v>
      </c>
    </row>
    <row r="189" spans="1:3" x14ac:dyDescent="0.25">
      <c r="A189" s="17">
        <v>40440</v>
      </c>
      <c r="B189" s="4" t="s">
        <v>41</v>
      </c>
      <c r="C189" s="7">
        <v>146</v>
      </c>
    </row>
    <row r="190" spans="1:3" x14ac:dyDescent="0.25">
      <c r="A190" s="17">
        <v>40441</v>
      </c>
      <c r="B190" s="4" t="s">
        <v>43</v>
      </c>
      <c r="C190" s="7">
        <v>110</v>
      </c>
    </row>
    <row r="191" spans="1:3" x14ac:dyDescent="0.25">
      <c r="A191" s="17">
        <v>40442</v>
      </c>
      <c r="B191" s="4" t="s">
        <v>43</v>
      </c>
      <c r="C191" s="7">
        <v>139</v>
      </c>
    </row>
    <row r="192" spans="1:3" x14ac:dyDescent="0.25">
      <c r="A192" s="17">
        <v>40443</v>
      </c>
      <c r="B192" s="4" t="s">
        <v>28</v>
      </c>
      <c r="C192" s="7">
        <v>68</v>
      </c>
    </row>
    <row r="193" spans="1:3" x14ac:dyDescent="0.25">
      <c r="A193" s="17">
        <v>40444</v>
      </c>
      <c r="B193" s="4" t="s">
        <v>41</v>
      </c>
      <c r="C193" s="7">
        <v>131</v>
      </c>
    </row>
    <row r="194" spans="1:3" x14ac:dyDescent="0.25">
      <c r="A194" s="17">
        <v>40445</v>
      </c>
      <c r="B194" s="4" t="s">
        <v>43</v>
      </c>
      <c r="C194" s="7">
        <v>141</v>
      </c>
    </row>
    <row r="195" spans="1:3" x14ac:dyDescent="0.25">
      <c r="A195" s="17">
        <v>40446</v>
      </c>
      <c r="B195" s="4" t="s">
        <v>43</v>
      </c>
      <c r="C195" s="7">
        <v>50</v>
      </c>
    </row>
    <row r="196" spans="1:3" x14ac:dyDescent="0.25">
      <c r="A196" s="17">
        <v>40447</v>
      </c>
      <c r="B196" s="4" t="s">
        <v>28</v>
      </c>
      <c r="C196" s="7">
        <v>65</v>
      </c>
    </row>
    <row r="197" spans="1:3" x14ac:dyDescent="0.25">
      <c r="A197" s="17">
        <v>40448</v>
      </c>
      <c r="B197" s="4" t="s">
        <v>42</v>
      </c>
      <c r="C197" s="7">
        <v>126</v>
      </c>
    </row>
    <row r="198" spans="1:3" x14ac:dyDescent="0.25">
      <c r="A198" s="17">
        <v>40449</v>
      </c>
      <c r="B198" s="4" t="s">
        <v>42</v>
      </c>
      <c r="C198" s="7">
        <v>117</v>
      </c>
    </row>
    <row r="199" spans="1:3" x14ac:dyDescent="0.25">
      <c r="A199" s="17">
        <v>40450</v>
      </c>
      <c r="B199" s="4" t="s">
        <v>42</v>
      </c>
      <c r="C199" s="7">
        <v>57</v>
      </c>
    </row>
    <row r="200" spans="1:3" x14ac:dyDescent="0.25">
      <c r="A200" s="17">
        <v>40451</v>
      </c>
      <c r="B200" s="4" t="s">
        <v>40</v>
      </c>
      <c r="C200" s="7">
        <v>146</v>
      </c>
    </row>
    <row r="201" spans="1:3" x14ac:dyDescent="0.25">
      <c r="A201" s="17">
        <v>40452</v>
      </c>
      <c r="B201" s="4" t="s">
        <v>28</v>
      </c>
      <c r="C201" s="7">
        <v>159</v>
      </c>
    </row>
    <row r="202" spans="1:3" x14ac:dyDescent="0.25">
      <c r="A202" s="17">
        <v>40453</v>
      </c>
      <c r="B202" s="4" t="s">
        <v>43</v>
      </c>
      <c r="C202" s="7">
        <v>80</v>
      </c>
    </row>
    <row r="203" spans="1:3" x14ac:dyDescent="0.25">
      <c r="A203" s="17">
        <v>40454</v>
      </c>
      <c r="B203" s="4" t="s">
        <v>43</v>
      </c>
      <c r="C203" s="7">
        <v>132</v>
      </c>
    </row>
    <row r="204" spans="1:3" x14ac:dyDescent="0.25">
      <c r="A204" s="17">
        <v>40455</v>
      </c>
      <c r="B204" s="4" t="s">
        <v>28</v>
      </c>
      <c r="C204" s="7">
        <v>60</v>
      </c>
    </row>
    <row r="205" spans="1:3" x14ac:dyDescent="0.25">
      <c r="A205" s="17">
        <v>40456</v>
      </c>
      <c r="B205" s="4" t="s">
        <v>43</v>
      </c>
      <c r="C205" s="7">
        <v>116</v>
      </c>
    </row>
    <row r="206" spans="1:3" x14ac:dyDescent="0.25">
      <c r="A206" s="17">
        <v>40457</v>
      </c>
      <c r="B206" s="4" t="s">
        <v>42</v>
      </c>
      <c r="C206" s="7">
        <v>132</v>
      </c>
    </row>
    <row r="207" spans="1:3" x14ac:dyDescent="0.25">
      <c r="A207" s="17">
        <v>40458</v>
      </c>
      <c r="B207" s="4" t="s">
        <v>40</v>
      </c>
      <c r="C207" s="7">
        <v>143</v>
      </c>
    </row>
    <row r="208" spans="1:3" x14ac:dyDescent="0.25">
      <c r="A208" s="17">
        <v>40459</v>
      </c>
      <c r="B208" s="4" t="s">
        <v>43</v>
      </c>
      <c r="C208" s="7">
        <v>146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8"/>
  <sheetViews>
    <sheetView workbookViewId="0">
      <selection sqref="A1:XFD1048576"/>
    </sheetView>
  </sheetViews>
  <sheetFormatPr defaultRowHeight="15" x14ac:dyDescent="0.25"/>
  <cols>
    <col min="1" max="1" width="9.7109375" bestFit="1" customWidth="1"/>
    <col min="5" max="5" width="15.5703125" bestFit="1" customWidth="1"/>
    <col min="8" max="8" width="10.42578125" bestFit="1" customWidth="1"/>
    <col min="9" max="11" width="13.140625" customWidth="1"/>
    <col min="12" max="12" width="25.42578125" customWidth="1"/>
  </cols>
  <sheetData>
    <row r="1" spans="1:8" ht="60" x14ac:dyDescent="0.25">
      <c r="A1" s="1" t="s">
        <v>831</v>
      </c>
      <c r="B1" s="2"/>
      <c r="C1" s="2"/>
      <c r="D1" s="2"/>
      <c r="E1" s="2"/>
      <c r="F1" s="2"/>
      <c r="G1" s="2"/>
      <c r="H1" s="3"/>
    </row>
    <row r="3" spans="1:8" x14ac:dyDescent="0.25">
      <c r="A3" s="5" t="s">
        <v>35</v>
      </c>
      <c r="B3" s="5" t="s">
        <v>36</v>
      </c>
      <c r="C3" s="5" t="s">
        <v>37</v>
      </c>
    </row>
    <row r="4" spans="1:8" x14ac:dyDescent="0.25">
      <c r="A4" s="17">
        <v>40255</v>
      </c>
      <c r="B4" s="4" t="s">
        <v>40</v>
      </c>
      <c r="C4" s="7">
        <v>73</v>
      </c>
    </row>
    <row r="5" spans="1:8" x14ac:dyDescent="0.25">
      <c r="A5" s="17">
        <v>40256</v>
      </c>
      <c r="B5" s="4" t="s">
        <v>41</v>
      </c>
      <c r="C5" s="7">
        <v>121</v>
      </c>
    </row>
    <row r="6" spans="1:8" x14ac:dyDescent="0.25">
      <c r="A6" s="17">
        <v>40257</v>
      </c>
      <c r="B6" s="4" t="s">
        <v>40</v>
      </c>
      <c r="C6" s="7">
        <v>167</v>
      </c>
    </row>
    <row r="7" spans="1:8" x14ac:dyDescent="0.25">
      <c r="A7" s="17">
        <v>40258</v>
      </c>
      <c r="B7" s="4" t="s">
        <v>42</v>
      </c>
      <c r="C7" s="7">
        <v>167</v>
      </c>
    </row>
    <row r="8" spans="1:8" x14ac:dyDescent="0.25">
      <c r="A8" s="17">
        <v>40259</v>
      </c>
      <c r="B8" s="4" t="s">
        <v>43</v>
      </c>
      <c r="C8" s="7">
        <v>75</v>
      </c>
    </row>
    <row r="9" spans="1:8" x14ac:dyDescent="0.25">
      <c r="A9" s="17">
        <v>40260</v>
      </c>
      <c r="B9" s="4" t="s">
        <v>40</v>
      </c>
      <c r="C9" s="7">
        <v>157</v>
      </c>
    </row>
    <row r="10" spans="1:8" x14ac:dyDescent="0.25">
      <c r="A10" s="17">
        <v>40261</v>
      </c>
      <c r="B10" s="4" t="s">
        <v>43</v>
      </c>
      <c r="C10" s="7">
        <v>61</v>
      </c>
    </row>
    <row r="11" spans="1:8" x14ac:dyDescent="0.25">
      <c r="A11" s="17">
        <v>40262</v>
      </c>
      <c r="B11" s="4" t="s">
        <v>40</v>
      </c>
      <c r="C11" s="7">
        <v>108</v>
      </c>
    </row>
    <row r="12" spans="1:8" x14ac:dyDescent="0.25">
      <c r="A12" s="17">
        <v>40263</v>
      </c>
      <c r="B12" s="4" t="s">
        <v>41</v>
      </c>
      <c r="C12" s="7">
        <v>139</v>
      </c>
    </row>
    <row r="13" spans="1:8" x14ac:dyDescent="0.25">
      <c r="A13" s="17">
        <v>40264</v>
      </c>
      <c r="B13" s="4" t="s">
        <v>28</v>
      </c>
      <c r="C13" s="7">
        <v>130</v>
      </c>
    </row>
    <row r="14" spans="1:8" x14ac:dyDescent="0.25">
      <c r="A14" s="17">
        <v>40265</v>
      </c>
      <c r="B14" s="4" t="s">
        <v>43</v>
      </c>
      <c r="C14" s="7">
        <v>66</v>
      </c>
    </row>
    <row r="15" spans="1:8" x14ac:dyDescent="0.25">
      <c r="A15" s="17">
        <v>40266</v>
      </c>
      <c r="B15" s="4" t="s">
        <v>28</v>
      </c>
      <c r="C15" s="7">
        <v>86</v>
      </c>
    </row>
    <row r="16" spans="1:8" x14ac:dyDescent="0.25">
      <c r="A16" s="17">
        <v>40267</v>
      </c>
      <c r="B16" s="4" t="s">
        <v>42</v>
      </c>
      <c r="C16" s="7">
        <v>122</v>
      </c>
    </row>
    <row r="17" spans="1:3" x14ac:dyDescent="0.25">
      <c r="A17" s="17">
        <v>40268</v>
      </c>
      <c r="B17" s="4" t="s">
        <v>28</v>
      </c>
      <c r="C17" s="7">
        <v>50</v>
      </c>
    </row>
    <row r="18" spans="1:3" x14ac:dyDescent="0.25">
      <c r="A18" s="17">
        <v>40269</v>
      </c>
      <c r="B18" s="4" t="s">
        <v>43</v>
      </c>
      <c r="C18" s="7">
        <v>77</v>
      </c>
    </row>
    <row r="19" spans="1:3" x14ac:dyDescent="0.25">
      <c r="A19" s="17">
        <v>40270</v>
      </c>
      <c r="B19" s="4" t="s">
        <v>40</v>
      </c>
      <c r="C19" s="7">
        <v>140</v>
      </c>
    </row>
    <row r="20" spans="1:3" x14ac:dyDescent="0.25">
      <c r="A20" s="17">
        <v>40271</v>
      </c>
      <c r="B20" s="4" t="s">
        <v>43</v>
      </c>
      <c r="C20" s="7">
        <v>107</v>
      </c>
    </row>
    <row r="21" spans="1:3" x14ac:dyDescent="0.25">
      <c r="A21" s="17">
        <v>40272</v>
      </c>
      <c r="B21" s="4" t="s">
        <v>28</v>
      </c>
      <c r="C21" s="7">
        <v>109</v>
      </c>
    </row>
    <row r="22" spans="1:3" x14ac:dyDescent="0.25">
      <c r="A22" s="17">
        <v>40273</v>
      </c>
      <c r="B22" s="4" t="s">
        <v>42</v>
      </c>
      <c r="C22" s="7">
        <v>121</v>
      </c>
    </row>
    <row r="23" spans="1:3" x14ac:dyDescent="0.25">
      <c r="A23" s="17">
        <v>40274</v>
      </c>
      <c r="B23" s="4" t="s">
        <v>40</v>
      </c>
      <c r="C23" s="7">
        <v>78</v>
      </c>
    </row>
    <row r="24" spans="1:3" x14ac:dyDescent="0.25">
      <c r="A24" s="17">
        <v>40275</v>
      </c>
      <c r="B24" s="4" t="s">
        <v>28</v>
      </c>
      <c r="C24" s="7">
        <v>168</v>
      </c>
    </row>
    <row r="25" spans="1:3" x14ac:dyDescent="0.25">
      <c r="A25" s="17">
        <v>40276</v>
      </c>
      <c r="B25" s="4" t="s">
        <v>41</v>
      </c>
      <c r="C25" s="7">
        <v>88</v>
      </c>
    </row>
    <row r="26" spans="1:3" x14ac:dyDescent="0.25">
      <c r="A26" s="17">
        <v>40277</v>
      </c>
      <c r="B26" s="4" t="s">
        <v>30</v>
      </c>
      <c r="C26" s="7">
        <v>110</v>
      </c>
    </row>
    <row r="27" spans="1:3" x14ac:dyDescent="0.25">
      <c r="A27" s="17">
        <v>40278</v>
      </c>
      <c r="B27" s="4" t="s">
        <v>30</v>
      </c>
      <c r="C27" s="7">
        <v>132</v>
      </c>
    </row>
    <row r="28" spans="1:3" x14ac:dyDescent="0.25">
      <c r="A28" s="17">
        <v>40279</v>
      </c>
      <c r="B28" s="4" t="s">
        <v>41</v>
      </c>
      <c r="C28" s="7">
        <v>54</v>
      </c>
    </row>
    <row r="29" spans="1:3" x14ac:dyDescent="0.25">
      <c r="A29" s="17">
        <v>40280</v>
      </c>
      <c r="B29" s="4" t="s">
        <v>40</v>
      </c>
      <c r="C29" s="7">
        <v>58</v>
      </c>
    </row>
    <row r="30" spans="1:3" x14ac:dyDescent="0.25">
      <c r="A30" s="17">
        <v>40281</v>
      </c>
      <c r="B30" s="4" t="s">
        <v>43</v>
      </c>
      <c r="C30" s="7">
        <v>71</v>
      </c>
    </row>
    <row r="31" spans="1:3" x14ac:dyDescent="0.25">
      <c r="A31" s="17">
        <v>40282</v>
      </c>
      <c r="B31" s="4" t="s">
        <v>41</v>
      </c>
      <c r="C31" s="7">
        <v>50</v>
      </c>
    </row>
    <row r="32" spans="1:3" x14ac:dyDescent="0.25">
      <c r="A32" s="17">
        <v>40283</v>
      </c>
      <c r="B32" s="4" t="s">
        <v>40</v>
      </c>
      <c r="C32" s="7">
        <v>109</v>
      </c>
    </row>
    <row r="33" spans="1:3" x14ac:dyDescent="0.25">
      <c r="A33" s="17">
        <v>40284</v>
      </c>
      <c r="B33" s="4" t="s">
        <v>43</v>
      </c>
      <c r="C33" s="7">
        <v>138</v>
      </c>
    </row>
    <row r="34" spans="1:3" x14ac:dyDescent="0.25">
      <c r="A34" s="17">
        <v>40285</v>
      </c>
      <c r="B34" s="4" t="s">
        <v>41</v>
      </c>
      <c r="C34" s="7">
        <v>74</v>
      </c>
    </row>
    <row r="35" spans="1:3" x14ac:dyDescent="0.25">
      <c r="A35" s="17">
        <v>40286</v>
      </c>
      <c r="B35" s="4" t="s">
        <v>28</v>
      </c>
      <c r="C35" s="7">
        <v>50</v>
      </c>
    </row>
    <row r="36" spans="1:3" x14ac:dyDescent="0.25">
      <c r="A36" s="17">
        <v>40287</v>
      </c>
      <c r="B36" s="4" t="s">
        <v>30</v>
      </c>
      <c r="C36" s="7">
        <v>103</v>
      </c>
    </row>
    <row r="37" spans="1:3" x14ac:dyDescent="0.25">
      <c r="A37" s="17">
        <v>40288</v>
      </c>
      <c r="B37" s="4" t="s">
        <v>43</v>
      </c>
      <c r="C37" s="7">
        <v>134</v>
      </c>
    </row>
    <row r="38" spans="1:3" x14ac:dyDescent="0.25">
      <c r="A38" s="17">
        <v>40289</v>
      </c>
      <c r="B38" s="4" t="s">
        <v>30</v>
      </c>
      <c r="C38" s="7">
        <v>151</v>
      </c>
    </row>
    <row r="39" spans="1:3" x14ac:dyDescent="0.25">
      <c r="A39" s="17">
        <v>40290</v>
      </c>
      <c r="B39" s="4" t="s">
        <v>42</v>
      </c>
      <c r="C39" s="7">
        <v>135</v>
      </c>
    </row>
    <row r="40" spans="1:3" x14ac:dyDescent="0.25">
      <c r="A40" s="17">
        <v>40291</v>
      </c>
      <c r="B40" s="4" t="s">
        <v>30</v>
      </c>
      <c r="C40" s="7">
        <v>54</v>
      </c>
    </row>
    <row r="41" spans="1:3" x14ac:dyDescent="0.25">
      <c r="A41" s="17">
        <v>40292</v>
      </c>
      <c r="B41" s="4" t="s">
        <v>43</v>
      </c>
      <c r="C41" s="7">
        <v>66</v>
      </c>
    </row>
    <row r="42" spans="1:3" x14ac:dyDescent="0.25">
      <c r="A42" s="17">
        <v>40293</v>
      </c>
      <c r="B42" s="4" t="s">
        <v>28</v>
      </c>
      <c r="C42" s="7">
        <v>81</v>
      </c>
    </row>
    <row r="43" spans="1:3" x14ac:dyDescent="0.25">
      <c r="A43" s="17">
        <v>40294</v>
      </c>
      <c r="B43" s="4" t="s">
        <v>30</v>
      </c>
      <c r="C43" s="7">
        <v>94</v>
      </c>
    </row>
    <row r="44" spans="1:3" x14ac:dyDescent="0.25">
      <c r="A44" s="17">
        <v>40295</v>
      </c>
      <c r="B44" s="4" t="s">
        <v>41</v>
      </c>
      <c r="C44" s="7">
        <v>142</v>
      </c>
    </row>
    <row r="45" spans="1:3" x14ac:dyDescent="0.25">
      <c r="A45" s="17">
        <v>40296</v>
      </c>
      <c r="B45" s="4" t="s">
        <v>40</v>
      </c>
      <c r="C45" s="7">
        <v>75</v>
      </c>
    </row>
    <row r="46" spans="1:3" x14ac:dyDescent="0.25">
      <c r="A46" s="17">
        <v>40297</v>
      </c>
      <c r="B46" s="4" t="s">
        <v>30</v>
      </c>
      <c r="C46" s="7">
        <v>114</v>
      </c>
    </row>
    <row r="47" spans="1:3" x14ac:dyDescent="0.25">
      <c r="A47" s="17">
        <v>40298</v>
      </c>
      <c r="B47" s="4" t="s">
        <v>40</v>
      </c>
      <c r="C47" s="7">
        <v>120</v>
      </c>
    </row>
    <row r="48" spans="1:3" x14ac:dyDescent="0.25">
      <c r="A48" s="17">
        <v>40299</v>
      </c>
      <c r="B48" s="4" t="s">
        <v>30</v>
      </c>
      <c r="C48" s="7">
        <v>146</v>
      </c>
    </row>
    <row r="49" spans="1:3" x14ac:dyDescent="0.25">
      <c r="A49" s="17">
        <v>40300</v>
      </c>
      <c r="B49" s="4" t="s">
        <v>28</v>
      </c>
      <c r="C49" s="7">
        <v>96</v>
      </c>
    </row>
    <row r="50" spans="1:3" x14ac:dyDescent="0.25">
      <c r="A50" s="17">
        <v>40301</v>
      </c>
      <c r="B50" s="4" t="s">
        <v>28</v>
      </c>
      <c r="C50" s="7">
        <v>69</v>
      </c>
    </row>
    <row r="51" spans="1:3" x14ac:dyDescent="0.25">
      <c r="A51" s="17">
        <v>40302</v>
      </c>
      <c r="B51" s="4" t="s">
        <v>43</v>
      </c>
      <c r="C51" s="7">
        <v>130</v>
      </c>
    </row>
    <row r="52" spans="1:3" x14ac:dyDescent="0.25">
      <c r="A52" s="17">
        <v>40303</v>
      </c>
      <c r="B52" s="4" t="s">
        <v>40</v>
      </c>
      <c r="C52" s="7">
        <v>150</v>
      </c>
    </row>
    <row r="53" spans="1:3" x14ac:dyDescent="0.25">
      <c r="A53" s="17">
        <v>40304</v>
      </c>
      <c r="B53" s="4" t="s">
        <v>30</v>
      </c>
      <c r="C53" s="7">
        <v>62</v>
      </c>
    </row>
    <row r="54" spans="1:3" x14ac:dyDescent="0.25">
      <c r="A54" s="17">
        <v>40305</v>
      </c>
      <c r="B54" s="4" t="s">
        <v>28</v>
      </c>
      <c r="C54" s="7">
        <v>166</v>
      </c>
    </row>
    <row r="55" spans="1:3" x14ac:dyDescent="0.25">
      <c r="A55" s="17">
        <v>40306</v>
      </c>
      <c r="B55" s="4" t="s">
        <v>28</v>
      </c>
      <c r="C55" s="7">
        <v>152</v>
      </c>
    </row>
    <row r="56" spans="1:3" x14ac:dyDescent="0.25">
      <c r="A56" s="17">
        <v>40307</v>
      </c>
      <c r="B56" s="4" t="s">
        <v>42</v>
      </c>
      <c r="C56" s="7">
        <v>143</v>
      </c>
    </row>
    <row r="57" spans="1:3" x14ac:dyDescent="0.25">
      <c r="A57" s="17">
        <v>40308</v>
      </c>
      <c r="B57" s="4" t="s">
        <v>42</v>
      </c>
      <c r="C57" s="7">
        <v>139</v>
      </c>
    </row>
    <row r="58" spans="1:3" x14ac:dyDescent="0.25">
      <c r="A58" s="17">
        <v>40309</v>
      </c>
      <c r="B58" s="4" t="s">
        <v>30</v>
      </c>
      <c r="C58" s="7">
        <v>111</v>
      </c>
    </row>
    <row r="59" spans="1:3" x14ac:dyDescent="0.25">
      <c r="A59" s="17">
        <v>40310</v>
      </c>
      <c r="B59" s="4" t="s">
        <v>42</v>
      </c>
      <c r="C59" s="7">
        <v>70</v>
      </c>
    </row>
    <row r="60" spans="1:3" x14ac:dyDescent="0.25">
      <c r="A60" s="17">
        <v>40311</v>
      </c>
      <c r="B60" s="4" t="s">
        <v>40</v>
      </c>
      <c r="C60" s="7">
        <v>104</v>
      </c>
    </row>
    <row r="61" spans="1:3" x14ac:dyDescent="0.25">
      <c r="A61" s="17">
        <v>40312</v>
      </c>
      <c r="B61" s="4" t="s">
        <v>28</v>
      </c>
      <c r="C61" s="7">
        <v>64</v>
      </c>
    </row>
    <row r="62" spans="1:3" x14ac:dyDescent="0.25">
      <c r="A62" s="17">
        <v>40313</v>
      </c>
      <c r="B62" s="4" t="s">
        <v>41</v>
      </c>
      <c r="C62" s="7">
        <v>56</v>
      </c>
    </row>
    <row r="63" spans="1:3" x14ac:dyDescent="0.25">
      <c r="A63" s="17">
        <v>40314</v>
      </c>
      <c r="B63" s="4" t="s">
        <v>42</v>
      </c>
      <c r="C63" s="7">
        <v>76</v>
      </c>
    </row>
    <row r="64" spans="1:3" x14ac:dyDescent="0.25">
      <c r="A64" s="17">
        <v>40315</v>
      </c>
      <c r="B64" s="4" t="s">
        <v>42</v>
      </c>
      <c r="C64" s="7">
        <v>96</v>
      </c>
    </row>
    <row r="65" spans="1:3" x14ac:dyDescent="0.25">
      <c r="A65" s="17">
        <v>40316</v>
      </c>
      <c r="B65" s="4" t="s">
        <v>40</v>
      </c>
      <c r="C65" s="7">
        <v>163</v>
      </c>
    </row>
    <row r="66" spans="1:3" x14ac:dyDescent="0.25">
      <c r="A66" s="17">
        <v>40317</v>
      </c>
      <c r="B66" s="4" t="s">
        <v>42</v>
      </c>
      <c r="C66" s="7">
        <v>108</v>
      </c>
    </row>
    <row r="67" spans="1:3" x14ac:dyDescent="0.25">
      <c r="A67" s="17">
        <v>40318</v>
      </c>
      <c r="B67" s="4" t="s">
        <v>42</v>
      </c>
      <c r="C67" s="7">
        <v>63</v>
      </c>
    </row>
    <row r="68" spans="1:3" x14ac:dyDescent="0.25">
      <c r="A68" s="17">
        <v>40319</v>
      </c>
      <c r="B68" s="4" t="s">
        <v>40</v>
      </c>
      <c r="C68" s="7">
        <v>99</v>
      </c>
    </row>
    <row r="69" spans="1:3" x14ac:dyDescent="0.25">
      <c r="A69" s="17">
        <v>40320</v>
      </c>
      <c r="B69" s="4" t="s">
        <v>41</v>
      </c>
      <c r="C69" s="7">
        <v>115</v>
      </c>
    </row>
    <row r="70" spans="1:3" x14ac:dyDescent="0.25">
      <c r="A70" s="17">
        <v>40321</v>
      </c>
      <c r="B70" s="4" t="s">
        <v>40</v>
      </c>
      <c r="C70" s="7">
        <v>125</v>
      </c>
    </row>
    <row r="71" spans="1:3" x14ac:dyDescent="0.25">
      <c r="A71" s="17">
        <v>40322</v>
      </c>
      <c r="B71" s="4" t="s">
        <v>42</v>
      </c>
      <c r="C71" s="7">
        <v>130</v>
      </c>
    </row>
    <row r="72" spans="1:3" x14ac:dyDescent="0.25">
      <c r="A72" s="17">
        <v>40323</v>
      </c>
      <c r="B72" s="4" t="s">
        <v>42</v>
      </c>
      <c r="C72" s="7">
        <v>133</v>
      </c>
    </row>
    <row r="73" spans="1:3" x14ac:dyDescent="0.25">
      <c r="A73" s="17">
        <v>40324</v>
      </c>
      <c r="B73" s="4" t="s">
        <v>42</v>
      </c>
      <c r="C73" s="7">
        <v>148</v>
      </c>
    </row>
    <row r="74" spans="1:3" x14ac:dyDescent="0.25">
      <c r="A74" s="17">
        <v>40325</v>
      </c>
      <c r="B74" s="4" t="s">
        <v>42</v>
      </c>
      <c r="C74" s="7">
        <v>148</v>
      </c>
    </row>
    <row r="75" spans="1:3" x14ac:dyDescent="0.25">
      <c r="A75" s="17">
        <v>40326</v>
      </c>
      <c r="B75" s="4" t="s">
        <v>42</v>
      </c>
      <c r="C75" s="7">
        <v>56</v>
      </c>
    </row>
    <row r="76" spans="1:3" x14ac:dyDescent="0.25">
      <c r="A76" s="17">
        <v>40327</v>
      </c>
      <c r="B76" s="4" t="s">
        <v>40</v>
      </c>
      <c r="C76" s="7">
        <v>134</v>
      </c>
    </row>
    <row r="77" spans="1:3" x14ac:dyDescent="0.25">
      <c r="A77" s="17">
        <v>40328</v>
      </c>
      <c r="B77" s="4" t="s">
        <v>40</v>
      </c>
      <c r="C77" s="7">
        <v>54</v>
      </c>
    </row>
    <row r="78" spans="1:3" x14ac:dyDescent="0.25">
      <c r="A78" s="17">
        <v>40329</v>
      </c>
      <c r="B78" s="4" t="s">
        <v>41</v>
      </c>
      <c r="C78" s="7">
        <v>59</v>
      </c>
    </row>
    <row r="79" spans="1:3" x14ac:dyDescent="0.25">
      <c r="A79" s="17">
        <v>40330</v>
      </c>
      <c r="B79" s="4" t="s">
        <v>41</v>
      </c>
      <c r="C79" s="7">
        <v>99</v>
      </c>
    </row>
    <row r="80" spans="1:3" x14ac:dyDescent="0.25">
      <c r="A80" s="17">
        <v>40331</v>
      </c>
      <c r="B80" s="4" t="s">
        <v>43</v>
      </c>
      <c r="C80" s="7">
        <v>135</v>
      </c>
    </row>
    <row r="81" spans="1:3" x14ac:dyDescent="0.25">
      <c r="A81" s="17">
        <v>40332</v>
      </c>
      <c r="B81" s="4" t="s">
        <v>42</v>
      </c>
      <c r="C81" s="7">
        <v>135</v>
      </c>
    </row>
    <row r="82" spans="1:3" x14ac:dyDescent="0.25">
      <c r="A82" s="17">
        <v>40333</v>
      </c>
      <c r="B82" s="4" t="s">
        <v>42</v>
      </c>
      <c r="C82" s="7">
        <v>75</v>
      </c>
    </row>
    <row r="83" spans="1:3" x14ac:dyDescent="0.25">
      <c r="A83" s="17">
        <v>40334</v>
      </c>
      <c r="B83" s="4" t="s">
        <v>43</v>
      </c>
      <c r="C83" s="7">
        <v>167</v>
      </c>
    </row>
    <row r="84" spans="1:3" x14ac:dyDescent="0.25">
      <c r="A84" s="17">
        <v>40335</v>
      </c>
      <c r="B84" s="4" t="s">
        <v>42</v>
      </c>
      <c r="C84" s="7">
        <v>152</v>
      </c>
    </row>
    <row r="85" spans="1:3" x14ac:dyDescent="0.25">
      <c r="A85" s="17">
        <v>40336</v>
      </c>
      <c r="B85" s="4" t="s">
        <v>43</v>
      </c>
      <c r="C85" s="7">
        <v>129</v>
      </c>
    </row>
    <row r="86" spans="1:3" x14ac:dyDescent="0.25">
      <c r="A86" s="17">
        <v>40337</v>
      </c>
      <c r="B86" s="4" t="s">
        <v>28</v>
      </c>
      <c r="C86" s="7">
        <v>167</v>
      </c>
    </row>
    <row r="87" spans="1:3" x14ac:dyDescent="0.25">
      <c r="A87" s="17">
        <v>40338</v>
      </c>
      <c r="B87" s="4" t="s">
        <v>42</v>
      </c>
      <c r="C87" s="7">
        <v>74</v>
      </c>
    </row>
    <row r="88" spans="1:3" x14ac:dyDescent="0.25">
      <c r="A88" s="17">
        <v>40339</v>
      </c>
      <c r="B88" s="4" t="s">
        <v>30</v>
      </c>
      <c r="C88" s="7">
        <v>69</v>
      </c>
    </row>
    <row r="89" spans="1:3" x14ac:dyDescent="0.25">
      <c r="A89" s="17">
        <v>40340</v>
      </c>
      <c r="B89" s="4" t="s">
        <v>30</v>
      </c>
      <c r="C89" s="7">
        <v>109</v>
      </c>
    </row>
    <row r="90" spans="1:3" x14ac:dyDescent="0.25">
      <c r="A90" s="17">
        <v>40341</v>
      </c>
      <c r="B90" s="4" t="s">
        <v>42</v>
      </c>
      <c r="C90" s="7">
        <v>119</v>
      </c>
    </row>
    <row r="91" spans="1:3" x14ac:dyDescent="0.25">
      <c r="A91" s="17">
        <v>40342</v>
      </c>
      <c r="B91" s="4" t="s">
        <v>41</v>
      </c>
      <c r="C91" s="7">
        <v>76</v>
      </c>
    </row>
    <row r="92" spans="1:3" x14ac:dyDescent="0.25">
      <c r="A92" s="17">
        <v>40343</v>
      </c>
      <c r="B92" s="4" t="s">
        <v>43</v>
      </c>
      <c r="C92" s="7">
        <v>108</v>
      </c>
    </row>
    <row r="93" spans="1:3" x14ac:dyDescent="0.25">
      <c r="A93" s="17">
        <v>40344</v>
      </c>
      <c r="B93" s="4" t="s">
        <v>43</v>
      </c>
      <c r="C93" s="7">
        <v>109</v>
      </c>
    </row>
    <row r="94" spans="1:3" x14ac:dyDescent="0.25">
      <c r="A94" s="17">
        <v>40345</v>
      </c>
      <c r="B94" s="4" t="s">
        <v>28</v>
      </c>
      <c r="C94" s="7">
        <v>138</v>
      </c>
    </row>
    <row r="95" spans="1:3" x14ac:dyDescent="0.25">
      <c r="A95" s="17">
        <v>40346</v>
      </c>
      <c r="B95" s="4" t="s">
        <v>40</v>
      </c>
      <c r="C95" s="7">
        <v>130</v>
      </c>
    </row>
    <row r="96" spans="1:3" x14ac:dyDescent="0.25">
      <c r="A96" s="17">
        <v>40347</v>
      </c>
      <c r="B96" s="4" t="s">
        <v>43</v>
      </c>
      <c r="C96" s="7">
        <v>137</v>
      </c>
    </row>
    <row r="97" spans="1:3" x14ac:dyDescent="0.25">
      <c r="A97" s="17">
        <v>40348</v>
      </c>
      <c r="B97" s="4" t="s">
        <v>40</v>
      </c>
      <c r="C97" s="7">
        <v>152</v>
      </c>
    </row>
    <row r="98" spans="1:3" x14ac:dyDescent="0.25">
      <c r="A98" s="17">
        <v>40349</v>
      </c>
      <c r="B98" s="4" t="s">
        <v>41</v>
      </c>
      <c r="C98" s="7">
        <v>100</v>
      </c>
    </row>
    <row r="99" spans="1:3" x14ac:dyDescent="0.25">
      <c r="A99" s="17">
        <v>40350</v>
      </c>
      <c r="B99" s="4" t="s">
        <v>41</v>
      </c>
      <c r="C99" s="7">
        <v>123</v>
      </c>
    </row>
    <row r="100" spans="1:3" x14ac:dyDescent="0.25">
      <c r="A100" s="17">
        <v>40351</v>
      </c>
      <c r="B100" s="4" t="s">
        <v>43</v>
      </c>
      <c r="C100" s="7">
        <v>110</v>
      </c>
    </row>
    <row r="101" spans="1:3" x14ac:dyDescent="0.25">
      <c r="A101" s="17">
        <v>40352</v>
      </c>
      <c r="B101" s="4" t="s">
        <v>43</v>
      </c>
      <c r="C101" s="7">
        <v>146</v>
      </c>
    </row>
    <row r="102" spans="1:3" x14ac:dyDescent="0.25">
      <c r="A102" s="17">
        <v>40353</v>
      </c>
      <c r="B102" s="4" t="s">
        <v>42</v>
      </c>
      <c r="C102" s="7">
        <v>71</v>
      </c>
    </row>
    <row r="103" spans="1:3" x14ac:dyDescent="0.25">
      <c r="A103" s="17">
        <v>40354</v>
      </c>
      <c r="B103" s="4" t="s">
        <v>41</v>
      </c>
      <c r="C103" s="7">
        <v>141</v>
      </c>
    </row>
    <row r="104" spans="1:3" x14ac:dyDescent="0.25">
      <c r="A104" s="17">
        <v>40355</v>
      </c>
      <c r="B104" s="4" t="s">
        <v>40</v>
      </c>
      <c r="C104" s="7">
        <v>126</v>
      </c>
    </row>
    <row r="105" spans="1:3" x14ac:dyDescent="0.25">
      <c r="A105" s="17">
        <v>40356</v>
      </c>
      <c r="B105" s="4" t="s">
        <v>41</v>
      </c>
      <c r="C105" s="7">
        <v>126</v>
      </c>
    </row>
    <row r="106" spans="1:3" x14ac:dyDescent="0.25">
      <c r="A106" s="17">
        <v>40357</v>
      </c>
      <c r="B106" s="4" t="s">
        <v>42</v>
      </c>
      <c r="C106" s="7">
        <v>123</v>
      </c>
    </row>
    <row r="107" spans="1:3" x14ac:dyDescent="0.25">
      <c r="A107" s="17">
        <v>40358</v>
      </c>
      <c r="B107" s="4" t="s">
        <v>30</v>
      </c>
      <c r="C107" s="7">
        <v>165</v>
      </c>
    </row>
    <row r="108" spans="1:3" x14ac:dyDescent="0.25">
      <c r="A108" s="17">
        <v>40359</v>
      </c>
      <c r="B108" s="4" t="s">
        <v>42</v>
      </c>
      <c r="C108" s="7">
        <v>153</v>
      </c>
    </row>
    <row r="109" spans="1:3" x14ac:dyDescent="0.25">
      <c r="A109" s="17">
        <v>40360</v>
      </c>
      <c r="B109" s="4" t="s">
        <v>43</v>
      </c>
      <c r="C109" s="7">
        <v>103</v>
      </c>
    </row>
    <row r="110" spans="1:3" x14ac:dyDescent="0.25">
      <c r="A110" s="17">
        <v>40361</v>
      </c>
      <c r="B110" s="4" t="s">
        <v>43</v>
      </c>
      <c r="C110" s="7">
        <v>156</v>
      </c>
    </row>
    <row r="111" spans="1:3" x14ac:dyDescent="0.25">
      <c r="A111" s="17">
        <v>40362</v>
      </c>
      <c r="B111" s="4" t="s">
        <v>41</v>
      </c>
      <c r="C111" s="7">
        <v>141</v>
      </c>
    </row>
    <row r="112" spans="1:3" x14ac:dyDescent="0.25">
      <c r="A112" s="17">
        <v>40363</v>
      </c>
      <c r="B112" s="4" t="s">
        <v>40</v>
      </c>
      <c r="C112" s="7">
        <v>79</v>
      </c>
    </row>
    <row r="113" spans="1:3" x14ac:dyDescent="0.25">
      <c r="A113" s="17">
        <v>40364</v>
      </c>
      <c r="B113" s="4" t="s">
        <v>30</v>
      </c>
      <c r="C113" s="7">
        <v>78</v>
      </c>
    </row>
    <row r="114" spans="1:3" x14ac:dyDescent="0.25">
      <c r="A114" s="17">
        <v>40365</v>
      </c>
      <c r="B114" s="4" t="s">
        <v>43</v>
      </c>
      <c r="C114" s="7">
        <v>120</v>
      </c>
    </row>
    <row r="115" spans="1:3" x14ac:dyDescent="0.25">
      <c r="A115" s="17">
        <v>40366</v>
      </c>
      <c r="B115" s="4" t="s">
        <v>41</v>
      </c>
      <c r="C115" s="7">
        <v>157</v>
      </c>
    </row>
    <row r="116" spans="1:3" x14ac:dyDescent="0.25">
      <c r="A116" s="17">
        <v>40367</v>
      </c>
      <c r="B116" s="4" t="s">
        <v>42</v>
      </c>
      <c r="C116" s="7">
        <v>67</v>
      </c>
    </row>
    <row r="117" spans="1:3" x14ac:dyDescent="0.25">
      <c r="A117" s="17">
        <v>40368</v>
      </c>
      <c r="B117" s="4" t="s">
        <v>43</v>
      </c>
      <c r="C117" s="7">
        <v>170</v>
      </c>
    </row>
    <row r="118" spans="1:3" x14ac:dyDescent="0.25">
      <c r="A118" s="17">
        <v>40369</v>
      </c>
      <c r="B118" s="4" t="s">
        <v>40</v>
      </c>
      <c r="C118" s="7">
        <v>92</v>
      </c>
    </row>
    <row r="119" spans="1:3" x14ac:dyDescent="0.25">
      <c r="A119" s="17">
        <v>40370</v>
      </c>
      <c r="B119" s="4" t="s">
        <v>41</v>
      </c>
      <c r="C119" s="7">
        <v>104</v>
      </c>
    </row>
    <row r="120" spans="1:3" x14ac:dyDescent="0.25">
      <c r="A120" s="17">
        <v>40371</v>
      </c>
      <c r="B120" s="4" t="s">
        <v>41</v>
      </c>
      <c r="C120" s="7">
        <v>141</v>
      </c>
    </row>
    <row r="121" spans="1:3" x14ac:dyDescent="0.25">
      <c r="A121" s="17">
        <v>40372</v>
      </c>
      <c r="B121" s="4" t="s">
        <v>30</v>
      </c>
      <c r="C121" s="7">
        <v>153</v>
      </c>
    </row>
    <row r="122" spans="1:3" x14ac:dyDescent="0.25">
      <c r="A122" s="17">
        <v>40373</v>
      </c>
      <c r="B122" s="4" t="s">
        <v>40</v>
      </c>
      <c r="C122" s="7">
        <v>100</v>
      </c>
    </row>
    <row r="123" spans="1:3" x14ac:dyDescent="0.25">
      <c r="A123" s="17">
        <v>40374</v>
      </c>
      <c r="B123" s="4" t="s">
        <v>43</v>
      </c>
      <c r="C123" s="7">
        <v>56</v>
      </c>
    </row>
    <row r="124" spans="1:3" x14ac:dyDescent="0.25">
      <c r="A124" s="17">
        <v>40375</v>
      </c>
      <c r="B124" s="4" t="s">
        <v>28</v>
      </c>
      <c r="C124" s="7">
        <v>76</v>
      </c>
    </row>
    <row r="125" spans="1:3" x14ac:dyDescent="0.25">
      <c r="A125" s="17">
        <v>40376</v>
      </c>
      <c r="B125" s="4" t="s">
        <v>41</v>
      </c>
      <c r="C125" s="7">
        <v>113</v>
      </c>
    </row>
    <row r="126" spans="1:3" x14ac:dyDescent="0.25">
      <c r="A126" s="17">
        <v>40377</v>
      </c>
      <c r="B126" s="4" t="s">
        <v>42</v>
      </c>
      <c r="C126" s="7">
        <v>117</v>
      </c>
    </row>
    <row r="127" spans="1:3" x14ac:dyDescent="0.25">
      <c r="A127" s="17">
        <v>40378</v>
      </c>
      <c r="B127" s="4" t="s">
        <v>30</v>
      </c>
      <c r="C127" s="7">
        <v>78</v>
      </c>
    </row>
    <row r="128" spans="1:3" x14ac:dyDescent="0.25">
      <c r="A128" s="17">
        <v>40379</v>
      </c>
      <c r="B128" s="4" t="s">
        <v>43</v>
      </c>
      <c r="C128" s="7">
        <v>88</v>
      </c>
    </row>
    <row r="129" spans="1:3" x14ac:dyDescent="0.25">
      <c r="A129" s="17">
        <v>40380</v>
      </c>
      <c r="B129" s="4" t="s">
        <v>43</v>
      </c>
      <c r="C129" s="7">
        <v>168</v>
      </c>
    </row>
    <row r="130" spans="1:3" x14ac:dyDescent="0.25">
      <c r="A130" s="17">
        <v>40381</v>
      </c>
      <c r="B130" s="4" t="s">
        <v>42</v>
      </c>
      <c r="C130" s="7">
        <v>159</v>
      </c>
    </row>
    <row r="131" spans="1:3" x14ac:dyDescent="0.25">
      <c r="A131" s="17">
        <v>40382</v>
      </c>
      <c r="B131" s="4" t="s">
        <v>30</v>
      </c>
      <c r="C131" s="7">
        <v>98</v>
      </c>
    </row>
    <row r="132" spans="1:3" x14ac:dyDescent="0.25">
      <c r="A132" s="17">
        <v>40383</v>
      </c>
      <c r="B132" s="4" t="s">
        <v>41</v>
      </c>
      <c r="C132" s="7">
        <v>130</v>
      </c>
    </row>
    <row r="133" spans="1:3" x14ac:dyDescent="0.25">
      <c r="A133" s="17">
        <v>40384</v>
      </c>
      <c r="B133" s="4" t="s">
        <v>30</v>
      </c>
      <c r="C133" s="7">
        <v>136</v>
      </c>
    </row>
    <row r="134" spans="1:3" x14ac:dyDescent="0.25">
      <c r="A134" s="17">
        <v>40385</v>
      </c>
      <c r="B134" s="4" t="s">
        <v>42</v>
      </c>
      <c r="C134" s="7">
        <v>56</v>
      </c>
    </row>
    <row r="135" spans="1:3" x14ac:dyDescent="0.25">
      <c r="A135" s="17">
        <v>40386</v>
      </c>
      <c r="B135" s="4" t="s">
        <v>42</v>
      </c>
      <c r="C135" s="7">
        <v>130</v>
      </c>
    </row>
    <row r="136" spans="1:3" x14ac:dyDescent="0.25">
      <c r="A136" s="17">
        <v>40387</v>
      </c>
      <c r="B136" s="4" t="s">
        <v>41</v>
      </c>
      <c r="C136" s="7">
        <v>53</v>
      </c>
    </row>
    <row r="137" spans="1:3" x14ac:dyDescent="0.25">
      <c r="A137" s="17">
        <v>40388</v>
      </c>
      <c r="B137" s="4" t="s">
        <v>43</v>
      </c>
      <c r="C137" s="7">
        <v>160</v>
      </c>
    </row>
    <row r="138" spans="1:3" x14ac:dyDescent="0.25">
      <c r="A138" s="17">
        <v>40389</v>
      </c>
      <c r="B138" s="4" t="s">
        <v>30</v>
      </c>
      <c r="C138" s="7">
        <v>113</v>
      </c>
    </row>
    <row r="139" spans="1:3" x14ac:dyDescent="0.25">
      <c r="A139" s="17">
        <v>40390</v>
      </c>
      <c r="B139" s="4" t="s">
        <v>28</v>
      </c>
      <c r="C139" s="7">
        <v>123</v>
      </c>
    </row>
    <row r="140" spans="1:3" x14ac:dyDescent="0.25">
      <c r="A140" s="17">
        <v>40391</v>
      </c>
      <c r="B140" s="4" t="s">
        <v>30</v>
      </c>
      <c r="C140" s="7">
        <v>60</v>
      </c>
    </row>
    <row r="141" spans="1:3" x14ac:dyDescent="0.25">
      <c r="A141" s="17">
        <v>40392</v>
      </c>
      <c r="B141" s="4" t="s">
        <v>28</v>
      </c>
      <c r="C141" s="7">
        <v>73</v>
      </c>
    </row>
    <row r="142" spans="1:3" x14ac:dyDescent="0.25">
      <c r="A142" s="17">
        <v>40393</v>
      </c>
      <c r="B142" s="4" t="s">
        <v>43</v>
      </c>
      <c r="C142" s="7">
        <v>167</v>
      </c>
    </row>
    <row r="143" spans="1:3" x14ac:dyDescent="0.25">
      <c r="A143" s="17">
        <v>40394</v>
      </c>
      <c r="B143" s="4" t="s">
        <v>28</v>
      </c>
      <c r="C143" s="7">
        <v>114</v>
      </c>
    </row>
    <row r="144" spans="1:3" x14ac:dyDescent="0.25">
      <c r="A144" s="17">
        <v>40395</v>
      </c>
      <c r="B144" s="4" t="s">
        <v>43</v>
      </c>
      <c r="C144" s="7">
        <v>148</v>
      </c>
    </row>
    <row r="145" spans="1:3" x14ac:dyDescent="0.25">
      <c r="A145" s="17">
        <v>40396</v>
      </c>
      <c r="B145" s="4" t="s">
        <v>41</v>
      </c>
      <c r="C145" s="7">
        <v>81</v>
      </c>
    </row>
    <row r="146" spans="1:3" x14ac:dyDescent="0.25">
      <c r="A146" s="17">
        <v>40397</v>
      </c>
      <c r="B146" s="4" t="s">
        <v>41</v>
      </c>
      <c r="C146" s="7">
        <v>79</v>
      </c>
    </row>
    <row r="147" spans="1:3" x14ac:dyDescent="0.25">
      <c r="A147" s="17">
        <v>40398</v>
      </c>
      <c r="B147" s="4" t="s">
        <v>41</v>
      </c>
      <c r="C147" s="7">
        <v>76</v>
      </c>
    </row>
    <row r="148" spans="1:3" x14ac:dyDescent="0.25">
      <c r="A148" s="17">
        <v>40399</v>
      </c>
      <c r="B148" s="4" t="s">
        <v>42</v>
      </c>
      <c r="C148" s="7">
        <v>166</v>
      </c>
    </row>
    <row r="149" spans="1:3" x14ac:dyDescent="0.25">
      <c r="A149" s="17">
        <v>40400</v>
      </c>
      <c r="B149" s="4" t="s">
        <v>41</v>
      </c>
      <c r="C149" s="7">
        <v>106</v>
      </c>
    </row>
    <row r="150" spans="1:3" x14ac:dyDescent="0.25">
      <c r="A150" s="17">
        <v>40401</v>
      </c>
      <c r="B150" s="4" t="s">
        <v>43</v>
      </c>
      <c r="C150" s="7">
        <v>74</v>
      </c>
    </row>
    <row r="151" spans="1:3" x14ac:dyDescent="0.25">
      <c r="A151" s="17">
        <v>40402</v>
      </c>
      <c r="B151" s="4" t="s">
        <v>28</v>
      </c>
      <c r="C151" s="7">
        <v>95</v>
      </c>
    </row>
    <row r="152" spans="1:3" x14ac:dyDescent="0.25">
      <c r="A152" s="17">
        <v>40403</v>
      </c>
      <c r="B152" s="4" t="s">
        <v>42</v>
      </c>
      <c r="C152" s="7">
        <v>151</v>
      </c>
    </row>
    <row r="153" spans="1:3" x14ac:dyDescent="0.25">
      <c r="A153" s="17">
        <v>40404</v>
      </c>
      <c r="B153" s="4" t="s">
        <v>40</v>
      </c>
      <c r="C153" s="7">
        <v>117</v>
      </c>
    </row>
    <row r="154" spans="1:3" x14ac:dyDescent="0.25">
      <c r="A154" s="17">
        <v>40405</v>
      </c>
      <c r="B154" s="4" t="s">
        <v>43</v>
      </c>
      <c r="C154" s="7">
        <v>143</v>
      </c>
    </row>
    <row r="155" spans="1:3" x14ac:dyDescent="0.25">
      <c r="A155" s="17">
        <v>40406</v>
      </c>
      <c r="B155" s="4" t="s">
        <v>41</v>
      </c>
      <c r="C155" s="7">
        <v>122</v>
      </c>
    </row>
    <row r="156" spans="1:3" x14ac:dyDescent="0.25">
      <c r="A156" s="17">
        <v>40407</v>
      </c>
      <c r="B156" s="4" t="s">
        <v>40</v>
      </c>
      <c r="C156" s="7">
        <v>76</v>
      </c>
    </row>
    <row r="157" spans="1:3" x14ac:dyDescent="0.25">
      <c r="A157" s="17">
        <v>40408</v>
      </c>
      <c r="B157" s="4" t="s">
        <v>42</v>
      </c>
      <c r="C157" s="7">
        <v>145</v>
      </c>
    </row>
    <row r="158" spans="1:3" x14ac:dyDescent="0.25">
      <c r="A158" s="17">
        <v>40409</v>
      </c>
      <c r="B158" s="4" t="s">
        <v>42</v>
      </c>
      <c r="C158" s="7">
        <v>123</v>
      </c>
    </row>
    <row r="159" spans="1:3" x14ac:dyDescent="0.25">
      <c r="A159" s="17">
        <v>40410</v>
      </c>
      <c r="B159" s="4" t="s">
        <v>41</v>
      </c>
      <c r="C159" s="7">
        <v>116</v>
      </c>
    </row>
    <row r="160" spans="1:3" x14ac:dyDescent="0.25">
      <c r="A160" s="17">
        <v>40411</v>
      </c>
      <c r="B160" s="4" t="s">
        <v>43</v>
      </c>
      <c r="C160" s="7">
        <v>91</v>
      </c>
    </row>
    <row r="161" spans="1:3" x14ac:dyDescent="0.25">
      <c r="A161" s="17">
        <v>40412</v>
      </c>
      <c r="B161" s="4" t="s">
        <v>43</v>
      </c>
      <c r="C161" s="7">
        <v>117</v>
      </c>
    </row>
    <row r="162" spans="1:3" x14ac:dyDescent="0.25">
      <c r="A162" s="17">
        <v>40413</v>
      </c>
      <c r="B162" s="4" t="s">
        <v>42</v>
      </c>
      <c r="C162" s="7">
        <v>170</v>
      </c>
    </row>
    <row r="163" spans="1:3" x14ac:dyDescent="0.25">
      <c r="A163" s="17">
        <v>40414</v>
      </c>
      <c r="B163" s="4" t="s">
        <v>40</v>
      </c>
      <c r="C163" s="7">
        <v>141</v>
      </c>
    </row>
    <row r="164" spans="1:3" x14ac:dyDescent="0.25">
      <c r="A164" s="17">
        <v>40415</v>
      </c>
      <c r="B164" s="4" t="s">
        <v>43</v>
      </c>
      <c r="C164" s="7">
        <v>54</v>
      </c>
    </row>
    <row r="165" spans="1:3" x14ac:dyDescent="0.25">
      <c r="A165" s="17">
        <v>40416</v>
      </c>
      <c r="B165" s="4" t="s">
        <v>41</v>
      </c>
      <c r="C165" s="7">
        <v>95</v>
      </c>
    </row>
    <row r="166" spans="1:3" x14ac:dyDescent="0.25">
      <c r="A166" s="17">
        <v>40417</v>
      </c>
      <c r="B166" s="4" t="s">
        <v>28</v>
      </c>
      <c r="C166" s="7">
        <v>57</v>
      </c>
    </row>
    <row r="167" spans="1:3" x14ac:dyDescent="0.25">
      <c r="A167" s="17">
        <v>40418</v>
      </c>
      <c r="B167" s="4" t="s">
        <v>43</v>
      </c>
      <c r="C167" s="7">
        <v>133</v>
      </c>
    </row>
    <row r="168" spans="1:3" x14ac:dyDescent="0.25">
      <c r="A168" s="17">
        <v>40419</v>
      </c>
      <c r="B168" s="4" t="s">
        <v>41</v>
      </c>
      <c r="C168" s="7">
        <v>147</v>
      </c>
    </row>
    <row r="169" spans="1:3" x14ac:dyDescent="0.25">
      <c r="A169" s="17">
        <v>40420</v>
      </c>
      <c r="B169" s="4" t="s">
        <v>30</v>
      </c>
      <c r="C169" s="7">
        <v>84</v>
      </c>
    </row>
    <row r="170" spans="1:3" x14ac:dyDescent="0.25">
      <c r="A170" s="17">
        <v>40421</v>
      </c>
      <c r="B170" s="4" t="s">
        <v>43</v>
      </c>
      <c r="C170" s="7">
        <v>147</v>
      </c>
    </row>
    <row r="171" spans="1:3" x14ac:dyDescent="0.25">
      <c r="A171" s="17">
        <v>40422</v>
      </c>
      <c r="B171" s="4" t="s">
        <v>40</v>
      </c>
      <c r="C171" s="7">
        <v>86</v>
      </c>
    </row>
    <row r="172" spans="1:3" x14ac:dyDescent="0.25">
      <c r="A172" s="17">
        <v>40423</v>
      </c>
      <c r="B172" s="4" t="s">
        <v>40</v>
      </c>
      <c r="C172" s="7">
        <v>87</v>
      </c>
    </row>
    <row r="173" spans="1:3" x14ac:dyDescent="0.25">
      <c r="A173" s="17">
        <v>40424</v>
      </c>
      <c r="B173" s="4" t="s">
        <v>41</v>
      </c>
      <c r="C173" s="7">
        <v>150</v>
      </c>
    </row>
    <row r="174" spans="1:3" x14ac:dyDescent="0.25">
      <c r="A174" s="17">
        <v>40425</v>
      </c>
      <c r="B174" s="4" t="s">
        <v>30</v>
      </c>
      <c r="C174" s="7">
        <v>97</v>
      </c>
    </row>
    <row r="175" spans="1:3" x14ac:dyDescent="0.25">
      <c r="A175" s="17">
        <v>40426</v>
      </c>
      <c r="B175" s="4" t="s">
        <v>41</v>
      </c>
      <c r="C175" s="7">
        <v>151</v>
      </c>
    </row>
    <row r="176" spans="1:3" x14ac:dyDescent="0.25">
      <c r="A176" s="17">
        <v>40427</v>
      </c>
      <c r="B176" s="4" t="s">
        <v>30</v>
      </c>
      <c r="C176" s="7">
        <v>62</v>
      </c>
    </row>
    <row r="177" spans="1:3" x14ac:dyDescent="0.25">
      <c r="A177" s="17">
        <v>40428</v>
      </c>
      <c r="B177" s="4" t="s">
        <v>41</v>
      </c>
      <c r="C177" s="7">
        <v>125</v>
      </c>
    </row>
    <row r="178" spans="1:3" x14ac:dyDescent="0.25">
      <c r="A178" s="17">
        <v>40429</v>
      </c>
      <c r="B178" s="4" t="s">
        <v>40</v>
      </c>
      <c r="C178" s="7">
        <v>69</v>
      </c>
    </row>
    <row r="179" spans="1:3" x14ac:dyDescent="0.25">
      <c r="A179" s="17">
        <v>40430</v>
      </c>
      <c r="B179" s="4" t="s">
        <v>41</v>
      </c>
      <c r="C179" s="7">
        <v>160</v>
      </c>
    </row>
    <row r="180" spans="1:3" x14ac:dyDescent="0.25">
      <c r="A180" s="17">
        <v>40431</v>
      </c>
      <c r="B180" s="4" t="s">
        <v>42</v>
      </c>
      <c r="C180" s="7">
        <v>88</v>
      </c>
    </row>
    <row r="181" spans="1:3" x14ac:dyDescent="0.25">
      <c r="A181" s="17">
        <v>40432</v>
      </c>
      <c r="B181" s="4" t="s">
        <v>30</v>
      </c>
      <c r="C181" s="7">
        <v>107</v>
      </c>
    </row>
    <row r="182" spans="1:3" x14ac:dyDescent="0.25">
      <c r="A182" s="17">
        <v>40433</v>
      </c>
      <c r="B182" s="4" t="s">
        <v>30</v>
      </c>
      <c r="C182" s="7">
        <v>148</v>
      </c>
    </row>
    <row r="183" spans="1:3" x14ac:dyDescent="0.25">
      <c r="A183" s="17">
        <v>40434</v>
      </c>
      <c r="B183" s="4" t="s">
        <v>40</v>
      </c>
      <c r="C183" s="7">
        <v>75</v>
      </c>
    </row>
    <row r="184" spans="1:3" x14ac:dyDescent="0.25">
      <c r="A184" s="17">
        <v>40435</v>
      </c>
      <c r="B184" s="4" t="s">
        <v>40</v>
      </c>
      <c r="C184" s="7">
        <v>68</v>
      </c>
    </row>
    <row r="185" spans="1:3" x14ac:dyDescent="0.25">
      <c r="A185" s="17">
        <v>40436</v>
      </c>
      <c r="B185" s="4" t="s">
        <v>42</v>
      </c>
      <c r="C185" s="7">
        <v>98</v>
      </c>
    </row>
    <row r="186" spans="1:3" x14ac:dyDescent="0.25">
      <c r="A186" s="17">
        <v>40437</v>
      </c>
      <c r="B186" s="4" t="s">
        <v>43</v>
      </c>
      <c r="C186" s="7">
        <v>134</v>
      </c>
    </row>
    <row r="187" spans="1:3" x14ac:dyDescent="0.25">
      <c r="A187" s="17">
        <v>40438</v>
      </c>
      <c r="B187" s="4" t="s">
        <v>30</v>
      </c>
      <c r="C187" s="7">
        <v>84</v>
      </c>
    </row>
    <row r="188" spans="1:3" x14ac:dyDescent="0.25">
      <c r="A188" s="17">
        <v>40439</v>
      </c>
      <c r="B188" s="4" t="s">
        <v>28</v>
      </c>
      <c r="C188" s="7">
        <v>155</v>
      </c>
    </row>
    <row r="189" spans="1:3" x14ac:dyDescent="0.25">
      <c r="A189" s="17">
        <v>40440</v>
      </c>
      <c r="B189" s="4" t="s">
        <v>41</v>
      </c>
      <c r="C189" s="7">
        <v>146</v>
      </c>
    </row>
    <row r="190" spans="1:3" x14ac:dyDescent="0.25">
      <c r="A190" s="17">
        <v>40441</v>
      </c>
      <c r="B190" s="4" t="s">
        <v>43</v>
      </c>
      <c r="C190" s="7">
        <v>110</v>
      </c>
    </row>
    <row r="191" spans="1:3" x14ac:dyDescent="0.25">
      <c r="A191" s="17">
        <v>40442</v>
      </c>
      <c r="B191" s="4" t="s">
        <v>43</v>
      </c>
      <c r="C191" s="7">
        <v>139</v>
      </c>
    </row>
    <row r="192" spans="1:3" x14ac:dyDescent="0.25">
      <c r="A192" s="17">
        <v>40443</v>
      </c>
      <c r="B192" s="4" t="s">
        <v>28</v>
      </c>
      <c r="C192" s="7">
        <v>68</v>
      </c>
    </row>
    <row r="193" spans="1:3" x14ac:dyDescent="0.25">
      <c r="A193" s="17">
        <v>40444</v>
      </c>
      <c r="B193" s="4" t="s">
        <v>41</v>
      </c>
      <c r="C193" s="7">
        <v>131</v>
      </c>
    </row>
    <row r="194" spans="1:3" x14ac:dyDescent="0.25">
      <c r="A194" s="17">
        <v>40445</v>
      </c>
      <c r="B194" s="4" t="s">
        <v>43</v>
      </c>
      <c r="C194" s="7">
        <v>141</v>
      </c>
    </row>
    <row r="195" spans="1:3" x14ac:dyDescent="0.25">
      <c r="A195" s="17">
        <v>40446</v>
      </c>
      <c r="B195" s="4" t="s">
        <v>43</v>
      </c>
      <c r="C195" s="7">
        <v>50</v>
      </c>
    </row>
    <row r="196" spans="1:3" x14ac:dyDescent="0.25">
      <c r="A196" s="17">
        <v>40447</v>
      </c>
      <c r="B196" s="4" t="s">
        <v>28</v>
      </c>
      <c r="C196" s="7">
        <v>65</v>
      </c>
    </row>
    <row r="197" spans="1:3" x14ac:dyDescent="0.25">
      <c r="A197" s="17">
        <v>40448</v>
      </c>
      <c r="B197" s="4" t="s">
        <v>42</v>
      </c>
      <c r="C197" s="7">
        <v>126</v>
      </c>
    </row>
    <row r="198" spans="1:3" x14ac:dyDescent="0.25">
      <c r="A198" s="17">
        <v>40449</v>
      </c>
      <c r="B198" s="4" t="s">
        <v>42</v>
      </c>
      <c r="C198" s="7">
        <v>117</v>
      </c>
    </row>
    <row r="199" spans="1:3" x14ac:dyDescent="0.25">
      <c r="A199" s="17">
        <v>40450</v>
      </c>
      <c r="B199" s="4" t="s">
        <v>42</v>
      </c>
      <c r="C199" s="7">
        <v>57</v>
      </c>
    </row>
    <row r="200" spans="1:3" x14ac:dyDescent="0.25">
      <c r="A200" s="17">
        <v>40451</v>
      </c>
      <c r="B200" s="4" t="s">
        <v>40</v>
      </c>
      <c r="C200" s="7">
        <v>146</v>
      </c>
    </row>
    <row r="201" spans="1:3" x14ac:dyDescent="0.25">
      <c r="A201" s="17">
        <v>40452</v>
      </c>
      <c r="B201" s="4" t="s">
        <v>28</v>
      </c>
      <c r="C201" s="7">
        <v>159</v>
      </c>
    </row>
    <row r="202" spans="1:3" x14ac:dyDescent="0.25">
      <c r="A202" s="17">
        <v>40453</v>
      </c>
      <c r="B202" s="4" t="s">
        <v>43</v>
      </c>
      <c r="C202" s="7">
        <v>80</v>
      </c>
    </row>
    <row r="203" spans="1:3" x14ac:dyDescent="0.25">
      <c r="A203" s="17">
        <v>40454</v>
      </c>
      <c r="B203" s="4" t="s">
        <v>43</v>
      </c>
      <c r="C203" s="7">
        <v>132</v>
      </c>
    </row>
    <row r="204" spans="1:3" x14ac:dyDescent="0.25">
      <c r="A204" s="17">
        <v>40455</v>
      </c>
      <c r="B204" s="4" t="s">
        <v>28</v>
      </c>
      <c r="C204" s="7">
        <v>60</v>
      </c>
    </row>
    <row r="205" spans="1:3" x14ac:dyDescent="0.25">
      <c r="A205" s="17">
        <v>40456</v>
      </c>
      <c r="B205" s="4" t="s">
        <v>43</v>
      </c>
      <c r="C205" s="7">
        <v>116</v>
      </c>
    </row>
    <row r="206" spans="1:3" x14ac:dyDescent="0.25">
      <c r="A206" s="17">
        <v>40457</v>
      </c>
      <c r="B206" s="4" t="s">
        <v>42</v>
      </c>
      <c r="C206" s="7">
        <v>132</v>
      </c>
    </row>
    <row r="207" spans="1:3" x14ac:dyDescent="0.25">
      <c r="A207" s="17">
        <v>40458</v>
      </c>
      <c r="B207" s="4" t="s">
        <v>40</v>
      </c>
      <c r="C207" s="7">
        <v>143</v>
      </c>
    </row>
    <row r="208" spans="1:3" x14ac:dyDescent="0.25">
      <c r="A208" s="17">
        <v>40459</v>
      </c>
      <c r="B208" s="4" t="s">
        <v>43</v>
      </c>
      <c r="C208" s="7">
        <v>146</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72"/>
  <sheetViews>
    <sheetView workbookViewId="0">
      <selection activeCell="D7" sqref="D7"/>
    </sheetView>
  </sheetViews>
  <sheetFormatPr defaultRowHeight="15" x14ac:dyDescent="0.25"/>
  <cols>
    <col min="1" max="1" width="12.140625" bestFit="1" customWidth="1"/>
    <col min="2" max="2" width="10.5703125" bestFit="1" customWidth="1"/>
    <col min="4" max="4" width="20.7109375" bestFit="1" customWidth="1"/>
    <col min="5" max="5" width="10" bestFit="1" customWidth="1"/>
    <col min="6" max="6" width="18.85546875" bestFit="1" customWidth="1"/>
    <col min="8" max="8" width="10.42578125" bestFit="1" customWidth="1"/>
    <col min="9" max="11" width="13.140625" customWidth="1"/>
    <col min="12" max="12" width="25.42578125" customWidth="1"/>
  </cols>
  <sheetData>
    <row r="1" spans="1:8" ht="45" x14ac:dyDescent="0.25">
      <c r="A1" s="1" t="s">
        <v>832</v>
      </c>
      <c r="B1" s="2"/>
      <c r="C1" s="2"/>
      <c r="D1" s="2"/>
      <c r="E1" s="2"/>
      <c r="F1" s="2"/>
      <c r="G1" s="2"/>
      <c r="H1" s="3"/>
    </row>
    <row r="3" spans="1:8" x14ac:dyDescent="0.25">
      <c r="A3" s="5" t="s">
        <v>35</v>
      </c>
      <c r="B3" s="5" t="s">
        <v>707</v>
      </c>
      <c r="C3" s="5" t="s">
        <v>196</v>
      </c>
      <c r="D3" s="5" t="s">
        <v>204</v>
      </c>
      <c r="E3" s="5" t="s">
        <v>833</v>
      </c>
      <c r="F3" s="5" t="s">
        <v>834</v>
      </c>
    </row>
    <row r="4" spans="1:8" x14ac:dyDescent="0.25">
      <c r="A4" s="17">
        <v>40498</v>
      </c>
      <c r="B4" s="4" t="s">
        <v>275</v>
      </c>
      <c r="C4" s="4" t="s">
        <v>835</v>
      </c>
      <c r="D4" s="4" t="s">
        <v>836</v>
      </c>
      <c r="E4" s="4">
        <v>11</v>
      </c>
      <c r="F4" s="4" t="s">
        <v>837</v>
      </c>
    </row>
    <row r="5" spans="1:8" x14ac:dyDescent="0.25">
      <c r="A5" s="17">
        <v>40182</v>
      </c>
      <c r="B5" s="4" t="s">
        <v>277</v>
      </c>
      <c r="C5" s="4" t="s">
        <v>838</v>
      </c>
      <c r="D5" s="4" t="s">
        <v>839</v>
      </c>
      <c r="E5" s="4">
        <v>29</v>
      </c>
      <c r="F5" s="4" t="s">
        <v>840</v>
      </c>
    </row>
    <row r="6" spans="1:8" x14ac:dyDescent="0.25">
      <c r="A6" s="17">
        <v>40058</v>
      </c>
      <c r="B6" s="4" t="s">
        <v>265</v>
      </c>
      <c r="C6" s="4" t="s">
        <v>200</v>
      </c>
      <c r="D6" s="4" t="s">
        <v>841</v>
      </c>
      <c r="E6" s="4">
        <v>31</v>
      </c>
      <c r="F6" s="4" t="s">
        <v>842</v>
      </c>
    </row>
    <row r="7" spans="1:8" x14ac:dyDescent="0.25">
      <c r="A7" s="17">
        <v>40558</v>
      </c>
      <c r="B7" s="4" t="s">
        <v>186</v>
      </c>
      <c r="C7" s="4" t="s">
        <v>199</v>
      </c>
      <c r="D7" s="4" t="s">
        <v>839</v>
      </c>
      <c r="E7" s="4">
        <v>19</v>
      </c>
      <c r="F7" s="4" t="s">
        <v>843</v>
      </c>
    </row>
    <row r="8" spans="1:8" x14ac:dyDescent="0.25">
      <c r="A8" s="17">
        <v>40005</v>
      </c>
      <c r="B8" s="4" t="s">
        <v>270</v>
      </c>
      <c r="C8" s="4" t="s">
        <v>202</v>
      </c>
      <c r="D8" s="4" t="s">
        <v>749</v>
      </c>
      <c r="E8" s="4">
        <v>1</v>
      </c>
      <c r="F8" s="4" t="s">
        <v>844</v>
      </c>
    </row>
    <row r="9" spans="1:8" x14ac:dyDescent="0.25">
      <c r="A9" s="17">
        <v>40246</v>
      </c>
      <c r="B9" s="4" t="s">
        <v>845</v>
      </c>
      <c r="C9" s="4" t="s">
        <v>201</v>
      </c>
      <c r="D9" s="4" t="s">
        <v>846</v>
      </c>
      <c r="E9" s="4">
        <v>28</v>
      </c>
      <c r="F9" s="4" t="s">
        <v>847</v>
      </c>
    </row>
    <row r="10" spans="1:8" x14ac:dyDescent="0.25">
      <c r="A10" s="17">
        <v>40370</v>
      </c>
      <c r="B10" s="4" t="s">
        <v>268</v>
      </c>
      <c r="C10" s="4" t="s">
        <v>838</v>
      </c>
      <c r="D10" s="4" t="s">
        <v>848</v>
      </c>
      <c r="E10" s="4">
        <v>30</v>
      </c>
      <c r="F10" s="4" t="s">
        <v>849</v>
      </c>
    </row>
    <row r="11" spans="1:8" x14ac:dyDescent="0.25">
      <c r="A11" s="17">
        <v>40210</v>
      </c>
      <c r="B11" s="4" t="s">
        <v>845</v>
      </c>
      <c r="C11" s="4" t="s">
        <v>850</v>
      </c>
      <c r="D11" s="4" t="s">
        <v>836</v>
      </c>
      <c r="E11" s="4">
        <v>9</v>
      </c>
      <c r="F11" s="4" t="s">
        <v>851</v>
      </c>
    </row>
    <row r="12" spans="1:8" x14ac:dyDescent="0.25">
      <c r="A12" s="17">
        <v>40207</v>
      </c>
      <c r="B12" s="4" t="s">
        <v>270</v>
      </c>
      <c r="C12" s="4" t="s">
        <v>838</v>
      </c>
      <c r="D12" s="4" t="s">
        <v>852</v>
      </c>
      <c r="E12" s="4">
        <v>29</v>
      </c>
      <c r="F12" s="4" t="s">
        <v>853</v>
      </c>
    </row>
    <row r="13" spans="1:8" x14ac:dyDescent="0.25">
      <c r="A13" s="17">
        <v>40172</v>
      </c>
      <c r="B13" s="4" t="s">
        <v>845</v>
      </c>
      <c r="C13" s="4" t="s">
        <v>850</v>
      </c>
      <c r="D13" s="4" t="s">
        <v>846</v>
      </c>
      <c r="E13" s="4">
        <v>5</v>
      </c>
      <c r="F13" s="4" t="s">
        <v>854</v>
      </c>
    </row>
    <row r="14" spans="1:8" x14ac:dyDescent="0.25">
      <c r="A14" s="17">
        <v>40363</v>
      </c>
      <c r="B14" s="4" t="s">
        <v>272</v>
      </c>
      <c r="C14" s="4" t="s">
        <v>198</v>
      </c>
      <c r="D14" s="4" t="s">
        <v>855</v>
      </c>
      <c r="E14" s="4">
        <v>6</v>
      </c>
      <c r="F14" s="4" t="s">
        <v>856</v>
      </c>
    </row>
    <row r="15" spans="1:8" x14ac:dyDescent="0.25">
      <c r="A15" s="17">
        <v>40152</v>
      </c>
      <c r="B15" s="4" t="s">
        <v>278</v>
      </c>
      <c r="C15" s="4" t="s">
        <v>199</v>
      </c>
      <c r="D15" s="4" t="s">
        <v>852</v>
      </c>
      <c r="E15" s="4">
        <v>38</v>
      </c>
      <c r="F15" s="4" t="s">
        <v>857</v>
      </c>
    </row>
    <row r="16" spans="1:8" x14ac:dyDescent="0.25">
      <c r="A16" s="17">
        <v>40015</v>
      </c>
      <c r="B16" s="4" t="s">
        <v>271</v>
      </c>
      <c r="C16" s="4" t="s">
        <v>858</v>
      </c>
      <c r="D16" s="4" t="s">
        <v>749</v>
      </c>
      <c r="E16" s="4">
        <v>37</v>
      </c>
      <c r="F16" s="4" t="s">
        <v>859</v>
      </c>
    </row>
    <row r="17" spans="1:6" x14ac:dyDescent="0.25">
      <c r="A17" s="17">
        <v>40536</v>
      </c>
      <c r="B17" s="4" t="s">
        <v>283</v>
      </c>
      <c r="C17" s="4" t="s">
        <v>200</v>
      </c>
      <c r="D17" s="4" t="s">
        <v>860</v>
      </c>
      <c r="E17" s="4">
        <v>20</v>
      </c>
      <c r="F17" s="4" t="s">
        <v>861</v>
      </c>
    </row>
    <row r="18" spans="1:6" x14ac:dyDescent="0.25">
      <c r="A18" s="17">
        <v>40000</v>
      </c>
      <c r="B18" s="4" t="s">
        <v>283</v>
      </c>
      <c r="C18" s="4" t="s">
        <v>202</v>
      </c>
      <c r="D18" s="4" t="s">
        <v>862</v>
      </c>
      <c r="E18" s="4">
        <v>10</v>
      </c>
      <c r="F18" s="4" t="s">
        <v>863</v>
      </c>
    </row>
    <row r="19" spans="1:6" x14ac:dyDescent="0.25">
      <c r="A19" s="17">
        <v>39952</v>
      </c>
      <c r="B19" s="4" t="s">
        <v>284</v>
      </c>
      <c r="C19" s="4" t="s">
        <v>864</v>
      </c>
      <c r="D19" s="4" t="s">
        <v>865</v>
      </c>
      <c r="E19" s="4">
        <v>33</v>
      </c>
      <c r="F19" s="4" t="s">
        <v>866</v>
      </c>
    </row>
    <row r="20" spans="1:6" x14ac:dyDescent="0.25">
      <c r="A20" s="17">
        <v>40357</v>
      </c>
      <c r="B20" s="4" t="s">
        <v>270</v>
      </c>
      <c r="C20" s="4" t="s">
        <v>201</v>
      </c>
      <c r="D20" s="4" t="s">
        <v>749</v>
      </c>
      <c r="E20" s="4">
        <v>33</v>
      </c>
      <c r="F20" s="4" t="s">
        <v>867</v>
      </c>
    </row>
    <row r="21" spans="1:6" x14ac:dyDescent="0.25">
      <c r="A21" s="17">
        <v>39910</v>
      </c>
      <c r="B21" s="4" t="s">
        <v>280</v>
      </c>
      <c r="C21" s="4" t="s">
        <v>198</v>
      </c>
      <c r="D21" s="4" t="s">
        <v>852</v>
      </c>
      <c r="E21" s="4">
        <v>27</v>
      </c>
      <c r="F21" s="4" t="s">
        <v>868</v>
      </c>
    </row>
    <row r="22" spans="1:6" x14ac:dyDescent="0.25">
      <c r="A22" s="17">
        <v>40493</v>
      </c>
      <c r="B22" s="4" t="s">
        <v>272</v>
      </c>
      <c r="C22" s="4" t="s">
        <v>202</v>
      </c>
      <c r="D22" s="4" t="s">
        <v>860</v>
      </c>
      <c r="E22" s="4">
        <v>10</v>
      </c>
      <c r="F22" s="4" t="s">
        <v>869</v>
      </c>
    </row>
    <row r="23" spans="1:6" x14ac:dyDescent="0.25">
      <c r="A23" s="17">
        <v>40370</v>
      </c>
      <c r="B23" s="4" t="s">
        <v>272</v>
      </c>
      <c r="C23" s="4" t="s">
        <v>835</v>
      </c>
      <c r="D23" s="4" t="s">
        <v>841</v>
      </c>
      <c r="E23" s="4">
        <v>30</v>
      </c>
      <c r="F23" s="4" t="s">
        <v>870</v>
      </c>
    </row>
    <row r="24" spans="1:6" x14ac:dyDescent="0.25">
      <c r="A24" s="17">
        <v>40432</v>
      </c>
      <c r="B24" s="4" t="s">
        <v>282</v>
      </c>
      <c r="C24" s="4" t="s">
        <v>202</v>
      </c>
      <c r="D24" s="4" t="s">
        <v>749</v>
      </c>
      <c r="E24" s="4">
        <v>4</v>
      </c>
      <c r="F24" s="4" t="s">
        <v>871</v>
      </c>
    </row>
    <row r="25" spans="1:6" x14ac:dyDescent="0.25">
      <c r="A25" s="17">
        <v>40219</v>
      </c>
      <c r="B25" s="4" t="s">
        <v>268</v>
      </c>
      <c r="C25" s="4" t="s">
        <v>838</v>
      </c>
      <c r="D25" s="4" t="s">
        <v>872</v>
      </c>
      <c r="E25" s="4">
        <v>16</v>
      </c>
      <c r="F25" s="4" t="s">
        <v>873</v>
      </c>
    </row>
    <row r="26" spans="1:6" x14ac:dyDescent="0.25">
      <c r="A26" s="17">
        <v>39957</v>
      </c>
      <c r="B26" s="4" t="s">
        <v>277</v>
      </c>
      <c r="C26" s="4" t="s">
        <v>838</v>
      </c>
      <c r="D26" s="4" t="s">
        <v>862</v>
      </c>
      <c r="E26" s="4">
        <v>18</v>
      </c>
      <c r="F26" s="4" t="s">
        <v>874</v>
      </c>
    </row>
    <row r="27" spans="1:6" x14ac:dyDescent="0.25">
      <c r="A27" s="17">
        <v>40323</v>
      </c>
      <c r="B27" s="4" t="s">
        <v>278</v>
      </c>
      <c r="C27" s="4" t="s">
        <v>201</v>
      </c>
      <c r="D27" s="4" t="s">
        <v>749</v>
      </c>
      <c r="E27" s="4">
        <v>36</v>
      </c>
      <c r="F27" s="4" t="s">
        <v>875</v>
      </c>
    </row>
    <row r="28" spans="1:6" x14ac:dyDescent="0.25">
      <c r="A28" s="17">
        <v>40220</v>
      </c>
      <c r="B28" s="4" t="s">
        <v>267</v>
      </c>
      <c r="C28" s="4" t="s">
        <v>858</v>
      </c>
      <c r="D28" s="4" t="s">
        <v>855</v>
      </c>
      <c r="E28" s="4">
        <v>27</v>
      </c>
      <c r="F28" s="4" t="s">
        <v>876</v>
      </c>
    </row>
    <row r="29" spans="1:6" x14ac:dyDescent="0.25">
      <c r="A29" s="17">
        <v>40118</v>
      </c>
      <c r="B29" s="4" t="s">
        <v>277</v>
      </c>
      <c r="C29" s="4" t="s">
        <v>202</v>
      </c>
      <c r="D29" s="4" t="s">
        <v>852</v>
      </c>
      <c r="E29" s="4">
        <v>31</v>
      </c>
      <c r="F29" s="4" t="s">
        <v>877</v>
      </c>
    </row>
    <row r="30" spans="1:6" x14ac:dyDescent="0.25">
      <c r="A30" s="17">
        <v>40130</v>
      </c>
      <c r="B30" s="4" t="s">
        <v>261</v>
      </c>
      <c r="C30" s="4" t="s">
        <v>850</v>
      </c>
      <c r="D30" s="4" t="s">
        <v>749</v>
      </c>
      <c r="E30" s="4">
        <v>1</v>
      </c>
      <c r="F30" s="4" t="s">
        <v>878</v>
      </c>
    </row>
    <row r="31" spans="1:6" x14ac:dyDescent="0.25">
      <c r="A31" s="17">
        <v>40056</v>
      </c>
      <c r="B31" s="4" t="s">
        <v>279</v>
      </c>
      <c r="C31" s="4" t="s">
        <v>858</v>
      </c>
      <c r="D31" s="4" t="s">
        <v>841</v>
      </c>
      <c r="E31" s="4">
        <v>16</v>
      </c>
      <c r="F31" s="4" t="s">
        <v>879</v>
      </c>
    </row>
    <row r="32" spans="1:6" x14ac:dyDescent="0.25">
      <c r="A32" s="17">
        <v>39947</v>
      </c>
      <c r="B32" s="4" t="s">
        <v>276</v>
      </c>
      <c r="C32" s="4" t="s">
        <v>858</v>
      </c>
      <c r="D32" s="4" t="s">
        <v>836</v>
      </c>
      <c r="E32" s="4">
        <v>16</v>
      </c>
      <c r="F32" s="4" t="s">
        <v>880</v>
      </c>
    </row>
    <row r="33" spans="1:6" x14ac:dyDescent="0.25">
      <c r="A33" s="17">
        <v>40243</v>
      </c>
      <c r="B33" s="4" t="s">
        <v>281</v>
      </c>
      <c r="C33" s="4" t="s">
        <v>838</v>
      </c>
      <c r="D33" s="4" t="s">
        <v>852</v>
      </c>
      <c r="E33" s="4">
        <v>38</v>
      </c>
      <c r="F33" s="4" t="s">
        <v>881</v>
      </c>
    </row>
    <row r="34" spans="1:6" x14ac:dyDescent="0.25">
      <c r="A34" s="17">
        <v>40505</v>
      </c>
      <c r="B34" s="4" t="s">
        <v>278</v>
      </c>
      <c r="C34" s="4" t="s">
        <v>202</v>
      </c>
      <c r="D34" s="4" t="s">
        <v>839</v>
      </c>
      <c r="E34" s="4">
        <v>9</v>
      </c>
      <c r="F34" s="4" t="s">
        <v>882</v>
      </c>
    </row>
    <row r="35" spans="1:6" x14ac:dyDescent="0.25">
      <c r="A35" s="17">
        <v>40196</v>
      </c>
      <c r="B35" s="4" t="s">
        <v>265</v>
      </c>
      <c r="C35" s="4" t="s">
        <v>202</v>
      </c>
      <c r="D35" s="4" t="s">
        <v>862</v>
      </c>
      <c r="E35" s="4">
        <v>20</v>
      </c>
      <c r="F35" s="4" t="s">
        <v>883</v>
      </c>
    </row>
    <row r="36" spans="1:6" x14ac:dyDescent="0.25">
      <c r="A36" s="17">
        <v>40581</v>
      </c>
      <c r="B36" s="4" t="s">
        <v>275</v>
      </c>
      <c r="C36" s="4" t="s">
        <v>850</v>
      </c>
      <c r="D36" s="4" t="s">
        <v>884</v>
      </c>
      <c r="E36" s="4">
        <v>29</v>
      </c>
      <c r="F36" s="4" t="s">
        <v>885</v>
      </c>
    </row>
    <row r="37" spans="1:6" x14ac:dyDescent="0.25">
      <c r="A37" s="17">
        <v>40519</v>
      </c>
      <c r="B37" s="4" t="s">
        <v>277</v>
      </c>
      <c r="C37" s="4" t="s">
        <v>838</v>
      </c>
      <c r="D37" s="4" t="s">
        <v>841</v>
      </c>
      <c r="E37" s="4">
        <v>36</v>
      </c>
      <c r="F37" s="4" t="s">
        <v>886</v>
      </c>
    </row>
    <row r="38" spans="1:6" x14ac:dyDescent="0.25">
      <c r="A38" s="17">
        <v>40269</v>
      </c>
      <c r="B38" s="4" t="s">
        <v>261</v>
      </c>
      <c r="C38" s="4" t="s">
        <v>838</v>
      </c>
      <c r="D38" s="4" t="s">
        <v>862</v>
      </c>
      <c r="E38" s="4">
        <v>8</v>
      </c>
      <c r="F38" s="4" t="s">
        <v>887</v>
      </c>
    </row>
    <row r="39" spans="1:6" x14ac:dyDescent="0.25">
      <c r="A39" s="17">
        <v>39988</v>
      </c>
      <c r="B39" s="4" t="s">
        <v>266</v>
      </c>
      <c r="C39" s="4" t="s">
        <v>864</v>
      </c>
      <c r="D39" s="4" t="s">
        <v>839</v>
      </c>
      <c r="E39" s="4">
        <v>1</v>
      </c>
      <c r="F39" s="4" t="s">
        <v>888</v>
      </c>
    </row>
    <row r="40" spans="1:6" x14ac:dyDescent="0.25">
      <c r="A40" s="17">
        <v>39964</v>
      </c>
      <c r="B40" s="4" t="s">
        <v>273</v>
      </c>
      <c r="C40" s="4" t="s">
        <v>202</v>
      </c>
      <c r="D40" s="4" t="s">
        <v>753</v>
      </c>
      <c r="E40" s="4">
        <v>7</v>
      </c>
      <c r="F40" s="4" t="s">
        <v>889</v>
      </c>
    </row>
    <row r="41" spans="1:6" x14ac:dyDescent="0.25">
      <c r="A41" s="17">
        <v>39998</v>
      </c>
      <c r="B41" s="4" t="s">
        <v>263</v>
      </c>
      <c r="C41" s="4" t="s">
        <v>864</v>
      </c>
      <c r="D41" s="4" t="s">
        <v>753</v>
      </c>
      <c r="E41" s="4">
        <v>38</v>
      </c>
      <c r="F41" s="4" t="s">
        <v>890</v>
      </c>
    </row>
    <row r="42" spans="1:6" x14ac:dyDescent="0.25">
      <c r="A42" s="17">
        <v>40526</v>
      </c>
      <c r="B42" s="4" t="s">
        <v>261</v>
      </c>
      <c r="C42" s="4" t="s">
        <v>200</v>
      </c>
      <c r="D42" s="4" t="s">
        <v>852</v>
      </c>
      <c r="E42" s="4">
        <v>36</v>
      </c>
      <c r="F42" s="4" t="s">
        <v>891</v>
      </c>
    </row>
    <row r="43" spans="1:6" x14ac:dyDescent="0.25">
      <c r="A43" s="17">
        <v>40221</v>
      </c>
      <c r="B43" s="4" t="s">
        <v>186</v>
      </c>
      <c r="C43" s="4" t="s">
        <v>858</v>
      </c>
      <c r="D43" s="4" t="s">
        <v>749</v>
      </c>
      <c r="E43" s="4">
        <v>13</v>
      </c>
      <c r="F43" s="4" t="s">
        <v>892</v>
      </c>
    </row>
    <row r="44" spans="1:6" x14ac:dyDescent="0.25">
      <c r="A44" s="17">
        <v>40191</v>
      </c>
      <c r="B44" s="4" t="s">
        <v>273</v>
      </c>
      <c r="C44" s="4" t="s">
        <v>200</v>
      </c>
      <c r="D44" s="4" t="s">
        <v>855</v>
      </c>
      <c r="E44" s="4">
        <v>25</v>
      </c>
      <c r="F44" s="4" t="s">
        <v>893</v>
      </c>
    </row>
    <row r="45" spans="1:6" x14ac:dyDescent="0.25">
      <c r="A45" s="17">
        <v>39997</v>
      </c>
      <c r="B45" s="4" t="s">
        <v>277</v>
      </c>
      <c r="C45" s="4" t="s">
        <v>858</v>
      </c>
      <c r="D45" s="4" t="s">
        <v>872</v>
      </c>
      <c r="E45" s="4">
        <v>11</v>
      </c>
      <c r="F45" s="4" t="s">
        <v>894</v>
      </c>
    </row>
    <row r="46" spans="1:6" x14ac:dyDescent="0.25">
      <c r="A46" s="17">
        <v>40533</v>
      </c>
      <c r="B46" s="4" t="s">
        <v>272</v>
      </c>
      <c r="C46" s="4" t="s">
        <v>198</v>
      </c>
      <c r="D46" s="4" t="s">
        <v>855</v>
      </c>
      <c r="E46" s="4">
        <v>18</v>
      </c>
      <c r="F46" s="4" t="s">
        <v>895</v>
      </c>
    </row>
    <row r="47" spans="1:6" x14ac:dyDescent="0.25">
      <c r="A47" s="17">
        <v>40283</v>
      </c>
      <c r="B47" s="4" t="s">
        <v>277</v>
      </c>
      <c r="C47" s="4" t="s">
        <v>200</v>
      </c>
      <c r="D47" s="4" t="s">
        <v>872</v>
      </c>
      <c r="E47" s="4">
        <v>11</v>
      </c>
      <c r="F47" s="4" t="s">
        <v>896</v>
      </c>
    </row>
    <row r="48" spans="1:6" x14ac:dyDescent="0.25">
      <c r="A48" s="17">
        <v>40079</v>
      </c>
      <c r="B48" s="4" t="s">
        <v>273</v>
      </c>
      <c r="C48" s="4" t="s">
        <v>838</v>
      </c>
      <c r="D48" s="4" t="s">
        <v>841</v>
      </c>
      <c r="E48" s="4">
        <v>35</v>
      </c>
      <c r="F48" s="4" t="s">
        <v>897</v>
      </c>
    </row>
    <row r="49" spans="1:6" x14ac:dyDescent="0.25">
      <c r="A49" s="17">
        <v>40014</v>
      </c>
      <c r="B49" s="4" t="s">
        <v>279</v>
      </c>
      <c r="C49" s="4" t="s">
        <v>200</v>
      </c>
      <c r="D49" s="4" t="s">
        <v>841</v>
      </c>
      <c r="E49" s="4">
        <v>1</v>
      </c>
      <c r="F49" s="4" t="s">
        <v>898</v>
      </c>
    </row>
    <row r="50" spans="1:6" x14ac:dyDescent="0.25">
      <c r="A50" s="17">
        <v>40582</v>
      </c>
      <c r="B50" s="4" t="s">
        <v>280</v>
      </c>
      <c r="C50" s="4" t="s">
        <v>850</v>
      </c>
      <c r="D50" s="4" t="s">
        <v>872</v>
      </c>
      <c r="E50" s="4">
        <v>37</v>
      </c>
      <c r="F50" s="4" t="s">
        <v>899</v>
      </c>
    </row>
    <row r="51" spans="1:6" x14ac:dyDescent="0.25">
      <c r="A51" s="17">
        <v>39966</v>
      </c>
      <c r="B51" s="4" t="s">
        <v>261</v>
      </c>
      <c r="C51" s="4" t="s">
        <v>199</v>
      </c>
      <c r="D51" s="4" t="s">
        <v>753</v>
      </c>
      <c r="E51" s="4">
        <v>6</v>
      </c>
      <c r="F51" s="4" t="s">
        <v>900</v>
      </c>
    </row>
    <row r="52" spans="1:6" x14ac:dyDescent="0.25">
      <c r="A52" s="17">
        <v>40571</v>
      </c>
      <c r="B52" s="4" t="s">
        <v>270</v>
      </c>
      <c r="C52" s="4" t="s">
        <v>850</v>
      </c>
      <c r="D52" s="4" t="s">
        <v>836</v>
      </c>
      <c r="E52" s="4">
        <v>4</v>
      </c>
      <c r="F52" s="4" t="s">
        <v>901</v>
      </c>
    </row>
    <row r="53" spans="1:6" x14ac:dyDescent="0.25">
      <c r="A53" s="17">
        <v>40451</v>
      </c>
      <c r="B53" s="4" t="s">
        <v>281</v>
      </c>
      <c r="C53" s="4" t="s">
        <v>198</v>
      </c>
      <c r="D53" s="4" t="s">
        <v>855</v>
      </c>
      <c r="E53" s="4">
        <v>15</v>
      </c>
      <c r="F53" s="4" t="s">
        <v>902</v>
      </c>
    </row>
    <row r="54" spans="1:6" x14ac:dyDescent="0.25">
      <c r="A54" s="17">
        <v>40592</v>
      </c>
      <c r="B54" s="4" t="s">
        <v>272</v>
      </c>
      <c r="C54" s="4" t="s">
        <v>835</v>
      </c>
      <c r="D54" s="4" t="s">
        <v>855</v>
      </c>
      <c r="E54" s="4">
        <v>11</v>
      </c>
      <c r="F54" s="4" t="s">
        <v>903</v>
      </c>
    </row>
    <row r="55" spans="1:6" x14ac:dyDescent="0.25">
      <c r="A55" s="17">
        <v>40467</v>
      </c>
      <c r="B55" s="4" t="s">
        <v>275</v>
      </c>
      <c r="C55" s="4" t="s">
        <v>864</v>
      </c>
      <c r="D55" s="4" t="s">
        <v>872</v>
      </c>
      <c r="E55" s="4">
        <v>14</v>
      </c>
      <c r="F55" s="4" t="s">
        <v>904</v>
      </c>
    </row>
    <row r="56" spans="1:6" x14ac:dyDescent="0.25">
      <c r="A56" s="17">
        <v>40329</v>
      </c>
      <c r="B56" s="4" t="s">
        <v>283</v>
      </c>
      <c r="C56" s="4" t="s">
        <v>199</v>
      </c>
      <c r="D56" s="4" t="s">
        <v>852</v>
      </c>
      <c r="E56" s="4">
        <v>32</v>
      </c>
      <c r="F56" s="4" t="s">
        <v>905</v>
      </c>
    </row>
    <row r="57" spans="1:6" x14ac:dyDescent="0.25">
      <c r="A57" s="17">
        <v>40260</v>
      </c>
      <c r="B57" s="4" t="s">
        <v>266</v>
      </c>
      <c r="C57" s="4" t="s">
        <v>200</v>
      </c>
      <c r="D57" s="4" t="s">
        <v>836</v>
      </c>
      <c r="E57" s="4">
        <v>36</v>
      </c>
      <c r="F57" s="4" t="s">
        <v>906</v>
      </c>
    </row>
    <row r="58" spans="1:6" x14ac:dyDescent="0.25">
      <c r="A58" s="17">
        <v>40513</v>
      </c>
      <c r="B58" s="4" t="s">
        <v>277</v>
      </c>
      <c r="C58" s="4" t="s">
        <v>198</v>
      </c>
      <c r="D58" s="4" t="s">
        <v>841</v>
      </c>
      <c r="E58" s="4">
        <v>14</v>
      </c>
      <c r="F58" s="4" t="s">
        <v>907</v>
      </c>
    </row>
    <row r="59" spans="1:6" x14ac:dyDescent="0.25">
      <c r="A59" s="17">
        <v>40023</v>
      </c>
      <c r="B59" s="4" t="s">
        <v>263</v>
      </c>
      <c r="C59" s="4" t="s">
        <v>198</v>
      </c>
      <c r="D59" s="4" t="s">
        <v>884</v>
      </c>
      <c r="E59" s="4">
        <v>30</v>
      </c>
      <c r="F59" s="4" t="s">
        <v>908</v>
      </c>
    </row>
    <row r="60" spans="1:6" x14ac:dyDescent="0.25">
      <c r="A60" s="17">
        <v>40605</v>
      </c>
      <c r="B60" s="4" t="s">
        <v>191</v>
      </c>
      <c r="C60" s="4" t="s">
        <v>200</v>
      </c>
      <c r="D60" s="4" t="s">
        <v>862</v>
      </c>
      <c r="E60" s="4">
        <v>14</v>
      </c>
      <c r="F60" s="4" t="s">
        <v>909</v>
      </c>
    </row>
    <row r="61" spans="1:6" x14ac:dyDescent="0.25">
      <c r="A61" s="17">
        <v>40437</v>
      </c>
      <c r="B61" s="4" t="s">
        <v>190</v>
      </c>
      <c r="C61" s="4" t="s">
        <v>199</v>
      </c>
      <c r="D61" s="4" t="s">
        <v>836</v>
      </c>
      <c r="E61" s="4">
        <v>25</v>
      </c>
      <c r="F61" s="4" t="s">
        <v>910</v>
      </c>
    </row>
    <row r="62" spans="1:6" x14ac:dyDescent="0.25">
      <c r="A62" s="17">
        <v>40433</v>
      </c>
      <c r="B62" s="4" t="s">
        <v>275</v>
      </c>
      <c r="C62" s="4" t="s">
        <v>835</v>
      </c>
      <c r="D62" s="4" t="s">
        <v>860</v>
      </c>
      <c r="E62" s="4">
        <v>19</v>
      </c>
      <c r="F62" s="4" t="s">
        <v>911</v>
      </c>
    </row>
    <row r="63" spans="1:6" x14ac:dyDescent="0.25">
      <c r="A63" s="17">
        <v>40113</v>
      </c>
      <c r="B63" s="4" t="s">
        <v>281</v>
      </c>
      <c r="C63" s="4" t="s">
        <v>201</v>
      </c>
      <c r="D63" s="4" t="s">
        <v>848</v>
      </c>
      <c r="E63" s="4">
        <v>13</v>
      </c>
      <c r="F63" s="4" t="s">
        <v>912</v>
      </c>
    </row>
    <row r="64" spans="1:6" x14ac:dyDescent="0.25">
      <c r="A64" s="17">
        <v>39921</v>
      </c>
      <c r="B64" s="4" t="s">
        <v>282</v>
      </c>
      <c r="C64" s="4" t="s">
        <v>199</v>
      </c>
      <c r="D64" s="4" t="s">
        <v>872</v>
      </c>
      <c r="E64" s="4">
        <v>16</v>
      </c>
      <c r="F64" s="4" t="s">
        <v>913</v>
      </c>
    </row>
    <row r="65" spans="1:6" x14ac:dyDescent="0.25">
      <c r="A65" s="17">
        <v>40380</v>
      </c>
      <c r="B65" s="4" t="s">
        <v>272</v>
      </c>
      <c r="C65" s="4" t="s">
        <v>201</v>
      </c>
      <c r="D65" s="4" t="s">
        <v>872</v>
      </c>
      <c r="E65" s="4">
        <v>28</v>
      </c>
      <c r="F65" s="4" t="s">
        <v>914</v>
      </c>
    </row>
    <row r="66" spans="1:6" x14ac:dyDescent="0.25">
      <c r="A66" s="17">
        <v>40565</v>
      </c>
      <c r="B66" s="4" t="s">
        <v>190</v>
      </c>
      <c r="C66" s="4" t="s">
        <v>864</v>
      </c>
      <c r="D66" s="4" t="s">
        <v>848</v>
      </c>
      <c r="E66" s="4">
        <v>18</v>
      </c>
      <c r="F66" s="4" t="s">
        <v>915</v>
      </c>
    </row>
    <row r="67" spans="1:6" x14ac:dyDescent="0.25">
      <c r="A67" s="17">
        <v>40495</v>
      </c>
      <c r="B67" s="4" t="s">
        <v>273</v>
      </c>
      <c r="C67" s="4" t="s">
        <v>850</v>
      </c>
      <c r="D67" s="4" t="s">
        <v>884</v>
      </c>
      <c r="E67" s="4">
        <v>30</v>
      </c>
      <c r="F67" s="4" t="s">
        <v>916</v>
      </c>
    </row>
    <row r="68" spans="1:6" x14ac:dyDescent="0.25">
      <c r="A68" s="17">
        <v>40001</v>
      </c>
      <c r="B68" s="4" t="s">
        <v>266</v>
      </c>
      <c r="C68" s="4" t="s">
        <v>202</v>
      </c>
      <c r="D68" s="4" t="s">
        <v>848</v>
      </c>
      <c r="E68" s="4">
        <v>25</v>
      </c>
      <c r="F68" s="4" t="s">
        <v>917</v>
      </c>
    </row>
    <row r="69" spans="1:6" x14ac:dyDescent="0.25">
      <c r="A69" s="17">
        <v>40416</v>
      </c>
      <c r="B69" s="4" t="s">
        <v>273</v>
      </c>
      <c r="C69" s="4" t="s">
        <v>858</v>
      </c>
      <c r="D69" s="4" t="s">
        <v>841</v>
      </c>
      <c r="E69" s="4">
        <v>10</v>
      </c>
      <c r="F69" s="4" t="s">
        <v>918</v>
      </c>
    </row>
    <row r="70" spans="1:6" x14ac:dyDescent="0.25">
      <c r="A70" s="17">
        <v>40585</v>
      </c>
      <c r="B70" s="4" t="s">
        <v>271</v>
      </c>
      <c r="C70" s="4" t="s">
        <v>835</v>
      </c>
      <c r="D70" s="4" t="s">
        <v>841</v>
      </c>
      <c r="E70" s="4">
        <v>6</v>
      </c>
      <c r="F70" s="4" t="s">
        <v>919</v>
      </c>
    </row>
    <row r="71" spans="1:6" x14ac:dyDescent="0.25">
      <c r="A71" s="17">
        <v>40562</v>
      </c>
      <c r="B71" s="4" t="s">
        <v>277</v>
      </c>
      <c r="C71" s="4" t="s">
        <v>858</v>
      </c>
      <c r="D71" s="4" t="s">
        <v>860</v>
      </c>
      <c r="E71" s="4">
        <v>34</v>
      </c>
      <c r="F71" s="4" t="s">
        <v>920</v>
      </c>
    </row>
    <row r="72" spans="1:6" x14ac:dyDescent="0.25">
      <c r="A72" s="17">
        <v>40342</v>
      </c>
      <c r="B72" s="4" t="s">
        <v>266</v>
      </c>
      <c r="C72" s="4" t="s">
        <v>858</v>
      </c>
      <c r="D72" s="4" t="s">
        <v>860</v>
      </c>
      <c r="E72" s="4">
        <v>22</v>
      </c>
      <c r="F72" s="4" t="s">
        <v>921</v>
      </c>
    </row>
    <row r="73" spans="1:6" x14ac:dyDescent="0.25">
      <c r="A73" s="17">
        <v>40001</v>
      </c>
      <c r="B73" s="4" t="s">
        <v>267</v>
      </c>
      <c r="C73" s="4" t="s">
        <v>202</v>
      </c>
      <c r="D73" s="4" t="s">
        <v>749</v>
      </c>
      <c r="E73" s="4">
        <v>29</v>
      </c>
      <c r="F73" s="4" t="s">
        <v>922</v>
      </c>
    </row>
    <row r="74" spans="1:6" x14ac:dyDescent="0.25">
      <c r="A74" s="17">
        <v>39968</v>
      </c>
      <c r="B74" s="4" t="s">
        <v>279</v>
      </c>
      <c r="C74" s="4" t="s">
        <v>202</v>
      </c>
      <c r="D74" s="4" t="s">
        <v>846</v>
      </c>
      <c r="E74" s="4">
        <v>30</v>
      </c>
      <c r="F74" s="4" t="s">
        <v>923</v>
      </c>
    </row>
    <row r="75" spans="1:6" x14ac:dyDescent="0.25">
      <c r="A75" s="17">
        <v>40063</v>
      </c>
      <c r="B75" s="4" t="s">
        <v>261</v>
      </c>
      <c r="C75" s="4" t="s">
        <v>200</v>
      </c>
      <c r="D75" s="4" t="s">
        <v>862</v>
      </c>
      <c r="E75" s="4">
        <v>12</v>
      </c>
      <c r="F75" s="4" t="s">
        <v>924</v>
      </c>
    </row>
    <row r="76" spans="1:6" x14ac:dyDescent="0.25">
      <c r="A76" s="17">
        <v>40502</v>
      </c>
      <c r="B76" s="4" t="s">
        <v>261</v>
      </c>
      <c r="C76" s="4" t="s">
        <v>202</v>
      </c>
      <c r="D76" s="4" t="s">
        <v>865</v>
      </c>
      <c r="E76" s="4">
        <v>3</v>
      </c>
      <c r="F76" s="4" t="s">
        <v>925</v>
      </c>
    </row>
    <row r="77" spans="1:6" x14ac:dyDescent="0.25">
      <c r="A77" s="17">
        <v>40356</v>
      </c>
      <c r="B77" s="4" t="s">
        <v>263</v>
      </c>
      <c r="C77" s="4" t="s">
        <v>864</v>
      </c>
      <c r="D77" s="4" t="s">
        <v>852</v>
      </c>
      <c r="E77" s="4">
        <v>8</v>
      </c>
      <c r="F77" s="4" t="s">
        <v>926</v>
      </c>
    </row>
    <row r="78" spans="1:6" x14ac:dyDescent="0.25">
      <c r="A78" s="17">
        <v>40300</v>
      </c>
      <c r="B78" s="4" t="s">
        <v>283</v>
      </c>
      <c r="C78" s="4" t="s">
        <v>858</v>
      </c>
      <c r="D78" s="4" t="s">
        <v>836</v>
      </c>
      <c r="E78" s="4">
        <v>13</v>
      </c>
      <c r="F78" s="4" t="s">
        <v>927</v>
      </c>
    </row>
    <row r="79" spans="1:6" x14ac:dyDescent="0.25">
      <c r="A79" s="17">
        <v>40023</v>
      </c>
      <c r="B79" s="4" t="s">
        <v>191</v>
      </c>
      <c r="C79" s="4" t="s">
        <v>858</v>
      </c>
      <c r="D79" s="4" t="s">
        <v>753</v>
      </c>
      <c r="E79" s="4">
        <v>24</v>
      </c>
      <c r="F79" s="4" t="s">
        <v>928</v>
      </c>
    </row>
    <row r="80" spans="1:6" x14ac:dyDescent="0.25">
      <c r="A80" s="17">
        <v>40063</v>
      </c>
      <c r="B80" s="4" t="s">
        <v>271</v>
      </c>
      <c r="C80" s="4" t="s">
        <v>199</v>
      </c>
      <c r="D80" s="4" t="s">
        <v>865</v>
      </c>
      <c r="E80" s="4">
        <v>38</v>
      </c>
      <c r="F80" s="4" t="s">
        <v>929</v>
      </c>
    </row>
    <row r="81" spans="1:6" x14ac:dyDescent="0.25">
      <c r="A81" s="17">
        <v>40281</v>
      </c>
      <c r="B81" s="4" t="s">
        <v>272</v>
      </c>
      <c r="C81" s="4" t="s">
        <v>835</v>
      </c>
      <c r="D81" s="4" t="s">
        <v>860</v>
      </c>
      <c r="E81" s="4">
        <v>4</v>
      </c>
      <c r="F81" s="4" t="s">
        <v>930</v>
      </c>
    </row>
    <row r="82" spans="1:6" x14ac:dyDescent="0.25">
      <c r="A82" s="17">
        <v>40060</v>
      </c>
      <c r="B82" s="4" t="s">
        <v>283</v>
      </c>
      <c r="C82" s="4" t="s">
        <v>858</v>
      </c>
      <c r="D82" s="4" t="s">
        <v>848</v>
      </c>
      <c r="E82" s="4">
        <v>20</v>
      </c>
      <c r="F82" s="4" t="s">
        <v>931</v>
      </c>
    </row>
    <row r="83" spans="1:6" x14ac:dyDescent="0.25">
      <c r="A83" s="17">
        <v>40000</v>
      </c>
      <c r="B83" s="4" t="s">
        <v>186</v>
      </c>
      <c r="C83" s="4" t="s">
        <v>201</v>
      </c>
      <c r="D83" s="4" t="s">
        <v>872</v>
      </c>
      <c r="E83" s="4">
        <v>3</v>
      </c>
      <c r="F83" s="4" t="s">
        <v>932</v>
      </c>
    </row>
    <row r="84" spans="1:6" x14ac:dyDescent="0.25">
      <c r="A84" s="17">
        <v>40169</v>
      </c>
      <c r="B84" s="4" t="s">
        <v>277</v>
      </c>
      <c r="C84" s="4" t="s">
        <v>201</v>
      </c>
      <c r="D84" s="4" t="s">
        <v>862</v>
      </c>
      <c r="E84" s="4">
        <v>26</v>
      </c>
      <c r="F84" s="4" t="s">
        <v>933</v>
      </c>
    </row>
    <row r="85" spans="1:6" x14ac:dyDescent="0.25">
      <c r="A85" s="17">
        <v>40512</v>
      </c>
      <c r="B85" s="4" t="s">
        <v>278</v>
      </c>
      <c r="C85" s="4" t="s">
        <v>198</v>
      </c>
      <c r="D85" s="4" t="s">
        <v>839</v>
      </c>
      <c r="E85" s="4">
        <v>12</v>
      </c>
      <c r="F85" s="4" t="s">
        <v>934</v>
      </c>
    </row>
    <row r="86" spans="1:6" x14ac:dyDescent="0.25">
      <c r="A86" s="17">
        <v>40596</v>
      </c>
      <c r="B86" s="4" t="s">
        <v>277</v>
      </c>
      <c r="C86" s="4" t="s">
        <v>200</v>
      </c>
      <c r="D86" s="4" t="s">
        <v>855</v>
      </c>
      <c r="E86" s="4">
        <v>8</v>
      </c>
      <c r="F86" s="4" t="s">
        <v>935</v>
      </c>
    </row>
    <row r="87" spans="1:6" x14ac:dyDescent="0.25">
      <c r="A87" s="17">
        <v>40616</v>
      </c>
      <c r="B87" s="4" t="s">
        <v>284</v>
      </c>
      <c r="C87" s="4" t="s">
        <v>850</v>
      </c>
      <c r="D87" s="4" t="s">
        <v>860</v>
      </c>
      <c r="E87" s="4">
        <v>19</v>
      </c>
      <c r="F87" s="4" t="s">
        <v>936</v>
      </c>
    </row>
    <row r="88" spans="1:6" x14ac:dyDescent="0.25">
      <c r="A88" s="17">
        <v>40538</v>
      </c>
      <c r="B88" s="4" t="s">
        <v>263</v>
      </c>
      <c r="C88" s="4" t="s">
        <v>864</v>
      </c>
      <c r="D88" s="4" t="s">
        <v>841</v>
      </c>
      <c r="E88" s="4">
        <v>27</v>
      </c>
      <c r="F88" s="4" t="s">
        <v>937</v>
      </c>
    </row>
    <row r="89" spans="1:6" x14ac:dyDescent="0.25">
      <c r="A89" s="17">
        <v>40080</v>
      </c>
      <c r="B89" s="4" t="s">
        <v>283</v>
      </c>
      <c r="C89" s="4" t="s">
        <v>850</v>
      </c>
      <c r="D89" s="4" t="s">
        <v>872</v>
      </c>
      <c r="E89" s="4">
        <v>36</v>
      </c>
      <c r="F89" s="4" t="s">
        <v>938</v>
      </c>
    </row>
    <row r="90" spans="1:6" x14ac:dyDescent="0.25">
      <c r="A90" s="17">
        <v>40328</v>
      </c>
      <c r="B90" s="4" t="s">
        <v>276</v>
      </c>
      <c r="C90" s="4" t="s">
        <v>201</v>
      </c>
      <c r="D90" s="4" t="s">
        <v>846</v>
      </c>
      <c r="E90" s="4">
        <v>8</v>
      </c>
      <c r="F90" s="4" t="s">
        <v>939</v>
      </c>
    </row>
    <row r="91" spans="1:6" x14ac:dyDescent="0.25">
      <c r="A91" s="17">
        <v>40631</v>
      </c>
      <c r="B91" s="4" t="s">
        <v>275</v>
      </c>
      <c r="C91" s="4" t="s">
        <v>835</v>
      </c>
      <c r="D91" s="4" t="s">
        <v>872</v>
      </c>
      <c r="E91" s="4">
        <v>11</v>
      </c>
      <c r="F91" s="4" t="s">
        <v>940</v>
      </c>
    </row>
    <row r="92" spans="1:6" x14ac:dyDescent="0.25">
      <c r="A92" s="17">
        <v>39962</v>
      </c>
      <c r="B92" s="4" t="s">
        <v>278</v>
      </c>
      <c r="C92" s="4" t="s">
        <v>199</v>
      </c>
      <c r="D92" s="4" t="s">
        <v>862</v>
      </c>
      <c r="E92" s="4">
        <v>30</v>
      </c>
      <c r="F92" s="4" t="s">
        <v>941</v>
      </c>
    </row>
    <row r="93" spans="1:6" x14ac:dyDescent="0.25">
      <c r="A93" s="17">
        <v>40043</v>
      </c>
      <c r="B93" s="4" t="s">
        <v>190</v>
      </c>
      <c r="C93" s="4" t="s">
        <v>201</v>
      </c>
      <c r="D93" s="4" t="s">
        <v>749</v>
      </c>
      <c r="E93" s="4">
        <v>17</v>
      </c>
      <c r="F93" s="4" t="s">
        <v>942</v>
      </c>
    </row>
    <row r="94" spans="1:6" x14ac:dyDescent="0.25">
      <c r="A94" s="17">
        <v>40032</v>
      </c>
      <c r="B94" s="4" t="s">
        <v>280</v>
      </c>
      <c r="C94" s="4" t="s">
        <v>835</v>
      </c>
      <c r="D94" s="4" t="s">
        <v>749</v>
      </c>
      <c r="E94" s="4">
        <v>29</v>
      </c>
      <c r="F94" s="4" t="s">
        <v>943</v>
      </c>
    </row>
    <row r="95" spans="1:6" x14ac:dyDescent="0.25">
      <c r="A95" s="17">
        <v>40509</v>
      </c>
      <c r="B95" s="4" t="s">
        <v>186</v>
      </c>
      <c r="C95" s="4" t="s">
        <v>200</v>
      </c>
      <c r="D95" s="4" t="s">
        <v>862</v>
      </c>
      <c r="E95" s="4">
        <v>20</v>
      </c>
      <c r="F95" s="4" t="s">
        <v>944</v>
      </c>
    </row>
    <row r="96" spans="1:6" x14ac:dyDescent="0.25">
      <c r="A96" s="17">
        <v>40130</v>
      </c>
      <c r="B96" s="4" t="s">
        <v>279</v>
      </c>
      <c r="C96" s="4" t="s">
        <v>850</v>
      </c>
      <c r="D96" s="4" t="s">
        <v>852</v>
      </c>
      <c r="E96" s="4">
        <v>37</v>
      </c>
      <c r="F96" s="4" t="s">
        <v>945</v>
      </c>
    </row>
    <row r="97" spans="1:6" x14ac:dyDescent="0.25">
      <c r="A97" s="17">
        <v>40376</v>
      </c>
      <c r="B97" s="4" t="s">
        <v>279</v>
      </c>
      <c r="C97" s="4" t="s">
        <v>201</v>
      </c>
      <c r="D97" s="4" t="s">
        <v>872</v>
      </c>
      <c r="E97" s="4">
        <v>27</v>
      </c>
      <c r="F97" s="4" t="s">
        <v>946</v>
      </c>
    </row>
    <row r="98" spans="1:6" x14ac:dyDescent="0.25">
      <c r="A98" s="17">
        <v>40074</v>
      </c>
      <c r="B98" s="4" t="s">
        <v>266</v>
      </c>
      <c r="C98" s="4" t="s">
        <v>835</v>
      </c>
      <c r="D98" s="4" t="s">
        <v>846</v>
      </c>
      <c r="E98" s="4">
        <v>11</v>
      </c>
      <c r="F98" s="4" t="s">
        <v>947</v>
      </c>
    </row>
    <row r="99" spans="1:6" x14ac:dyDescent="0.25">
      <c r="A99" s="17">
        <v>40542</v>
      </c>
      <c r="B99" s="4" t="s">
        <v>266</v>
      </c>
      <c r="C99" s="4" t="s">
        <v>850</v>
      </c>
      <c r="D99" s="4" t="s">
        <v>862</v>
      </c>
      <c r="E99" s="4">
        <v>20</v>
      </c>
      <c r="F99" s="4" t="s">
        <v>948</v>
      </c>
    </row>
    <row r="100" spans="1:6" x14ac:dyDescent="0.25">
      <c r="A100" s="17">
        <v>39915</v>
      </c>
      <c r="B100" s="4" t="s">
        <v>275</v>
      </c>
      <c r="C100" s="4" t="s">
        <v>200</v>
      </c>
      <c r="D100" s="4" t="s">
        <v>862</v>
      </c>
      <c r="E100" s="4">
        <v>6</v>
      </c>
      <c r="F100" s="4" t="s">
        <v>949</v>
      </c>
    </row>
    <row r="101" spans="1:6" x14ac:dyDescent="0.25">
      <c r="A101" s="17">
        <v>40306</v>
      </c>
      <c r="B101" s="4" t="s">
        <v>270</v>
      </c>
      <c r="C101" s="4" t="s">
        <v>850</v>
      </c>
      <c r="D101" s="4" t="s">
        <v>852</v>
      </c>
      <c r="E101" s="4">
        <v>32</v>
      </c>
      <c r="F101" s="4" t="s">
        <v>950</v>
      </c>
    </row>
    <row r="102" spans="1:6" x14ac:dyDescent="0.25">
      <c r="A102" s="17">
        <v>40423</v>
      </c>
      <c r="B102" s="4" t="s">
        <v>282</v>
      </c>
      <c r="C102" s="4" t="s">
        <v>835</v>
      </c>
      <c r="D102" s="4" t="s">
        <v>862</v>
      </c>
      <c r="E102" s="4">
        <v>20</v>
      </c>
      <c r="F102" s="4" t="s">
        <v>951</v>
      </c>
    </row>
    <row r="103" spans="1:6" x14ac:dyDescent="0.25">
      <c r="A103" s="17">
        <v>40134</v>
      </c>
      <c r="B103" s="4" t="s">
        <v>284</v>
      </c>
      <c r="C103" s="4" t="s">
        <v>864</v>
      </c>
      <c r="D103" s="4" t="s">
        <v>848</v>
      </c>
      <c r="E103" s="4">
        <v>24</v>
      </c>
      <c r="F103" s="4" t="s">
        <v>952</v>
      </c>
    </row>
    <row r="104" spans="1:6" x14ac:dyDescent="0.25">
      <c r="A104" s="17">
        <v>40064</v>
      </c>
      <c r="B104" s="4" t="s">
        <v>275</v>
      </c>
      <c r="C104" s="4" t="s">
        <v>199</v>
      </c>
      <c r="D104" s="4" t="s">
        <v>753</v>
      </c>
      <c r="E104" s="4">
        <v>11</v>
      </c>
      <c r="F104" s="4" t="s">
        <v>953</v>
      </c>
    </row>
    <row r="105" spans="1:6" x14ac:dyDescent="0.25">
      <c r="A105" s="17">
        <v>40365</v>
      </c>
      <c r="B105" s="4" t="s">
        <v>280</v>
      </c>
      <c r="C105" s="4" t="s">
        <v>198</v>
      </c>
      <c r="D105" s="4" t="s">
        <v>855</v>
      </c>
      <c r="E105" s="4">
        <v>7</v>
      </c>
      <c r="F105" s="4" t="s">
        <v>954</v>
      </c>
    </row>
    <row r="106" spans="1:6" x14ac:dyDescent="0.25">
      <c r="A106" s="17">
        <v>40286</v>
      </c>
      <c r="B106" s="4" t="s">
        <v>276</v>
      </c>
      <c r="C106" s="4" t="s">
        <v>838</v>
      </c>
      <c r="D106" s="4" t="s">
        <v>865</v>
      </c>
      <c r="E106" s="4">
        <v>25</v>
      </c>
      <c r="F106" s="4" t="s">
        <v>955</v>
      </c>
    </row>
    <row r="107" spans="1:6" x14ac:dyDescent="0.25">
      <c r="A107" s="17">
        <v>39978</v>
      </c>
      <c r="B107" s="4" t="s">
        <v>275</v>
      </c>
      <c r="C107" s="4" t="s">
        <v>202</v>
      </c>
      <c r="D107" s="4" t="s">
        <v>753</v>
      </c>
      <c r="E107" s="4">
        <v>16</v>
      </c>
      <c r="F107" s="4" t="s">
        <v>956</v>
      </c>
    </row>
    <row r="108" spans="1:6" x14ac:dyDescent="0.25">
      <c r="A108" s="17">
        <v>40263</v>
      </c>
      <c r="B108" s="4" t="s">
        <v>272</v>
      </c>
      <c r="C108" s="4" t="s">
        <v>198</v>
      </c>
      <c r="D108" s="4" t="s">
        <v>862</v>
      </c>
      <c r="E108" s="4">
        <v>37</v>
      </c>
      <c r="F108" s="4" t="s">
        <v>957</v>
      </c>
    </row>
    <row r="109" spans="1:6" x14ac:dyDescent="0.25">
      <c r="A109" s="17">
        <v>39977</v>
      </c>
      <c r="B109" s="4" t="s">
        <v>279</v>
      </c>
      <c r="C109" s="4" t="s">
        <v>200</v>
      </c>
      <c r="D109" s="4" t="s">
        <v>841</v>
      </c>
      <c r="E109" s="4">
        <v>5</v>
      </c>
      <c r="F109" s="4" t="s">
        <v>958</v>
      </c>
    </row>
    <row r="110" spans="1:6" x14ac:dyDescent="0.25">
      <c r="A110" s="17">
        <v>40132</v>
      </c>
      <c r="B110" s="4" t="s">
        <v>277</v>
      </c>
      <c r="C110" s="4" t="s">
        <v>202</v>
      </c>
      <c r="D110" s="4" t="s">
        <v>841</v>
      </c>
      <c r="E110" s="4">
        <v>24</v>
      </c>
      <c r="F110" s="4" t="s">
        <v>959</v>
      </c>
    </row>
    <row r="111" spans="1:6" x14ac:dyDescent="0.25">
      <c r="A111" s="17">
        <v>40086</v>
      </c>
      <c r="B111" s="4" t="s">
        <v>277</v>
      </c>
      <c r="C111" s="4" t="s">
        <v>858</v>
      </c>
      <c r="D111" s="4" t="s">
        <v>855</v>
      </c>
      <c r="E111" s="4">
        <v>13</v>
      </c>
      <c r="F111" s="4" t="s">
        <v>960</v>
      </c>
    </row>
    <row r="112" spans="1:6" x14ac:dyDescent="0.25">
      <c r="A112" s="17">
        <v>40318</v>
      </c>
      <c r="B112" s="4" t="s">
        <v>282</v>
      </c>
      <c r="C112" s="4" t="s">
        <v>199</v>
      </c>
      <c r="D112" s="4" t="s">
        <v>749</v>
      </c>
      <c r="E112" s="4">
        <v>23</v>
      </c>
      <c r="F112" s="4" t="s">
        <v>961</v>
      </c>
    </row>
    <row r="113" spans="1:6" x14ac:dyDescent="0.25">
      <c r="A113" s="17">
        <v>39992</v>
      </c>
      <c r="B113" s="4" t="s">
        <v>271</v>
      </c>
      <c r="C113" s="4" t="s">
        <v>850</v>
      </c>
      <c r="D113" s="4" t="s">
        <v>865</v>
      </c>
      <c r="E113" s="4">
        <v>1</v>
      </c>
      <c r="F113" s="4" t="s">
        <v>962</v>
      </c>
    </row>
    <row r="114" spans="1:6" x14ac:dyDescent="0.25">
      <c r="A114" s="17">
        <v>40465</v>
      </c>
      <c r="B114" s="4" t="s">
        <v>265</v>
      </c>
      <c r="C114" s="4" t="s">
        <v>835</v>
      </c>
      <c r="D114" s="4" t="s">
        <v>753</v>
      </c>
      <c r="E114" s="4">
        <v>34</v>
      </c>
      <c r="F114" s="4" t="s">
        <v>963</v>
      </c>
    </row>
    <row r="115" spans="1:6" x14ac:dyDescent="0.25">
      <c r="A115" s="17">
        <v>40420</v>
      </c>
      <c r="B115" s="4" t="s">
        <v>268</v>
      </c>
      <c r="C115" s="4" t="s">
        <v>864</v>
      </c>
      <c r="D115" s="4" t="s">
        <v>841</v>
      </c>
      <c r="E115" s="4">
        <v>22</v>
      </c>
      <c r="F115" s="4" t="s">
        <v>964</v>
      </c>
    </row>
    <row r="116" spans="1:6" x14ac:dyDescent="0.25">
      <c r="A116" s="17">
        <v>40303</v>
      </c>
      <c r="B116" s="4" t="s">
        <v>283</v>
      </c>
      <c r="C116" s="4" t="s">
        <v>199</v>
      </c>
      <c r="D116" s="4" t="s">
        <v>749</v>
      </c>
      <c r="E116" s="4">
        <v>6</v>
      </c>
      <c r="F116" s="4" t="s">
        <v>965</v>
      </c>
    </row>
    <row r="117" spans="1:6" x14ac:dyDescent="0.25">
      <c r="A117" s="17">
        <v>40074</v>
      </c>
      <c r="B117" s="4" t="s">
        <v>272</v>
      </c>
      <c r="C117" s="4" t="s">
        <v>835</v>
      </c>
      <c r="D117" s="4" t="s">
        <v>855</v>
      </c>
      <c r="E117" s="4">
        <v>30</v>
      </c>
      <c r="F117" s="4" t="s">
        <v>966</v>
      </c>
    </row>
    <row r="118" spans="1:6" x14ac:dyDescent="0.25">
      <c r="A118" s="17">
        <v>40044</v>
      </c>
      <c r="B118" s="4" t="s">
        <v>283</v>
      </c>
      <c r="C118" s="4" t="s">
        <v>838</v>
      </c>
      <c r="D118" s="4" t="s">
        <v>846</v>
      </c>
      <c r="E118" s="4">
        <v>21</v>
      </c>
      <c r="F118" s="4" t="s">
        <v>967</v>
      </c>
    </row>
    <row r="119" spans="1:6" x14ac:dyDescent="0.25">
      <c r="A119" s="17">
        <v>40075</v>
      </c>
      <c r="B119" s="4" t="s">
        <v>261</v>
      </c>
      <c r="C119" s="4" t="s">
        <v>198</v>
      </c>
      <c r="D119" s="4" t="s">
        <v>884</v>
      </c>
      <c r="E119" s="4">
        <v>9</v>
      </c>
      <c r="F119" s="4" t="s">
        <v>968</v>
      </c>
    </row>
    <row r="120" spans="1:6" x14ac:dyDescent="0.25">
      <c r="A120" s="17">
        <v>40010</v>
      </c>
      <c r="B120" s="4" t="s">
        <v>268</v>
      </c>
      <c r="C120" s="4" t="s">
        <v>864</v>
      </c>
      <c r="D120" s="4" t="s">
        <v>884</v>
      </c>
      <c r="E120" s="4">
        <v>35</v>
      </c>
      <c r="F120" s="4" t="s">
        <v>969</v>
      </c>
    </row>
    <row r="121" spans="1:6" x14ac:dyDescent="0.25">
      <c r="A121" s="17">
        <v>40504</v>
      </c>
      <c r="B121" s="4" t="s">
        <v>267</v>
      </c>
      <c r="C121" s="4" t="s">
        <v>200</v>
      </c>
      <c r="D121" s="4" t="s">
        <v>841</v>
      </c>
      <c r="E121" s="4">
        <v>36</v>
      </c>
      <c r="F121" s="4" t="s">
        <v>970</v>
      </c>
    </row>
    <row r="122" spans="1:6" x14ac:dyDescent="0.25">
      <c r="A122" s="17">
        <v>40000</v>
      </c>
      <c r="B122" s="4" t="s">
        <v>266</v>
      </c>
      <c r="C122" s="4" t="s">
        <v>202</v>
      </c>
      <c r="D122" s="4" t="s">
        <v>753</v>
      </c>
      <c r="E122" s="4">
        <v>37</v>
      </c>
      <c r="F122" s="4" t="s">
        <v>971</v>
      </c>
    </row>
    <row r="123" spans="1:6" x14ac:dyDescent="0.25">
      <c r="A123" s="17">
        <v>40583</v>
      </c>
      <c r="B123" s="4" t="s">
        <v>279</v>
      </c>
      <c r="C123" s="4" t="s">
        <v>858</v>
      </c>
      <c r="D123" s="4" t="s">
        <v>846</v>
      </c>
      <c r="E123" s="4">
        <v>20</v>
      </c>
      <c r="F123" s="4" t="s">
        <v>972</v>
      </c>
    </row>
    <row r="124" spans="1:6" x14ac:dyDescent="0.25">
      <c r="A124" s="17">
        <v>40292</v>
      </c>
      <c r="B124" s="4" t="s">
        <v>191</v>
      </c>
      <c r="C124" s="4" t="s">
        <v>199</v>
      </c>
      <c r="D124" s="4" t="s">
        <v>841</v>
      </c>
      <c r="E124" s="4">
        <v>38</v>
      </c>
      <c r="F124" s="4" t="s">
        <v>973</v>
      </c>
    </row>
    <row r="125" spans="1:6" x14ac:dyDescent="0.25">
      <c r="A125" s="17">
        <v>40593</v>
      </c>
      <c r="B125" s="4" t="s">
        <v>282</v>
      </c>
      <c r="C125" s="4" t="s">
        <v>838</v>
      </c>
      <c r="D125" s="4" t="s">
        <v>841</v>
      </c>
      <c r="E125" s="4">
        <v>7</v>
      </c>
      <c r="F125" s="4" t="s">
        <v>974</v>
      </c>
    </row>
    <row r="126" spans="1:6" x14ac:dyDescent="0.25">
      <c r="A126" s="17">
        <v>40607</v>
      </c>
      <c r="B126" s="4" t="s">
        <v>265</v>
      </c>
      <c r="C126" s="4" t="s">
        <v>850</v>
      </c>
      <c r="D126" s="4" t="s">
        <v>848</v>
      </c>
      <c r="E126" s="4">
        <v>39</v>
      </c>
      <c r="F126" s="4" t="s">
        <v>975</v>
      </c>
    </row>
    <row r="127" spans="1:6" x14ac:dyDescent="0.25">
      <c r="A127" s="17">
        <v>40076</v>
      </c>
      <c r="B127" s="4" t="s">
        <v>272</v>
      </c>
      <c r="C127" s="4" t="s">
        <v>199</v>
      </c>
      <c r="D127" s="4" t="s">
        <v>753</v>
      </c>
      <c r="E127" s="4">
        <v>4</v>
      </c>
      <c r="F127" s="4" t="s">
        <v>976</v>
      </c>
    </row>
    <row r="128" spans="1:6" x14ac:dyDescent="0.25">
      <c r="A128" s="17">
        <v>39992</v>
      </c>
      <c r="B128" s="4" t="s">
        <v>268</v>
      </c>
      <c r="C128" s="4" t="s">
        <v>864</v>
      </c>
      <c r="D128" s="4" t="s">
        <v>884</v>
      </c>
      <c r="E128" s="4">
        <v>22</v>
      </c>
      <c r="F128" s="4" t="s">
        <v>977</v>
      </c>
    </row>
    <row r="129" spans="1:6" x14ac:dyDescent="0.25">
      <c r="A129" s="17">
        <v>40043</v>
      </c>
      <c r="B129" s="4" t="s">
        <v>191</v>
      </c>
      <c r="C129" s="4" t="s">
        <v>201</v>
      </c>
      <c r="D129" s="4" t="s">
        <v>855</v>
      </c>
      <c r="E129" s="4">
        <v>34</v>
      </c>
      <c r="F129" s="4" t="s">
        <v>978</v>
      </c>
    </row>
    <row r="130" spans="1:6" x14ac:dyDescent="0.25">
      <c r="A130" s="17">
        <v>40041</v>
      </c>
      <c r="B130" s="4" t="s">
        <v>261</v>
      </c>
      <c r="C130" s="4" t="s">
        <v>835</v>
      </c>
      <c r="D130" s="4" t="s">
        <v>839</v>
      </c>
      <c r="E130" s="4">
        <v>31</v>
      </c>
      <c r="F130" s="4" t="s">
        <v>979</v>
      </c>
    </row>
    <row r="131" spans="1:6" x14ac:dyDescent="0.25">
      <c r="A131" s="17">
        <v>40464</v>
      </c>
      <c r="B131" s="4" t="s">
        <v>276</v>
      </c>
      <c r="C131" s="4" t="s">
        <v>198</v>
      </c>
      <c r="D131" s="4" t="s">
        <v>839</v>
      </c>
      <c r="E131" s="4">
        <v>10</v>
      </c>
      <c r="F131" s="4" t="s">
        <v>980</v>
      </c>
    </row>
    <row r="132" spans="1:6" x14ac:dyDescent="0.25">
      <c r="A132" s="17">
        <v>40172</v>
      </c>
      <c r="B132" s="4" t="s">
        <v>283</v>
      </c>
      <c r="C132" s="4" t="s">
        <v>200</v>
      </c>
      <c r="D132" s="4" t="s">
        <v>860</v>
      </c>
      <c r="E132" s="4">
        <v>17</v>
      </c>
      <c r="F132" s="4" t="s">
        <v>981</v>
      </c>
    </row>
    <row r="133" spans="1:6" x14ac:dyDescent="0.25">
      <c r="A133" s="17">
        <v>40281</v>
      </c>
      <c r="B133" s="4" t="s">
        <v>275</v>
      </c>
      <c r="C133" s="4" t="s">
        <v>199</v>
      </c>
      <c r="D133" s="4" t="s">
        <v>848</v>
      </c>
      <c r="E133" s="4">
        <v>30</v>
      </c>
      <c r="F133" s="4" t="s">
        <v>982</v>
      </c>
    </row>
    <row r="134" spans="1:6" x14ac:dyDescent="0.25">
      <c r="A134" s="17">
        <v>40391</v>
      </c>
      <c r="B134" s="4" t="s">
        <v>266</v>
      </c>
      <c r="C134" s="4" t="s">
        <v>835</v>
      </c>
      <c r="D134" s="4" t="s">
        <v>846</v>
      </c>
      <c r="E134" s="4">
        <v>23</v>
      </c>
      <c r="F134" s="4" t="s">
        <v>983</v>
      </c>
    </row>
    <row r="135" spans="1:6" x14ac:dyDescent="0.25">
      <c r="A135" s="17">
        <v>39950</v>
      </c>
      <c r="B135" s="4" t="s">
        <v>279</v>
      </c>
      <c r="C135" s="4" t="s">
        <v>202</v>
      </c>
      <c r="D135" s="4" t="s">
        <v>865</v>
      </c>
      <c r="E135" s="4">
        <v>18</v>
      </c>
      <c r="F135" s="4" t="s">
        <v>984</v>
      </c>
    </row>
    <row r="136" spans="1:6" x14ac:dyDescent="0.25">
      <c r="A136" s="17">
        <v>40211</v>
      </c>
      <c r="B136" s="4" t="s">
        <v>271</v>
      </c>
      <c r="C136" s="4" t="s">
        <v>850</v>
      </c>
      <c r="D136" s="4" t="s">
        <v>862</v>
      </c>
      <c r="E136" s="4">
        <v>29</v>
      </c>
      <c r="F136" s="4" t="s">
        <v>985</v>
      </c>
    </row>
    <row r="137" spans="1:6" x14ac:dyDescent="0.25">
      <c r="A137" s="17">
        <v>40583</v>
      </c>
      <c r="B137" s="4" t="s">
        <v>186</v>
      </c>
      <c r="C137" s="4" t="s">
        <v>199</v>
      </c>
      <c r="D137" s="4" t="s">
        <v>884</v>
      </c>
      <c r="E137" s="4">
        <v>25</v>
      </c>
      <c r="F137" s="4" t="s">
        <v>986</v>
      </c>
    </row>
    <row r="138" spans="1:6" x14ac:dyDescent="0.25">
      <c r="A138" s="17">
        <v>40429</v>
      </c>
      <c r="B138" s="4" t="s">
        <v>277</v>
      </c>
      <c r="C138" s="4" t="s">
        <v>838</v>
      </c>
      <c r="D138" s="4" t="s">
        <v>749</v>
      </c>
      <c r="E138" s="4">
        <v>14</v>
      </c>
      <c r="F138" s="4" t="s">
        <v>987</v>
      </c>
    </row>
    <row r="139" spans="1:6" x14ac:dyDescent="0.25">
      <c r="A139" s="17">
        <v>40095</v>
      </c>
      <c r="B139" s="4" t="s">
        <v>263</v>
      </c>
      <c r="C139" s="4" t="s">
        <v>850</v>
      </c>
      <c r="D139" s="4" t="s">
        <v>852</v>
      </c>
      <c r="E139" s="4">
        <v>11</v>
      </c>
      <c r="F139" s="4" t="s">
        <v>988</v>
      </c>
    </row>
    <row r="140" spans="1:6" x14ac:dyDescent="0.25">
      <c r="A140" s="17">
        <v>39922</v>
      </c>
      <c r="B140" s="4" t="s">
        <v>186</v>
      </c>
      <c r="C140" s="4" t="s">
        <v>199</v>
      </c>
      <c r="D140" s="4" t="s">
        <v>753</v>
      </c>
      <c r="E140" s="4">
        <v>32</v>
      </c>
      <c r="F140" s="4" t="s">
        <v>989</v>
      </c>
    </row>
    <row r="141" spans="1:6" x14ac:dyDescent="0.25">
      <c r="A141" s="17">
        <v>39938</v>
      </c>
      <c r="B141" s="4" t="s">
        <v>279</v>
      </c>
      <c r="C141" s="4" t="s">
        <v>198</v>
      </c>
      <c r="D141" s="4" t="s">
        <v>836</v>
      </c>
      <c r="E141" s="4">
        <v>32</v>
      </c>
      <c r="F141" s="4" t="s">
        <v>990</v>
      </c>
    </row>
    <row r="142" spans="1:6" x14ac:dyDescent="0.25">
      <c r="A142" s="17">
        <v>40082</v>
      </c>
      <c r="B142" s="4" t="s">
        <v>270</v>
      </c>
      <c r="C142" s="4" t="s">
        <v>199</v>
      </c>
      <c r="D142" s="4" t="s">
        <v>839</v>
      </c>
      <c r="E142" s="4">
        <v>35</v>
      </c>
      <c r="F142" s="4" t="s">
        <v>991</v>
      </c>
    </row>
    <row r="143" spans="1:6" x14ac:dyDescent="0.25">
      <c r="A143" s="17">
        <v>40513</v>
      </c>
      <c r="B143" s="4" t="s">
        <v>267</v>
      </c>
      <c r="C143" s="4" t="s">
        <v>864</v>
      </c>
      <c r="D143" s="4" t="s">
        <v>884</v>
      </c>
      <c r="E143" s="4">
        <v>36</v>
      </c>
      <c r="F143" s="4" t="s">
        <v>992</v>
      </c>
    </row>
    <row r="144" spans="1:6" x14ac:dyDescent="0.25">
      <c r="A144" s="17">
        <v>39983</v>
      </c>
      <c r="B144" s="4" t="s">
        <v>284</v>
      </c>
      <c r="C144" s="4" t="s">
        <v>850</v>
      </c>
      <c r="D144" s="4" t="s">
        <v>749</v>
      </c>
      <c r="E144" s="4">
        <v>25</v>
      </c>
      <c r="F144" s="4" t="s">
        <v>993</v>
      </c>
    </row>
    <row r="145" spans="1:6" x14ac:dyDescent="0.25">
      <c r="A145" s="17">
        <v>40119</v>
      </c>
      <c r="B145" s="4" t="s">
        <v>281</v>
      </c>
      <c r="C145" s="4" t="s">
        <v>838</v>
      </c>
      <c r="D145" s="4" t="s">
        <v>855</v>
      </c>
      <c r="E145" s="4">
        <v>18</v>
      </c>
      <c r="F145" s="4" t="s">
        <v>994</v>
      </c>
    </row>
    <row r="146" spans="1:6" x14ac:dyDescent="0.25">
      <c r="A146" s="17">
        <v>40076</v>
      </c>
      <c r="B146" s="4" t="s">
        <v>272</v>
      </c>
      <c r="C146" s="4" t="s">
        <v>838</v>
      </c>
      <c r="D146" s="4" t="s">
        <v>836</v>
      </c>
      <c r="E146" s="4">
        <v>6</v>
      </c>
      <c r="F146" s="4" t="s">
        <v>995</v>
      </c>
    </row>
    <row r="147" spans="1:6" x14ac:dyDescent="0.25">
      <c r="A147" s="17">
        <v>40126</v>
      </c>
      <c r="B147" s="4" t="s">
        <v>845</v>
      </c>
      <c r="C147" s="4" t="s">
        <v>202</v>
      </c>
      <c r="D147" s="4" t="s">
        <v>855</v>
      </c>
      <c r="E147" s="4">
        <v>8</v>
      </c>
      <c r="F147" s="4" t="s">
        <v>996</v>
      </c>
    </row>
    <row r="148" spans="1:6" x14ac:dyDescent="0.25">
      <c r="A148" s="17">
        <v>40030</v>
      </c>
      <c r="B148" s="4" t="s">
        <v>271</v>
      </c>
      <c r="C148" s="4" t="s">
        <v>838</v>
      </c>
      <c r="D148" s="4" t="s">
        <v>855</v>
      </c>
      <c r="E148" s="4">
        <v>15</v>
      </c>
      <c r="F148" s="4" t="s">
        <v>997</v>
      </c>
    </row>
    <row r="149" spans="1:6" x14ac:dyDescent="0.25">
      <c r="A149" s="17">
        <v>40053</v>
      </c>
      <c r="B149" s="4" t="s">
        <v>271</v>
      </c>
      <c r="C149" s="4" t="s">
        <v>838</v>
      </c>
      <c r="D149" s="4" t="s">
        <v>852</v>
      </c>
      <c r="E149" s="4">
        <v>20</v>
      </c>
      <c r="F149" s="4" t="s">
        <v>998</v>
      </c>
    </row>
    <row r="150" spans="1:6" x14ac:dyDescent="0.25">
      <c r="A150" s="17">
        <v>39963</v>
      </c>
      <c r="B150" s="4" t="s">
        <v>845</v>
      </c>
      <c r="C150" s="4" t="s">
        <v>858</v>
      </c>
      <c r="D150" s="4" t="s">
        <v>872</v>
      </c>
      <c r="E150" s="4">
        <v>23</v>
      </c>
      <c r="F150" s="4" t="s">
        <v>999</v>
      </c>
    </row>
    <row r="151" spans="1:6" x14ac:dyDescent="0.25">
      <c r="A151" s="17">
        <v>40189</v>
      </c>
      <c r="B151" s="4" t="s">
        <v>279</v>
      </c>
      <c r="C151" s="4" t="s">
        <v>850</v>
      </c>
      <c r="D151" s="4" t="s">
        <v>884</v>
      </c>
      <c r="E151" s="4">
        <v>13</v>
      </c>
      <c r="F151" s="4" t="s">
        <v>1000</v>
      </c>
    </row>
    <row r="152" spans="1:6" x14ac:dyDescent="0.25">
      <c r="A152" s="17">
        <v>39961</v>
      </c>
      <c r="B152" s="4" t="s">
        <v>281</v>
      </c>
      <c r="C152" s="4" t="s">
        <v>201</v>
      </c>
      <c r="D152" s="4" t="s">
        <v>872</v>
      </c>
      <c r="E152" s="4">
        <v>38</v>
      </c>
      <c r="F152" s="4" t="s">
        <v>1001</v>
      </c>
    </row>
    <row r="153" spans="1:6" x14ac:dyDescent="0.25">
      <c r="A153" s="17">
        <v>39912</v>
      </c>
      <c r="B153" s="4" t="s">
        <v>277</v>
      </c>
      <c r="C153" s="4" t="s">
        <v>858</v>
      </c>
      <c r="D153" s="4" t="s">
        <v>749</v>
      </c>
      <c r="E153" s="4">
        <v>2</v>
      </c>
      <c r="F153" s="4" t="s">
        <v>1002</v>
      </c>
    </row>
    <row r="154" spans="1:6" x14ac:dyDescent="0.25">
      <c r="A154" s="17">
        <v>40318</v>
      </c>
      <c r="B154" s="4" t="s">
        <v>277</v>
      </c>
      <c r="C154" s="4" t="s">
        <v>858</v>
      </c>
      <c r="D154" s="4" t="s">
        <v>749</v>
      </c>
      <c r="E154" s="4">
        <v>30</v>
      </c>
      <c r="F154" s="4" t="s">
        <v>1003</v>
      </c>
    </row>
    <row r="155" spans="1:6" x14ac:dyDescent="0.25">
      <c r="A155" s="17">
        <v>40222</v>
      </c>
      <c r="B155" s="4" t="s">
        <v>271</v>
      </c>
      <c r="C155" s="4" t="s">
        <v>200</v>
      </c>
      <c r="D155" s="4" t="s">
        <v>852</v>
      </c>
      <c r="E155" s="4">
        <v>21</v>
      </c>
      <c r="F155" s="4" t="s">
        <v>1004</v>
      </c>
    </row>
    <row r="156" spans="1:6" x14ac:dyDescent="0.25">
      <c r="A156" s="17">
        <v>40462</v>
      </c>
      <c r="B156" s="4" t="s">
        <v>190</v>
      </c>
      <c r="C156" s="4" t="s">
        <v>202</v>
      </c>
      <c r="D156" s="4" t="s">
        <v>749</v>
      </c>
      <c r="E156" s="4">
        <v>1</v>
      </c>
      <c r="F156" s="4" t="s">
        <v>1005</v>
      </c>
    </row>
    <row r="157" spans="1:6" x14ac:dyDescent="0.25">
      <c r="A157" s="17">
        <v>40331</v>
      </c>
      <c r="B157" s="4" t="s">
        <v>277</v>
      </c>
      <c r="C157" s="4" t="s">
        <v>201</v>
      </c>
      <c r="D157" s="4" t="s">
        <v>865</v>
      </c>
      <c r="E157" s="4">
        <v>33</v>
      </c>
      <c r="F157" s="4" t="s">
        <v>1006</v>
      </c>
    </row>
    <row r="158" spans="1:6" x14ac:dyDescent="0.25">
      <c r="A158" s="17">
        <v>40087</v>
      </c>
      <c r="B158" s="4" t="s">
        <v>276</v>
      </c>
      <c r="C158" s="4" t="s">
        <v>864</v>
      </c>
      <c r="D158" s="4" t="s">
        <v>836</v>
      </c>
      <c r="E158" s="4">
        <v>18</v>
      </c>
      <c r="F158" s="4" t="s">
        <v>1007</v>
      </c>
    </row>
    <row r="159" spans="1:6" x14ac:dyDescent="0.25">
      <c r="A159" s="17">
        <v>40079</v>
      </c>
      <c r="B159" s="4" t="s">
        <v>278</v>
      </c>
      <c r="C159" s="4" t="s">
        <v>202</v>
      </c>
      <c r="D159" s="4" t="s">
        <v>855</v>
      </c>
      <c r="E159" s="4">
        <v>28</v>
      </c>
      <c r="F159" s="4" t="s">
        <v>1008</v>
      </c>
    </row>
    <row r="160" spans="1:6" x14ac:dyDescent="0.25">
      <c r="A160" s="17">
        <v>40001</v>
      </c>
      <c r="B160" s="4" t="s">
        <v>270</v>
      </c>
      <c r="C160" s="4" t="s">
        <v>198</v>
      </c>
      <c r="D160" s="4" t="s">
        <v>753</v>
      </c>
      <c r="E160" s="4">
        <v>35</v>
      </c>
      <c r="F160" s="4" t="s">
        <v>1009</v>
      </c>
    </row>
    <row r="161" spans="1:6" x14ac:dyDescent="0.25">
      <c r="A161" s="17">
        <v>40191</v>
      </c>
      <c r="B161" s="4" t="s">
        <v>191</v>
      </c>
      <c r="C161" s="4" t="s">
        <v>858</v>
      </c>
      <c r="D161" s="4" t="s">
        <v>846</v>
      </c>
      <c r="E161" s="4">
        <v>18</v>
      </c>
      <c r="F161" s="4" t="s">
        <v>1010</v>
      </c>
    </row>
    <row r="162" spans="1:6" x14ac:dyDescent="0.25">
      <c r="A162" s="17">
        <v>40511</v>
      </c>
      <c r="B162" s="4" t="s">
        <v>275</v>
      </c>
      <c r="C162" s="4" t="s">
        <v>198</v>
      </c>
      <c r="D162" s="4" t="s">
        <v>855</v>
      </c>
      <c r="E162" s="4">
        <v>11</v>
      </c>
      <c r="F162" s="4" t="s">
        <v>1011</v>
      </c>
    </row>
    <row r="163" spans="1:6" x14ac:dyDescent="0.25">
      <c r="A163" s="17">
        <v>40564</v>
      </c>
      <c r="B163" s="4" t="s">
        <v>273</v>
      </c>
      <c r="C163" s="4" t="s">
        <v>199</v>
      </c>
      <c r="D163" s="4" t="s">
        <v>884</v>
      </c>
      <c r="E163" s="4">
        <v>10</v>
      </c>
      <c r="F163" s="4" t="s">
        <v>1012</v>
      </c>
    </row>
    <row r="164" spans="1:6" x14ac:dyDescent="0.25">
      <c r="A164" s="17">
        <v>40640</v>
      </c>
      <c r="B164" s="4" t="s">
        <v>280</v>
      </c>
      <c r="C164" s="4" t="s">
        <v>198</v>
      </c>
      <c r="D164" s="4" t="s">
        <v>841</v>
      </c>
      <c r="E164" s="4">
        <v>12</v>
      </c>
      <c r="F164" s="4" t="s">
        <v>1013</v>
      </c>
    </row>
    <row r="165" spans="1:6" x14ac:dyDescent="0.25">
      <c r="A165" s="17">
        <v>40332</v>
      </c>
      <c r="B165" s="4" t="s">
        <v>279</v>
      </c>
      <c r="C165" s="4" t="s">
        <v>850</v>
      </c>
      <c r="D165" s="4" t="s">
        <v>848</v>
      </c>
      <c r="E165" s="4">
        <v>12</v>
      </c>
      <c r="F165" s="4" t="s">
        <v>1014</v>
      </c>
    </row>
    <row r="166" spans="1:6" x14ac:dyDescent="0.25">
      <c r="A166" s="17">
        <v>40282</v>
      </c>
      <c r="B166" s="4" t="s">
        <v>278</v>
      </c>
      <c r="C166" s="4" t="s">
        <v>198</v>
      </c>
      <c r="D166" s="4" t="s">
        <v>855</v>
      </c>
      <c r="E166" s="4">
        <v>19</v>
      </c>
      <c r="F166" s="4" t="s">
        <v>1015</v>
      </c>
    </row>
    <row r="167" spans="1:6" x14ac:dyDescent="0.25">
      <c r="A167" s="17">
        <v>40193</v>
      </c>
      <c r="B167" s="4" t="s">
        <v>263</v>
      </c>
      <c r="C167" s="4" t="s">
        <v>202</v>
      </c>
      <c r="D167" s="4" t="s">
        <v>841</v>
      </c>
      <c r="E167" s="4">
        <v>27</v>
      </c>
      <c r="F167" s="4" t="s">
        <v>1016</v>
      </c>
    </row>
    <row r="168" spans="1:6" x14ac:dyDescent="0.25">
      <c r="A168" s="17">
        <v>40410</v>
      </c>
      <c r="B168" s="4" t="s">
        <v>275</v>
      </c>
      <c r="C168" s="4" t="s">
        <v>200</v>
      </c>
      <c r="D168" s="4" t="s">
        <v>841</v>
      </c>
      <c r="E168" s="4">
        <v>30</v>
      </c>
      <c r="F168" s="4" t="s">
        <v>1017</v>
      </c>
    </row>
    <row r="169" spans="1:6" x14ac:dyDescent="0.25">
      <c r="A169" s="17">
        <v>40229</v>
      </c>
      <c r="B169" s="4" t="s">
        <v>191</v>
      </c>
      <c r="C169" s="4" t="s">
        <v>835</v>
      </c>
      <c r="D169" s="4" t="s">
        <v>839</v>
      </c>
      <c r="E169" s="4">
        <v>31</v>
      </c>
      <c r="F169" s="4" t="s">
        <v>1018</v>
      </c>
    </row>
    <row r="170" spans="1:6" x14ac:dyDescent="0.25">
      <c r="A170" s="17">
        <v>40640</v>
      </c>
      <c r="B170" s="4" t="s">
        <v>272</v>
      </c>
      <c r="C170" s="4" t="s">
        <v>198</v>
      </c>
      <c r="D170" s="4" t="s">
        <v>749</v>
      </c>
      <c r="E170" s="4">
        <v>5</v>
      </c>
      <c r="F170" s="4" t="s">
        <v>1019</v>
      </c>
    </row>
    <row r="171" spans="1:6" x14ac:dyDescent="0.25">
      <c r="A171" s="17">
        <v>40432</v>
      </c>
      <c r="B171" s="4" t="s">
        <v>191</v>
      </c>
      <c r="C171" s="4" t="s">
        <v>835</v>
      </c>
      <c r="D171" s="4" t="s">
        <v>836</v>
      </c>
      <c r="E171" s="4">
        <v>3</v>
      </c>
      <c r="F171" s="4" t="s">
        <v>1020</v>
      </c>
    </row>
    <row r="172" spans="1:6" x14ac:dyDescent="0.25">
      <c r="A172" s="17">
        <v>40271</v>
      </c>
      <c r="B172" s="4" t="s">
        <v>266</v>
      </c>
      <c r="C172" s="4" t="s">
        <v>838</v>
      </c>
      <c r="D172" s="4" t="s">
        <v>839</v>
      </c>
      <c r="E172" s="4">
        <v>19</v>
      </c>
      <c r="F172" s="4" t="s">
        <v>1021</v>
      </c>
    </row>
    <row r="173" spans="1:6" x14ac:dyDescent="0.25">
      <c r="A173" s="17">
        <v>39928</v>
      </c>
      <c r="B173" s="4" t="s">
        <v>281</v>
      </c>
      <c r="C173" s="4" t="s">
        <v>198</v>
      </c>
      <c r="D173" s="4" t="s">
        <v>848</v>
      </c>
      <c r="E173" s="4">
        <v>26</v>
      </c>
      <c r="F173" s="4" t="s">
        <v>1022</v>
      </c>
    </row>
    <row r="174" spans="1:6" x14ac:dyDescent="0.25">
      <c r="A174" s="17">
        <v>40292</v>
      </c>
      <c r="B174" s="4" t="s">
        <v>272</v>
      </c>
      <c r="C174" s="4" t="s">
        <v>858</v>
      </c>
      <c r="D174" s="4" t="s">
        <v>865</v>
      </c>
      <c r="E174" s="4">
        <v>38</v>
      </c>
      <c r="F174" s="4" t="s">
        <v>1023</v>
      </c>
    </row>
    <row r="175" spans="1:6" x14ac:dyDescent="0.25">
      <c r="A175" s="17">
        <v>40172</v>
      </c>
      <c r="B175" s="4" t="s">
        <v>186</v>
      </c>
      <c r="C175" s="4" t="s">
        <v>835</v>
      </c>
      <c r="D175" s="4" t="s">
        <v>848</v>
      </c>
      <c r="E175" s="4">
        <v>36</v>
      </c>
      <c r="F175" s="4" t="s">
        <v>1024</v>
      </c>
    </row>
    <row r="176" spans="1:6" x14ac:dyDescent="0.25">
      <c r="A176" s="17">
        <v>39989</v>
      </c>
      <c r="B176" s="4" t="s">
        <v>271</v>
      </c>
      <c r="C176" s="4" t="s">
        <v>202</v>
      </c>
      <c r="D176" s="4" t="s">
        <v>841</v>
      </c>
      <c r="E176" s="4">
        <v>35</v>
      </c>
      <c r="F176" s="4" t="s">
        <v>1025</v>
      </c>
    </row>
    <row r="177" spans="1:6" x14ac:dyDescent="0.25">
      <c r="A177" s="17">
        <v>40415</v>
      </c>
      <c r="B177" s="4" t="s">
        <v>272</v>
      </c>
      <c r="C177" s="4" t="s">
        <v>850</v>
      </c>
      <c r="D177" s="4" t="s">
        <v>855</v>
      </c>
      <c r="E177" s="4">
        <v>5</v>
      </c>
      <c r="F177" s="4" t="s">
        <v>1026</v>
      </c>
    </row>
    <row r="178" spans="1:6" x14ac:dyDescent="0.25">
      <c r="A178" s="17">
        <v>40539</v>
      </c>
      <c r="B178" s="4" t="s">
        <v>190</v>
      </c>
      <c r="C178" s="4" t="s">
        <v>198</v>
      </c>
      <c r="D178" s="4" t="s">
        <v>848</v>
      </c>
      <c r="E178" s="4">
        <v>2</v>
      </c>
      <c r="F178" s="4" t="s">
        <v>1027</v>
      </c>
    </row>
    <row r="179" spans="1:6" x14ac:dyDescent="0.25">
      <c r="A179" s="17">
        <v>40624</v>
      </c>
      <c r="B179" s="4" t="s">
        <v>266</v>
      </c>
      <c r="C179" s="4" t="s">
        <v>201</v>
      </c>
      <c r="D179" s="4" t="s">
        <v>862</v>
      </c>
      <c r="E179" s="4">
        <v>16</v>
      </c>
      <c r="F179" s="4" t="s">
        <v>1028</v>
      </c>
    </row>
    <row r="180" spans="1:6" x14ac:dyDescent="0.25">
      <c r="A180" s="17">
        <v>39941</v>
      </c>
      <c r="B180" s="4" t="s">
        <v>282</v>
      </c>
      <c r="C180" s="4" t="s">
        <v>202</v>
      </c>
      <c r="D180" s="4" t="s">
        <v>846</v>
      </c>
      <c r="E180" s="4">
        <v>26</v>
      </c>
      <c r="F180" s="4" t="s">
        <v>1029</v>
      </c>
    </row>
    <row r="181" spans="1:6" x14ac:dyDescent="0.25">
      <c r="A181" s="17">
        <v>40490</v>
      </c>
      <c r="B181" s="4" t="s">
        <v>268</v>
      </c>
      <c r="C181" s="4" t="s">
        <v>858</v>
      </c>
      <c r="D181" s="4" t="s">
        <v>852</v>
      </c>
      <c r="E181" s="4">
        <v>6</v>
      </c>
      <c r="F181" s="4" t="s">
        <v>1030</v>
      </c>
    </row>
    <row r="182" spans="1:6" x14ac:dyDescent="0.25">
      <c r="A182" s="17">
        <v>40268</v>
      </c>
      <c r="B182" s="4" t="s">
        <v>277</v>
      </c>
      <c r="C182" s="4" t="s">
        <v>838</v>
      </c>
      <c r="D182" s="4" t="s">
        <v>862</v>
      </c>
      <c r="E182" s="4">
        <v>12</v>
      </c>
      <c r="F182" s="4" t="s">
        <v>1031</v>
      </c>
    </row>
    <row r="183" spans="1:6" x14ac:dyDescent="0.25">
      <c r="A183" s="17">
        <v>40573</v>
      </c>
      <c r="B183" s="4" t="s">
        <v>273</v>
      </c>
      <c r="C183" s="4" t="s">
        <v>199</v>
      </c>
      <c r="D183" s="4" t="s">
        <v>836</v>
      </c>
      <c r="E183" s="4">
        <v>26</v>
      </c>
      <c r="F183" s="4" t="s">
        <v>1032</v>
      </c>
    </row>
    <row r="184" spans="1:6" x14ac:dyDescent="0.25">
      <c r="A184" s="17">
        <v>40317</v>
      </c>
      <c r="B184" s="4" t="s">
        <v>277</v>
      </c>
      <c r="C184" s="4" t="s">
        <v>864</v>
      </c>
      <c r="D184" s="4" t="s">
        <v>753</v>
      </c>
      <c r="E184" s="4">
        <v>34</v>
      </c>
      <c r="F184" s="4" t="s">
        <v>1033</v>
      </c>
    </row>
    <row r="185" spans="1:6" x14ac:dyDescent="0.25">
      <c r="A185" s="17">
        <v>40413</v>
      </c>
      <c r="B185" s="4" t="s">
        <v>261</v>
      </c>
      <c r="C185" s="4" t="s">
        <v>838</v>
      </c>
      <c r="D185" s="4" t="s">
        <v>753</v>
      </c>
      <c r="E185" s="4">
        <v>12</v>
      </c>
      <c r="F185" s="4" t="s">
        <v>1034</v>
      </c>
    </row>
    <row r="186" spans="1:6" x14ac:dyDescent="0.25">
      <c r="A186" s="17">
        <v>40206</v>
      </c>
      <c r="B186" s="4" t="s">
        <v>278</v>
      </c>
      <c r="C186" s="4" t="s">
        <v>864</v>
      </c>
      <c r="D186" s="4" t="s">
        <v>836</v>
      </c>
      <c r="E186" s="4">
        <v>15</v>
      </c>
      <c r="F186" s="4" t="s">
        <v>1035</v>
      </c>
    </row>
    <row r="187" spans="1:6" x14ac:dyDescent="0.25">
      <c r="A187" s="17">
        <v>39987</v>
      </c>
      <c r="B187" s="4" t="s">
        <v>276</v>
      </c>
      <c r="C187" s="4" t="s">
        <v>864</v>
      </c>
      <c r="D187" s="4" t="s">
        <v>846</v>
      </c>
      <c r="E187" s="4">
        <v>19</v>
      </c>
      <c r="F187" s="4" t="s">
        <v>1036</v>
      </c>
    </row>
    <row r="188" spans="1:6" x14ac:dyDescent="0.25">
      <c r="A188" s="17">
        <v>39974</v>
      </c>
      <c r="B188" s="4" t="s">
        <v>265</v>
      </c>
      <c r="C188" s="4" t="s">
        <v>201</v>
      </c>
      <c r="D188" s="4" t="s">
        <v>841</v>
      </c>
      <c r="E188" s="4">
        <v>26</v>
      </c>
      <c r="F188" s="4" t="s">
        <v>1037</v>
      </c>
    </row>
    <row r="189" spans="1:6" x14ac:dyDescent="0.25">
      <c r="A189" s="17">
        <v>40090</v>
      </c>
      <c r="B189" s="4" t="s">
        <v>278</v>
      </c>
      <c r="C189" s="4" t="s">
        <v>864</v>
      </c>
      <c r="D189" s="4" t="s">
        <v>839</v>
      </c>
      <c r="E189" s="4">
        <v>26</v>
      </c>
      <c r="F189" s="4" t="s">
        <v>1038</v>
      </c>
    </row>
    <row r="190" spans="1:6" x14ac:dyDescent="0.25">
      <c r="A190" s="17">
        <v>40415</v>
      </c>
      <c r="B190" s="4" t="s">
        <v>282</v>
      </c>
      <c r="C190" s="4" t="s">
        <v>199</v>
      </c>
      <c r="D190" s="4" t="s">
        <v>753</v>
      </c>
      <c r="E190" s="4">
        <v>27</v>
      </c>
      <c r="F190" s="4" t="s">
        <v>1039</v>
      </c>
    </row>
    <row r="191" spans="1:6" x14ac:dyDescent="0.25">
      <c r="A191" s="17">
        <v>40573</v>
      </c>
      <c r="B191" s="4" t="s">
        <v>268</v>
      </c>
      <c r="C191" s="4" t="s">
        <v>201</v>
      </c>
      <c r="D191" s="4" t="s">
        <v>753</v>
      </c>
      <c r="E191" s="4">
        <v>39</v>
      </c>
      <c r="F191" s="4" t="s">
        <v>1040</v>
      </c>
    </row>
    <row r="192" spans="1:6" x14ac:dyDescent="0.25">
      <c r="A192" s="17">
        <v>40635</v>
      </c>
      <c r="B192" s="4" t="s">
        <v>270</v>
      </c>
      <c r="C192" s="4" t="s">
        <v>858</v>
      </c>
      <c r="D192" s="4" t="s">
        <v>852</v>
      </c>
      <c r="E192" s="4">
        <v>11</v>
      </c>
      <c r="F192" s="4" t="s">
        <v>1041</v>
      </c>
    </row>
    <row r="193" spans="1:6" x14ac:dyDescent="0.25">
      <c r="A193" s="17">
        <v>40587</v>
      </c>
      <c r="B193" s="4" t="s">
        <v>277</v>
      </c>
      <c r="C193" s="4" t="s">
        <v>835</v>
      </c>
      <c r="D193" s="4" t="s">
        <v>846</v>
      </c>
      <c r="E193" s="4">
        <v>38</v>
      </c>
      <c r="F193" s="4" t="s">
        <v>1042</v>
      </c>
    </row>
    <row r="194" spans="1:6" x14ac:dyDescent="0.25">
      <c r="A194" s="17">
        <v>40354</v>
      </c>
      <c r="B194" s="4" t="s">
        <v>266</v>
      </c>
      <c r="C194" s="4" t="s">
        <v>858</v>
      </c>
      <c r="D194" s="4" t="s">
        <v>860</v>
      </c>
      <c r="E194" s="4">
        <v>12</v>
      </c>
      <c r="F194" s="4" t="s">
        <v>1043</v>
      </c>
    </row>
    <row r="195" spans="1:6" x14ac:dyDescent="0.25">
      <c r="A195" s="17">
        <v>40236</v>
      </c>
      <c r="B195" s="4" t="s">
        <v>276</v>
      </c>
      <c r="C195" s="4" t="s">
        <v>850</v>
      </c>
      <c r="D195" s="4" t="s">
        <v>852</v>
      </c>
      <c r="E195" s="4">
        <v>5</v>
      </c>
      <c r="F195" s="4" t="s">
        <v>1044</v>
      </c>
    </row>
    <row r="196" spans="1:6" x14ac:dyDescent="0.25">
      <c r="A196" s="17">
        <v>40512</v>
      </c>
      <c r="B196" s="4" t="s">
        <v>191</v>
      </c>
      <c r="C196" s="4" t="s">
        <v>835</v>
      </c>
      <c r="D196" s="4" t="s">
        <v>852</v>
      </c>
      <c r="E196" s="4">
        <v>30</v>
      </c>
      <c r="F196" s="4" t="s">
        <v>1045</v>
      </c>
    </row>
    <row r="197" spans="1:6" x14ac:dyDescent="0.25">
      <c r="A197" s="17">
        <v>40380</v>
      </c>
      <c r="B197" s="4" t="s">
        <v>283</v>
      </c>
      <c r="C197" s="4" t="s">
        <v>838</v>
      </c>
      <c r="D197" s="4" t="s">
        <v>841</v>
      </c>
      <c r="E197" s="4">
        <v>21</v>
      </c>
      <c r="F197" s="4" t="s">
        <v>1046</v>
      </c>
    </row>
    <row r="198" spans="1:6" x14ac:dyDescent="0.25">
      <c r="A198" s="17">
        <v>40441</v>
      </c>
      <c r="B198" s="4" t="s">
        <v>278</v>
      </c>
      <c r="C198" s="4" t="s">
        <v>199</v>
      </c>
      <c r="D198" s="4" t="s">
        <v>884</v>
      </c>
      <c r="E198" s="4">
        <v>30</v>
      </c>
      <c r="F198" s="4" t="s">
        <v>1047</v>
      </c>
    </row>
    <row r="199" spans="1:6" x14ac:dyDescent="0.25">
      <c r="A199" s="17">
        <v>39912</v>
      </c>
      <c r="B199" s="4" t="s">
        <v>284</v>
      </c>
      <c r="C199" s="4" t="s">
        <v>835</v>
      </c>
      <c r="D199" s="4" t="s">
        <v>836</v>
      </c>
      <c r="E199" s="4">
        <v>9</v>
      </c>
      <c r="F199" s="4" t="s">
        <v>1048</v>
      </c>
    </row>
    <row r="200" spans="1:6" x14ac:dyDescent="0.25">
      <c r="A200" s="17">
        <v>40286</v>
      </c>
      <c r="B200" s="4" t="s">
        <v>275</v>
      </c>
      <c r="C200" s="4" t="s">
        <v>198</v>
      </c>
      <c r="D200" s="4" t="s">
        <v>749</v>
      </c>
      <c r="E200" s="4">
        <v>34</v>
      </c>
      <c r="F200" s="4" t="s">
        <v>1049</v>
      </c>
    </row>
    <row r="201" spans="1:6" x14ac:dyDescent="0.25">
      <c r="A201" s="17">
        <v>40232</v>
      </c>
      <c r="B201" s="4" t="s">
        <v>265</v>
      </c>
      <c r="C201" s="4" t="s">
        <v>202</v>
      </c>
      <c r="D201" s="4" t="s">
        <v>855</v>
      </c>
      <c r="E201" s="4">
        <v>2</v>
      </c>
      <c r="F201" s="4" t="s">
        <v>1050</v>
      </c>
    </row>
    <row r="202" spans="1:6" x14ac:dyDescent="0.25">
      <c r="A202" s="17">
        <v>40119</v>
      </c>
      <c r="B202" s="4" t="s">
        <v>275</v>
      </c>
      <c r="C202" s="4" t="s">
        <v>200</v>
      </c>
      <c r="D202" s="4" t="s">
        <v>855</v>
      </c>
      <c r="E202" s="4">
        <v>33</v>
      </c>
      <c r="F202" s="4" t="s">
        <v>1051</v>
      </c>
    </row>
    <row r="203" spans="1:6" x14ac:dyDescent="0.25">
      <c r="A203" s="17">
        <v>40043</v>
      </c>
      <c r="B203" s="4" t="s">
        <v>275</v>
      </c>
      <c r="C203" s="4" t="s">
        <v>200</v>
      </c>
      <c r="D203" s="4" t="s">
        <v>836</v>
      </c>
      <c r="E203" s="4">
        <v>15</v>
      </c>
      <c r="F203" s="4" t="s">
        <v>1052</v>
      </c>
    </row>
    <row r="204" spans="1:6" x14ac:dyDescent="0.25">
      <c r="A204" s="17">
        <v>40165</v>
      </c>
      <c r="B204" s="4" t="s">
        <v>277</v>
      </c>
      <c r="C204" s="4" t="s">
        <v>202</v>
      </c>
      <c r="D204" s="4" t="s">
        <v>841</v>
      </c>
      <c r="E204" s="4">
        <v>30</v>
      </c>
      <c r="F204" s="4" t="s">
        <v>1053</v>
      </c>
    </row>
    <row r="205" spans="1:6" x14ac:dyDescent="0.25">
      <c r="A205" s="17">
        <v>40074</v>
      </c>
      <c r="B205" s="4" t="s">
        <v>266</v>
      </c>
      <c r="C205" s="4" t="s">
        <v>201</v>
      </c>
      <c r="D205" s="4" t="s">
        <v>753</v>
      </c>
      <c r="E205" s="4">
        <v>30</v>
      </c>
      <c r="F205" s="4" t="s">
        <v>1054</v>
      </c>
    </row>
    <row r="206" spans="1:6" x14ac:dyDescent="0.25">
      <c r="A206" s="17">
        <v>40577</v>
      </c>
      <c r="B206" s="4" t="s">
        <v>266</v>
      </c>
      <c r="C206" s="4" t="s">
        <v>200</v>
      </c>
      <c r="D206" s="4" t="s">
        <v>884</v>
      </c>
      <c r="E206" s="4">
        <v>32</v>
      </c>
      <c r="F206" s="4" t="s">
        <v>1055</v>
      </c>
    </row>
    <row r="207" spans="1:6" x14ac:dyDescent="0.25">
      <c r="A207" s="17">
        <v>40228</v>
      </c>
      <c r="B207" s="4" t="s">
        <v>190</v>
      </c>
      <c r="C207" s="4" t="s">
        <v>199</v>
      </c>
      <c r="D207" s="4" t="s">
        <v>860</v>
      </c>
      <c r="E207" s="4">
        <v>9</v>
      </c>
      <c r="F207" s="4" t="s">
        <v>1056</v>
      </c>
    </row>
    <row r="208" spans="1:6" x14ac:dyDescent="0.25">
      <c r="A208" s="17">
        <v>40185</v>
      </c>
      <c r="B208" s="4" t="s">
        <v>263</v>
      </c>
      <c r="C208" s="4" t="s">
        <v>200</v>
      </c>
      <c r="D208" s="4" t="s">
        <v>846</v>
      </c>
      <c r="E208" s="4">
        <v>13</v>
      </c>
      <c r="F208" s="4" t="s">
        <v>1057</v>
      </c>
    </row>
    <row r="209" spans="1:6" x14ac:dyDescent="0.25">
      <c r="A209" s="17">
        <v>39939</v>
      </c>
      <c r="B209" s="4" t="s">
        <v>280</v>
      </c>
      <c r="C209" s="4" t="s">
        <v>858</v>
      </c>
      <c r="D209" s="4" t="s">
        <v>749</v>
      </c>
      <c r="E209" s="4">
        <v>35</v>
      </c>
      <c r="F209" s="4" t="s">
        <v>1058</v>
      </c>
    </row>
    <row r="210" spans="1:6" x14ac:dyDescent="0.25">
      <c r="A210" s="17">
        <v>40258</v>
      </c>
      <c r="B210" s="4" t="s">
        <v>267</v>
      </c>
      <c r="C210" s="4" t="s">
        <v>858</v>
      </c>
      <c r="D210" s="4" t="s">
        <v>862</v>
      </c>
      <c r="E210" s="4">
        <v>5</v>
      </c>
      <c r="F210" s="4" t="s">
        <v>1059</v>
      </c>
    </row>
    <row r="211" spans="1:6" x14ac:dyDescent="0.25">
      <c r="A211" s="17">
        <v>39955</v>
      </c>
      <c r="B211" s="4" t="s">
        <v>280</v>
      </c>
      <c r="C211" s="4" t="s">
        <v>202</v>
      </c>
      <c r="D211" s="4" t="s">
        <v>839</v>
      </c>
      <c r="E211" s="4">
        <v>23</v>
      </c>
      <c r="F211" s="4" t="s">
        <v>1060</v>
      </c>
    </row>
    <row r="212" spans="1:6" x14ac:dyDescent="0.25">
      <c r="A212" s="17">
        <v>39922</v>
      </c>
      <c r="B212" s="4" t="s">
        <v>265</v>
      </c>
      <c r="C212" s="4" t="s">
        <v>200</v>
      </c>
      <c r="D212" s="4" t="s">
        <v>753</v>
      </c>
      <c r="E212" s="4">
        <v>24</v>
      </c>
      <c r="F212" s="4" t="s">
        <v>1061</v>
      </c>
    </row>
    <row r="213" spans="1:6" x14ac:dyDescent="0.25">
      <c r="A213" s="17">
        <v>40265</v>
      </c>
      <c r="B213" s="4" t="s">
        <v>268</v>
      </c>
      <c r="C213" s="4" t="s">
        <v>198</v>
      </c>
      <c r="D213" s="4" t="s">
        <v>839</v>
      </c>
      <c r="E213" s="4">
        <v>5</v>
      </c>
      <c r="F213" s="4" t="s">
        <v>1062</v>
      </c>
    </row>
    <row r="214" spans="1:6" x14ac:dyDescent="0.25">
      <c r="A214" s="17">
        <v>40163</v>
      </c>
      <c r="B214" s="4" t="s">
        <v>282</v>
      </c>
      <c r="C214" s="4" t="s">
        <v>864</v>
      </c>
      <c r="D214" s="4" t="s">
        <v>860</v>
      </c>
      <c r="E214" s="4">
        <v>10</v>
      </c>
      <c r="F214" s="4" t="s">
        <v>1063</v>
      </c>
    </row>
    <row r="215" spans="1:6" x14ac:dyDescent="0.25">
      <c r="A215" s="17">
        <v>40265</v>
      </c>
      <c r="B215" s="4" t="s">
        <v>276</v>
      </c>
      <c r="C215" s="4" t="s">
        <v>199</v>
      </c>
      <c r="D215" s="4" t="s">
        <v>862</v>
      </c>
      <c r="E215" s="4">
        <v>21</v>
      </c>
      <c r="F215" s="4" t="s">
        <v>1064</v>
      </c>
    </row>
    <row r="216" spans="1:6" x14ac:dyDescent="0.25">
      <c r="A216" s="17">
        <v>40534</v>
      </c>
      <c r="B216" s="4" t="s">
        <v>283</v>
      </c>
      <c r="C216" s="4" t="s">
        <v>864</v>
      </c>
      <c r="D216" s="4" t="s">
        <v>749</v>
      </c>
      <c r="E216" s="4">
        <v>24</v>
      </c>
      <c r="F216" s="4" t="s">
        <v>1065</v>
      </c>
    </row>
    <row r="217" spans="1:6" x14ac:dyDescent="0.25">
      <c r="A217" s="17">
        <v>40518</v>
      </c>
      <c r="B217" s="4" t="s">
        <v>283</v>
      </c>
      <c r="C217" s="4" t="s">
        <v>835</v>
      </c>
      <c r="D217" s="4" t="s">
        <v>862</v>
      </c>
      <c r="E217" s="4">
        <v>4</v>
      </c>
      <c r="F217" s="4" t="s">
        <v>1066</v>
      </c>
    </row>
    <row r="218" spans="1:6" x14ac:dyDescent="0.25">
      <c r="A218" s="17">
        <v>40271</v>
      </c>
      <c r="B218" s="4" t="s">
        <v>267</v>
      </c>
      <c r="C218" s="4" t="s">
        <v>858</v>
      </c>
      <c r="D218" s="4" t="s">
        <v>841</v>
      </c>
      <c r="E218" s="4">
        <v>36</v>
      </c>
      <c r="F218" s="4" t="s">
        <v>1067</v>
      </c>
    </row>
    <row r="219" spans="1:6" x14ac:dyDescent="0.25">
      <c r="A219" s="17">
        <v>39921</v>
      </c>
      <c r="B219" s="4" t="s">
        <v>284</v>
      </c>
      <c r="C219" s="4" t="s">
        <v>864</v>
      </c>
      <c r="D219" s="4" t="s">
        <v>865</v>
      </c>
      <c r="E219" s="4">
        <v>14</v>
      </c>
      <c r="F219" s="4" t="s">
        <v>1068</v>
      </c>
    </row>
    <row r="220" spans="1:6" x14ac:dyDescent="0.25">
      <c r="A220" s="17">
        <v>40535</v>
      </c>
      <c r="B220" s="4" t="s">
        <v>263</v>
      </c>
      <c r="C220" s="4" t="s">
        <v>202</v>
      </c>
      <c r="D220" s="4" t="s">
        <v>872</v>
      </c>
      <c r="E220" s="4">
        <v>16</v>
      </c>
      <c r="F220" s="4" t="s">
        <v>1069</v>
      </c>
    </row>
    <row r="221" spans="1:6" x14ac:dyDescent="0.25">
      <c r="A221" s="17">
        <v>40216</v>
      </c>
      <c r="B221" s="4" t="s">
        <v>845</v>
      </c>
      <c r="C221" s="4" t="s">
        <v>200</v>
      </c>
      <c r="D221" s="4" t="s">
        <v>749</v>
      </c>
      <c r="E221" s="4">
        <v>32</v>
      </c>
      <c r="F221" s="4" t="s">
        <v>1070</v>
      </c>
    </row>
    <row r="222" spans="1:6" x14ac:dyDescent="0.25">
      <c r="A222" s="17">
        <v>39993</v>
      </c>
      <c r="B222" s="4" t="s">
        <v>266</v>
      </c>
      <c r="C222" s="4" t="s">
        <v>202</v>
      </c>
      <c r="D222" s="4" t="s">
        <v>848</v>
      </c>
      <c r="E222" s="4">
        <v>5</v>
      </c>
      <c r="F222" s="4" t="s">
        <v>1071</v>
      </c>
    </row>
    <row r="223" spans="1:6" x14ac:dyDescent="0.25">
      <c r="A223" s="17">
        <v>40613</v>
      </c>
      <c r="B223" s="4" t="s">
        <v>279</v>
      </c>
      <c r="C223" s="4" t="s">
        <v>199</v>
      </c>
      <c r="D223" s="4" t="s">
        <v>836</v>
      </c>
      <c r="E223" s="4">
        <v>37</v>
      </c>
      <c r="F223" s="4" t="s">
        <v>1072</v>
      </c>
    </row>
    <row r="224" spans="1:6" x14ac:dyDescent="0.25">
      <c r="A224" s="17">
        <v>40104</v>
      </c>
      <c r="B224" s="4" t="s">
        <v>261</v>
      </c>
      <c r="C224" s="4" t="s">
        <v>199</v>
      </c>
      <c r="D224" s="4" t="s">
        <v>836</v>
      </c>
      <c r="E224" s="4">
        <v>30</v>
      </c>
      <c r="F224" s="4" t="s">
        <v>1073</v>
      </c>
    </row>
    <row r="225" spans="1:6" x14ac:dyDescent="0.25">
      <c r="A225" s="17">
        <v>40222</v>
      </c>
      <c r="B225" s="4" t="s">
        <v>277</v>
      </c>
      <c r="C225" s="4" t="s">
        <v>835</v>
      </c>
      <c r="D225" s="4" t="s">
        <v>846</v>
      </c>
      <c r="E225" s="4">
        <v>11</v>
      </c>
      <c r="F225" s="4" t="s">
        <v>1074</v>
      </c>
    </row>
    <row r="226" spans="1:6" x14ac:dyDescent="0.25">
      <c r="A226" s="17">
        <v>40477</v>
      </c>
      <c r="B226" s="4" t="s">
        <v>191</v>
      </c>
      <c r="C226" s="4" t="s">
        <v>858</v>
      </c>
      <c r="D226" s="4" t="s">
        <v>848</v>
      </c>
      <c r="E226" s="4">
        <v>10</v>
      </c>
      <c r="F226" s="4" t="s">
        <v>1075</v>
      </c>
    </row>
    <row r="227" spans="1:6" x14ac:dyDescent="0.25">
      <c r="A227" s="17">
        <v>40393</v>
      </c>
      <c r="B227" s="4" t="s">
        <v>280</v>
      </c>
      <c r="C227" s="4" t="s">
        <v>200</v>
      </c>
      <c r="D227" s="4" t="s">
        <v>855</v>
      </c>
      <c r="E227" s="4">
        <v>29</v>
      </c>
      <c r="F227" s="4" t="s">
        <v>1076</v>
      </c>
    </row>
    <row r="228" spans="1:6" x14ac:dyDescent="0.25">
      <c r="A228" s="17">
        <v>40366</v>
      </c>
      <c r="B228" s="4" t="s">
        <v>278</v>
      </c>
      <c r="C228" s="4" t="s">
        <v>198</v>
      </c>
      <c r="D228" s="4" t="s">
        <v>855</v>
      </c>
      <c r="E228" s="4">
        <v>28</v>
      </c>
      <c r="F228" s="4" t="s">
        <v>1077</v>
      </c>
    </row>
    <row r="229" spans="1:6" x14ac:dyDescent="0.25">
      <c r="A229" s="17">
        <v>40408</v>
      </c>
      <c r="B229" s="4" t="s">
        <v>268</v>
      </c>
      <c r="C229" s="4" t="s">
        <v>858</v>
      </c>
      <c r="D229" s="4" t="s">
        <v>846</v>
      </c>
      <c r="E229" s="4">
        <v>20</v>
      </c>
      <c r="F229" s="4" t="s">
        <v>1078</v>
      </c>
    </row>
    <row r="230" spans="1:6" x14ac:dyDescent="0.25">
      <c r="A230" s="17">
        <v>40465</v>
      </c>
      <c r="B230" s="4" t="s">
        <v>270</v>
      </c>
      <c r="C230" s="4" t="s">
        <v>199</v>
      </c>
      <c r="D230" s="4" t="s">
        <v>852</v>
      </c>
      <c r="E230" s="4">
        <v>17</v>
      </c>
      <c r="F230" s="4" t="s">
        <v>1079</v>
      </c>
    </row>
    <row r="231" spans="1:6" x14ac:dyDescent="0.25">
      <c r="A231" s="17">
        <v>40159</v>
      </c>
      <c r="B231" s="4" t="s">
        <v>271</v>
      </c>
      <c r="C231" s="4" t="s">
        <v>838</v>
      </c>
      <c r="D231" s="4" t="s">
        <v>872</v>
      </c>
      <c r="E231" s="4">
        <v>1</v>
      </c>
      <c r="F231" s="4" t="s">
        <v>1080</v>
      </c>
    </row>
    <row r="232" spans="1:6" x14ac:dyDescent="0.25">
      <c r="A232" s="17">
        <v>40428</v>
      </c>
      <c r="B232" s="4" t="s">
        <v>281</v>
      </c>
      <c r="C232" s="4" t="s">
        <v>864</v>
      </c>
      <c r="D232" s="4" t="s">
        <v>862</v>
      </c>
      <c r="E232" s="4">
        <v>25</v>
      </c>
      <c r="F232" s="4" t="s">
        <v>1081</v>
      </c>
    </row>
    <row r="233" spans="1:6" x14ac:dyDescent="0.25">
      <c r="A233" s="17">
        <v>40515</v>
      </c>
      <c r="B233" s="4" t="s">
        <v>277</v>
      </c>
      <c r="C233" s="4" t="s">
        <v>858</v>
      </c>
      <c r="D233" s="4" t="s">
        <v>836</v>
      </c>
      <c r="E233" s="4">
        <v>23</v>
      </c>
      <c r="F233" s="4" t="s">
        <v>1082</v>
      </c>
    </row>
    <row r="234" spans="1:6" x14ac:dyDescent="0.25">
      <c r="A234" s="17">
        <v>40082</v>
      </c>
      <c r="B234" s="4" t="s">
        <v>268</v>
      </c>
      <c r="C234" s="4" t="s">
        <v>858</v>
      </c>
      <c r="D234" s="4" t="s">
        <v>753</v>
      </c>
      <c r="E234" s="4">
        <v>27</v>
      </c>
      <c r="F234" s="4" t="s">
        <v>1083</v>
      </c>
    </row>
    <row r="235" spans="1:6" x14ac:dyDescent="0.25">
      <c r="A235" s="17">
        <v>40366</v>
      </c>
      <c r="B235" s="4" t="s">
        <v>284</v>
      </c>
      <c r="C235" s="4" t="s">
        <v>838</v>
      </c>
      <c r="D235" s="4" t="s">
        <v>841</v>
      </c>
      <c r="E235" s="4">
        <v>6</v>
      </c>
      <c r="F235" s="4" t="s">
        <v>1084</v>
      </c>
    </row>
    <row r="236" spans="1:6" x14ac:dyDescent="0.25">
      <c r="A236" s="17">
        <v>40142</v>
      </c>
      <c r="B236" s="4" t="s">
        <v>281</v>
      </c>
      <c r="C236" s="4" t="s">
        <v>835</v>
      </c>
      <c r="D236" s="4" t="s">
        <v>836</v>
      </c>
      <c r="E236" s="4">
        <v>7</v>
      </c>
      <c r="F236" s="4" t="s">
        <v>1085</v>
      </c>
    </row>
    <row r="237" spans="1:6" x14ac:dyDescent="0.25">
      <c r="A237" s="17">
        <v>40283</v>
      </c>
      <c r="B237" s="4" t="s">
        <v>283</v>
      </c>
      <c r="C237" s="4" t="s">
        <v>201</v>
      </c>
      <c r="D237" s="4" t="s">
        <v>860</v>
      </c>
      <c r="E237" s="4">
        <v>21</v>
      </c>
      <c r="F237" s="4" t="s">
        <v>1086</v>
      </c>
    </row>
    <row r="238" spans="1:6" x14ac:dyDescent="0.25">
      <c r="A238" s="17">
        <v>39932</v>
      </c>
      <c r="B238" s="4" t="s">
        <v>280</v>
      </c>
      <c r="C238" s="4" t="s">
        <v>199</v>
      </c>
      <c r="D238" s="4" t="s">
        <v>855</v>
      </c>
      <c r="E238" s="4">
        <v>23</v>
      </c>
      <c r="F238" s="4" t="s">
        <v>1087</v>
      </c>
    </row>
    <row r="239" spans="1:6" x14ac:dyDescent="0.25">
      <c r="A239" s="17">
        <v>40093</v>
      </c>
      <c r="B239" s="4" t="s">
        <v>263</v>
      </c>
      <c r="C239" s="4" t="s">
        <v>864</v>
      </c>
      <c r="D239" s="4" t="s">
        <v>841</v>
      </c>
      <c r="E239" s="4">
        <v>22</v>
      </c>
      <c r="F239" s="4" t="s">
        <v>1088</v>
      </c>
    </row>
    <row r="240" spans="1:6" x14ac:dyDescent="0.25">
      <c r="A240" s="17">
        <v>40571</v>
      </c>
      <c r="B240" s="4" t="s">
        <v>278</v>
      </c>
      <c r="C240" s="4" t="s">
        <v>198</v>
      </c>
      <c r="D240" s="4" t="s">
        <v>872</v>
      </c>
      <c r="E240" s="4">
        <v>8</v>
      </c>
      <c r="F240" s="4" t="s">
        <v>1089</v>
      </c>
    </row>
    <row r="241" spans="1:6" x14ac:dyDescent="0.25">
      <c r="A241" s="17">
        <v>40078</v>
      </c>
      <c r="B241" s="4" t="s">
        <v>845</v>
      </c>
      <c r="C241" s="4" t="s">
        <v>835</v>
      </c>
      <c r="D241" s="4" t="s">
        <v>839</v>
      </c>
      <c r="E241" s="4">
        <v>34</v>
      </c>
      <c r="F241" s="4" t="s">
        <v>1090</v>
      </c>
    </row>
    <row r="242" spans="1:6" x14ac:dyDescent="0.25">
      <c r="A242" s="17">
        <v>40242</v>
      </c>
      <c r="B242" s="4" t="s">
        <v>276</v>
      </c>
      <c r="C242" s="4" t="s">
        <v>202</v>
      </c>
      <c r="D242" s="4" t="s">
        <v>839</v>
      </c>
      <c r="E242" s="4">
        <v>19</v>
      </c>
      <c r="F242" s="4" t="s">
        <v>1091</v>
      </c>
    </row>
    <row r="243" spans="1:6" x14ac:dyDescent="0.25">
      <c r="A243" s="17">
        <v>40287</v>
      </c>
      <c r="B243" s="4" t="s">
        <v>190</v>
      </c>
      <c r="C243" s="4" t="s">
        <v>864</v>
      </c>
      <c r="D243" s="4" t="s">
        <v>749</v>
      </c>
      <c r="E243" s="4">
        <v>19</v>
      </c>
      <c r="F243" s="4" t="s">
        <v>1092</v>
      </c>
    </row>
    <row r="244" spans="1:6" x14ac:dyDescent="0.25">
      <c r="A244" s="17">
        <v>40248</v>
      </c>
      <c r="B244" s="4" t="s">
        <v>277</v>
      </c>
      <c r="C244" s="4" t="s">
        <v>838</v>
      </c>
      <c r="D244" s="4" t="s">
        <v>846</v>
      </c>
      <c r="E244" s="4">
        <v>14</v>
      </c>
      <c r="F244" s="4" t="s">
        <v>1093</v>
      </c>
    </row>
    <row r="245" spans="1:6" x14ac:dyDescent="0.25">
      <c r="A245" s="17">
        <v>40293</v>
      </c>
      <c r="B245" s="4" t="s">
        <v>284</v>
      </c>
      <c r="C245" s="4" t="s">
        <v>200</v>
      </c>
      <c r="D245" s="4" t="s">
        <v>848</v>
      </c>
      <c r="E245" s="4">
        <v>10</v>
      </c>
      <c r="F245" s="4" t="s">
        <v>1094</v>
      </c>
    </row>
    <row r="246" spans="1:6" x14ac:dyDescent="0.25">
      <c r="A246" s="17">
        <v>40002</v>
      </c>
      <c r="B246" s="4" t="s">
        <v>268</v>
      </c>
      <c r="C246" s="4" t="s">
        <v>201</v>
      </c>
      <c r="D246" s="4" t="s">
        <v>848</v>
      </c>
      <c r="E246" s="4">
        <v>29</v>
      </c>
      <c r="F246" s="4" t="s">
        <v>1095</v>
      </c>
    </row>
    <row r="247" spans="1:6" x14ac:dyDescent="0.25">
      <c r="A247" s="17">
        <v>40244</v>
      </c>
      <c r="B247" s="4" t="s">
        <v>271</v>
      </c>
      <c r="C247" s="4" t="s">
        <v>850</v>
      </c>
      <c r="D247" s="4" t="s">
        <v>860</v>
      </c>
      <c r="E247" s="4">
        <v>29</v>
      </c>
      <c r="F247" s="4" t="s">
        <v>1096</v>
      </c>
    </row>
    <row r="248" spans="1:6" x14ac:dyDescent="0.25">
      <c r="A248" s="17">
        <v>40430</v>
      </c>
      <c r="B248" s="4" t="s">
        <v>270</v>
      </c>
      <c r="C248" s="4" t="s">
        <v>864</v>
      </c>
      <c r="D248" s="4" t="s">
        <v>749</v>
      </c>
      <c r="E248" s="4">
        <v>9</v>
      </c>
      <c r="F248" s="4" t="s">
        <v>1097</v>
      </c>
    </row>
    <row r="249" spans="1:6" x14ac:dyDescent="0.25">
      <c r="A249" s="17">
        <v>40539</v>
      </c>
      <c r="B249" s="4" t="s">
        <v>282</v>
      </c>
      <c r="C249" s="4" t="s">
        <v>835</v>
      </c>
      <c r="D249" s="4" t="s">
        <v>884</v>
      </c>
      <c r="E249" s="4">
        <v>34</v>
      </c>
      <c r="F249" s="4" t="s">
        <v>1098</v>
      </c>
    </row>
    <row r="250" spans="1:6" x14ac:dyDescent="0.25">
      <c r="A250" s="17">
        <v>40602</v>
      </c>
      <c r="B250" s="4" t="s">
        <v>279</v>
      </c>
      <c r="C250" s="4" t="s">
        <v>202</v>
      </c>
      <c r="D250" s="4" t="s">
        <v>848</v>
      </c>
      <c r="E250" s="4">
        <v>3</v>
      </c>
      <c r="F250" s="4" t="s">
        <v>1099</v>
      </c>
    </row>
    <row r="251" spans="1:6" x14ac:dyDescent="0.25">
      <c r="A251" s="17">
        <v>40030</v>
      </c>
      <c r="B251" s="4" t="s">
        <v>268</v>
      </c>
      <c r="C251" s="4" t="s">
        <v>201</v>
      </c>
      <c r="D251" s="4" t="s">
        <v>753</v>
      </c>
      <c r="E251" s="4">
        <v>13</v>
      </c>
      <c r="F251" s="4" t="s">
        <v>1100</v>
      </c>
    </row>
    <row r="252" spans="1:6" x14ac:dyDescent="0.25">
      <c r="A252" s="17">
        <v>40228</v>
      </c>
      <c r="B252" s="4" t="s">
        <v>271</v>
      </c>
      <c r="C252" s="4" t="s">
        <v>201</v>
      </c>
      <c r="D252" s="4" t="s">
        <v>865</v>
      </c>
      <c r="E252" s="4">
        <v>32</v>
      </c>
      <c r="F252" s="4" t="s">
        <v>1101</v>
      </c>
    </row>
    <row r="253" spans="1:6" x14ac:dyDescent="0.25">
      <c r="A253" s="17">
        <v>40300</v>
      </c>
      <c r="B253" s="4" t="s">
        <v>273</v>
      </c>
      <c r="C253" s="4" t="s">
        <v>202</v>
      </c>
      <c r="D253" s="4" t="s">
        <v>862</v>
      </c>
      <c r="E253" s="4">
        <v>11</v>
      </c>
      <c r="F253" s="4" t="s">
        <v>1102</v>
      </c>
    </row>
    <row r="254" spans="1:6" x14ac:dyDescent="0.25">
      <c r="A254" s="17">
        <v>40433</v>
      </c>
      <c r="B254" s="4" t="s">
        <v>275</v>
      </c>
      <c r="C254" s="4" t="s">
        <v>200</v>
      </c>
      <c r="D254" s="4" t="s">
        <v>839</v>
      </c>
      <c r="E254" s="4">
        <v>21</v>
      </c>
      <c r="F254" s="4" t="s">
        <v>1103</v>
      </c>
    </row>
    <row r="255" spans="1:6" x14ac:dyDescent="0.25">
      <c r="A255" s="17">
        <v>40229</v>
      </c>
      <c r="B255" s="4" t="s">
        <v>266</v>
      </c>
      <c r="C255" s="4" t="s">
        <v>850</v>
      </c>
      <c r="D255" s="4" t="s">
        <v>852</v>
      </c>
      <c r="E255" s="4">
        <v>38</v>
      </c>
      <c r="F255" s="4" t="s">
        <v>1104</v>
      </c>
    </row>
    <row r="256" spans="1:6" x14ac:dyDescent="0.25">
      <c r="A256" s="17">
        <v>40404</v>
      </c>
      <c r="B256" s="4" t="s">
        <v>283</v>
      </c>
      <c r="C256" s="4" t="s">
        <v>838</v>
      </c>
      <c r="D256" s="4" t="s">
        <v>846</v>
      </c>
      <c r="E256" s="4">
        <v>33</v>
      </c>
      <c r="F256" s="4" t="s">
        <v>1105</v>
      </c>
    </row>
    <row r="257" spans="1:6" x14ac:dyDescent="0.25">
      <c r="A257" s="17">
        <v>40222</v>
      </c>
      <c r="B257" s="4" t="s">
        <v>280</v>
      </c>
      <c r="C257" s="4" t="s">
        <v>199</v>
      </c>
      <c r="D257" s="4" t="s">
        <v>836</v>
      </c>
      <c r="E257" s="4">
        <v>5</v>
      </c>
      <c r="F257" s="4" t="s">
        <v>1106</v>
      </c>
    </row>
    <row r="258" spans="1:6" x14ac:dyDescent="0.25">
      <c r="A258" s="17">
        <v>40376</v>
      </c>
      <c r="B258" s="4" t="s">
        <v>284</v>
      </c>
      <c r="C258" s="4" t="s">
        <v>864</v>
      </c>
      <c r="D258" s="4" t="s">
        <v>846</v>
      </c>
      <c r="E258" s="4">
        <v>21</v>
      </c>
      <c r="F258" s="4" t="s">
        <v>1107</v>
      </c>
    </row>
    <row r="259" spans="1:6" x14ac:dyDescent="0.25">
      <c r="A259" s="17">
        <v>40238</v>
      </c>
      <c r="B259" s="4" t="s">
        <v>278</v>
      </c>
      <c r="C259" s="4" t="s">
        <v>200</v>
      </c>
      <c r="D259" s="4" t="s">
        <v>852</v>
      </c>
      <c r="E259" s="4">
        <v>39</v>
      </c>
      <c r="F259" s="4" t="s">
        <v>1108</v>
      </c>
    </row>
    <row r="260" spans="1:6" x14ac:dyDescent="0.25">
      <c r="A260" s="17">
        <v>40285</v>
      </c>
      <c r="B260" s="4" t="s">
        <v>280</v>
      </c>
      <c r="C260" s="4" t="s">
        <v>201</v>
      </c>
      <c r="D260" s="4" t="s">
        <v>749</v>
      </c>
      <c r="E260" s="4">
        <v>25</v>
      </c>
      <c r="F260" s="4" t="s">
        <v>1109</v>
      </c>
    </row>
    <row r="261" spans="1:6" x14ac:dyDescent="0.25">
      <c r="A261" s="17">
        <v>40012</v>
      </c>
      <c r="B261" s="4" t="s">
        <v>283</v>
      </c>
      <c r="C261" s="4" t="s">
        <v>838</v>
      </c>
      <c r="D261" s="4" t="s">
        <v>753</v>
      </c>
      <c r="E261" s="4">
        <v>6</v>
      </c>
      <c r="F261" s="4" t="s">
        <v>1110</v>
      </c>
    </row>
    <row r="262" spans="1:6" x14ac:dyDescent="0.25">
      <c r="A262" s="17">
        <v>40155</v>
      </c>
      <c r="B262" s="4" t="s">
        <v>265</v>
      </c>
      <c r="C262" s="4" t="s">
        <v>202</v>
      </c>
      <c r="D262" s="4" t="s">
        <v>848</v>
      </c>
      <c r="E262" s="4">
        <v>1</v>
      </c>
      <c r="F262" s="4" t="s">
        <v>1111</v>
      </c>
    </row>
    <row r="263" spans="1:6" x14ac:dyDescent="0.25">
      <c r="A263" s="17">
        <v>40186</v>
      </c>
      <c r="B263" s="4" t="s">
        <v>190</v>
      </c>
      <c r="C263" s="4" t="s">
        <v>858</v>
      </c>
      <c r="D263" s="4" t="s">
        <v>855</v>
      </c>
      <c r="E263" s="4">
        <v>28</v>
      </c>
      <c r="F263" s="4" t="s">
        <v>1112</v>
      </c>
    </row>
    <row r="264" spans="1:6" x14ac:dyDescent="0.25">
      <c r="A264" s="17">
        <v>40060</v>
      </c>
      <c r="B264" s="4" t="s">
        <v>266</v>
      </c>
      <c r="C264" s="4" t="s">
        <v>858</v>
      </c>
      <c r="D264" s="4" t="s">
        <v>860</v>
      </c>
      <c r="E264" s="4">
        <v>3</v>
      </c>
      <c r="F264" s="4" t="s">
        <v>1113</v>
      </c>
    </row>
    <row r="265" spans="1:6" x14ac:dyDescent="0.25">
      <c r="A265" s="17">
        <v>40252</v>
      </c>
      <c r="B265" s="4" t="s">
        <v>261</v>
      </c>
      <c r="C265" s="4" t="s">
        <v>835</v>
      </c>
      <c r="D265" s="4" t="s">
        <v>753</v>
      </c>
      <c r="E265" s="4">
        <v>23</v>
      </c>
      <c r="F265" s="4" t="s">
        <v>1114</v>
      </c>
    </row>
    <row r="266" spans="1:6" x14ac:dyDescent="0.25">
      <c r="A266" s="17">
        <v>40074</v>
      </c>
      <c r="B266" s="4" t="s">
        <v>281</v>
      </c>
      <c r="C266" s="4" t="s">
        <v>202</v>
      </c>
      <c r="D266" s="4" t="s">
        <v>753</v>
      </c>
      <c r="E266" s="4">
        <v>7</v>
      </c>
      <c r="F266" s="4" t="s">
        <v>1115</v>
      </c>
    </row>
    <row r="267" spans="1:6" x14ac:dyDescent="0.25">
      <c r="A267" s="17">
        <v>40123</v>
      </c>
      <c r="B267" s="4" t="s">
        <v>261</v>
      </c>
      <c r="C267" s="4" t="s">
        <v>838</v>
      </c>
      <c r="D267" s="4" t="s">
        <v>884</v>
      </c>
      <c r="E267" s="4">
        <v>13</v>
      </c>
      <c r="F267" s="4" t="s">
        <v>1116</v>
      </c>
    </row>
    <row r="268" spans="1:6" x14ac:dyDescent="0.25">
      <c r="A268" s="17">
        <v>40554</v>
      </c>
      <c r="B268" s="4" t="s">
        <v>272</v>
      </c>
      <c r="C268" s="4" t="s">
        <v>199</v>
      </c>
      <c r="D268" s="4" t="s">
        <v>749</v>
      </c>
      <c r="E268" s="4">
        <v>3</v>
      </c>
      <c r="F268" s="4" t="s">
        <v>1117</v>
      </c>
    </row>
    <row r="269" spans="1:6" x14ac:dyDescent="0.25">
      <c r="A269" s="17">
        <v>40061</v>
      </c>
      <c r="B269" s="4" t="s">
        <v>280</v>
      </c>
      <c r="C269" s="4" t="s">
        <v>850</v>
      </c>
      <c r="D269" s="4" t="s">
        <v>862</v>
      </c>
      <c r="E269" s="4">
        <v>38</v>
      </c>
      <c r="F269" s="4" t="s">
        <v>1118</v>
      </c>
    </row>
    <row r="270" spans="1:6" x14ac:dyDescent="0.25">
      <c r="A270" s="17">
        <v>40274</v>
      </c>
      <c r="B270" s="4" t="s">
        <v>267</v>
      </c>
      <c r="C270" s="4" t="s">
        <v>200</v>
      </c>
      <c r="D270" s="4" t="s">
        <v>836</v>
      </c>
      <c r="E270" s="4">
        <v>32</v>
      </c>
      <c r="F270" s="4" t="s">
        <v>1119</v>
      </c>
    </row>
    <row r="271" spans="1:6" x14ac:dyDescent="0.25">
      <c r="A271" s="17">
        <v>40368</v>
      </c>
      <c r="B271" s="4" t="s">
        <v>186</v>
      </c>
      <c r="C271" s="4" t="s">
        <v>838</v>
      </c>
      <c r="D271" s="4" t="s">
        <v>872</v>
      </c>
      <c r="E271" s="4">
        <v>2</v>
      </c>
      <c r="F271" s="4" t="s">
        <v>1120</v>
      </c>
    </row>
    <row r="272" spans="1:6" x14ac:dyDescent="0.25">
      <c r="A272" s="17">
        <v>40036</v>
      </c>
      <c r="B272" s="4" t="s">
        <v>281</v>
      </c>
      <c r="C272" s="4" t="s">
        <v>198</v>
      </c>
      <c r="D272" s="4" t="s">
        <v>839</v>
      </c>
      <c r="E272" s="4">
        <v>35</v>
      </c>
      <c r="F272" s="4" t="s">
        <v>1121</v>
      </c>
    </row>
    <row r="273" spans="1:6" x14ac:dyDescent="0.25">
      <c r="A273" s="17">
        <v>40522</v>
      </c>
      <c r="B273" s="4" t="s">
        <v>282</v>
      </c>
      <c r="C273" s="4" t="s">
        <v>201</v>
      </c>
      <c r="D273" s="4" t="s">
        <v>852</v>
      </c>
      <c r="E273" s="4">
        <v>7</v>
      </c>
      <c r="F273" s="4" t="s">
        <v>1122</v>
      </c>
    </row>
    <row r="274" spans="1:6" x14ac:dyDescent="0.25">
      <c r="A274" s="17">
        <v>39921</v>
      </c>
      <c r="B274" s="4" t="s">
        <v>278</v>
      </c>
      <c r="C274" s="4" t="s">
        <v>201</v>
      </c>
      <c r="D274" s="4" t="s">
        <v>862</v>
      </c>
      <c r="E274" s="4">
        <v>10</v>
      </c>
      <c r="F274" s="4" t="s">
        <v>1123</v>
      </c>
    </row>
    <row r="275" spans="1:6" x14ac:dyDescent="0.25">
      <c r="A275" s="17">
        <v>40251</v>
      </c>
      <c r="B275" s="4" t="s">
        <v>273</v>
      </c>
      <c r="C275" s="4" t="s">
        <v>198</v>
      </c>
      <c r="D275" s="4" t="s">
        <v>836</v>
      </c>
      <c r="E275" s="4">
        <v>5</v>
      </c>
      <c r="F275" s="4" t="s">
        <v>1124</v>
      </c>
    </row>
    <row r="276" spans="1:6" x14ac:dyDescent="0.25">
      <c r="A276" s="17">
        <v>40042</v>
      </c>
      <c r="B276" s="4" t="s">
        <v>186</v>
      </c>
      <c r="C276" s="4" t="s">
        <v>838</v>
      </c>
      <c r="D276" s="4" t="s">
        <v>839</v>
      </c>
      <c r="E276" s="4">
        <v>11</v>
      </c>
      <c r="F276" s="4" t="s">
        <v>1125</v>
      </c>
    </row>
    <row r="277" spans="1:6" x14ac:dyDescent="0.25">
      <c r="A277" s="17">
        <v>40123</v>
      </c>
      <c r="B277" s="4" t="s">
        <v>272</v>
      </c>
      <c r="C277" s="4" t="s">
        <v>858</v>
      </c>
      <c r="D277" s="4" t="s">
        <v>836</v>
      </c>
      <c r="E277" s="4">
        <v>35</v>
      </c>
      <c r="F277" s="4" t="s">
        <v>1126</v>
      </c>
    </row>
    <row r="278" spans="1:6" x14ac:dyDescent="0.25">
      <c r="A278" s="17">
        <v>40466</v>
      </c>
      <c r="B278" s="4" t="s">
        <v>267</v>
      </c>
      <c r="C278" s="4" t="s">
        <v>835</v>
      </c>
      <c r="D278" s="4" t="s">
        <v>749</v>
      </c>
      <c r="E278" s="4">
        <v>27</v>
      </c>
      <c r="F278" s="4" t="s">
        <v>1127</v>
      </c>
    </row>
    <row r="279" spans="1:6" x14ac:dyDescent="0.25">
      <c r="A279" s="17">
        <v>40295</v>
      </c>
      <c r="B279" s="4" t="s">
        <v>261</v>
      </c>
      <c r="C279" s="4" t="s">
        <v>850</v>
      </c>
      <c r="D279" s="4" t="s">
        <v>860</v>
      </c>
      <c r="E279" s="4">
        <v>1</v>
      </c>
      <c r="F279" s="4" t="s">
        <v>1128</v>
      </c>
    </row>
    <row r="280" spans="1:6" x14ac:dyDescent="0.25">
      <c r="A280" s="17">
        <v>40239</v>
      </c>
      <c r="B280" s="4" t="s">
        <v>272</v>
      </c>
      <c r="C280" s="4" t="s">
        <v>202</v>
      </c>
      <c r="D280" s="4" t="s">
        <v>841</v>
      </c>
      <c r="E280" s="4">
        <v>6</v>
      </c>
      <c r="F280" s="4" t="s">
        <v>1129</v>
      </c>
    </row>
    <row r="281" spans="1:6" x14ac:dyDescent="0.25">
      <c r="A281" s="17">
        <v>40013</v>
      </c>
      <c r="B281" s="4" t="s">
        <v>272</v>
      </c>
      <c r="C281" s="4" t="s">
        <v>835</v>
      </c>
      <c r="D281" s="4" t="s">
        <v>872</v>
      </c>
      <c r="E281" s="4">
        <v>19</v>
      </c>
      <c r="F281" s="4" t="s">
        <v>1130</v>
      </c>
    </row>
    <row r="282" spans="1:6" x14ac:dyDescent="0.25">
      <c r="A282" s="17">
        <v>40134</v>
      </c>
      <c r="B282" s="4" t="s">
        <v>270</v>
      </c>
      <c r="C282" s="4" t="s">
        <v>201</v>
      </c>
      <c r="D282" s="4" t="s">
        <v>846</v>
      </c>
      <c r="E282" s="4">
        <v>27</v>
      </c>
      <c r="F282" s="4" t="s">
        <v>1131</v>
      </c>
    </row>
    <row r="283" spans="1:6" x14ac:dyDescent="0.25">
      <c r="A283" s="17">
        <v>40410</v>
      </c>
      <c r="B283" s="4" t="s">
        <v>276</v>
      </c>
      <c r="C283" s="4" t="s">
        <v>835</v>
      </c>
      <c r="D283" s="4" t="s">
        <v>749</v>
      </c>
      <c r="E283" s="4">
        <v>19</v>
      </c>
      <c r="F283" s="4" t="s">
        <v>1132</v>
      </c>
    </row>
    <row r="284" spans="1:6" x14ac:dyDescent="0.25">
      <c r="A284" s="17">
        <v>40145</v>
      </c>
      <c r="B284" s="4" t="s">
        <v>191</v>
      </c>
      <c r="C284" s="4" t="s">
        <v>202</v>
      </c>
      <c r="D284" s="4" t="s">
        <v>860</v>
      </c>
      <c r="E284" s="4">
        <v>30</v>
      </c>
      <c r="F284" s="4" t="s">
        <v>1133</v>
      </c>
    </row>
    <row r="285" spans="1:6" x14ac:dyDescent="0.25">
      <c r="A285" s="17">
        <v>40287</v>
      </c>
      <c r="B285" s="4" t="s">
        <v>275</v>
      </c>
      <c r="C285" s="4" t="s">
        <v>858</v>
      </c>
      <c r="D285" s="4" t="s">
        <v>860</v>
      </c>
      <c r="E285" s="4">
        <v>17</v>
      </c>
      <c r="F285" s="4" t="s">
        <v>1134</v>
      </c>
    </row>
    <row r="286" spans="1:6" x14ac:dyDescent="0.25">
      <c r="A286" s="17">
        <v>40555</v>
      </c>
      <c r="B286" s="4" t="s">
        <v>266</v>
      </c>
      <c r="C286" s="4" t="s">
        <v>201</v>
      </c>
      <c r="D286" s="4" t="s">
        <v>749</v>
      </c>
      <c r="E286" s="4">
        <v>3</v>
      </c>
      <c r="F286" s="4" t="s">
        <v>1135</v>
      </c>
    </row>
    <row r="287" spans="1:6" x14ac:dyDescent="0.25">
      <c r="A287" s="17">
        <v>40445</v>
      </c>
      <c r="B287" s="4" t="s">
        <v>283</v>
      </c>
      <c r="C287" s="4" t="s">
        <v>198</v>
      </c>
      <c r="D287" s="4" t="s">
        <v>872</v>
      </c>
      <c r="E287" s="4">
        <v>5</v>
      </c>
      <c r="F287" s="4" t="s">
        <v>1136</v>
      </c>
    </row>
    <row r="288" spans="1:6" x14ac:dyDescent="0.25">
      <c r="A288" s="17">
        <v>40591</v>
      </c>
      <c r="B288" s="4" t="s">
        <v>261</v>
      </c>
      <c r="C288" s="4" t="s">
        <v>858</v>
      </c>
      <c r="D288" s="4" t="s">
        <v>865</v>
      </c>
      <c r="E288" s="4">
        <v>8</v>
      </c>
      <c r="F288" s="4" t="s">
        <v>1137</v>
      </c>
    </row>
    <row r="289" spans="1:6" x14ac:dyDescent="0.25">
      <c r="A289" s="17">
        <v>39922</v>
      </c>
      <c r="B289" s="4" t="s">
        <v>282</v>
      </c>
      <c r="C289" s="4" t="s">
        <v>202</v>
      </c>
      <c r="D289" s="4" t="s">
        <v>884</v>
      </c>
      <c r="E289" s="4">
        <v>9</v>
      </c>
      <c r="F289" s="4" t="s">
        <v>1138</v>
      </c>
    </row>
    <row r="290" spans="1:6" x14ac:dyDescent="0.25">
      <c r="A290" s="17">
        <v>40246</v>
      </c>
      <c r="B290" s="4" t="s">
        <v>282</v>
      </c>
      <c r="C290" s="4" t="s">
        <v>201</v>
      </c>
      <c r="D290" s="4" t="s">
        <v>749</v>
      </c>
      <c r="E290" s="4">
        <v>37</v>
      </c>
      <c r="F290" s="4" t="s">
        <v>1139</v>
      </c>
    </row>
    <row r="291" spans="1:6" x14ac:dyDescent="0.25">
      <c r="A291" s="17">
        <v>39964</v>
      </c>
      <c r="B291" s="4" t="s">
        <v>283</v>
      </c>
      <c r="C291" s="4" t="s">
        <v>864</v>
      </c>
      <c r="D291" s="4" t="s">
        <v>855</v>
      </c>
      <c r="E291" s="4">
        <v>18</v>
      </c>
      <c r="F291" s="4" t="s">
        <v>1140</v>
      </c>
    </row>
    <row r="292" spans="1:6" x14ac:dyDescent="0.25">
      <c r="A292" s="17">
        <v>40540</v>
      </c>
      <c r="B292" s="4" t="s">
        <v>281</v>
      </c>
      <c r="C292" s="4" t="s">
        <v>835</v>
      </c>
      <c r="D292" s="4" t="s">
        <v>846</v>
      </c>
      <c r="E292" s="4">
        <v>31</v>
      </c>
      <c r="F292" s="4" t="s">
        <v>1141</v>
      </c>
    </row>
    <row r="293" spans="1:6" x14ac:dyDescent="0.25">
      <c r="A293" s="17">
        <v>40065</v>
      </c>
      <c r="B293" s="4" t="s">
        <v>186</v>
      </c>
      <c r="C293" s="4" t="s">
        <v>850</v>
      </c>
      <c r="D293" s="4" t="s">
        <v>846</v>
      </c>
      <c r="E293" s="4">
        <v>31</v>
      </c>
      <c r="F293" s="4" t="s">
        <v>1142</v>
      </c>
    </row>
    <row r="294" spans="1:6" x14ac:dyDescent="0.25">
      <c r="A294" s="17">
        <v>39977</v>
      </c>
      <c r="B294" s="4" t="s">
        <v>282</v>
      </c>
      <c r="C294" s="4" t="s">
        <v>835</v>
      </c>
      <c r="D294" s="4" t="s">
        <v>753</v>
      </c>
      <c r="E294" s="4">
        <v>36</v>
      </c>
      <c r="F294" s="4" t="s">
        <v>1143</v>
      </c>
    </row>
    <row r="295" spans="1:6" x14ac:dyDescent="0.25">
      <c r="A295" s="17">
        <v>40323</v>
      </c>
      <c r="B295" s="4" t="s">
        <v>190</v>
      </c>
      <c r="C295" s="4" t="s">
        <v>838</v>
      </c>
      <c r="D295" s="4" t="s">
        <v>862</v>
      </c>
      <c r="E295" s="4">
        <v>3</v>
      </c>
      <c r="F295" s="4" t="s">
        <v>1144</v>
      </c>
    </row>
    <row r="296" spans="1:6" x14ac:dyDescent="0.25">
      <c r="A296" s="17">
        <v>40000</v>
      </c>
      <c r="B296" s="4" t="s">
        <v>186</v>
      </c>
      <c r="C296" s="4" t="s">
        <v>201</v>
      </c>
      <c r="D296" s="4" t="s">
        <v>848</v>
      </c>
      <c r="E296" s="4">
        <v>15</v>
      </c>
      <c r="F296" s="4" t="s">
        <v>1145</v>
      </c>
    </row>
    <row r="297" spans="1:6" x14ac:dyDescent="0.25">
      <c r="A297" s="17">
        <v>40309</v>
      </c>
      <c r="B297" s="4" t="s">
        <v>190</v>
      </c>
      <c r="C297" s="4" t="s">
        <v>199</v>
      </c>
      <c r="D297" s="4" t="s">
        <v>753</v>
      </c>
      <c r="E297" s="4">
        <v>19</v>
      </c>
      <c r="F297" s="4" t="s">
        <v>1146</v>
      </c>
    </row>
    <row r="298" spans="1:6" x14ac:dyDescent="0.25">
      <c r="A298" s="17">
        <v>40474</v>
      </c>
      <c r="B298" s="4" t="s">
        <v>186</v>
      </c>
      <c r="C298" s="4" t="s">
        <v>864</v>
      </c>
      <c r="D298" s="4" t="s">
        <v>865</v>
      </c>
      <c r="E298" s="4">
        <v>28</v>
      </c>
      <c r="F298" s="4" t="s">
        <v>1147</v>
      </c>
    </row>
    <row r="299" spans="1:6" x14ac:dyDescent="0.25">
      <c r="A299" s="17">
        <v>40051</v>
      </c>
      <c r="B299" s="4" t="s">
        <v>267</v>
      </c>
      <c r="C299" s="4" t="s">
        <v>858</v>
      </c>
      <c r="D299" s="4" t="s">
        <v>836</v>
      </c>
      <c r="E299" s="4">
        <v>37</v>
      </c>
      <c r="F299" s="4" t="s">
        <v>1148</v>
      </c>
    </row>
    <row r="300" spans="1:6" x14ac:dyDescent="0.25">
      <c r="A300" s="17">
        <v>40449</v>
      </c>
      <c r="B300" s="4" t="s">
        <v>273</v>
      </c>
      <c r="C300" s="4" t="s">
        <v>864</v>
      </c>
      <c r="D300" s="4" t="s">
        <v>848</v>
      </c>
      <c r="E300" s="4">
        <v>5</v>
      </c>
      <c r="F300" s="4" t="s">
        <v>1149</v>
      </c>
    </row>
    <row r="301" spans="1:6" x14ac:dyDescent="0.25">
      <c r="A301" s="17">
        <v>39949</v>
      </c>
      <c r="B301" s="4" t="s">
        <v>267</v>
      </c>
      <c r="C301" s="4" t="s">
        <v>199</v>
      </c>
      <c r="D301" s="4" t="s">
        <v>852</v>
      </c>
      <c r="E301" s="4">
        <v>12</v>
      </c>
      <c r="F301" s="4" t="s">
        <v>1150</v>
      </c>
    </row>
    <row r="302" spans="1:6" x14ac:dyDescent="0.25">
      <c r="A302" s="17">
        <v>40444</v>
      </c>
      <c r="B302" s="4" t="s">
        <v>281</v>
      </c>
      <c r="C302" s="4" t="s">
        <v>835</v>
      </c>
      <c r="D302" s="4" t="s">
        <v>848</v>
      </c>
      <c r="E302" s="4">
        <v>18</v>
      </c>
      <c r="F302" s="4" t="s">
        <v>1151</v>
      </c>
    </row>
    <row r="303" spans="1:6" x14ac:dyDescent="0.25">
      <c r="A303" s="17">
        <v>40428</v>
      </c>
      <c r="B303" s="4" t="s">
        <v>266</v>
      </c>
      <c r="C303" s="4" t="s">
        <v>200</v>
      </c>
      <c r="D303" s="4" t="s">
        <v>841</v>
      </c>
      <c r="E303" s="4">
        <v>24</v>
      </c>
      <c r="F303" s="4" t="s">
        <v>1152</v>
      </c>
    </row>
    <row r="304" spans="1:6" x14ac:dyDescent="0.25">
      <c r="A304" s="17">
        <v>39948</v>
      </c>
      <c r="B304" s="4" t="s">
        <v>275</v>
      </c>
      <c r="C304" s="4" t="s">
        <v>202</v>
      </c>
      <c r="D304" s="4" t="s">
        <v>749</v>
      </c>
      <c r="E304" s="4">
        <v>34</v>
      </c>
      <c r="F304" s="4" t="s">
        <v>1153</v>
      </c>
    </row>
    <row r="305" spans="1:6" x14ac:dyDescent="0.25">
      <c r="A305" s="17">
        <v>40231</v>
      </c>
      <c r="B305" s="4" t="s">
        <v>845</v>
      </c>
      <c r="C305" s="4" t="s">
        <v>201</v>
      </c>
      <c r="D305" s="4" t="s">
        <v>841</v>
      </c>
      <c r="E305" s="4">
        <v>28</v>
      </c>
      <c r="F305" s="4" t="s">
        <v>1154</v>
      </c>
    </row>
    <row r="306" spans="1:6" x14ac:dyDescent="0.25">
      <c r="A306" s="17">
        <v>40360</v>
      </c>
      <c r="B306" s="4" t="s">
        <v>261</v>
      </c>
      <c r="C306" s="4" t="s">
        <v>201</v>
      </c>
      <c r="D306" s="4" t="s">
        <v>860</v>
      </c>
      <c r="E306" s="4">
        <v>19</v>
      </c>
      <c r="F306" s="4" t="s">
        <v>1155</v>
      </c>
    </row>
    <row r="307" spans="1:6" x14ac:dyDescent="0.25">
      <c r="A307" s="17">
        <v>40301</v>
      </c>
      <c r="B307" s="4" t="s">
        <v>267</v>
      </c>
      <c r="C307" s="4" t="s">
        <v>202</v>
      </c>
      <c r="D307" s="4" t="s">
        <v>846</v>
      </c>
      <c r="E307" s="4">
        <v>10</v>
      </c>
      <c r="F307" s="4" t="s">
        <v>1156</v>
      </c>
    </row>
    <row r="308" spans="1:6" x14ac:dyDescent="0.25">
      <c r="A308" s="17">
        <v>40235</v>
      </c>
      <c r="B308" s="4" t="s">
        <v>276</v>
      </c>
      <c r="C308" s="4" t="s">
        <v>200</v>
      </c>
      <c r="D308" s="4" t="s">
        <v>884</v>
      </c>
      <c r="E308" s="4">
        <v>1</v>
      </c>
      <c r="F308" s="4" t="s">
        <v>1157</v>
      </c>
    </row>
    <row r="309" spans="1:6" x14ac:dyDescent="0.25">
      <c r="A309" s="17">
        <v>40577</v>
      </c>
      <c r="B309" s="4" t="s">
        <v>276</v>
      </c>
      <c r="C309" s="4" t="s">
        <v>199</v>
      </c>
      <c r="D309" s="4" t="s">
        <v>855</v>
      </c>
      <c r="E309" s="4">
        <v>19</v>
      </c>
      <c r="F309" s="4" t="s">
        <v>1158</v>
      </c>
    </row>
    <row r="310" spans="1:6" x14ac:dyDescent="0.25">
      <c r="A310" s="17">
        <v>40019</v>
      </c>
      <c r="B310" s="4" t="s">
        <v>270</v>
      </c>
      <c r="C310" s="4" t="s">
        <v>199</v>
      </c>
      <c r="D310" s="4" t="s">
        <v>855</v>
      </c>
      <c r="E310" s="4">
        <v>10</v>
      </c>
      <c r="F310" s="4" t="s">
        <v>1159</v>
      </c>
    </row>
    <row r="311" spans="1:6" x14ac:dyDescent="0.25">
      <c r="A311" s="17">
        <v>39925</v>
      </c>
      <c r="B311" s="4" t="s">
        <v>280</v>
      </c>
      <c r="C311" s="4" t="s">
        <v>835</v>
      </c>
      <c r="D311" s="4" t="s">
        <v>848</v>
      </c>
      <c r="E311" s="4">
        <v>38</v>
      </c>
      <c r="F311" s="4" t="s">
        <v>1160</v>
      </c>
    </row>
    <row r="312" spans="1:6" x14ac:dyDescent="0.25">
      <c r="A312" s="17">
        <v>39966</v>
      </c>
      <c r="B312" s="4" t="s">
        <v>261</v>
      </c>
      <c r="C312" s="4" t="s">
        <v>864</v>
      </c>
      <c r="D312" s="4" t="s">
        <v>836</v>
      </c>
      <c r="E312" s="4">
        <v>32</v>
      </c>
      <c r="F312" s="4" t="s">
        <v>1161</v>
      </c>
    </row>
    <row r="313" spans="1:6" x14ac:dyDescent="0.25">
      <c r="A313" s="17">
        <v>39952</v>
      </c>
      <c r="B313" s="4" t="s">
        <v>277</v>
      </c>
      <c r="C313" s="4" t="s">
        <v>201</v>
      </c>
      <c r="D313" s="4" t="s">
        <v>848</v>
      </c>
      <c r="E313" s="4">
        <v>4</v>
      </c>
      <c r="F313" s="4" t="s">
        <v>1162</v>
      </c>
    </row>
    <row r="314" spans="1:6" x14ac:dyDescent="0.25">
      <c r="A314" s="17">
        <v>40022</v>
      </c>
      <c r="B314" s="4" t="s">
        <v>270</v>
      </c>
      <c r="C314" s="4" t="s">
        <v>838</v>
      </c>
      <c r="D314" s="4" t="s">
        <v>839</v>
      </c>
      <c r="E314" s="4">
        <v>20</v>
      </c>
      <c r="F314" s="4" t="s">
        <v>1163</v>
      </c>
    </row>
    <row r="315" spans="1:6" x14ac:dyDescent="0.25">
      <c r="A315" s="17">
        <v>40050</v>
      </c>
      <c r="B315" s="4" t="s">
        <v>280</v>
      </c>
      <c r="C315" s="4" t="s">
        <v>835</v>
      </c>
      <c r="D315" s="4" t="s">
        <v>839</v>
      </c>
      <c r="E315" s="4">
        <v>10</v>
      </c>
      <c r="F315" s="4" t="s">
        <v>1164</v>
      </c>
    </row>
    <row r="316" spans="1:6" x14ac:dyDescent="0.25">
      <c r="A316" s="17">
        <v>40024</v>
      </c>
      <c r="B316" s="4" t="s">
        <v>268</v>
      </c>
      <c r="C316" s="4" t="s">
        <v>850</v>
      </c>
      <c r="D316" s="4" t="s">
        <v>872</v>
      </c>
      <c r="E316" s="4">
        <v>16</v>
      </c>
      <c r="F316" s="4" t="s">
        <v>1165</v>
      </c>
    </row>
    <row r="317" spans="1:6" x14ac:dyDescent="0.25">
      <c r="A317" s="17">
        <v>40401</v>
      </c>
      <c r="B317" s="4" t="s">
        <v>277</v>
      </c>
      <c r="C317" s="4" t="s">
        <v>200</v>
      </c>
      <c r="D317" s="4" t="s">
        <v>753</v>
      </c>
      <c r="E317" s="4">
        <v>17</v>
      </c>
      <c r="F317" s="4" t="s">
        <v>1166</v>
      </c>
    </row>
    <row r="318" spans="1:6" x14ac:dyDescent="0.25">
      <c r="A318" s="17">
        <v>40329</v>
      </c>
      <c r="B318" s="4" t="s">
        <v>190</v>
      </c>
      <c r="C318" s="4" t="s">
        <v>200</v>
      </c>
      <c r="D318" s="4" t="s">
        <v>848</v>
      </c>
      <c r="E318" s="4">
        <v>36</v>
      </c>
      <c r="F318" s="4" t="s">
        <v>1167</v>
      </c>
    </row>
    <row r="319" spans="1:6" x14ac:dyDescent="0.25">
      <c r="A319" s="17">
        <v>40541</v>
      </c>
      <c r="B319" s="4" t="s">
        <v>272</v>
      </c>
      <c r="C319" s="4" t="s">
        <v>202</v>
      </c>
      <c r="D319" s="4" t="s">
        <v>836</v>
      </c>
      <c r="E319" s="4">
        <v>12</v>
      </c>
      <c r="F319" s="4" t="s">
        <v>1168</v>
      </c>
    </row>
    <row r="320" spans="1:6" x14ac:dyDescent="0.25">
      <c r="A320" s="17">
        <v>40069</v>
      </c>
      <c r="B320" s="4" t="s">
        <v>284</v>
      </c>
      <c r="C320" s="4" t="s">
        <v>202</v>
      </c>
      <c r="D320" s="4" t="s">
        <v>846</v>
      </c>
      <c r="E320" s="4">
        <v>26</v>
      </c>
      <c r="F320" s="4" t="s">
        <v>1169</v>
      </c>
    </row>
    <row r="321" spans="1:6" x14ac:dyDescent="0.25">
      <c r="A321" s="17">
        <v>39996</v>
      </c>
      <c r="B321" s="4" t="s">
        <v>282</v>
      </c>
      <c r="C321" s="4" t="s">
        <v>201</v>
      </c>
      <c r="D321" s="4" t="s">
        <v>848</v>
      </c>
      <c r="E321" s="4">
        <v>17</v>
      </c>
      <c r="F321" s="4" t="s">
        <v>1170</v>
      </c>
    </row>
    <row r="322" spans="1:6" x14ac:dyDescent="0.25">
      <c r="A322" s="17">
        <v>40346</v>
      </c>
      <c r="B322" s="4" t="s">
        <v>268</v>
      </c>
      <c r="C322" s="4" t="s">
        <v>198</v>
      </c>
      <c r="D322" s="4" t="s">
        <v>884</v>
      </c>
      <c r="E322" s="4">
        <v>5</v>
      </c>
      <c r="F322" s="4" t="s">
        <v>1171</v>
      </c>
    </row>
    <row r="323" spans="1:6" x14ac:dyDescent="0.25">
      <c r="A323" s="17">
        <v>39971</v>
      </c>
      <c r="B323" s="4" t="s">
        <v>261</v>
      </c>
      <c r="C323" s="4" t="s">
        <v>202</v>
      </c>
      <c r="D323" s="4" t="s">
        <v>884</v>
      </c>
      <c r="E323" s="4">
        <v>37</v>
      </c>
      <c r="F323" s="4" t="s">
        <v>1172</v>
      </c>
    </row>
    <row r="324" spans="1:6" x14ac:dyDescent="0.25">
      <c r="A324" s="17">
        <v>40486</v>
      </c>
      <c r="B324" s="4" t="s">
        <v>261</v>
      </c>
      <c r="C324" s="4" t="s">
        <v>201</v>
      </c>
      <c r="D324" s="4" t="s">
        <v>836</v>
      </c>
      <c r="E324" s="4">
        <v>14</v>
      </c>
      <c r="F324" s="4" t="s">
        <v>1173</v>
      </c>
    </row>
    <row r="325" spans="1:6" x14ac:dyDescent="0.25">
      <c r="A325" s="17">
        <v>40394</v>
      </c>
      <c r="B325" s="4" t="s">
        <v>186</v>
      </c>
      <c r="C325" s="4" t="s">
        <v>202</v>
      </c>
      <c r="D325" s="4" t="s">
        <v>855</v>
      </c>
      <c r="E325" s="4">
        <v>23</v>
      </c>
      <c r="F325" s="4" t="s">
        <v>1174</v>
      </c>
    </row>
    <row r="326" spans="1:6" x14ac:dyDescent="0.25">
      <c r="A326" s="17">
        <v>40140</v>
      </c>
      <c r="B326" s="4" t="s">
        <v>270</v>
      </c>
      <c r="C326" s="4" t="s">
        <v>198</v>
      </c>
      <c r="D326" s="4" t="s">
        <v>836</v>
      </c>
      <c r="E326" s="4">
        <v>18</v>
      </c>
      <c r="F326" s="4" t="s">
        <v>1175</v>
      </c>
    </row>
    <row r="327" spans="1:6" x14ac:dyDescent="0.25">
      <c r="A327" s="17">
        <v>40207</v>
      </c>
      <c r="B327" s="4" t="s">
        <v>280</v>
      </c>
      <c r="C327" s="4" t="s">
        <v>200</v>
      </c>
      <c r="D327" s="4" t="s">
        <v>872</v>
      </c>
      <c r="E327" s="4">
        <v>8</v>
      </c>
      <c r="F327" s="4" t="s">
        <v>1176</v>
      </c>
    </row>
    <row r="328" spans="1:6" x14ac:dyDescent="0.25">
      <c r="A328" s="17">
        <v>40343</v>
      </c>
      <c r="B328" s="4" t="s">
        <v>275</v>
      </c>
      <c r="C328" s="4" t="s">
        <v>198</v>
      </c>
      <c r="D328" s="4" t="s">
        <v>841</v>
      </c>
      <c r="E328" s="4">
        <v>3</v>
      </c>
      <c r="F328" s="4" t="s">
        <v>1177</v>
      </c>
    </row>
    <row r="329" spans="1:6" x14ac:dyDescent="0.25">
      <c r="A329" s="17">
        <v>40249</v>
      </c>
      <c r="B329" s="4" t="s">
        <v>267</v>
      </c>
      <c r="C329" s="4" t="s">
        <v>200</v>
      </c>
      <c r="D329" s="4" t="s">
        <v>749</v>
      </c>
      <c r="E329" s="4">
        <v>2</v>
      </c>
      <c r="F329" s="4" t="s">
        <v>1178</v>
      </c>
    </row>
    <row r="330" spans="1:6" x14ac:dyDescent="0.25">
      <c r="A330" s="17">
        <v>40185</v>
      </c>
      <c r="B330" s="4" t="s">
        <v>271</v>
      </c>
      <c r="C330" s="4" t="s">
        <v>199</v>
      </c>
      <c r="D330" s="4" t="s">
        <v>855</v>
      </c>
      <c r="E330" s="4">
        <v>7</v>
      </c>
      <c r="F330" s="4" t="s">
        <v>1179</v>
      </c>
    </row>
    <row r="331" spans="1:6" x14ac:dyDescent="0.25">
      <c r="A331" s="17">
        <v>39968</v>
      </c>
      <c r="B331" s="4" t="s">
        <v>278</v>
      </c>
      <c r="C331" s="4" t="s">
        <v>838</v>
      </c>
      <c r="D331" s="4" t="s">
        <v>749</v>
      </c>
      <c r="E331" s="4">
        <v>21</v>
      </c>
      <c r="F331" s="4" t="s">
        <v>1180</v>
      </c>
    </row>
    <row r="332" spans="1:6" x14ac:dyDescent="0.25">
      <c r="A332" s="17">
        <v>40542</v>
      </c>
      <c r="B332" s="4" t="s">
        <v>275</v>
      </c>
      <c r="C332" s="4" t="s">
        <v>200</v>
      </c>
      <c r="D332" s="4" t="s">
        <v>872</v>
      </c>
      <c r="E332" s="4">
        <v>2</v>
      </c>
      <c r="F332" s="4" t="s">
        <v>1181</v>
      </c>
    </row>
    <row r="333" spans="1:6" x14ac:dyDescent="0.25">
      <c r="A333" s="17">
        <v>40305</v>
      </c>
      <c r="B333" s="4" t="s">
        <v>282</v>
      </c>
      <c r="C333" s="4" t="s">
        <v>199</v>
      </c>
      <c r="D333" s="4" t="s">
        <v>841</v>
      </c>
      <c r="E333" s="4">
        <v>32</v>
      </c>
      <c r="F333" s="4" t="s">
        <v>1182</v>
      </c>
    </row>
    <row r="334" spans="1:6" x14ac:dyDescent="0.25">
      <c r="A334" s="17">
        <v>40344</v>
      </c>
      <c r="B334" s="4" t="s">
        <v>265</v>
      </c>
      <c r="C334" s="4" t="s">
        <v>199</v>
      </c>
      <c r="D334" s="4" t="s">
        <v>865</v>
      </c>
      <c r="E334" s="4">
        <v>9</v>
      </c>
      <c r="F334" s="4" t="s">
        <v>1183</v>
      </c>
    </row>
    <row r="335" spans="1:6" x14ac:dyDescent="0.25">
      <c r="A335" s="17">
        <v>40051</v>
      </c>
      <c r="B335" s="4" t="s">
        <v>277</v>
      </c>
      <c r="C335" s="4" t="s">
        <v>201</v>
      </c>
      <c r="D335" s="4" t="s">
        <v>846</v>
      </c>
      <c r="E335" s="4">
        <v>18</v>
      </c>
      <c r="F335" s="4" t="s">
        <v>1184</v>
      </c>
    </row>
    <row r="336" spans="1:6" x14ac:dyDescent="0.25">
      <c r="A336" s="17">
        <v>40079</v>
      </c>
      <c r="B336" s="4" t="s">
        <v>265</v>
      </c>
      <c r="C336" s="4" t="s">
        <v>864</v>
      </c>
      <c r="D336" s="4" t="s">
        <v>862</v>
      </c>
      <c r="E336" s="4">
        <v>22</v>
      </c>
      <c r="F336" s="4" t="s">
        <v>1185</v>
      </c>
    </row>
    <row r="337" spans="1:6" x14ac:dyDescent="0.25">
      <c r="A337" s="17">
        <v>40427</v>
      </c>
      <c r="B337" s="4" t="s">
        <v>261</v>
      </c>
      <c r="C337" s="4" t="s">
        <v>858</v>
      </c>
      <c r="D337" s="4" t="s">
        <v>846</v>
      </c>
      <c r="E337" s="4">
        <v>1</v>
      </c>
      <c r="F337" s="4" t="s">
        <v>1186</v>
      </c>
    </row>
    <row r="338" spans="1:6" x14ac:dyDescent="0.25">
      <c r="A338" s="17">
        <v>40053</v>
      </c>
      <c r="B338" s="4" t="s">
        <v>190</v>
      </c>
      <c r="C338" s="4" t="s">
        <v>850</v>
      </c>
      <c r="D338" s="4" t="s">
        <v>749</v>
      </c>
      <c r="E338" s="4">
        <v>33</v>
      </c>
      <c r="F338" s="4" t="s">
        <v>1187</v>
      </c>
    </row>
    <row r="339" spans="1:6" x14ac:dyDescent="0.25">
      <c r="A339" s="17">
        <v>40146</v>
      </c>
      <c r="B339" s="4" t="s">
        <v>271</v>
      </c>
      <c r="C339" s="4" t="s">
        <v>838</v>
      </c>
      <c r="D339" s="4" t="s">
        <v>749</v>
      </c>
      <c r="E339" s="4">
        <v>21</v>
      </c>
      <c r="F339" s="4" t="s">
        <v>1188</v>
      </c>
    </row>
    <row r="340" spans="1:6" x14ac:dyDescent="0.25">
      <c r="A340" s="17">
        <v>40016</v>
      </c>
      <c r="B340" s="4" t="s">
        <v>186</v>
      </c>
      <c r="C340" s="4" t="s">
        <v>199</v>
      </c>
      <c r="D340" s="4" t="s">
        <v>841</v>
      </c>
      <c r="E340" s="4">
        <v>38</v>
      </c>
      <c r="F340" s="4" t="s">
        <v>1189</v>
      </c>
    </row>
    <row r="341" spans="1:6" x14ac:dyDescent="0.25">
      <c r="A341" s="17">
        <v>40046</v>
      </c>
      <c r="B341" s="4" t="s">
        <v>266</v>
      </c>
      <c r="C341" s="4" t="s">
        <v>200</v>
      </c>
      <c r="D341" s="4" t="s">
        <v>865</v>
      </c>
      <c r="E341" s="4">
        <v>29</v>
      </c>
      <c r="F341" s="4" t="s">
        <v>1190</v>
      </c>
    </row>
    <row r="342" spans="1:6" x14ac:dyDescent="0.25">
      <c r="A342" s="17">
        <v>40112</v>
      </c>
      <c r="B342" s="4" t="s">
        <v>268</v>
      </c>
      <c r="C342" s="4" t="s">
        <v>199</v>
      </c>
      <c r="D342" s="4" t="s">
        <v>836</v>
      </c>
      <c r="E342" s="4">
        <v>29</v>
      </c>
      <c r="F342" s="4" t="s">
        <v>1191</v>
      </c>
    </row>
    <row r="343" spans="1:6" x14ac:dyDescent="0.25">
      <c r="A343" s="17">
        <v>40633</v>
      </c>
      <c r="B343" s="4" t="s">
        <v>845</v>
      </c>
      <c r="C343" s="4" t="s">
        <v>201</v>
      </c>
      <c r="D343" s="4" t="s">
        <v>848</v>
      </c>
      <c r="E343" s="4">
        <v>33</v>
      </c>
      <c r="F343" s="4" t="s">
        <v>1192</v>
      </c>
    </row>
    <row r="344" spans="1:6" x14ac:dyDescent="0.25">
      <c r="A344" s="17">
        <v>40454</v>
      </c>
      <c r="B344" s="4" t="s">
        <v>284</v>
      </c>
      <c r="C344" s="4" t="s">
        <v>200</v>
      </c>
      <c r="D344" s="4" t="s">
        <v>872</v>
      </c>
      <c r="E344" s="4">
        <v>3</v>
      </c>
      <c r="F344" s="4" t="s">
        <v>1193</v>
      </c>
    </row>
    <row r="345" spans="1:6" x14ac:dyDescent="0.25">
      <c r="A345" s="17">
        <v>40378</v>
      </c>
      <c r="B345" s="4" t="s">
        <v>272</v>
      </c>
      <c r="C345" s="4" t="s">
        <v>199</v>
      </c>
      <c r="D345" s="4" t="s">
        <v>872</v>
      </c>
      <c r="E345" s="4">
        <v>22</v>
      </c>
      <c r="F345" s="4" t="s">
        <v>1194</v>
      </c>
    </row>
    <row r="346" spans="1:6" x14ac:dyDescent="0.25">
      <c r="A346" s="17">
        <v>39910</v>
      </c>
      <c r="B346" s="4" t="s">
        <v>277</v>
      </c>
      <c r="C346" s="4" t="s">
        <v>864</v>
      </c>
      <c r="D346" s="4" t="s">
        <v>860</v>
      </c>
      <c r="E346" s="4">
        <v>29</v>
      </c>
      <c r="F346" s="4" t="s">
        <v>1195</v>
      </c>
    </row>
    <row r="347" spans="1:6" x14ac:dyDescent="0.25">
      <c r="A347" s="17">
        <v>40393</v>
      </c>
      <c r="B347" s="4" t="s">
        <v>261</v>
      </c>
      <c r="C347" s="4" t="s">
        <v>200</v>
      </c>
      <c r="D347" s="4" t="s">
        <v>841</v>
      </c>
      <c r="E347" s="4">
        <v>21</v>
      </c>
      <c r="F347" s="4" t="s">
        <v>1196</v>
      </c>
    </row>
    <row r="348" spans="1:6" x14ac:dyDescent="0.25">
      <c r="A348" s="17">
        <v>40333</v>
      </c>
      <c r="B348" s="4" t="s">
        <v>267</v>
      </c>
      <c r="C348" s="4" t="s">
        <v>202</v>
      </c>
      <c r="D348" s="4" t="s">
        <v>862</v>
      </c>
      <c r="E348" s="4">
        <v>32</v>
      </c>
      <c r="F348" s="4" t="s">
        <v>1197</v>
      </c>
    </row>
    <row r="349" spans="1:6" x14ac:dyDescent="0.25">
      <c r="A349" s="17">
        <v>40120</v>
      </c>
      <c r="B349" s="4" t="s">
        <v>270</v>
      </c>
      <c r="C349" s="4" t="s">
        <v>835</v>
      </c>
      <c r="D349" s="4" t="s">
        <v>860</v>
      </c>
      <c r="E349" s="4">
        <v>24</v>
      </c>
      <c r="F349" s="4" t="s">
        <v>1198</v>
      </c>
    </row>
    <row r="350" spans="1:6" x14ac:dyDescent="0.25">
      <c r="A350" s="17">
        <v>40082</v>
      </c>
      <c r="B350" s="4" t="s">
        <v>284</v>
      </c>
      <c r="C350" s="4" t="s">
        <v>198</v>
      </c>
      <c r="D350" s="4" t="s">
        <v>865</v>
      </c>
      <c r="E350" s="4">
        <v>19</v>
      </c>
      <c r="F350" s="4" t="s">
        <v>1199</v>
      </c>
    </row>
    <row r="351" spans="1:6" x14ac:dyDescent="0.25">
      <c r="A351" s="17">
        <v>40350</v>
      </c>
      <c r="B351" s="4" t="s">
        <v>281</v>
      </c>
      <c r="C351" s="4" t="s">
        <v>200</v>
      </c>
      <c r="D351" s="4" t="s">
        <v>836</v>
      </c>
      <c r="E351" s="4">
        <v>25</v>
      </c>
      <c r="F351" s="4" t="s">
        <v>1200</v>
      </c>
    </row>
    <row r="352" spans="1:6" x14ac:dyDescent="0.25">
      <c r="A352" s="17">
        <v>40232</v>
      </c>
      <c r="B352" s="4" t="s">
        <v>272</v>
      </c>
      <c r="C352" s="4" t="s">
        <v>850</v>
      </c>
      <c r="D352" s="4" t="s">
        <v>852</v>
      </c>
      <c r="E352" s="4">
        <v>15</v>
      </c>
      <c r="F352" s="4" t="s">
        <v>1201</v>
      </c>
    </row>
    <row r="353" spans="1:6" x14ac:dyDescent="0.25">
      <c r="A353" s="17">
        <v>40297</v>
      </c>
      <c r="B353" s="4" t="s">
        <v>191</v>
      </c>
      <c r="C353" s="4" t="s">
        <v>838</v>
      </c>
      <c r="D353" s="4" t="s">
        <v>749</v>
      </c>
      <c r="E353" s="4">
        <v>26</v>
      </c>
      <c r="F353" s="4" t="s">
        <v>1202</v>
      </c>
    </row>
    <row r="354" spans="1:6" x14ac:dyDescent="0.25">
      <c r="A354" s="17">
        <v>40392</v>
      </c>
      <c r="B354" s="4" t="s">
        <v>845</v>
      </c>
      <c r="C354" s="4" t="s">
        <v>850</v>
      </c>
      <c r="D354" s="4" t="s">
        <v>884</v>
      </c>
      <c r="E354" s="4">
        <v>10</v>
      </c>
      <c r="F354" s="4" t="s">
        <v>1203</v>
      </c>
    </row>
    <row r="355" spans="1:6" x14ac:dyDescent="0.25">
      <c r="A355" s="17">
        <v>40008</v>
      </c>
      <c r="B355" s="4" t="s">
        <v>191</v>
      </c>
      <c r="C355" s="4" t="s">
        <v>838</v>
      </c>
      <c r="D355" s="4" t="s">
        <v>841</v>
      </c>
      <c r="E355" s="4">
        <v>29</v>
      </c>
      <c r="F355" s="4" t="s">
        <v>1204</v>
      </c>
    </row>
    <row r="356" spans="1:6" x14ac:dyDescent="0.25">
      <c r="A356" s="17">
        <v>40235</v>
      </c>
      <c r="B356" s="4" t="s">
        <v>282</v>
      </c>
      <c r="C356" s="4" t="s">
        <v>838</v>
      </c>
      <c r="D356" s="4" t="s">
        <v>836</v>
      </c>
      <c r="E356" s="4">
        <v>9</v>
      </c>
      <c r="F356" s="4" t="s">
        <v>1205</v>
      </c>
    </row>
    <row r="357" spans="1:6" x14ac:dyDescent="0.25">
      <c r="A357" s="17">
        <v>40593</v>
      </c>
      <c r="B357" s="4" t="s">
        <v>191</v>
      </c>
      <c r="C357" s="4" t="s">
        <v>838</v>
      </c>
      <c r="D357" s="4" t="s">
        <v>848</v>
      </c>
      <c r="E357" s="4">
        <v>34</v>
      </c>
      <c r="F357" s="4" t="s">
        <v>1206</v>
      </c>
    </row>
    <row r="358" spans="1:6" x14ac:dyDescent="0.25">
      <c r="A358" s="17">
        <v>40387</v>
      </c>
      <c r="B358" s="4" t="s">
        <v>276</v>
      </c>
      <c r="C358" s="4" t="s">
        <v>850</v>
      </c>
      <c r="D358" s="4" t="s">
        <v>872</v>
      </c>
      <c r="E358" s="4">
        <v>19</v>
      </c>
      <c r="F358" s="4" t="s">
        <v>1207</v>
      </c>
    </row>
    <row r="359" spans="1:6" x14ac:dyDescent="0.25">
      <c r="A359" s="17">
        <v>40035</v>
      </c>
      <c r="B359" s="4" t="s">
        <v>280</v>
      </c>
      <c r="C359" s="4" t="s">
        <v>838</v>
      </c>
      <c r="D359" s="4" t="s">
        <v>862</v>
      </c>
      <c r="E359" s="4">
        <v>38</v>
      </c>
      <c r="F359" s="4" t="s">
        <v>1208</v>
      </c>
    </row>
    <row r="360" spans="1:6" x14ac:dyDescent="0.25">
      <c r="A360" s="17">
        <v>40218</v>
      </c>
      <c r="B360" s="4" t="s">
        <v>273</v>
      </c>
      <c r="C360" s="4" t="s">
        <v>201</v>
      </c>
      <c r="D360" s="4" t="s">
        <v>839</v>
      </c>
      <c r="E360" s="4">
        <v>30</v>
      </c>
      <c r="F360" s="4" t="s">
        <v>1209</v>
      </c>
    </row>
    <row r="361" spans="1:6" x14ac:dyDescent="0.25">
      <c r="A361" s="17">
        <v>40635</v>
      </c>
      <c r="B361" s="4" t="s">
        <v>282</v>
      </c>
      <c r="C361" s="4" t="s">
        <v>200</v>
      </c>
      <c r="D361" s="4" t="s">
        <v>848</v>
      </c>
      <c r="E361" s="4">
        <v>37</v>
      </c>
      <c r="F361" s="4" t="s">
        <v>1210</v>
      </c>
    </row>
    <row r="362" spans="1:6" x14ac:dyDescent="0.25">
      <c r="A362" s="17">
        <v>39924</v>
      </c>
      <c r="B362" s="4" t="s">
        <v>266</v>
      </c>
      <c r="C362" s="4" t="s">
        <v>198</v>
      </c>
      <c r="D362" s="4" t="s">
        <v>846</v>
      </c>
      <c r="E362" s="4">
        <v>38</v>
      </c>
      <c r="F362" s="4" t="s">
        <v>1211</v>
      </c>
    </row>
    <row r="363" spans="1:6" x14ac:dyDescent="0.25">
      <c r="A363" s="17">
        <v>39974</v>
      </c>
      <c r="B363" s="4" t="s">
        <v>276</v>
      </c>
      <c r="C363" s="4" t="s">
        <v>835</v>
      </c>
      <c r="D363" s="4" t="s">
        <v>855</v>
      </c>
      <c r="E363" s="4">
        <v>12</v>
      </c>
      <c r="F363" s="4" t="s">
        <v>1212</v>
      </c>
    </row>
    <row r="364" spans="1:6" x14ac:dyDescent="0.25">
      <c r="A364" s="17">
        <v>40150</v>
      </c>
      <c r="B364" s="4" t="s">
        <v>261</v>
      </c>
      <c r="C364" s="4" t="s">
        <v>201</v>
      </c>
      <c r="D364" s="4" t="s">
        <v>855</v>
      </c>
      <c r="E364" s="4">
        <v>24</v>
      </c>
      <c r="F364" s="4" t="s">
        <v>1213</v>
      </c>
    </row>
    <row r="365" spans="1:6" x14ac:dyDescent="0.25">
      <c r="A365" s="17">
        <v>40361</v>
      </c>
      <c r="B365" s="4" t="s">
        <v>191</v>
      </c>
      <c r="C365" s="4" t="s">
        <v>200</v>
      </c>
      <c r="D365" s="4" t="s">
        <v>865</v>
      </c>
      <c r="E365" s="4">
        <v>23</v>
      </c>
      <c r="F365" s="4" t="s">
        <v>1214</v>
      </c>
    </row>
    <row r="366" spans="1:6" x14ac:dyDescent="0.25">
      <c r="A366" s="17">
        <v>40281</v>
      </c>
      <c r="B366" s="4" t="s">
        <v>283</v>
      </c>
      <c r="C366" s="4" t="s">
        <v>838</v>
      </c>
      <c r="D366" s="4" t="s">
        <v>839</v>
      </c>
      <c r="E366" s="4">
        <v>36</v>
      </c>
      <c r="F366" s="4" t="s">
        <v>1215</v>
      </c>
    </row>
    <row r="367" spans="1:6" x14ac:dyDescent="0.25">
      <c r="A367" s="17">
        <v>40424</v>
      </c>
      <c r="B367" s="4" t="s">
        <v>282</v>
      </c>
      <c r="C367" s="4" t="s">
        <v>858</v>
      </c>
      <c r="D367" s="4" t="s">
        <v>749</v>
      </c>
      <c r="E367" s="4">
        <v>10</v>
      </c>
      <c r="F367" s="4" t="s">
        <v>1216</v>
      </c>
    </row>
    <row r="368" spans="1:6" x14ac:dyDescent="0.25">
      <c r="A368" s="17">
        <v>40118</v>
      </c>
      <c r="B368" s="4" t="s">
        <v>190</v>
      </c>
      <c r="C368" s="4" t="s">
        <v>199</v>
      </c>
      <c r="D368" s="4" t="s">
        <v>855</v>
      </c>
      <c r="E368" s="4">
        <v>26</v>
      </c>
      <c r="F368" s="4" t="s">
        <v>1217</v>
      </c>
    </row>
    <row r="369" spans="1:6" x14ac:dyDescent="0.25">
      <c r="A369" s="17">
        <v>40224</v>
      </c>
      <c r="B369" s="4" t="s">
        <v>281</v>
      </c>
      <c r="C369" s="4" t="s">
        <v>864</v>
      </c>
      <c r="D369" s="4" t="s">
        <v>841</v>
      </c>
      <c r="E369" s="4">
        <v>39</v>
      </c>
      <c r="F369" s="4" t="s">
        <v>1218</v>
      </c>
    </row>
    <row r="370" spans="1:6" x14ac:dyDescent="0.25">
      <c r="A370" s="17">
        <v>40503</v>
      </c>
      <c r="B370" s="4" t="s">
        <v>265</v>
      </c>
      <c r="C370" s="4" t="s">
        <v>201</v>
      </c>
      <c r="D370" s="4" t="s">
        <v>865</v>
      </c>
      <c r="E370" s="4">
        <v>7</v>
      </c>
      <c r="F370" s="4" t="s">
        <v>1219</v>
      </c>
    </row>
    <row r="371" spans="1:6" x14ac:dyDescent="0.25">
      <c r="A371" s="17">
        <v>40116</v>
      </c>
      <c r="B371" s="4" t="s">
        <v>275</v>
      </c>
      <c r="C371" s="4" t="s">
        <v>198</v>
      </c>
      <c r="D371" s="4" t="s">
        <v>855</v>
      </c>
      <c r="E371" s="4">
        <v>33</v>
      </c>
      <c r="F371" s="4" t="s">
        <v>1220</v>
      </c>
    </row>
    <row r="372" spans="1:6" x14ac:dyDescent="0.25">
      <c r="A372" s="17">
        <v>40112</v>
      </c>
      <c r="B372" s="4" t="s">
        <v>186</v>
      </c>
      <c r="C372" s="4" t="s">
        <v>838</v>
      </c>
      <c r="D372" s="4" t="s">
        <v>852</v>
      </c>
      <c r="E372" s="4">
        <v>8</v>
      </c>
      <c r="F372" s="4" t="s">
        <v>1221</v>
      </c>
    </row>
    <row r="373" spans="1:6" x14ac:dyDescent="0.25">
      <c r="A373" s="17">
        <v>40343</v>
      </c>
      <c r="B373" s="4" t="s">
        <v>186</v>
      </c>
      <c r="C373" s="4" t="s">
        <v>864</v>
      </c>
      <c r="D373" s="4" t="s">
        <v>862</v>
      </c>
      <c r="E373" s="4">
        <v>35</v>
      </c>
      <c r="F373" s="4" t="s">
        <v>1222</v>
      </c>
    </row>
    <row r="374" spans="1:6" x14ac:dyDescent="0.25">
      <c r="A374" s="17">
        <v>40241</v>
      </c>
      <c r="B374" s="4" t="s">
        <v>270</v>
      </c>
      <c r="C374" s="4" t="s">
        <v>199</v>
      </c>
      <c r="D374" s="4" t="s">
        <v>848</v>
      </c>
      <c r="E374" s="4">
        <v>23</v>
      </c>
      <c r="F374" s="4" t="s">
        <v>1223</v>
      </c>
    </row>
    <row r="375" spans="1:6" x14ac:dyDescent="0.25">
      <c r="A375" s="17">
        <v>40416</v>
      </c>
      <c r="B375" s="4" t="s">
        <v>270</v>
      </c>
      <c r="C375" s="4" t="s">
        <v>201</v>
      </c>
      <c r="D375" s="4" t="s">
        <v>884</v>
      </c>
      <c r="E375" s="4">
        <v>39</v>
      </c>
      <c r="F375" s="4" t="s">
        <v>1224</v>
      </c>
    </row>
    <row r="376" spans="1:6" x14ac:dyDescent="0.25">
      <c r="A376" s="17">
        <v>39917</v>
      </c>
      <c r="B376" s="4" t="s">
        <v>267</v>
      </c>
      <c r="C376" s="4" t="s">
        <v>864</v>
      </c>
      <c r="D376" s="4" t="s">
        <v>753</v>
      </c>
      <c r="E376" s="4">
        <v>2</v>
      </c>
      <c r="F376" s="4" t="s">
        <v>1225</v>
      </c>
    </row>
    <row r="377" spans="1:6" x14ac:dyDescent="0.25">
      <c r="A377" s="17">
        <v>40092</v>
      </c>
      <c r="B377" s="4" t="s">
        <v>278</v>
      </c>
      <c r="C377" s="4" t="s">
        <v>838</v>
      </c>
      <c r="D377" s="4" t="s">
        <v>860</v>
      </c>
      <c r="E377" s="4">
        <v>11</v>
      </c>
      <c r="F377" s="4" t="s">
        <v>1226</v>
      </c>
    </row>
    <row r="378" spans="1:6" x14ac:dyDescent="0.25">
      <c r="A378" s="17">
        <v>40582</v>
      </c>
      <c r="B378" s="4" t="s">
        <v>268</v>
      </c>
      <c r="C378" s="4" t="s">
        <v>835</v>
      </c>
      <c r="D378" s="4" t="s">
        <v>753</v>
      </c>
      <c r="E378" s="4">
        <v>15</v>
      </c>
      <c r="F378" s="4" t="s">
        <v>1227</v>
      </c>
    </row>
    <row r="379" spans="1:6" x14ac:dyDescent="0.25">
      <c r="A379" s="17">
        <v>40297</v>
      </c>
      <c r="B379" s="4" t="s">
        <v>265</v>
      </c>
      <c r="C379" s="4" t="s">
        <v>838</v>
      </c>
      <c r="D379" s="4" t="s">
        <v>749</v>
      </c>
      <c r="E379" s="4">
        <v>10</v>
      </c>
      <c r="F379" s="4" t="s">
        <v>1228</v>
      </c>
    </row>
    <row r="380" spans="1:6" x14ac:dyDescent="0.25">
      <c r="A380" s="17">
        <v>40420</v>
      </c>
      <c r="B380" s="4" t="s">
        <v>845</v>
      </c>
      <c r="C380" s="4" t="s">
        <v>202</v>
      </c>
      <c r="D380" s="4" t="s">
        <v>749</v>
      </c>
      <c r="E380" s="4">
        <v>26</v>
      </c>
      <c r="F380" s="4" t="s">
        <v>1229</v>
      </c>
    </row>
    <row r="381" spans="1:6" x14ac:dyDescent="0.25">
      <c r="A381" s="17">
        <v>40062</v>
      </c>
      <c r="B381" s="4" t="s">
        <v>265</v>
      </c>
      <c r="C381" s="4" t="s">
        <v>201</v>
      </c>
      <c r="D381" s="4" t="s">
        <v>865</v>
      </c>
      <c r="E381" s="4">
        <v>31</v>
      </c>
      <c r="F381" s="4" t="s">
        <v>1230</v>
      </c>
    </row>
    <row r="382" spans="1:6" x14ac:dyDescent="0.25">
      <c r="A382" s="17">
        <v>40533</v>
      </c>
      <c r="B382" s="4" t="s">
        <v>273</v>
      </c>
      <c r="C382" s="4" t="s">
        <v>835</v>
      </c>
      <c r="D382" s="4" t="s">
        <v>749</v>
      </c>
      <c r="E382" s="4">
        <v>3</v>
      </c>
      <c r="F382" s="4" t="s">
        <v>1231</v>
      </c>
    </row>
    <row r="383" spans="1:6" x14ac:dyDescent="0.25">
      <c r="A383" s="17">
        <v>40296</v>
      </c>
      <c r="B383" s="4" t="s">
        <v>273</v>
      </c>
      <c r="C383" s="4" t="s">
        <v>198</v>
      </c>
      <c r="D383" s="4" t="s">
        <v>848</v>
      </c>
      <c r="E383" s="4">
        <v>37</v>
      </c>
      <c r="F383" s="4" t="s">
        <v>1232</v>
      </c>
    </row>
    <row r="384" spans="1:6" x14ac:dyDescent="0.25">
      <c r="A384" s="17">
        <v>40552</v>
      </c>
      <c r="B384" s="4" t="s">
        <v>281</v>
      </c>
      <c r="C384" s="4" t="s">
        <v>202</v>
      </c>
      <c r="D384" s="4" t="s">
        <v>753</v>
      </c>
      <c r="E384" s="4">
        <v>4</v>
      </c>
      <c r="F384" s="4" t="s">
        <v>1233</v>
      </c>
    </row>
    <row r="385" spans="1:6" x14ac:dyDescent="0.25">
      <c r="A385" s="17">
        <v>40291</v>
      </c>
      <c r="B385" s="4" t="s">
        <v>277</v>
      </c>
      <c r="C385" s="4" t="s">
        <v>199</v>
      </c>
      <c r="D385" s="4" t="s">
        <v>865</v>
      </c>
      <c r="E385" s="4">
        <v>20</v>
      </c>
      <c r="F385" s="4" t="s">
        <v>1234</v>
      </c>
    </row>
    <row r="386" spans="1:6" x14ac:dyDescent="0.25">
      <c r="A386" s="17">
        <v>40411</v>
      </c>
      <c r="B386" s="4" t="s">
        <v>266</v>
      </c>
      <c r="C386" s="4" t="s">
        <v>202</v>
      </c>
      <c r="D386" s="4" t="s">
        <v>839</v>
      </c>
      <c r="E386" s="4">
        <v>30</v>
      </c>
      <c r="F386" s="4" t="s">
        <v>1235</v>
      </c>
    </row>
    <row r="387" spans="1:6" x14ac:dyDescent="0.25">
      <c r="A387" s="17">
        <v>40640</v>
      </c>
      <c r="B387" s="4" t="s">
        <v>268</v>
      </c>
      <c r="C387" s="4" t="s">
        <v>850</v>
      </c>
      <c r="D387" s="4" t="s">
        <v>753</v>
      </c>
      <c r="E387" s="4">
        <v>10</v>
      </c>
      <c r="F387" s="4" t="s">
        <v>1236</v>
      </c>
    </row>
    <row r="388" spans="1:6" x14ac:dyDescent="0.25">
      <c r="A388" s="17">
        <v>40146</v>
      </c>
      <c r="B388" s="4" t="s">
        <v>278</v>
      </c>
      <c r="C388" s="4" t="s">
        <v>202</v>
      </c>
      <c r="D388" s="4" t="s">
        <v>860</v>
      </c>
      <c r="E388" s="4">
        <v>13</v>
      </c>
      <c r="F388" s="4" t="s">
        <v>1237</v>
      </c>
    </row>
    <row r="389" spans="1:6" x14ac:dyDescent="0.25">
      <c r="A389" s="17">
        <v>40295</v>
      </c>
      <c r="B389" s="4" t="s">
        <v>283</v>
      </c>
      <c r="C389" s="4" t="s">
        <v>199</v>
      </c>
      <c r="D389" s="4" t="s">
        <v>841</v>
      </c>
      <c r="E389" s="4">
        <v>26</v>
      </c>
      <c r="F389" s="4" t="s">
        <v>1238</v>
      </c>
    </row>
    <row r="390" spans="1:6" x14ac:dyDescent="0.25">
      <c r="A390" s="17">
        <v>40434</v>
      </c>
      <c r="B390" s="4" t="s">
        <v>268</v>
      </c>
      <c r="C390" s="4" t="s">
        <v>202</v>
      </c>
      <c r="D390" s="4" t="s">
        <v>862</v>
      </c>
      <c r="E390" s="4">
        <v>27</v>
      </c>
      <c r="F390" s="4" t="s">
        <v>1239</v>
      </c>
    </row>
    <row r="391" spans="1:6" x14ac:dyDescent="0.25">
      <c r="A391" s="17">
        <v>40130</v>
      </c>
      <c r="B391" s="4" t="s">
        <v>191</v>
      </c>
      <c r="C391" s="4" t="s">
        <v>858</v>
      </c>
      <c r="D391" s="4" t="s">
        <v>749</v>
      </c>
      <c r="E391" s="4">
        <v>21</v>
      </c>
      <c r="F391" s="4" t="s">
        <v>1240</v>
      </c>
    </row>
    <row r="392" spans="1:6" x14ac:dyDescent="0.25">
      <c r="A392" s="17">
        <v>40219</v>
      </c>
      <c r="B392" s="4" t="s">
        <v>845</v>
      </c>
      <c r="C392" s="4" t="s">
        <v>864</v>
      </c>
      <c r="D392" s="4" t="s">
        <v>872</v>
      </c>
      <c r="E392" s="4">
        <v>15</v>
      </c>
      <c r="F392" s="4" t="s">
        <v>1241</v>
      </c>
    </row>
    <row r="393" spans="1:6" x14ac:dyDescent="0.25">
      <c r="A393" s="17">
        <v>40281</v>
      </c>
      <c r="B393" s="4" t="s">
        <v>273</v>
      </c>
      <c r="C393" s="4" t="s">
        <v>838</v>
      </c>
      <c r="D393" s="4" t="s">
        <v>753</v>
      </c>
      <c r="E393" s="4">
        <v>17</v>
      </c>
      <c r="F393" s="4" t="s">
        <v>1242</v>
      </c>
    </row>
    <row r="394" spans="1:6" x14ac:dyDescent="0.25">
      <c r="A394" s="17">
        <v>40204</v>
      </c>
      <c r="B394" s="4" t="s">
        <v>282</v>
      </c>
      <c r="C394" s="4" t="s">
        <v>202</v>
      </c>
      <c r="D394" s="4" t="s">
        <v>753</v>
      </c>
      <c r="E394" s="4">
        <v>4</v>
      </c>
      <c r="F394" s="4" t="s">
        <v>1243</v>
      </c>
    </row>
    <row r="395" spans="1:6" x14ac:dyDescent="0.25">
      <c r="A395" s="17">
        <v>39982</v>
      </c>
      <c r="B395" s="4" t="s">
        <v>268</v>
      </c>
      <c r="C395" s="4" t="s">
        <v>850</v>
      </c>
      <c r="D395" s="4" t="s">
        <v>872</v>
      </c>
      <c r="E395" s="4">
        <v>28</v>
      </c>
      <c r="F395" s="4" t="s">
        <v>1244</v>
      </c>
    </row>
    <row r="396" spans="1:6" x14ac:dyDescent="0.25">
      <c r="A396" s="17">
        <v>40213</v>
      </c>
      <c r="B396" s="4" t="s">
        <v>280</v>
      </c>
      <c r="C396" s="4" t="s">
        <v>199</v>
      </c>
      <c r="D396" s="4" t="s">
        <v>865</v>
      </c>
      <c r="E396" s="4">
        <v>2</v>
      </c>
      <c r="F396" s="4" t="s">
        <v>1245</v>
      </c>
    </row>
    <row r="397" spans="1:6" x14ac:dyDescent="0.25">
      <c r="A397" s="17">
        <v>40297</v>
      </c>
      <c r="B397" s="4" t="s">
        <v>281</v>
      </c>
      <c r="C397" s="4" t="s">
        <v>202</v>
      </c>
      <c r="D397" s="4" t="s">
        <v>846</v>
      </c>
      <c r="E397" s="4">
        <v>27</v>
      </c>
      <c r="F397" s="4" t="s">
        <v>1246</v>
      </c>
    </row>
    <row r="398" spans="1:6" x14ac:dyDescent="0.25">
      <c r="A398" s="17">
        <v>40446</v>
      </c>
      <c r="B398" s="4" t="s">
        <v>284</v>
      </c>
      <c r="C398" s="4" t="s">
        <v>850</v>
      </c>
      <c r="D398" s="4" t="s">
        <v>749</v>
      </c>
      <c r="E398" s="4">
        <v>33</v>
      </c>
      <c r="F398" s="4" t="s">
        <v>1247</v>
      </c>
    </row>
    <row r="399" spans="1:6" x14ac:dyDescent="0.25">
      <c r="A399" s="17">
        <v>40107</v>
      </c>
      <c r="B399" s="4" t="s">
        <v>284</v>
      </c>
      <c r="C399" s="4" t="s">
        <v>850</v>
      </c>
      <c r="D399" s="4" t="s">
        <v>872</v>
      </c>
      <c r="E399" s="4">
        <v>1</v>
      </c>
      <c r="F399" s="4" t="s">
        <v>1248</v>
      </c>
    </row>
    <row r="400" spans="1:6" x14ac:dyDescent="0.25">
      <c r="A400" s="17">
        <v>40437</v>
      </c>
      <c r="B400" s="4" t="s">
        <v>186</v>
      </c>
      <c r="C400" s="4" t="s">
        <v>200</v>
      </c>
      <c r="D400" s="4" t="s">
        <v>872</v>
      </c>
      <c r="E400" s="4">
        <v>3</v>
      </c>
      <c r="F400" s="4" t="s">
        <v>1249</v>
      </c>
    </row>
    <row r="401" spans="1:6" x14ac:dyDescent="0.25">
      <c r="A401" s="17">
        <v>40438</v>
      </c>
      <c r="B401" s="4" t="s">
        <v>283</v>
      </c>
      <c r="C401" s="4" t="s">
        <v>200</v>
      </c>
      <c r="D401" s="4" t="s">
        <v>884</v>
      </c>
      <c r="E401" s="4">
        <v>24</v>
      </c>
      <c r="F401" s="4" t="s">
        <v>1250</v>
      </c>
    </row>
    <row r="402" spans="1:6" x14ac:dyDescent="0.25">
      <c r="A402" s="17">
        <v>40180</v>
      </c>
      <c r="B402" s="4" t="s">
        <v>270</v>
      </c>
      <c r="C402" s="4" t="s">
        <v>201</v>
      </c>
      <c r="D402" s="4" t="s">
        <v>862</v>
      </c>
      <c r="E402" s="4">
        <v>19</v>
      </c>
      <c r="F402" s="4" t="s">
        <v>1251</v>
      </c>
    </row>
    <row r="403" spans="1:6" x14ac:dyDescent="0.25">
      <c r="A403" s="17">
        <v>40177</v>
      </c>
      <c r="B403" s="4" t="s">
        <v>278</v>
      </c>
      <c r="C403" s="4" t="s">
        <v>202</v>
      </c>
      <c r="D403" s="4" t="s">
        <v>852</v>
      </c>
      <c r="E403" s="4">
        <v>8</v>
      </c>
      <c r="F403" s="4" t="s">
        <v>1252</v>
      </c>
    </row>
    <row r="404" spans="1:6" x14ac:dyDescent="0.25">
      <c r="A404" s="17">
        <v>40637</v>
      </c>
      <c r="B404" s="4" t="s">
        <v>279</v>
      </c>
      <c r="C404" s="4" t="s">
        <v>838</v>
      </c>
      <c r="D404" s="4" t="s">
        <v>839</v>
      </c>
      <c r="E404" s="4">
        <v>35</v>
      </c>
      <c r="F404" s="4" t="s">
        <v>1253</v>
      </c>
    </row>
    <row r="405" spans="1:6" x14ac:dyDescent="0.25">
      <c r="A405" s="17">
        <v>40208</v>
      </c>
      <c r="B405" s="4" t="s">
        <v>280</v>
      </c>
      <c r="C405" s="4" t="s">
        <v>202</v>
      </c>
      <c r="D405" s="4" t="s">
        <v>848</v>
      </c>
      <c r="E405" s="4">
        <v>20</v>
      </c>
      <c r="F405" s="4" t="s">
        <v>1254</v>
      </c>
    </row>
    <row r="406" spans="1:6" x14ac:dyDescent="0.25">
      <c r="A406" s="17">
        <v>40326</v>
      </c>
      <c r="B406" s="4" t="s">
        <v>280</v>
      </c>
      <c r="C406" s="4" t="s">
        <v>200</v>
      </c>
      <c r="D406" s="4" t="s">
        <v>749</v>
      </c>
      <c r="E406" s="4">
        <v>32</v>
      </c>
      <c r="F406" s="4" t="s">
        <v>1255</v>
      </c>
    </row>
    <row r="407" spans="1:6" x14ac:dyDescent="0.25">
      <c r="A407" s="17">
        <v>39968</v>
      </c>
      <c r="B407" s="4" t="s">
        <v>272</v>
      </c>
      <c r="C407" s="4" t="s">
        <v>201</v>
      </c>
      <c r="D407" s="4" t="s">
        <v>749</v>
      </c>
      <c r="E407" s="4">
        <v>20</v>
      </c>
      <c r="F407" s="4" t="s">
        <v>1256</v>
      </c>
    </row>
    <row r="408" spans="1:6" x14ac:dyDescent="0.25">
      <c r="A408" s="17">
        <v>40326</v>
      </c>
      <c r="B408" s="4" t="s">
        <v>266</v>
      </c>
      <c r="C408" s="4" t="s">
        <v>838</v>
      </c>
      <c r="D408" s="4" t="s">
        <v>865</v>
      </c>
      <c r="E408" s="4">
        <v>2</v>
      </c>
      <c r="F408" s="4" t="s">
        <v>1257</v>
      </c>
    </row>
    <row r="409" spans="1:6" x14ac:dyDescent="0.25">
      <c r="A409" s="17">
        <v>40241</v>
      </c>
      <c r="B409" s="4" t="s">
        <v>281</v>
      </c>
      <c r="C409" s="4" t="s">
        <v>202</v>
      </c>
      <c r="D409" s="4" t="s">
        <v>862</v>
      </c>
      <c r="E409" s="4">
        <v>31</v>
      </c>
      <c r="F409" s="4" t="s">
        <v>1258</v>
      </c>
    </row>
    <row r="410" spans="1:6" x14ac:dyDescent="0.25">
      <c r="A410" s="17">
        <v>39934</v>
      </c>
      <c r="B410" s="4" t="s">
        <v>284</v>
      </c>
      <c r="C410" s="4" t="s">
        <v>850</v>
      </c>
      <c r="D410" s="4" t="s">
        <v>841</v>
      </c>
      <c r="E410" s="4">
        <v>21</v>
      </c>
      <c r="F410" s="4" t="s">
        <v>1259</v>
      </c>
    </row>
    <row r="411" spans="1:6" x14ac:dyDescent="0.25">
      <c r="A411" s="17">
        <v>40249</v>
      </c>
      <c r="B411" s="4" t="s">
        <v>275</v>
      </c>
      <c r="C411" s="4" t="s">
        <v>198</v>
      </c>
      <c r="D411" s="4" t="s">
        <v>855</v>
      </c>
      <c r="E411" s="4">
        <v>25</v>
      </c>
      <c r="F411" s="4" t="s">
        <v>1260</v>
      </c>
    </row>
    <row r="412" spans="1:6" x14ac:dyDescent="0.25">
      <c r="A412" s="17">
        <v>39979</v>
      </c>
      <c r="B412" s="4" t="s">
        <v>190</v>
      </c>
      <c r="C412" s="4" t="s">
        <v>838</v>
      </c>
      <c r="D412" s="4" t="s">
        <v>872</v>
      </c>
      <c r="E412" s="4">
        <v>31</v>
      </c>
      <c r="F412" s="4" t="s">
        <v>1261</v>
      </c>
    </row>
    <row r="413" spans="1:6" x14ac:dyDescent="0.25">
      <c r="A413" s="17">
        <v>40356</v>
      </c>
      <c r="B413" s="4" t="s">
        <v>845</v>
      </c>
      <c r="C413" s="4" t="s">
        <v>850</v>
      </c>
      <c r="D413" s="4" t="s">
        <v>872</v>
      </c>
      <c r="E413" s="4">
        <v>28</v>
      </c>
      <c r="F413" s="4" t="s">
        <v>1262</v>
      </c>
    </row>
    <row r="414" spans="1:6" x14ac:dyDescent="0.25">
      <c r="A414" s="17">
        <v>40009</v>
      </c>
      <c r="B414" s="4" t="s">
        <v>265</v>
      </c>
      <c r="C414" s="4" t="s">
        <v>199</v>
      </c>
      <c r="D414" s="4" t="s">
        <v>841</v>
      </c>
      <c r="E414" s="4">
        <v>28</v>
      </c>
      <c r="F414" s="4" t="s">
        <v>1263</v>
      </c>
    </row>
    <row r="415" spans="1:6" x14ac:dyDescent="0.25">
      <c r="A415" s="17">
        <v>39932</v>
      </c>
      <c r="B415" s="4" t="s">
        <v>277</v>
      </c>
      <c r="C415" s="4" t="s">
        <v>835</v>
      </c>
      <c r="D415" s="4" t="s">
        <v>884</v>
      </c>
      <c r="E415" s="4">
        <v>30</v>
      </c>
      <c r="F415" s="4" t="s">
        <v>1264</v>
      </c>
    </row>
    <row r="416" spans="1:6" x14ac:dyDescent="0.25">
      <c r="A416" s="17">
        <v>40610</v>
      </c>
      <c r="B416" s="4" t="s">
        <v>276</v>
      </c>
      <c r="C416" s="4" t="s">
        <v>201</v>
      </c>
      <c r="D416" s="4" t="s">
        <v>860</v>
      </c>
      <c r="E416" s="4">
        <v>38</v>
      </c>
      <c r="F416" s="4" t="s">
        <v>1265</v>
      </c>
    </row>
    <row r="417" spans="1:6" x14ac:dyDescent="0.25">
      <c r="A417" s="17">
        <v>40274</v>
      </c>
      <c r="B417" s="4" t="s">
        <v>261</v>
      </c>
      <c r="C417" s="4" t="s">
        <v>199</v>
      </c>
      <c r="D417" s="4" t="s">
        <v>846</v>
      </c>
      <c r="E417" s="4">
        <v>3</v>
      </c>
      <c r="F417" s="4" t="s">
        <v>1266</v>
      </c>
    </row>
    <row r="418" spans="1:6" x14ac:dyDescent="0.25">
      <c r="A418" s="17">
        <v>40492</v>
      </c>
      <c r="B418" s="4" t="s">
        <v>845</v>
      </c>
      <c r="C418" s="4" t="s">
        <v>200</v>
      </c>
      <c r="D418" s="4" t="s">
        <v>749</v>
      </c>
      <c r="E418" s="4">
        <v>31</v>
      </c>
      <c r="F418" s="4" t="s">
        <v>1267</v>
      </c>
    </row>
    <row r="419" spans="1:6" x14ac:dyDescent="0.25">
      <c r="A419" s="17">
        <v>40071</v>
      </c>
      <c r="B419" s="4" t="s">
        <v>276</v>
      </c>
      <c r="C419" s="4" t="s">
        <v>201</v>
      </c>
      <c r="D419" s="4" t="s">
        <v>860</v>
      </c>
      <c r="E419" s="4">
        <v>23</v>
      </c>
      <c r="F419" s="4" t="s">
        <v>1268</v>
      </c>
    </row>
    <row r="420" spans="1:6" x14ac:dyDescent="0.25">
      <c r="A420" s="17">
        <v>40307</v>
      </c>
      <c r="B420" s="4" t="s">
        <v>845</v>
      </c>
      <c r="C420" s="4" t="s">
        <v>864</v>
      </c>
      <c r="D420" s="4" t="s">
        <v>846</v>
      </c>
      <c r="E420" s="4">
        <v>35</v>
      </c>
      <c r="F420" s="4" t="s">
        <v>1269</v>
      </c>
    </row>
    <row r="421" spans="1:6" x14ac:dyDescent="0.25">
      <c r="A421" s="17">
        <v>40123</v>
      </c>
      <c r="B421" s="4" t="s">
        <v>280</v>
      </c>
      <c r="C421" s="4" t="s">
        <v>838</v>
      </c>
      <c r="D421" s="4" t="s">
        <v>862</v>
      </c>
      <c r="E421" s="4">
        <v>10</v>
      </c>
      <c r="F421" s="4" t="s">
        <v>1270</v>
      </c>
    </row>
    <row r="422" spans="1:6" x14ac:dyDescent="0.25">
      <c r="A422" s="17">
        <v>40156</v>
      </c>
      <c r="B422" s="4" t="s">
        <v>284</v>
      </c>
      <c r="C422" s="4" t="s">
        <v>200</v>
      </c>
      <c r="D422" s="4" t="s">
        <v>872</v>
      </c>
      <c r="E422" s="4">
        <v>2</v>
      </c>
      <c r="F422" s="4" t="s">
        <v>1271</v>
      </c>
    </row>
    <row r="423" spans="1:6" x14ac:dyDescent="0.25">
      <c r="A423" s="17">
        <v>40213</v>
      </c>
      <c r="B423" s="4" t="s">
        <v>267</v>
      </c>
      <c r="C423" s="4" t="s">
        <v>201</v>
      </c>
      <c r="D423" s="4" t="s">
        <v>753</v>
      </c>
      <c r="E423" s="4">
        <v>2</v>
      </c>
      <c r="F423" s="4" t="s">
        <v>1272</v>
      </c>
    </row>
    <row r="424" spans="1:6" x14ac:dyDescent="0.25">
      <c r="A424" s="17">
        <v>40480</v>
      </c>
      <c r="B424" s="4" t="s">
        <v>267</v>
      </c>
      <c r="C424" s="4" t="s">
        <v>864</v>
      </c>
      <c r="D424" s="4" t="s">
        <v>872</v>
      </c>
      <c r="E424" s="4">
        <v>23</v>
      </c>
      <c r="F424" s="4" t="s">
        <v>1273</v>
      </c>
    </row>
    <row r="425" spans="1:6" x14ac:dyDescent="0.25">
      <c r="A425" s="17">
        <v>40551</v>
      </c>
      <c r="B425" s="4" t="s">
        <v>265</v>
      </c>
      <c r="C425" s="4" t="s">
        <v>864</v>
      </c>
      <c r="D425" s="4" t="s">
        <v>839</v>
      </c>
      <c r="E425" s="4">
        <v>34</v>
      </c>
      <c r="F425" s="4" t="s">
        <v>1274</v>
      </c>
    </row>
    <row r="426" spans="1:6" x14ac:dyDescent="0.25">
      <c r="A426" s="17">
        <v>39965</v>
      </c>
      <c r="B426" s="4" t="s">
        <v>265</v>
      </c>
      <c r="C426" s="4" t="s">
        <v>198</v>
      </c>
      <c r="D426" s="4" t="s">
        <v>839</v>
      </c>
      <c r="E426" s="4">
        <v>28</v>
      </c>
      <c r="F426" s="4" t="s">
        <v>1275</v>
      </c>
    </row>
    <row r="427" spans="1:6" x14ac:dyDescent="0.25">
      <c r="A427" s="17">
        <v>39986</v>
      </c>
      <c r="B427" s="4" t="s">
        <v>268</v>
      </c>
      <c r="C427" s="4" t="s">
        <v>199</v>
      </c>
      <c r="D427" s="4" t="s">
        <v>841</v>
      </c>
      <c r="E427" s="4">
        <v>28</v>
      </c>
      <c r="F427" s="4" t="s">
        <v>1276</v>
      </c>
    </row>
    <row r="428" spans="1:6" x14ac:dyDescent="0.25">
      <c r="A428" s="17">
        <v>40463</v>
      </c>
      <c r="B428" s="4" t="s">
        <v>190</v>
      </c>
      <c r="C428" s="4" t="s">
        <v>200</v>
      </c>
      <c r="D428" s="4" t="s">
        <v>872</v>
      </c>
      <c r="E428" s="4">
        <v>2</v>
      </c>
      <c r="F428" s="4" t="s">
        <v>1277</v>
      </c>
    </row>
    <row r="429" spans="1:6" x14ac:dyDescent="0.25">
      <c r="A429" s="17">
        <v>39967</v>
      </c>
      <c r="B429" s="4" t="s">
        <v>273</v>
      </c>
      <c r="C429" s="4" t="s">
        <v>835</v>
      </c>
      <c r="D429" s="4" t="s">
        <v>749</v>
      </c>
      <c r="E429" s="4">
        <v>27</v>
      </c>
      <c r="F429" s="4" t="s">
        <v>1278</v>
      </c>
    </row>
    <row r="430" spans="1:6" x14ac:dyDescent="0.25">
      <c r="A430" s="17">
        <v>40353</v>
      </c>
      <c r="B430" s="4" t="s">
        <v>261</v>
      </c>
      <c r="C430" s="4" t="s">
        <v>858</v>
      </c>
      <c r="D430" s="4" t="s">
        <v>836</v>
      </c>
      <c r="E430" s="4">
        <v>10</v>
      </c>
      <c r="F430" s="4" t="s">
        <v>1279</v>
      </c>
    </row>
    <row r="431" spans="1:6" x14ac:dyDescent="0.25">
      <c r="A431" s="17">
        <v>39966</v>
      </c>
      <c r="B431" s="4" t="s">
        <v>270</v>
      </c>
      <c r="C431" s="4" t="s">
        <v>201</v>
      </c>
      <c r="D431" s="4" t="s">
        <v>884</v>
      </c>
      <c r="E431" s="4">
        <v>38</v>
      </c>
      <c r="F431" s="4" t="s">
        <v>1280</v>
      </c>
    </row>
    <row r="432" spans="1:6" x14ac:dyDescent="0.25">
      <c r="A432" s="17">
        <v>39931</v>
      </c>
      <c r="B432" s="4" t="s">
        <v>278</v>
      </c>
      <c r="C432" s="4" t="s">
        <v>850</v>
      </c>
      <c r="D432" s="4" t="s">
        <v>852</v>
      </c>
      <c r="E432" s="4">
        <v>12</v>
      </c>
      <c r="F432" s="4" t="s">
        <v>1281</v>
      </c>
    </row>
    <row r="433" spans="1:6" x14ac:dyDescent="0.25">
      <c r="A433" s="17">
        <v>40520</v>
      </c>
      <c r="B433" s="4" t="s">
        <v>190</v>
      </c>
      <c r="C433" s="4" t="s">
        <v>202</v>
      </c>
      <c r="D433" s="4" t="s">
        <v>836</v>
      </c>
      <c r="E433" s="4">
        <v>33</v>
      </c>
      <c r="F433" s="4" t="s">
        <v>1282</v>
      </c>
    </row>
    <row r="434" spans="1:6" x14ac:dyDescent="0.25">
      <c r="A434" s="17">
        <v>39943</v>
      </c>
      <c r="B434" s="4" t="s">
        <v>278</v>
      </c>
      <c r="C434" s="4" t="s">
        <v>835</v>
      </c>
      <c r="D434" s="4" t="s">
        <v>753</v>
      </c>
      <c r="E434" s="4">
        <v>1</v>
      </c>
      <c r="F434" s="4" t="s">
        <v>1283</v>
      </c>
    </row>
    <row r="435" spans="1:6" x14ac:dyDescent="0.25">
      <c r="A435" s="17">
        <v>40450</v>
      </c>
      <c r="B435" s="4" t="s">
        <v>845</v>
      </c>
      <c r="C435" s="4" t="s">
        <v>850</v>
      </c>
      <c r="D435" s="4" t="s">
        <v>855</v>
      </c>
      <c r="E435" s="4">
        <v>26</v>
      </c>
      <c r="F435" s="4" t="s">
        <v>1284</v>
      </c>
    </row>
    <row r="436" spans="1:6" x14ac:dyDescent="0.25">
      <c r="A436" s="17">
        <v>40273</v>
      </c>
      <c r="B436" s="4" t="s">
        <v>282</v>
      </c>
      <c r="C436" s="4" t="s">
        <v>850</v>
      </c>
      <c r="D436" s="4" t="s">
        <v>836</v>
      </c>
      <c r="E436" s="4">
        <v>25</v>
      </c>
      <c r="F436" s="4" t="s">
        <v>1285</v>
      </c>
    </row>
    <row r="437" spans="1:6" x14ac:dyDescent="0.25">
      <c r="A437" s="17">
        <v>40362</v>
      </c>
      <c r="B437" s="4" t="s">
        <v>284</v>
      </c>
      <c r="C437" s="4" t="s">
        <v>858</v>
      </c>
      <c r="D437" s="4" t="s">
        <v>884</v>
      </c>
      <c r="E437" s="4">
        <v>31</v>
      </c>
      <c r="F437" s="4" t="s">
        <v>1286</v>
      </c>
    </row>
    <row r="438" spans="1:6" x14ac:dyDescent="0.25">
      <c r="A438" s="17">
        <v>40610</v>
      </c>
      <c r="B438" s="4" t="s">
        <v>266</v>
      </c>
      <c r="C438" s="4" t="s">
        <v>198</v>
      </c>
      <c r="D438" s="4" t="s">
        <v>855</v>
      </c>
      <c r="E438" s="4">
        <v>33</v>
      </c>
      <c r="F438" s="4" t="s">
        <v>1287</v>
      </c>
    </row>
    <row r="439" spans="1:6" x14ac:dyDescent="0.25">
      <c r="A439" s="17">
        <v>40068</v>
      </c>
      <c r="B439" s="4" t="s">
        <v>270</v>
      </c>
      <c r="C439" s="4" t="s">
        <v>200</v>
      </c>
      <c r="D439" s="4" t="s">
        <v>839</v>
      </c>
      <c r="E439" s="4">
        <v>7</v>
      </c>
      <c r="F439" s="4" t="s">
        <v>1288</v>
      </c>
    </row>
    <row r="440" spans="1:6" x14ac:dyDescent="0.25">
      <c r="A440" s="17">
        <v>39995</v>
      </c>
      <c r="B440" s="4" t="s">
        <v>190</v>
      </c>
      <c r="C440" s="4" t="s">
        <v>199</v>
      </c>
      <c r="D440" s="4" t="s">
        <v>749</v>
      </c>
      <c r="E440" s="4">
        <v>32</v>
      </c>
      <c r="F440" s="4" t="s">
        <v>1289</v>
      </c>
    </row>
    <row r="441" spans="1:6" x14ac:dyDescent="0.25">
      <c r="A441" s="17">
        <v>40300</v>
      </c>
      <c r="B441" s="4" t="s">
        <v>278</v>
      </c>
      <c r="C441" s="4" t="s">
        <v>199</v>
      </c>
      <c r="D441" s="4" t="s">
        <v>753</v>
      </c>
      <c r="E441" s="4">
        <v>35</v>
      </c>
      <c r="F441" s="4" t="s">
        <v>1290</v>
      </c>
    </row>
    <row r="442" spans="1:6" x14ac:dyDescent="0.25">
      <c r="A442" s="17">
        <v>40127</v>
      </c>
      <c r="B442" s="4" t="s">
        <v>267</v>
      </c>
      <c r="C442" s="4" t="s">
        <v>858</v>
      </c>
      <c r="D442" s="4" t="s">
        <v>848</v>
      </c>
      <c r="E442" s="4">
        <v>1</v>
      </c>
      <c r="F442" s="4" t="s">
        <v>1291</v>
      </c>
    </row>
    <row r="443" spans="1:6" x14ac:dyDescent="0.25">
      <c r="A443" s="17">
        <v>40605</v>
      </c>
      <c r="B443" s="4" t="s">
        <v>263</v>
      </c>
      <c r="C443" s="4" t="s">
        <v>864</v>
      </c>
      <c r="D443" s="4" t="s">
        <v>836</v>
      </c>
      <c r="E443" s="4">
        <v>30</v>
      </c>
      <c r="F443" s="4" t="s">
        <v>1292</v>
      </c>
    </row>
    <row r="444" spans="1:6" x14ac:dyDescent="0.25">
      <c r="A444" s="17">
        <v>40205</v>
      </c>
      <c r="B444" s="4" t="s">
        <v>186</v>
      </c>
      <c r="C444" s="4" t="s">
        <v>850</v>
      </c>
      <c r="D444" s="4" t="s">
        <v>884</v>
      </c>
      <c r="E444" s="4">
        <v>9</v>
      </c>
      <c r="F444" s="4" t="s">
        <v>1293</v>
      </c>
    </row>
    <row r="445" spans="1:6" x14ac:dyDescent="0.25">
      <c r="A445" s="17">
        <v>40450</v>
      </c>
      <c r="B445" s="4" t="s">
        <v>279</v>
      </c>
      <c r="C445" s="4" t="s">
        <v>850</v>
      </c>
      <c r="D445" s="4" t="s">
        <v>836</v>
      </c>
      <c r="E445" s="4">
        <v>23</v>
      </c>
      <c r="F445" s="4" t="s">
        <v>1294</v>
      </c>
    </row>
    <row r="446" spans="1:6" x14ac:dyDescent="0.25">
      <c r="A446" s="17">
        <v>40587</v>
      </c>
      <c r="B446" s="4" t="s">
        <v>271</v>
      </c>
      <c r="C446" s="4" t="s">
        <v>835</v>
      </c>
      <c r="D446" s="4" t="s">
        <v>846</v>
      </c>
      <c r="E446" s="4">
        <v>30</v>
      </c>
      <c r="F446" s="4" t="s">
        <v>1295</v>
      </c>
    </row>
    <row r="447" spans="1:6" x14ac:dyDescent="0.25">
      <c r="A447" s="17">
        <v>40530</v>
      </c>
      <c r="B447" s="4" t="s">
        <v>281</v>
      </c>
      <c r="C447" s="4" t="s">
        <v>201</v>
      </c>
      <c r="D447" s="4" t="s">
        <v>848</v>
      </c>
      <c r="E447" s="4">
        <v>19</v>
      </c>
      <c r="F447" s="4" t="s">
        <v>1296</v>
      </c>
    </row>
    <row r="448" spans="1:6" x14ac:dyDescent="0.25">
      <c r="A448" s="17">
        <v>40445</v>
      </c>
      <c r="B448" s="4" t="s">
        <v>277</v>
      </c>
      <c r="C448" s="4" t="s">
        <v>850</v>
      </c>
      <c r="D448" s="4" t="s">
        <v>753</v>
      </c>
      <c r="E448" s="4">
        <v>24</v>
      </c>
      <c r="F448" s="4" t="s">
        <v>1297</v>
      </c>
    </row>
    <row r="449" spans="1:6" x14ac:dyDescent="0.25">
      <c r="A449" s="17">
        <v>40318</v>
      </c>
      <c r="B449" s="4" t="s">
        <v>284</v>
      </c>
      <c r="C449" s="4" t="s">
        <v>200</v>
      </c>
      <c r="D449" s="4" t="s">
        <v>841</v>
      </c>
      <c r="E449" s="4">
        <v>13</v>
      </c>
      <c r="F449" s="4" t="s">
        <v>1298</v>
      </c>
    </row>
    <row r="450" spans="1:6" x14ac:dyDescent="0.25">
      <c r="A450" s="17">
        <v>40469</v>
      </c>
      <c r="B450" s="4" t="s">
        <v>261</v>
      </c>
      <c r="C450" s="4" t="s">
        <v>850</v>
      </c>
      <c r="D450" s="4" t="s">
        <v>753</v>
      </c>
      <c r="E450" s="4">
        <v>17</v>
      </c>
      <c r="F450" s="4" t="s">
        <v>1299</v>
      </c>
    </row>
    <row r="451" spans="1:6" x14ac:dyDescent="0.25">
      <c r="A451" s="17">
        <v>40470</v>
      </c>
      <c r="B451" s="4" t="s">
        <v>268</v>
      </c>
      <c r="C451" s="4" t="s">
        <v>858</v>
      </c>
      <c r="D451" s="4" t="s">
        <v>841</v>
      </c>
      <c r="E451" s="4">
        <v>24</v>
      </c>
      <c r="F451" s="4" t="s">
        <v>1300</v>
      </c>
    </row>
    <row r="452" spans="1:6" x14ac:dyDescent="0.25">
      <c r="A452" s="17">
        <v>40617</v>
      </c>
      <c r="B452" s="4" t="s">
        <v>266</v>
      </c>
      <c r="C452" s="4" t="s">
        <v>864</v>
      </c>
      <c r="D452" s="4" t="s">
        <v>753</v>
      </c>
      <c r="E452" s="4">
        <v>36</v>
      </c>
      <c r="F452" s="4" t="s">
        <v>1301</v>
      </c>
    </row>
    <row r="453" spans="1:6" x14ac:dyDescent="0.25">
      <c r="A453" s="17">
        <v>40422</v>
      </c>
      <c r="B453" s="4" t="s">
        <v>270</v>
      </c>
      <c r="C453" s="4" t="s">
        <v>850</v>
      </c>
      <c r="D453" s="4" t="s">
        <v>862</v>
      </c>
      <c r="E453" s="4">
        <v>21</v>
      </c>
      <c r="F453" s="4" t="s">
        <v>1302</v>
      </c>
    </row>
    <row r="454" spans="1:6" x14ac:dyDescent="0.25">
      <c r="A454" s="17">
        <v>40290</v>
      </c>
      <c r="B454" s="4" t="s">
        <v>186</v>
      </c>
      <c r="C454" s="4" t="s">
        <v>850</v>
      </c>
      <c r="D454" s="4" t="s">
        <v>860</v>
      </c>
      <c r="E454" s="4">
        <v>5</v>
      </c>
      <c r="F454" s="4" t="s">
        <v>1303</v>
      </c>
    </row>
    <row r="455" spans="1:6" x14ac:dyDescent="0.25">
      <c r="A455" s="17">
        <v>40425</v>
      </c>
      <c r="B455" s="4" t="s">
        <v>281</v>
      </c>
      <c r="C455" s="4" t="s">
        <v>199</v>
      </c>
      <c r="D455" s="4" t="s">
        <v>753</v>
      </c>
      <c r="E455" s="4">
        <v>23</v>
      </c>
      <c r="F455" s="4" t="s">
        <v>1304</v>
      </c>
    </row>
    <row r="456" spans="1:6" x14ac:dyDescent="0.25">
      <c r="A456" s="17">
        <v>40178</v>
      </c>
      <c r="B456" s="4" t="s">
        <v>266</v>
      </c>
      <c r="C456" s="4" t="s">
        <v>835</v>
      </c>
      <c r="D456" s="4" t="s">
        <v>749</v>
      </c>
      <c r="E456" s="4">
        <v>30</v>
      </c>
      <c r="F456" s="4" t="s">
        <v>1305</v>
      </c>
    </row>
    <row r="457" spans="1:6" x14ac:dyDescent="0.25">
      <c r="A457" s="17">
        <v>40173</v>
      </c>
      <c r="B457" s="4" t="s">
        <v>277</v>
      </c>
      <c r="C457" s="4" t="s">
        <v>858</v>
      </c>
      <c r="D457" s="4" t="s">
        <v>884</v>
      </c>
      <c r="E457" s="4">
        <v>31</v>
      </c>
      <c r="F457" s="4" t="s">
        <v>1306</v>
      </c>
    </row>
    <row r="458" spans="1:6" x14ac:dyDescent="0.25">
      <c r="A458" s="17">
        <v>40176</v>
      </c>
      <c r="B458" s="4" t="s">
        <v>261</v>
      </c>
      <c r="C458" s="4" t="s">
        <v>850</v>
      </c>
      <c r="D458" s="4" t="s">
        <v>872</v>
      </c>
      <c r="E458" s="4">
        <v>35</v>
      </c>
      <c r="F458" s="4" t="s">
        <v>1307</v>
      </c>
    </row>
    <row r="459" spans="1:6" x14ac:dyDescent="0.25">
      <c r="A459" s="17">
        <v>40632</v>
      </c>
      <c r="B459" s="4" t="s">
        <v>278</v>
      </c>
      <c r="C459" s="4" t="s">
        <v>198</v>
      </c>
      <c r="D459" s="4" t="s">
        <v>836</v>
      </c>
      <c r="E459" s="4">
        <v>1</v>
      </c>
      <c r="F459" s="4" t="s">
        <v>1308</v>
      </c>
    </row>
    <row r="460" spans="1:6" x14ac:dyDescent="0.25">
      <c r="A460" s="17">
        <v>40159</v>
      </c>
      <c r="B460" s="4" t="s">
        <v>276</v>
      </c>
      <c r="C460" s="4" t="s">
        <v>202</v>
      </c>
      <c r="D460" s="4" t="s">
        <v>753</v>
      </c>
      <c r="E460" s="4">
        <v>23</v>
      </c>
      <c r="F460" s="4" t="s">
        <v>1309</v>
      </c>
    </row>
    <row r="461" spans="1:6" x14ac:dyDescent="0.25">
      <c r="A461" s="17">
        <v>40484</v>
      </c>
      <c r="B461" s="4" t="s">
        <v>191</v>
      </c>
      <c r="C461" s="4" t="s">
        <v>835</v>
      </c>
      <c r="D461" s="4" t="s">
        <v>839</v>
      </c>
      <c r="E461" s="4">
        <v>6</v>
      </c>
      <c r="F461" s="4" t="s">
        <v>1310</v>
      </c>
    </row>
    <row r="462" spans="1:6" x14ac:dyDescent="0.25">
      <c r="A462" s="17">
        <v>40265</v>
      </c>
      <c r="B462" s="4" t="s">
        <v>276</v>
      </c>
      <c r="C462" s="4" t="s">
        <v>858</v>
      </c>
      <c r="D462" s="4" t="s">
        <v>855</v>
      </c>
      <c r="E462" s="4">
        <v>28</v>
      </c>
      <c r="F462" s="4" t="s">
        <v>1311</v>
      </c>
    </row>
    <row r="463" spans="1:6" x14ac:dyDescent="0.25">
      <c r="A463" s="17">
        <v>40134</v>
      </c>
      <c r="B463" s="4" t="s">
        <v>275</v>
      </c>
      <c r="C463" s="4" t="s">
        <v>858</v>
      </c>
      <c r="D463" s="4" t="s">
        <v>884</v>
      </c>
      <c r="E463" s="4">
        <v>29</v>
      </c>
      <c r="F463" s="4" t="s">
        <v>1312</v>
      </c>
    </row>
    <row r="464" spans="1:6" x14ac:dyDescent="0.25">
      <c r="A464" s="17">
        <v>40325</v>
      </c>
      <c r="B464" s="4" t="s">
        <v>845</v>
      </c>
      <c r="C464" s="4" t="s">
        <v>838</v>
      </c>
      <c r="D464" s="4" t="s">
        <v>848</v>
      </c>
      <c r="E464" s="4">
        <v>30</v>
      </c>
      <c r="F464" s="4" t="s">
        <v>1313</v>
      </c>
    </row>
    <row r="465" spans="1:6" x14ac:dyDescent="0.25">
      <c r="A465" s="17">
        <v>40032</v>
      </c>
      <c r="B465" s="4" t="s">
        <v>272</v>
      </c>
      <c r="C465" s="4" t="s">
        <v>850</v>
      </c>
      <c r="D465" s="4" t="s">
        <v>862</v>
      </c>
      <c r="E465" s="4">
        <v>33</v>
      </c>
      <c r="F465" s="4" t="s">
        <v>1314</v>
      </c>
    </row>
    <row r="466" spans="1:6" x14ac:dyDescent="0.25">
      <c r="A466" s="17">
        <v>40494</v>
      </c>
      <c r="B466" s="4" t="s">
        <v>283</v>
      </c>
      <c r="C466" s="4" t="s">
        <v>201</v>
      </c>
      <c r="D466" s="4" t="s">
        <v>841</v>
      </c>
      <c r="E466" s="4">
        <v>35</v>
      </c>
      <c r="F466" s="4" t="s">
        <v>1315</v>
      </c>
    </row>
    <row r="467" spans="1:6" x14ac:dyDescent="0.25">
      <c r="A467" s="17">
        <v>40406</v>
      </c>
      <c r="B467" s="4" t="s">
        <v>845</v>
      </c>
      <c r="C467" s="4" t="s">
        <v>198</v>
      </c>
      <c r="D467" s="4" t="s">
        <v>865</v>
      </c>
      <c r="E467" s="4">
        <v>23</v>
      </c>
      <c r="F467" s="4" t="s">
        <v>1316</v>
      </c>
    </row>
    <row r="468" spans="1:6" x14ac:dyDescent="0.25">
      <c r="A468" s="17">
        <v>40039</v>
      </c>
      <c r="B468" s="4" t="s">
        <v>271</v>
      </c>
      <c r="C468" s="4" t="s">
        <v>838</v>
      </c>
      <c r="D468" s="4" t="s">
        <v>749</v>
      </c>
      <c r="E468" s="4">
        <v>12</v>
      </c>
      <c r="F468" s="4" t="s">
        <v>1317</v>
      </c>
    </row>
    <row r="469" spans="1:6" x14ac:dyDescent="0.25">
      <c r="A469" s="17">
        <v>40089</v>
      </c>
      <c r="B469" s="4" t="s">
        <v>284</v>
      </c>
      <c r="C469" s="4" t="s">
        <v>199</v>
      </c>
      <c r="D469" s="4" t="s">
        <v>749</v>
      </c>
      <c r="E469" s="4">
        <v>27</v>
      </c>
      <c r="F469" s="4" t="s">
        <v>1318</v>
      </c>
    </row>
    <row r="470" spans="1:6" x14ac:dyDescent="0.25">
      <c r="A470" s="17">
        <v>40377</v>
      </c>
      <c r="B470" s="4" t="s">
        <v>261</v>
      </c>
      <c r="C470" s="4" t="s">
        <v>835</v>
      </c>
      <c r="D470" s="4" t="s">
        <v>749</v>
      </c>
      <c r="E470" s="4">
        <v>28</v>
      </c>
      <c r="F470" s="4" t="s">
        <v>1319</v>
      </c>
    </row>
    <row r="471" spans="1:6" x14ac:dyDescent="0.25">
      <c r="A471" s="17">
        <v>40008</v>
      </c>
      <c r="B471" s="4" t="s">
        <v>270</v>
      </c>
      <c r="C471" s="4" t="s">
        <v>201</v>
      </c>
      <c r="D471" s="4" t="s">
        <v>848</v>
      </c>
      <c r="E471" s="4">
        <v>38</v>
      </c>
      <c r="F471" s="4" t="s">
        <v>1320</v>
      </c>
    </row>
    <row r="472" spans="1:6" x14ac:dyDescent="0.25">
      <c r="A472" s="17">
        <v>40627</v>
      </c>
      <c r="B472" s="4" t="s">
        <v>284</v>
      </c>
      <c r="C472" s="4" t="s">
        <v>864</v>
      </c>
      <c r="D472" s="4" t="s">
        <v>839</v>
      </c>
      <c r="E472" s="4">
        <v>13</v>
      </c>
      <c r="F472" s="4" t="s">
        <v>1321</v>
      </c>
    </row>
    <row r="473" spans="1:6" x14ac:dyDescent="0.25">
      <c r="A473" s="17">
        <v>40548</v>
      </c>
      <c r="B473" s="4" t="s">
        <v>280</v>
      </c>
      <c r="C473" s="4" t="s">
        <v>199</v>
      </c>
      <c r="D473" s="4" t="s">
        <v>841</v>
      </c>
      <c r="E473" s="4">
        <v>26</v>
      </c>
      <c r="F473" s="4" t="s">
        <v>1322</v>
      </c>
    </row>
    <row r="474" spans="1:6" x14ac:dyDescent="0.25">
      <c r="A474" s="17">
        <v>40253</v>
      </c>
      <c r="B474" s="4" t="s">
        <v>190</v>
      </c>
      <c r="C474" s="4" t="s">
        <v>850</v>
      </c>
      <c r="D474" s="4" t="s">
        <v>884</v>
      </c>
      <c r="E474" s="4">
        <v>7</v>
      </c>
      <c r="F474" s="4" t="s">
        <v>1323</v>
      </c>
    </row>
    <row r="475" spans="1:6" x14ac:dyDescent="0.25">
      <c r="A475" s="17">
        <v>40437</v>
      </c>
      <c r="B475" s="4" t="s">
        <v>268</v>
      </c>
      <c r="C475" s="4" t="s">
        <v>850</v>
      </c>
      <c r="D475" s="4" t="s">
        <v>884</v>
      </c>
      <c r="E475" s="4">
        <v>26</v>
      </c>
      <c r="F475" s="4" t="s">
        <v>1324</v>
      </c>
    </row>
    <row r="476" spans="1:6" x14ac:dyDescent="0.25">
      <c r="A476" s="17">
        <v>40416</v>
      </c>
      <c r="B476" s="4" t="s">
        <v>284</v>
      </c>
      <c r="C476" s="4" t="s">
        <v>198</v>
      </c>
      <c r="D476" s="4" t="s">
        <v>839</v>
      </c>
      <c r="E476" s="4">
        <v>9</v>
      </c>
      <c r="F476" s="4" t="s">
        <v>1325</v>
      </c>
    </row>
    <row r="477" spans="1:6" x14ac:dyDescent="0.25">
      <c r="A477" s="17">
        <v>40003</v>
      </c>
      <c r="B477" s="4" t="s">
        <v>275</v>
      </c>
      <c r="C477" s="4" t="s">
        <v>202</v>
      </c>
      <c r="D477" s="4" t="s">
        <v>884</v>
      </c>
      <c r="E477" s="4">
        <v>25</v>
      </c>
      <c r="F477" s="4" t="s">
        <v>1326</v>
      </c>
    </row>
    <row r="478" spans="1:6" x14ac:dyDescent="0.25">
      <c r="A478" s="17">
        <v>40074</v>
      </c>
      <c r="B478" s="4" t="s">
        <v>275</v>
      </c>
      <c r="C478" s="4" t="s">
        <v>838</v>
      </c>
      <c r="D478" s="4" t="s">
        <v>753</v>
      </c>
      <c r="E478" s="4">
        <v>8</v>
      </c>
      <c r="F478" s="4" t="s">
        <v>1327</v>
      </c>
    </row>
    <row r="479" spans="1:6" x14ac:dyDescent="0.25">
      <c r="A479" s="17">
        <v>40305</v>
      </c>
      <c r="B479" s="4" t="s">
        <v>265</v>
      </c>
      <c r="C479" s="4" t="s">
        <v>198</v>
      </c>
      <c r="D479" s="4" t="s">
        <v>865</v>
      </c>
      <c r="E479" s="4">
        <v>34</v>
      </c>
      <c r="F479" s="4" t="s">
        <v>1328</v>
      </c>
    </row>
    <row r="480" spans="1:6" x14ac:dyDescent="0.25">
      <c r="A480" s="17">
        <v>40016</v>
      </c>
      <c r="B480" s="4" t="s">
        <v>186</v>
      </c>
      <c r="C480" s="4" t="s">
        <v>850</v>
      </c>
      <c r="D480" s="4" t="s">
        <v>855</v>
      </c>
      <c r="E480" s="4">
        <v>5</v>
      </c>
      <c r="F480" s="4" t="s">
        <v>1329</v>
      </c>
    </row>
    <row r="481" spans="1:6" x14ac:dyDescent="0.25">
      <c r="A481" s="17">
        <v>40451</v>
      </c>
      <c r="B481" s="4" t="s">
        <v>276</v>
      </c>
      <c r="C481" s="4" t="s">
        <v>864</v>
      </c>
      <c r="D481" s="4" t="s">
        <v>862</v>
      </c>
      <c r="E481" s="4">
        <v>33</v>
      </c>
      <c r="F481" s="4" t="s">
        <v>1330</v>
      </c>
    </row>
    <row r="482" spans="1:6" x14ac:dyDescent="0.25">
      <c r="A482" s="17">
        <v>40248</v>
      </c>
      <c r="B482" s="4" t="s">
        <v>279</v>
      </c>
      <c r="C482" s="4" t="s">
        <v>835</v>
      </c>
      <c r="D482" s="4" t="s">
        <v>884</v>
      </c>
      <c r="E482" s="4">
        <v>38</v>
      </c>
      <c r="F482" s="4" t="s">
        <v>1331</v>
      </c>
    </row>
    <row r="483" spans="1:6" x14ac:dyDescent="0.25">
      <c r="A483" s="17">
        <v>40511</v>
      </c>
      <c r="B483" s="4" t="s">
        <v>261</v>
      </c>
      <c r="C483" s="4" t="s">
        <v>838</v>
      </c>
      <c r="D483" s="4" t="s">
        <v>839</v>
      </c>
      <c r="E483" s="4">
        <v>26</v>
      </c>
      <c r="F483" s="4" t="s">
        <v>1332</v>
      </c>
    </row>
    <row r="484" spans="1:6" x14ac:dyDescent="0.25">
      <c r="A484" s="17">
        <v>40147</v>
      </c>
      <c r="B484" s="4" t="s">
        <v>284</v>
      </c>
      <c r="C484" s="4" t="s">
        <v>850</v>
      </c>
      <c r="D484" s="4" t="s">
        <v>836</v>
      </c>
      <c r="E484" s="4">
        <v>23</v>
      </c>
      <c r="F484" s="4" t="s">
        <v>1333</v>
      </c>
    </row>
    <row r="485" spans="1:6" x14ac:dyDescent="0.25">
      <c r="A485" s="17">
        <v>40169</v>
      </c>
      <c r="B485" s="4" t="s">
        <v>266</v>
      </c>
      <c r="C485" s="4" t="s">
        <v>850</v>
      </c>
      <c r="D485" s="4" t="s">
        <v>860</v>
      </c>
      <c r="E485" s="4">
        <v>11</v>
      </c>
      <c r="F485" s="4" t="s">
        <v>1334</v>
      </c>
    </row>
    <row r="486" spans="1:6" x14ac:dyDescent="0.25">
      <c r="A486" s="17">
        <v>40553</v>
      </c>
      <c r="B486" s="4" t="s">
        <v>268</v>
      </c>
      <c r="C486" s="4" t="s">
        <v>199</v>
      </c>
      <c r="D486" s="4" t="s">
        <v>839</v>
      </c>
      <c r="E486" s="4">
        <v>36</v>
      </c>
      <c r="F486" s="4" t="s">
        <v>1335</v>
      </c>
    </row>
    <row r="487" spans="1:6" x14ac:dyDescent="0.25">
      <c r="A487" s="17">
        <v>40513</v>
      </c>
      <c r="B487" s="4" t="s">
        <v>276</v>
      </c>
      <c r="C487" s="4" t="s">
        <v>858</v>
      </c>
      <c r="D487" s="4" t="s">
        <v>846</v>
      </c>
      <c r="E487" s="4">
        <v>14</v>
      </c>
      <c r="F487" s="4" t="s">
        <v>1336</v>
      </c>
    </row>
    <row r="488" spans="1:6" x14ac:dyDescent="0.25">
      <c r="A488" s="17">
        <v>40512</v>
      </c>
      <c r="B488" s="4" t="s">
        <v>273</v>
      </c>
      <c r="C488" s="4" t="s">
        <v>858</v>
      </c>
      <c r="D488" s="4" t="s">
        <v>846</v>
      </c>
      <c r="E488" s="4">
        <v>22</v>
      </c>
      <c r="F488" s="4" t="s">
        <v>1337</v>
      </c>
    </row>
    <row r="489" spans="1:6" x14ac:dyDescent="0.25">
      <c r="A489" s="17">
        <v>40102</v>
      </c>
      <c r="B489" s="4" t="s">
        <v>270</v>
      </c>
      <c r="C489" s="4" t="s">
        <v>202</v>
      </c>
      <c r="D489" s="4" t="s">
        <v>753</v>
      </c>
      <c r="E489" s="4">
        <v>28</v>
      </c>
      <c r="F489" s="4" t="s">
        <v>1338</v>
      </c>
    </row>
    <row r="490" spans="1:6" x14ac:dyDescent="0.25">
      <c r="A490" s="17">
        <v>40436</v>
      </c>
      <c r="B490" s="4" t="s">
        <v>261</v>
      </c>
      <c r="C490" s="4" t="s">
        <v>202</v>
      </c>
      <c r="D490" s="4" t="s">
        <v>839</v>
      </c>
      <c r="E490" s="4">
        <v>33</v>
      </c>
      <c r="F490" s="4" t="s">
        <v>1339</v>
      </c>
    </row>
    <row r="491" spans="1:6" x14ac:dyDescent="0.25">
      <c r="A491" s="17">
        <v>40020</v>
      </c>
      <c r="B491" s="4" t="s">
        <v>271</v>
      </c>
      <c r="C491" s="4" t="s">
        <v>200</v>
      </c>
      <c r="D491" s="4" t="s">
        <v>839</v>
      </c>
      <c r="E491" s="4">
        <v>19</v>
      </c>
      <c r="F491" s="4" t="s">
        <v>1340</v>
      </c>
    </row>
    <row r="492" spans="1:6" x14ac:dyDescent="0.25">
      <c r="A492" s="17">
        <v>40345</v>
      </c>
      <c r="B492" s="4" t="s">
        <v>284</v>
      </c>
      <c r="C492" s="4" t="s">
        <v>835</v>
      </c>
      <c r="D492" s="4" t="s">
        <v>848</v>
      </c>
      <c r="E492" s="4">
        <v>8</v>
      </c>
      <c r="F492" s="4" t="s">
        <v>1341</v>
      </c>
    </row>
    <row r="493" spans="1:6" x14ac:dyDescent="0.25">
      <c r="A493" s="17">
        <v>40361</v>
      </c>
      <c r="B493" s="4" t="s">
        <v>281</v>
      </c>
      <c r="C493" s="4" t="s">
        <v>200</v>
      </c>
      <c r="D493" s="4" t="s">
        <v>872</v>
      </c>
      <c r="E493" s="4">
        <v>24</v>
      </c>
      <c r="F493" s="4" t="s">
        <v>1342</v>
      </c>
    </row>
    <row r="494" spans="1:6" x14ac:dyDescent="0.25">
      <c r="A494" s="17">
        <v>40056</v>
      </c>
      <c r="B494" s="4" t="s">
        <v>282</v>
      </c>
      <c r="C494" s="4" t="s">
        <v>201</v>
      </c>
      <c r="D494" s="4" t="s">
        <v>860</v>
      </c>
      <c r="E494" s="4">
        <v>33</v>
      </c>
      <c r="F494" s="4" t="s">
        <v>1343</v>
      </c>
    </row>
    <row r="495" spans="1:6" x14ac:dyDescent="0.25">
      <c r="A495" s="17">
        <v>40617</v>
      </c>
      <c r="B495" s="4" t="s">
        <v>284</v>
      </c>
      <c r="C495" s="4" t="s">
        <v>858</v>
      </c>
      <c r="D495" s="4" t="s">
        <v>848</v>
      </c>
      <c r="E495" s="4">
        <v>31</v>
      </c>
      <c r="F495" s="4" t="s">
        <v>1344</v>
      </c>
    </row>
    <row r="496" spans="1:6" x14ac:dyDescent="0.25">
      <c r="A496" s="17">
        <v>40066</v>
      </c>
      <c r="B496" s="4" t="s">
        <v>266</v>
      </c>
      <c r="C496" s="4" t="s">
        <v>835</v>
      </c>
      <c r="D496" s="4" t="s">
        <v>846</v>
      </c>
      <c r="E496" s="4">
        <v>1</v>
      </c>
      <c r="F496" s="4" t="s">
        <v>1345</v>
      </c>
    </row>
    <row r="497" spans="1:6" x14ac:dyDescent="0.25">
      <c r="A497" s="17">
        <v>40064</v>
      </c>
      <c r="B497" s="4" t="s">
        <v>266</v>
      </c>
      <c r="C497" s="4" t="s">
        <v>201</v>
      </c>
      <c r="D497" s="4" t="s">
        <v>753</v>
      </c>
      <c r="E497" s="4">
        <v>37</v>
      </c>
      <c r="F497" s="4" t="s">
        <v>1346</v>
      </c>
    </row>
    <row r="498" spans="1:6" x14ac:dyDescent="0.25">
      <c r="A498" s="17">
        <v>40313</v>
      </c>
      <c r="B498" s="4" t="s">
        <v>278</v>
      </c>
      <c r="C498" s="4" t="s">
        <v>202</v>
      </c>
      <c r="D498" s="4" t="s">
        <v>855</v>
      </c>
      <c r="E498" s="4">
        <v>26</v>
      </c>
      <c r="F498" s="4" t="s">
        <v>1347</v>
      </c>
    </row>
    <row r="499" spans="1:6" x14ac:dyDescent="0.25">
      <c r="A499" s="17">
        <v>40211</v>
      </c>
      <c r="B499" s="4" t="s">
        <v>263</v>
      </c>
      <c r="C499" s="4" t="s">
        <v>835</v>
      </c>
      <c r="D499" s="4" t="s">
        <v>753</v>
      </c>
      <c r="E499" s="4">
        <v>27</v>
      </c>
      <c r="F499" s="4" t="s">
        <v>1348</v>
      </c>
    </row>
    <row r="500" spans="1:6" x14ac:dyDescent="0.25">
      <c r="A500" s="17">
        <v>40347</v>
      </c>
      <c r="B500" s="4" t="s">
        <v>282</v>
      </c>
      <c r="C500" s="4" t="s">
        <v>198</v>
      </c>
      <c r="D500" s="4" t="s">
        <v>841</v>
      </c>
      <c r="E500" s="4">
        <v>7</v>
      </c>
      <c r="F500" s="4" t="s">
        <v>1349</v>
      </c>
    </row>
    <row r="501" spans="1:6" x14ac:dyDescent="0.25">
      <c r="A501" s="17">
        <v>40518</v>
      </c>
      <c r="B501" s="4" t="s">
        <v>190</v>
      </c>
      <c r="C501" s="4" t="s">
        <v>838</v>
      </c>
      <c r="D501" s="4" t="s">
        <v>839</v>
      </c>
      <c r="E501" s="4">
        <v>5</v>
      </c>
      <c r="F501" s="4" t="s">
        <v>1350</v>
      </c>
    </row>
    <row r="502" spans="1:6" x14ac:dyDescent="0.25">
      <c r="A502" s="17">
        <v>40274</v>
      </c>
      <c r="B502" s="4" t="s">
        <v>283</v>
      </c>
      <c r="C502" s="4" t="s">
        <v>835</v>
      </c>
      <c r="D502" s="4" t="s">
        <v>862</v>
      </c>
      <c r="E502" s="4">
        <v>32</v>
      </c>
      <c r="F502" s="4" t="s">
        <v>1351</v>
      </c>
    </row>
    <row r="503" spans="1:6" x14ac:dyDescent="0.25">
      <c r="A503" s="17">
        <v>40019</v>
      </c>
      <c r="B503" s="4" t="s">
        <v>275</v>
      </c>
      <c r="C503" s="4" t="s">
        <v>838</v>
      </c>
      <c r="D503" s="4" t="s">
        <v>872</v>
      </c>
      <c r="E503" s="4">
        <v>9</v>
      </c>
      <c r="F503" s="4" t="s">
        <v>1352</v>
      </c>
    </row>
    <row r="504" spans="1:6" x14ac:dyDescent="0.25">
      <c r="A504" s="17">
        <v>40269</v>
      </c>
      <c r="B504" s="4" t="s">
        <v>267</v>
      </c>
      <c r="C504" s="4" t="s">
        <v>202</v>
      </c>
      <c r="D504" s="4" t="s">
        <v>860</v>
      </c>
      <c r="E504" s="4">
        <v>17</v>
      </c>
      <c r="F504" s="4" t="s">
        <v>1353</v>
      </c>
    </row>
    <row r="505" spans="1:6" x14ac:dyDescent="0.25">
      <c r="A505" s="17">
        <v>40071</v>
      </c>
      <c r="B505" s="4" t="s">
        <v>280</v>
      </c>
      <c r="C505" s="4" t="s">
        <v>199</v>
      </c>
      <c r="D505" s="4" t="s">
        <v>865</v>
      </c>
      <c r="E505" s="4">
        <v>12</v>
      </c>
      <c r="F505" s="4" t="s">
        <v>1354</v>
      </c>
    </row>
    <row r="506" spans="1:6" x14ac:dyDescent="0.25">
      <c r="A506" s="17">
        <v>40484</v>
      </c>
      <c r="B506" s="4" t="s">
        <v>186</v>
      </c>
      <c r="C506" s="4" t="s">
        <v>200</v>
      </c>
      <c r="D506" s="4" t="s">
        <v>862</v>
      </c>
      <c r="E506" s="4">
        <v>2</v>
      </c>
      <c r="F506" s="4" t="s">
        <v>1355</v>
      </c>
    </row>
    <row r="507" spans="1:6" x14ac:dyDescent="0.25">
      <c r="A507" s="17">
        <v>40206</v>
      </c>
      <c r="B507" s="4" t="s">
        <v>270</v>
      </c>
      <c r="C507" s="4" t="s">
        <v>858</v>
      </c>
      <c r="D507" s="4" t="s">
        <v>841</v>
      </c>
      <c r="E507" s="4">
        <v>33</v>
      </c>
      <c r="F507" s="4" t="s">
        <v>1356</v>
      </c>
    </row>
    <row r="508" spans="1:6" x14ac:dyDescent="0.25">
      <c r="A508" s="17">
        <v>40619</v>
      </c>
      <c r="B508" s="4" t="s">
        <v>280</v>
      </c>
      <c r="C508" s="4" t="s">
        <v>838</v>
      </c>
      <c r="D508" s="4" t="s">
        <v>841</v>
      </c>
      <c r="E508" s="4">
        <v>12</v>
      </c>
      <c r="F508" s="4" t="s">
        <v>1357</v>
      </c>
    </row>
    <row r="509" spans="1:6" x14ac:dyDescent="0.25">
      <c r="A509" s="17">
        <v>40296</v>
      </c>
      <c r="B509" s="4" t="s">
        <v>266</v>
      </c>
      <c r="C509" s="4" t="s">
        <v>199</v>
      </c>
      <c r="D509" s="4" t="s">
        <v>753</v>
      </c>
      <c r="E509" s="4">
        <v>22</v>
      </c>
      <c r="F509" s="4" t="s">
        <v>1358</v>
      </c>
    </row>
    <row r="510" spans="1:6" x14ac:dyDescent="0.25">
      <c r="A510" s="17">
        <v>40565</v>
      </c>
      <c r="B510" s="4" t="s">
        <v>268</v>
      </c>
      <c r="C510" s="4" t="s">
        <v>835</v>
      </c>
      <c r="D510" s="4" t="s">
        <v>865</v>
      </c>
      <c r="E510" s="4">
        <v>36</v>
      </c>
      <c r="F510" s="4" t="s">
        <v>1359</v>
      </c>
    </row>
    <row r="511" spans="1:6" x14ac:dyDescent="0.25">
      <c r="A511" s="17">
        <v>40551</v>
      </c>
      <c r="B511" s="4" t="s">
        <v>277</v>
      </c>
      <c r="C511" s="4" t="s">
        <v>201</v>
      </c>
      <c r="D511" s="4" t="s">
        <v>852</v>
      </c>
      <c r="E511" s="4">
        <v>6</v>
      </c>
      <c r="F511" s="4" t="s">
        <v>1360</v>
      </c>
    </row>
    <row r="512" spans="1:6" x14ac:dyDescent="0.25">
      <c r="A512" s="17">
        <v>40199</v>
      </c>
      <c r="B512" s="4" t="s">
        <v>282</v>
      </c>
      <c r="C512" s="4" t="s">
        <v>199</v>
      </c>
      <c r="D512" s="4" t="s">
        <v>884</v>
      </c>
      <c r="E512" s="4">
        <v>9</v>
      </c>
      <c r="F512" s="4" t="s">
        <v>1361</v>
      </c>
    </row>
    <row r="513" spans="1:6" x14ac:dyDescent="0.25">
      <c r="A513" s="17">
        <v>39985</v>
      </c>
      <c r="B513" s="4" t="s">
        <v>267</v>
      </c>
      <c r="C513" s="4" t="s">
        <v>200</v>
      </c>
      <c r="D513" s="4" t="s">
        <v>855</v>
      </c>
      <c r="E513" s="4">
        <v>28</v>
      </c>
      <c r="F513" s="4" t="s">
        <v>1362</v>
      </c>
    </row>
    <row r="514" spans="1:6" x14ac:dyDescent="0.25">
      <c r="A514" s="17">
        <v>40002</v>
      </c>
      <c r="B514" s="4" t="s">
        <v>281</v>
      </c>
      <c r="C514" s="4" t="s">
        <v>201</v>
      </c>
      <c r="D514" s="4" t="s">
        <v>749</v>
      </c>
      <c r="E514" s="4">
        <v>32</v>
      </c>
      <c r="F514" s="4" t="s">
        <v>1363</v>
      </c>
    </row>
    <row r="515" spans="1:6" x14ac:dyDescent="0.25">
      <c r="A515" s="17">
        <v>40627</v>
      </c>
      <c r="B515" s="4" t="s">
        <v>270</v>
      </c>
      <c r="C515" s="4" t="s">
        <v>864</v>
      </c>
      <c r="D515" s="4" t="s">
        <v>846</v>
      </c>
      <c r="E515" s="4">
        <v>25</v>
      </c>
      <c r="F515" s="4" t="s">
        <v>1364</v>
      </c>
    </row>
    <row r="516" spans="1:6" x14ac:dyDescent="0.25">
      <c r="A516" s="17">
        <v>39984</v>
      </c>
      <c r="B516" s="4" t="s">
        <v>282</v>
      </c>
      <c r="C516" s="4" t="s">
        <v>202</v>
      </c>
      <c r="D516" s="4" t="s">
        <v>865</v>
      </c>
      <c r="E516" s="4">
        <v>10</v>
      </c>
      <c r="F516" s="4" t="s">
        <v>1365</v>
      </c>
    </row>
    <row r="517" spans="1:6" x14ac:dyDescent="0.25">
      <c r="A517" s="17">
        <v>40563</v>
      </c>
      <c r="B517" s="4" t="s">
        <v>191</v>
      </c>
      <c r="C517" s="4" t="s">
        <v>200</v>
      </c>
      <c r="D517" s="4" t="s">
        <v>865</v>
      </c>
      <c r="E517" s="4">
        <v>14</v>
      </c>
      <c r="F517" s="4" t="s">
        <v>1366</v>
      </c>
    </row>
    <row r="518" spans="1:6" x14ac:dyDescent="0.25">
      <c r="A518" s="17">
        <v>40310</v>
      </c>
      <c r="B518" s="4" t="s">
        <v>280</v>
      </c>
      <c r="C518" s="4" t="s">
        <v>850</v>
      </c>
      <c r="D518" s="4" t="s">
        <v>836</v>
      </c>
      <c r="E518" s="4">
        <v>6</v>
      </c>
      <c r="F518" s="4" t="s">
        <v>1367</v>
      </c>
    </row>
    <row r="519" spans="1:6" x14ac:dyDescent="0.25">
      <c r="A519" s="17">
        <v>40338</v>
      </c>
      <c r="B519" s="4" t="s">
        <v>267</v>
      </c>
      <c r="C519" s="4" t="s">
        <v>864</v>
      </c>
      <c r="D519" s="4" t="s">
        <v>841</v>
      </c>
      <c r="E519" s="4">
        <v>23</v>
      </c>
      <c r="F519" s="4" t="s">
        <v>1368</v>
      </c>
    </row>
    <row r="520" spans="1:6" x14ac:dyDescent="0.25">
      <c r="A520" s="17">
        <v>40001</v>
      </c>
      <c r="B520" s="4" t="s">
        <v>275</v>
      </c>
      <c r="C520" s="4" t="s">
        <v>850</v>
      </c>
      <c r="D520" s="4" t="s">
        <v>862</v>
      </c>
      <c r="E520" s="4">
        <v>14</v>
      </c>
      <c r="F520" s="4" t="s">
        <v>1369</v>
      </c>
    </row>
    <row r="521" spans="1:6" x14ac:dyDescent="0.25">
      <c r="A521" s="17">
        <v>40449</v>
      </c>
      <c r="B521" s="4" t="s">
        <v>263</v>
      </c>
      <c r="C521" s="4" t="s">
        <v>198</v>
      </c>
      <c r="D521" s="4" t="s">
        <v>836</v>
      </c>
      <c r="E521" s="4">
        <v>28</v>
      </c>
      <c r="F521" s="4" t="s">
        <v>1370</v>
      </c>
    </row>
    <row r="522" spans="1:6" x14ac:dyDescent="0.25">
      <c r="A522" s="17">
        <v>40025</v>
      </c>
      <c r="B522" s="4" t="s">
        <v>284</v>
      </c>
      <c r="C522" s="4" t="s">
        <v>858</v>
      </c>
      <c r="D522" s="4" t="s">
        <v>753</v>
      </c>
      <c r="E522" s="4">
        <v>9</v>
      </c>
      <c r="F522" s="4" t="s">
        <v>1371</v>
      </c>
    </row>
    <row r="523" spans="1:6" x14ac:dyDescent="0.25">
      <c r="A523" s="17">
        <v>40310</v>
      </c>
      <c r="B523" s="4" t="s">
        <v>279</v>
      </c>
      <c r="C523" s="4" t="s">
        <v>864</v>
      </c>
      <c r="D523" s="4" t="s">
        <v>872</v>
      </c>
      <c r="E523" s="4">
        <v>24</v>
      </c>
      <c r="F523" s="4" t="s">
        <v>1372</v>
      </c>
    </row>
    <row r="524" spans="1:6" x14ac:dyDescent="0.25">
      <c r="A524" s="17">
        <v>40365</v>
      </c>
      <c r="B524" s="4" t="s">
        <v>280</v>
      </c>
      <c r="C524" s="4" t="s">
        <v>850</v>
      </c>
      <c r="D524" s="4" t="s">
        <v>855</v>
      </c>
      <c r="E524" s="4">
        <v>31</v>
      </c>
      <c r="F524" s="4" t="s">
        <v>1373</v>
      </c>
    </row>
    <row r="525" spans="1:6" x14ac:dyDescent="0.25">
      <c r="A525" s="17">
        <v>40287</v>
      </c>
      <c r="B525" s="4" t="s">
        <v>186</v>
      </c>
      <c r="C525" s="4" t="s">
        <v>202</v>
      </c>
      <c r="D525" s="4" t="s">
        <v>841</v>
      </c>
      <c r="E525" s="4">
        <v>3</v>
      </c>
      <c r="F525" s="4" t="s">
        <v>1374</v>
      </c>
    </row>
    <row r="526" spans="1:6" x14ac:dyDescent="0.25">
      <c r="A526" s="17">
        <v>40625</v>
      </c>
      <c r="B526" s="4" t="s">
        <v>281</v>
      </c>
      <c r="C526" s="4" t="s">
        <v>199</v>
      </c>
      <c r="D526" s="4" t="s">
        <v>872</v>
      </c>
      <c r="E526" s="4">
        <v>3</v>
      </c>
      <c r="F526" s="4" t="s">
        <v>1375</v>
      </c>
    </row>
    <row r="527" spans="1:6" x14ac:dyDescent="0.25">
      <c r="A527" s="17">
        <v>40634</v>
      </c>
      <c r="B527" s="4" t="s">
        <v>283</v>
      </c>
      <c r="C527" s="4" t="s">
        <v>835</v>
      </c>
      <c r="D527" s="4" t="s">
        <v>884</v>
      </c>
      <c r="E527" s="4">
        <v>27</v>
      </c>
      <c r="F527" s="4" t="s">
        <v>1376</v>
      </c>
    </row>
    <row r="528" spans="1:6" x14ac:dyDescent="0.25">
      <c r="A528" s="17">
        <v>40124</v>
      </c>
      <c r="B528" s="4" t="s">
        <v>263</v>
      </c>
      <c r="C528" s="4" t="s">
        <v>199</v>
      </c>
      <c r="D528" s="4" t="s">
        <v>839</v>
      </c>
      <c r="E528" s="4">
        <v>18</v>
      </c>
      <c r="F528" s="4" t="s">
        <v>1377</v>
      </c>
    </row>
    <row r="529" spans="1:6" x14ac:dyDescent="0.25">
      <c r="A529" s="17">
        <v>39921</v>
      </c>
      <c r="B529" s="4" t="s">
        <v>282</v>
      </c>
      <c r="C529" s="4" t="s">
        <v>838</v>
      </c>
      <c r="D529" s="4" t="s">
        <v>753</v>
      </c>
      <c r="E529" s="4">
        <v>4</v>
      </c>
      <c r="F529" s="4" t="s">
        <v>1378</v>
      </c>
    </row>
    <row r="530" spans="1:6" x14ac:dyDescent="0.25">
      <c r="A530" s="17">
        <v>40372</v>
      </c>
      <c r="B530" s="4" t="s">
        <v>186</v>
      </c>
      <c r="C530" s="4" t="s">
        <v>202</v>
      </c>
      <c r="D530" s="4" t="s">
        <v>836</v>
      </c>
      <c r="E530" s="4">
        <v>2</v>
      </c>
      <c r="F530" s="4" t="s">
        <v>1379</v>
      </c>
    </row>
    <row r="531" spans="1:6" x14ac:dyDescent="0.25">
      <c r="A531" s="17">
        <v>40165</v>
      </c>
      <c r="B531" s="4" t="s">
        <v>263</v>
      </c>
      <c r="C531" s="4" t="s">
        <v>850</v>
      </c>
      <c r="D531" s="4" t="s">
        <v>865</v>
      </c>
      <c r="E531" s="4">
        <v>30</v>
      </c>
      <c r="F531" s="4" t="s">
        <v>1380</v>
      </c>
    </row>
    <row r="532" spans="1:6" x14ac:dyDescent="0.25">
      <c r="A532" s="17">
        <v>40424</v>
      </c>
      <c r="B532" s="4" t="s">
        <v>283</v>
      </c>
      <c r="C532" s="4" t="s">
        <v>199</v>
      </c>
      <c r="D532" s="4" t="s">
        <v>848</v>
      </c>
      <c r="E532" s="4">
        <v>1</v>
      </c>
      <c r="F532" s="4" t="s">
        <v>1381</v>
      </c>
    </row>
    <row r="533" spans="1:6" x14ac:dyDescent="0.25">
      <c r="A533" s="17">
        <v>40310</v>
      </c>
      <c r="B533" s="4" t="s">
        <v>275</v>
      </c>
      <c r="C533" s="4" t="s">
        <v>198</v>
      </c>
      <c r="D533" s="4" t="s">
        <v>872</v>
      </c>
      <c r="E533" s="4">
        <v>1</v>
      </c>
      <c r="F533" s="4" t="s">
        <v>1382</v>
      </c>
    </row>
    <row r="534" spans="1:6" x14ac:dyDescent="0.25">
      <c r="A534" s="17">
        <v>40131</v>
      </c>
      <c r="B534" s="4" t="s">
        <v>278</v>
      </c>
      <c r="C534" s="4" t="s">
        <v>199</v>
      </c>
      <c r="D534" s="4" t="s">
        <v>836</v>
      </c>
      <c r="E534" s="4">
        <v>13</v>
      </c>
      <c r="F534" s="4" t="s">
        <v>1383</v>
      </c>
    </row>
    <row r="535" spans="1:6" x14ac:dyDescent="0.25">
      <c r="A535" s="17">
        <v>40570</v>
      </c>
      <c r="B535" s="4" t="s">
        <v>266</v>
      </c>
      <c r="C535" s="4" t="s">
        <v>850</v>
      </c>
      <c r="D535" s="4" t="s">
        <v>865</v>
      </c>
      <c r="E535" s="4">
        <v>32</v>
      </c>
      <c r="F535" s="4" t="s">
        <v>1384</v>
      </c>
    </row>
    <row r="536" spans="1:6" x14ac:dyDescent="0.25">
      <c r="A536" s="17">
        <v>39989</v>
      </c>
      <c r="B536" s="4" t="s">
        <v>273</v>
      </c>
      <c r="C536" s="4" t="s">
        <v>838</v>
      </c>
      <c r="D536" s="4" t="s">
        <v>884</v>
      </c>
      <c r="E536" s="4">
        <v>9</v>
      </c>
      <c r="F536" s="4" t="s">
        <v>1385</v>
      </c>
    </row>
    <row r="537" spans="1:6" x14ac:dyDescent="0.25">
      <c r="A537" s="17">
        <v>40144</v>
      </c>
      <c r="B537" s="4" t="s">
        <v>280</v>
      </c>
      <c r="C537" s="4" t="s">
        <v>835</v>
      </c>
      <c r="D537" s="4" t="s">
        <v>865</v>
      </c>
      <c r="E537" s="4">
        <v>20</v>
      </c>
      <c r="F537" s="4" t="s">
        <v>1386</v>
      </c>
    </row>
    <row r="538" spans="1:6" x14ac:dyDescent="0.25">
      <c r="A538" s="17">
        <v>40068</v>
      </c>
      <c r="B538" s="4" t="s">
        <v>276</v>
      </c>
      <c r="C538" s="4" t="s">
        <v>838</v>
      </c>
      <c r="D538" s="4" t="s">
        <v>846</v>
      </c>
      <c r="E538" s="4">
        <v>38</v>
      </c>
      <c r="F538" s="4" t="s">
        <v>1387</v>
      </c>
    </row>
    <row r="539" spans="1:6" x14ac:dyDescent="0.25">
      <c r="A539" s="17">
        <v>40337</v>
      </c>
      <c r="B539" s="4" t="s">
        <v>282</v>
      </c>
      <c r="C539" s="4" t="s">
        <v>200</v>
      </c>
      <c r="D539" s="4" t="s">
        <v>872</v>
      </c>
      <c r="E539" s="4">
        <v>14</v>
      </c>
      <c r="F539" s="4" t="s">
        <v>1388</v>
      </c>
    </row>
    <row r="540" spans="1:6" x14ac:dyDescent="0.25">
      <c r="A540" s="17">
        <v>40420</v>
      </c>
      <c r="B540" s="4" t="s">
        <v>276</v>
      </c>
      <c r="C540" s="4" t="s">
        <v>200</v>
      </c>
      <c r="D540" s="4" t="s">
        <v>884</v>
      </c>
      <c r="E540" s="4">
        <v>39</v>
      </c>
      <c r="F540" s="4" t="s">
        <v>1389</v>
      </c>
    </row>
    <row r="541" spans="1:6" x14ac:dyDescent="0.25">
      <c r="A541" s="17">
        <v>40240</v>
      </c>
      <c r="B541" s="4" t="s">
        <v>265</v>
      </c>
      <c r="C541" s="4" t="s">
        <v>200</v>
      </c>
      <c r="D541" s="4" t="s">
        <v>884</v>
      </c>
      <c r="E541" s="4">
        <v>28</v>
      </c>
      <c r="F541" s="4" t="s">
        <v>1390</v>
      </c>
    </row>
    <row r="542" spans="1:6" x14ac:dyDescent="0.25">
      <c r="A542" s="17">
        <v>40441</v>
      </c>
      <c r="B542" s="4" t="s">
        <v>281</v>
      </c>
      <c r="C542" s="4" t="s">
        <v>200</v>
      </c>
      <c r="D542" s="4" t="s">
        <v>872</v>
      </c>
      <c r="E542" s="4">
        <v>29</v>
      </c>
      <c r="F542" s="4" t="s">
        <v>1391</v>
      </c>
    </row>
    <row r="543" spans="1:6" x14ac:dyDescent="0.25">
      <c r="A543" s="17">
        <v>40639</v>
      </c>
      <c r="B543" s="4" t="s">
        <v>263</v>
      </c>
      <c r="C543" s="4" t="s">
        <v>201</v>
      </c>
      <c r="D543" s="4" t="s">
        <v>848</v>
      </c>
      <c r="E543" s="4">
        <v>32</v>
      </c>
      <c r="F543" s="4" t="s">
        <v>1392</v>
      </c>
    </row>
    <row r="544" spans="1:6" x14ac:dyDescent="0.25">
      <c r="A544" s="17">
        <v>40093</v>
      </c>
      <c r="B544" s="4" t="s">
        <v>278</v>
      </c>
      <c r="C544" s="4" t="s">
        <v>199</v>
      </c>
      <c r="D544" s="4" t="s">
        <v>841</v>
      </c>
      <c r="E544" s="4">
        <v>37</v>
      </c>
      <c r="F544" s="4" t="s">
        <v>1393</v>
      </c>
    </row>
    <row r="545" spans="1:6" x14ac:dyDescent="0.25">
      <c r="A545" s="17">
        <v>40583</v>
      </c>
      <c r="B545" s="4" t="s">
        <v>272</v>
      </c>
      <c r="C545" s="4" t="s">
        <v>835</v>
      </c>
      <c r="D545" s="4" t="s">
        <v>841</v>
      </c>
      <c r="E545" s="4">
        <v>18</v>
      </c>
      <c r="F545" s="4" t="s">
        <v>1394</v>
      </c>
    </row>
    <row r="546" spans="1:6" x14ac:dyDescent="0.25">
      <c r="A546" s="17">
        <v>40261</v>
      </c>
      <c r="B546" s="4" t="s">
        <v>272</v>
      </c>
      <c r="C546" s="4" t="s">
        <v>201</v>
      </c>
      <c r="D546" s="4" t="s">
        <v>749</v>
      </c>
      <c r="E546" s="4">
        <v>30</v>
      </c>
      <c r="F546" s="4" t="s">
        <v>1395</v>
      </c>
    </row>
    <row r="547" spans="1:6" x14ac:dyDescent="0.25">
      <c r="A547" s="17">
        <v>40033</v>
      </c>
      <c r="B547" s="4" t="s">
        <v>277</v>
      </c>
      <c r="C547" s="4" t="s">
        <v>202</v>
      </c>
      <c r="D547" s="4" t="s">
        <v>872</v>
      </c>
      <c r="E547" s="4">
        <v>33</v>
      </c>
      <c r="F547" s="4" t="s">
        <v>1396</v>
      </c>
    </row>
    <row r="548" spans="1:6" x14ac:dyDescent="0.25">
      <c r="A548" s="17">
        <v>40366</v>
      </c>
      <c r="B548" s="4" t="s">
        <v>277</v>
      </c>
      <c r="C548" s="4" t="s">
        <v>200</v>
      </c>
      <c r="D548" s="4" t="s">
        <v>839</v>
      </c>
      <c r="E548" s="4">
        <v>25</v>
      </c>
      <c r="F548" s="4" t="s">
        <v>1397</v>
      </c>
    </row>
    <row r="549" spans="1:6" x14ac:dyDescent="0.25">
      <c r="A549" s="17">
        <v>40034</v>
      </c>
      <c r="B549" s="4" t="s">
        <v>275</v>
      </c>
      <c r="C549" s="4" t="s">
        <v>199</v>
      </c>
      <c r="D549" s="4" t="s">
        <v>855</v>
      </c>
      <c r="E549" s="4">
        <v>28</v>
      </c>
      <c r="F549" s="4" t="s">
        <v>1398</v>
      </c>
    </row>
    <row r="550" spans="1:6" x14ac:dyDescent="0.25">
      <c r="A550" s="17">
        <v>40262</v>
      </c>
      <c r="B550" s="4" t="s">
        <v>261</v>
      </c>
      <c r="C550" s="4" t="s">
        <v>838</v>
      </c>
      <c r="D550" s="4" t="s">
        <v>872</v>
      </c>
      <c r="E550" s="4">
        <v>20</v>
      </c>
      <c r="F550" s="4" t="s">
        <v>1399</v>
      </c>
    </row>
    <row r="551" spans="1:6" x14ac:dyDescent="0.25">
      <c r="A551" s="17">
        <v>40132</v>
      </c>
      <c r="B551" s="4" t="s">
        <v>261</v>
      </c>
      <c r="C551" s="4" t="s">
        <v>199</v>
      </c>
      <c r="D551" s="4" t="s">
        <v>860</v>
      </c>
      <c r="E551" s="4">
        <v>37</v>
      </c>
      <c r="F551" s="4" t="s">
        <v>1400</v>
      </c>
    </row>
    <row r="552" spans="1:6" x14ac:dyDescent="0.25">
      <c r="A552" s="17">
        <v>40169</v>
      </c>
      <c r="B552" s="4" t="s">
        <v>276</v>
      </c>
      <c r="C552" s="4" t="s">
        <v>199</v>
      </c>
      <c r="D552" s="4" t="s">
        <v>841</v>
      </c>
      <c r="E552" s="4">
        <v>16</v>
      </c>
      <c r="F552" s="4" t="s">
        <v>1401</v>
      </c>
    </row>
    <row r="553" spans="1:6" x14ac:dyDescent="0.25">
      <c r="A553" s="17">
        <v>39978</v>
      </c>
      <c r="B553" s="4" t="s">
        <v>261</v>
      </c>
      <c r="C553" s="4" t="s">
        <v>864</v>
      </c>
      <c r="D553" s="4" t="s">
        <v>865</v>
      </c>
      <c r="E553" s="4">
        <v>22</v>
      </c>
      <c r="F553" s="4" t="s">
        <v>1402</v>
      </c>
    </row>
    <row r="554" spans="1:6" x14ac:dyDescent="0.25">
      <c r="A554" s="17">
        <v>40247</v>
      </c>
      <c r="B554" s="4" t="s">
        <v>283</v>
      </c>
      <c r="C554" s="4" t="s">
        <v>864</v>
      </c>
      <c r="D554" s="4" t="s">
        <v>753</v>
      </c>
      <c r="E554" s="4">
        <v>23</v>
      </c>
      <c r="F554" s="4" t="s">
        <v>1403</v>
      </c>
    </row>
    <row r="555" spans="1:6" x14ac:dyDescent="0.25">
      <c r="A555" s="17">
        <v>40509</v>
      </c>
      <c r="B555" s="4" t="s">
        <v>266</v>
      </c>
      <c r="C555" s="4" t="s">
        <v>864</v>
      </c>
      <c r="D555" s="4" t="s">
        <v>749</v>
      </c>
      <c r="E555" s="4">
        <v>21</v>
      </c>
      <c r="F555" s="4" t="s">
        <v>1404</v>
      </c>
    </row>
    <row r="556" spans="1:6" x14ac:dyDescent="0.25">
      <c r="A556" s="17">
        <v>40135</v>
      </c>
      <c r="B556" s="4" t="s">
        <v>186</v>
      </c>
      <c r="C556" s="4" t="s">
        <v>198</v>
      </c>
      <c r="D556" s="4" t="s">
        <v>862</v>
      </c>
      <c r="E556" s="4">
        <v>39</v>
      </c>
      <c r="F556" s="4" t="s">
        <v>1405</v>
      </c>
    </row>
    <row r="557" spans="1:6" x14ac:dyDescent="0.25">
      <c r="A557" s="17">
        <v>40403</v>
      </c>
      <c r="B557" s="4" t="s">
        <v>283</v>
      </c>
      <c r="C557" s="4" t="s">
        <v>864</v>
      </c>
      <c r="D557" s="4" t="s">
        <v>884</v>
      </c>
      <c r="E557" s="4">
        <v>12</v>
      </c>
      <c r="F557" s="4" t="s">
        <v>1406</v>
      </c>
    </row>
    <row r="558" spans="1:6" x14ac:dyDescent="0.25">
      <c r="A558" s="17">
        <v>39934</v>
      </c>
      <c r="B558" s="4" t="s">
        <v>845</v>
      </c>
      <c r="C558" s="4" t="s">
        <v>835</v>
      </c>
      <c r="D558" s="4" t="s">
        <v>862</v>
      </c>
      <c r="E558" s="4">
        <v>5</v>
      </c>
      <c r="F558" s="4" t="s">
        <v>1407</v>
      </c>
    </row>
    <row r="559" spans="1:6" x14ac:dyDescent="0.25">
      <c r="A559" s="17">
        <v>40151</v>
      </c>
      <c r="B559" s="4" t="s">
        <v>845</v>
      </c>
      <c r="C559" s="4" t="s">
        <v>199</v>
      </c>
      <c r="D559" s="4" t="s">
        <v>860</v>
      </c>
      <c r="E559" s="4">
        <v>35</v>
      </c>
      <c r="F559" s="4" t="s">
        <v>1408</v>
      </c>
    </row>
    <row r="560" spans="1:6" x14ac:dyDescent="0.25">
      <c r="A560" s="17">
        <v>40339</v>
      </c>
      <c r="B560" s="4" t="s">
        <v>282</v>
      </c>
      <c r="C560" s="4" t="s">
        <v>858</v>
      </c>
      <c r="D560" s="4" t="s">
        <v>839</v>
      </c>
      <c r="E560" s="4">
        <v>6</v>
      </c>
      <c r="F560" s="4" t="s">
        <v>1409</v>
      </c>
    </row>
    <row r="561" spans="1:6" x14ac:dyDescent="0.25">
      <c r="A561" s="17">
        <v>39959</v>
      </c>
      <c r="B561" s="4" t="s">
        <v>191</v>
      </c>
      <c r="C561" s="4" t="s">
        <v>198</v>
      </c>
      <c r="D561" s="4" t="s">
        <v>836</v>
      </c>
      <c r="E561" s="4">
        <v>10</v>
      </c>
      <c r="F561" s="4" t="s">
        <v>1410</v>
      </c>
    </row>
    <row r="562" spans="1:6" x14ac:dyDescent="0.25">
      <c r="A562" s="17">
        <v>40229</v>
      </c>
      <c r="B562" s="4" t="s">
        <v>268</v>
      </c>
      <c r="C562" s="4" t="s">
        <v>864</v>
      </c>
      <c r="D562" s="4" t="s">
        <v>852</v>
      </c>
      <c r="E562" s="4">
        <v>11</v>
      </c>
      <c r="F562" s="4" t="s">
        <v>1411</v>
      </c>
    </row>
    <row r="563" spans="1:6" x14ac:dyDescent="0.25">
      <c r="A563" s="17">
        <v>40228</v>
      </c>
      <c r="B563" s="4" t="s">
        <v>186</v>
      </c>
      <c r="C563" s="4" t="s">
        <v>838</v>
      </c>
      <c r="D563" s="4" t="s">
        <v>855</v>
      </c>
      <c r="E563" s="4">
        <v>26</v>
      </c>
      <c r="F563" s="4" t="s">
        <v>1412</v>
      </c>
    </row>
    <row r="564" spans="1:6" x14ac:dyDescent="0.25">
      <c r="A564" s="17">
        <v>40085</v>
      </c>
      <c r="B564" s="4" t="s">
        <v>280</v>
      </c>
      <c r="C564" s="4" t="s">
        <v>835</v>
      </c>
      <c r="D564" s="4" t="s">
        <v>855</v>
      </c>
      <c r="E564" s="4">
        <v>18</v>
      </c>
      <c r="F564" s="4" t="s">
        <v>1413</v>
      </c>
    </row>
    <row r="565" spans="1:6" x14ac:dyDescent="0.25">
      <c r="A565" s="17">
        <v>40088</v>
      </c>
      <c r="B565" s="4" t="s">
        <v>268</v>
      </c>
      <c r="C565" s="4" t="s">
        <v>858</v>
      </c>
      <c r="D565" s="4" t="s">
        <v>753</v>
      </c>
      <c r="E565" s="4">
        <v>20</v>
      </c>
      <c r="F565" s="4" t="s">
        <v>1414</v>
      </c>
    </row>
    <row r="566" spans="1:6" x14ac:dyDescent="0.25">
      <c r="A566" s="17">
        <v>40194</v>
      </c>
      <c r="B566" s="4" t="s">
        <v>275</v>
      </c>
      <c r="C566" s="4" t="s">
        <v>858</v>
      </c>
      <c r="D566" s="4" t="s">
        <v>848</v>
      </c>
      <c r="E566" s="4">
        <v>36</v>
      </c>
      <c r="F566" s="4" t="s">
        <v>1415</v>
      </c>
    </row>
    <row r="567" spans="1:6" x14ac:dyDescent="0.25">
      <c r="A567" s="17">
        <v>40124</v>
      </c>
      <c r="B567" s="4" t="s">
        <v>265</v>
      </c>
      <c r="C567" s="4" t="s">
        <v>835</v>
      </c>
      <c r="D567" s="4" t="s">
        <v>836</v>
      </c>
      <c r="E567" s="4">
        <v>3</v>
      </c>
      <c r="F567" s="4" t="s">
        <v>1416</v>
      </c>
    </row>
    <row r="568" spans="1:6" x14ac:dyDescent="0.25">
      <c r="A568" s="17">
        <v>40374</v>
      </c>
      <c r="B568" s="4" t="s">
        <v>278</v>
      </c>
      <c r="C568" s="4" t="s">
        <v>835</v>
      </c>
      <c r="D568" s="4" t="s">
        <v>848</v>
      </c>
      <c r="E568" s="4">
        <v>31</v>
      </c>
      <c r="F568" s="4" t="s">
        <v>1417</v>
      </c>
    </row>
    <row r="569" spans="1:6" x14ac:dyDescent="0.25">
      <c r="A569" s="17">
        <v>40251</v>
      </c>
      <c r="B569" s="4" t="s">
        <v>282</v>
      </c>
      <c r="C569" s="4" t="s">
        <v>864</v>
      </c>
      <c r="D569" s="4" t="s">
        <v>884</v>
      </c>
      <c r="E569" s="4">
        <v>1</v>
      </c>
      <c r="F569" s="4" t="s">
        <v>1418</v>
      </c>
    </row>
    <row r="570" spans="1:6" x14ac:dyDescent="0.25">
      <c r="A570" s="17">
        <v>40468</v>
      </c>
      <c r="B570" s="4" t="s">
        <v>282</v>
      </c>
      <c r="C570" s="4" t="s">
        <v>202</v>
      </c>
      <c r="D570" s="4" t="s">
        <v>753</v>
      </c>
      <c r="E570" s="4">
        <v>22</v>
      </c>
      <c r="F570" s="4" t="s">
        <v>1419</v>
      </c>
    </row>
    <row r="571" spans="1:6" x14ac:dyDescent="0.25">
      <c r="A571" s="17">
        <v>40525</v>
      </c>
      <c r="B571" s="4" t="s">
        <v>263</v>
      </c>
      <c r="C571" s="4" t="s">
        <v>199</v>
      </c>
      <c r="D571" s="4" t="s">
        <v>852</v>
      </c>
      <c r="E571" s="4">
        <v>26</v>
      </c>
      <c r="F571" s="4" t="s">
        <v>1420</v>
      </c>
    </row>
    <row r="572" spans="1:6" x14ac:dyDescent="0.25">
      <c r="A572" s="17">
        <v>40440</v>
      </c>
      <c r="B572" s="4" t="s">
        <v>273</v>
      </c>
      <c r="C572" s="4" t="s">
        <v>864</v>
      </c>
      <c r="D572" s="4" t="s">
        <v>841</v>
      </c>
      <c r="E572" s="4">
        <v>39</v>
      </c>
      <c r="F572" s="4" t="s">
        <v>1421</v>
      </c>
    </row>
    <row r="573" spans="1:6" x14ac:dyDescent="0.25">
      <c r="A573" s="17">
        <v>40564</v>
      </c>
      <c r="B573" s="4" t="s">
        <v>277</v>
      </c>
      <c r="C573" s="4" t="s">
        <v>201</v>
      </c>
      <c r="D573" s="4" t="s">
        <v>836</v>
      </c>
      <c r="E573" s="4">
        <v>38</v>
      </c>
      <c r="F573" s="4" t="s">
        <v>1422</v>
      </c>
    </row>
    <row r="574" spans="1:6" x14ac:dyDescent="0.25">
      <c r="A574" s="17">
        <v>40455</v>
      </c>
      <c r="B574" s="4" t="s">
        <v>284</v>
      </c>
      <c r="C574" s="4" t="s">
        <v>835</v>
      </c>
      <c r="D574" s="4" t="s">
        <v>841</v>
      </c>
      <c r="E574" s="4">
        <v>39</v>
      </c>
      <c r="F574" s="4" t="s">
        <v>1423</v>
      </c>
    </row>
    <row r="575" spans="1:6" x14ac:dyDescent="0.25">
      <c r="A575" s="17">
        <v>40269</v>
      </c>
      <c r="B575" s="4" t="s">
        <v>261</v>
      </c>
      <c r="C575" s="4" t="s">
        <v>835</v>
      </c>
      <c r="D575" s="4" t="s">
        <v>846</v>
      </c>
      <c r="E575" s="4">
        <v>6</v>
      </c>
      <c r="F575" s="4" t="s">
        <v>1424</v>
      </c>
    </row>
    <row r="576" spans="1:6" x14ac:dyDescent="0.25">
      <c r="A576" s="17">
        <v>40539</v>
      </c>
      <c r="B576" s="4" t="s">
        <v>267</v>
      </c>
      <c r="C576" s="4" t="s">
        <v>858</v>
      </c>
      <c r="D576" s="4" t="s">
        <v>848</v>
      </c>
      <c r="E576" s="4">
        <v>30</v>
      </c>
      <c r="F576" s="4" t="s">
        <v>1425</v>
      </c>
    </row>
    <row r="577" spans="1:6" x14ac:dyDescent="0.25">
      <c r="A577" s="17">
        <v>40132</v>
      </c>
      <c r="B577" s="4" t="s">
        <v>271</v>
      </c>
      <c r="C577" s="4" t="s">
        <v>835</v>
      </c>
      <c r="D577" s="4" t="s">
        <v>753</v>
      </c>
      <c r="E577" s="4">
        <v>3</v>
      </c>
      <c r="F577" s="4" t="s">
        <v>1426</v>
      </c>
    </row>
    <row r="578" spans="1:6" x14ac:dyDescent="0.25">
      <c r="A578" s="17">
        <v>40528</v>
      </c>
      <c r="B578" s="4" t="s">
        <v>281</v>
      </c>
      <c r="C578" s="4" t="s">
        <v>850</v>
      </c>
      <c r="D578" s="4" t="s">
        <v>749</v>
      </c>
      <c r="E578" s="4">
        <v>26</v>
      </c>
      <c r="F578" s="4" t="s">
        <v>1427</v>
      </c>
    </row>
    <row r="579" spans="1:6" x14ac:dyDescent="0.25">
      <c r="A579" s="17">
        <v>40151</v>
      </c>
      <c r="B579" s="4" t="s">
        <v>261</v>
      </c>
      <c r="C579" s="4" t="s">
        <v>201</v>
      </c>
      <c r="D579" s="4" t="s">
        <v>839</v>
      </c>
      <c r="E579" s="4">
        <v>37</v>
      </c>
      <c r="F579" s="4" t="s">
        <v>1428</v>
      </c>
    </row>
    <row r="580" spans="1:6" x14ac:dyDescent="0.25">
      <c r="A580" s="17">
        <v>40516</v>
      </c>
      <c r="B580" s="4" t="s">
        <v>265</v>
      </c>
      <c r="C580" s="4" t="s">
        <v>201</v>
      </c>
      <c r="D580" s="4" t="s">
        <v>852</v>
      </c>
      <c r="E580" s="4">
        <v>19</v>
      </c>
      <c r="F580" s="4" t="s">
        <v>1429</v>
      </c>
    </row>
    <row r="581" spans="1:6" x14ac:dyDescent="0.25">
      <c r="A581" s="17">
        <v>40432</v>
      </c>
      <c r="B581" s="4" t="s">
        <v>270</v>
      </c>
      <c r="C581" s="4" t="s">
        <v>835</v>
      </c>
      <c r="D581" s="4" t="s">
        <v>860</v>
      </c>
      <c r="E581" s="4">
        <v>39</v>
      </c>
      <c r="F581" s="4" t="s">
        <v>1430</v>
      </c>
    </row>
    <row r="582" spans="1:6" x14ac:dyDescent="0.25">
      <c r="A582" s="17">
        <v>40363</v>
      </c>
      <c r="B582" s="4" t="s">
        <v>190</v>
      </c>
      <c r="C582" s="4" t="s">
        <v>202</v>
      </c>
      <c r="D582" s="4" t="s">
        <v>872</v>
      </c>
      <c r="E582" s="4">
        <v>13</v>
      </c>
      <c r="F582" s="4" t="s">
        <v>1431</v>
      </c>
    </row>
    <row r="583" spans="1:6" x14ac:dyDescent="0.25">
      <c r="A583" s="17">
        <v>40599</v>
      </c>
      <c r="B583" s="4" t="s">
        <v>281</v>
      </c>
      <c r="C583" s="4" t="s">
        <v>858</v>
      </c>
      <c r="D583" s="4" t="s">
        <v>749</v>
      </c>
      <c r="E583" s="4">
        <v>35</v>
      </c>
      <c r="F583" s="4" t="s">
        <v>1432</v>
      </c>
    </row>
    <row r="584" spans="1:6" x14ac:dyDescent="0.25">
      <c r="A584" s="17">
        <v>40267</v>
      </c>
      <c r="B584" s="4" t="s">
        <v>284</v>
      </c>
      <c r="C584" s="4" t="s">
        <v>835</v>
      </c>
      <c r="D584" s="4" t="s">
        <v>860</v>
      </c>
      <c r="E584" s="4">
        <v>13</v>
      </c>
      <c r="F584" s="4" t="s">
        <v>1433</v>
      </c>
    </row>
    <row r="585" spans="1:6" x14ac:dyDescent="0.25">
      <c r="A585" s="17">
        <v>40085</v>
      </c>
      <c r="B585" s="4" t="s">
        <v>279</v>
      </c>
      <c r="C585" s="4" t="s">
        <v>200</v>
      </c>
      <c r="D585" s="4" t="s">
        <v>839</v>
      </c>
      <c r="E585" s="4">
        <v>32</v>
      </c>
      <c r="F585" s="4" t="s">
        <v>1434</v>
      </c>
    </row>
    <row r="586" spans="1:6" x14ac:dyDescent="0.25">
      <c r="A586" s="17">
        <v>40001</v>
      </c>
      <c r="B586" s="4" t="s">
        <v>263</v>
      </c>
      <c r="C586" s="4" t="s">
        <v>850</v>
      </c>
      <c r="D586" s="4" t="s">
        <v>865</v>
      </c>
      <c r="E586" s="4">
        <v>30</v>
      </c>
      <c r="F586" s="4" t="s">
        <v>1435</v>
      </c>
    </row>
    <row r="587" spans="1:6" x14ac:dyDescent="0.25">
      <c r="A587" s="17">
        <v>40528</v>
      </c>
      <c r="B587" s="4" t="s">
        <v>845</v>
      </c>
      <c r="C587" s="4" t="s">
        <v>200</v>
      </c>
      <c r="D587" s="4" t="s">
        <v>839</v>
      </c>
      <c r="E587" s="4">
        <v>30</v>
      </c>
      <c r="F587" s="4" t="s">
        <v>1436</v>
      </c>
    </row>
    <row r="588" spans="1:6" x14ac:dyDescent="0.25">
      <c r="A588" s="17">
        <v>40139</v>
      </c>
      <c r="B588" s="4" t="s">
        <v>268</v>
      </c>
      <c r="C588" s="4" t="s">
        <v>864</v>
      </c>
      <c r="D588" s="4" t="s">
        <v>855</v>
      </c>
      <c r="E588" s="4">
        <v>32</v>
      </c>
      <c r="F588" s="4" t="s">
        <v>1437</v>
      </c>
    </row>
    <row r="589" spans="1:6" x14ac:dyDescent="0.25">
      <c r="A589" s="17">
        <v>40239</v>
      </c>
      <c r="B589" s="4" t="s">
        <v>277</v>
      </c>
      <c r="C589" s="4" t="s">
        <v>201</v>
      </c>
      <c r="D589" s="4" t="s">
        <v>855</v>
      </c>
      <c r="E589" s="4">
        <v>17</v>
      </c>
      <c r="F589" s="4" t="s">
        <v>1438</v>
      </c>
    </row>
    <row r="590" spans="1:6" x14ac:dyDescent="0.25">
      <c r="A590" s="17">
        <v>40495</v>
      </c>
      <c r="B590" s="4" t="s">
        <v>276</v>
      </c>
      <c r="C590" s="4" t="s">
        <v>864</v>
      </c>
      <c r="D590" s="4" t="s">
        <v>860</v>
      </c>
      <c r="E590" s="4">
        <v>10</v>
      </c>
      <c r="F590" s="4" t="s">
        <v>1439</v>
      </c>
    </row>
    <row r="591" spans="1:6" x14ac:dyDescent="0.25">
      <c r="A591" s="17">
        <v>39927</v>
      </c>
      <c r="B591" s="4" t="s">
        <v>280</v>
      </c>
      <c r="C591" s="4" t="s">
        <v>864</v>
      </c>
      <c r="D591" s="4" t="s">
        <v>841</v>
      </c>
      <c r="E591" s="4">
        <v>25</v>
      </c>
      <c r="F591" s="4" t="s">
        <v>1440</v>
      </c>
    </row>
    <row r="592" spans="1:6" x14ac:dyDescent="0.25">
      <c r="A592" s="17">
        <v>40349</v>
      </c>
      <c r="B592" s="4" t="s">
        <v>273</v>
      </c>
      <c r="C592" s="4" t="s">
        <v>201</v>
      </c>
      <c r="D592" s="4" t="s">
        <v>839</v>
      </c>
      <c r="E592" s="4">
        <v>25</v>
      </c>
      <c r="F592" s="4" t="s">
        <v>1441</v>
      </c>
    </row>
    <row r="593" spans="1:6" x14ac:dyDescent="0.25">
      <c r="A593" s="17">
        <v>40192</v>
      </c>
      <c r="B593" s="4" t="s">
        <v>275</v>
      </c>
      <c r="C593" s="4" t="s">
        <v>858</v>
      </c>
      <c r="D593" s="4" t="s">
        <v>848</v>
      </c>
      <c r="E593" s="4">
        <v>20</v>
      </c>
      <c r="F593" s="4" t="s">
        <v>1442</v>
      </c>
    </row>
    <row r="594" spans="1:6" x14ac:dyDescent="0.25">
      <c r="A594" s="17">
        <v>40630</v>
      </c>
      <c r="B594" s="4" t="s">
        <v>277</v>
      </c>
      <c r="C594" s="4" t="s">
        <v>835</v>
      </c>
      <c r="D594" s="4" t="s">
        <v>855</v>
      </c>
      <c r="E594" s="4">
        <v>3</v>
      </c>
      <c r="F594" s="4" t="s">
        <v>1443</v>
      </c>
    </row>
    <row r="595" spans="1:6" x14ac:dyDescent="0.25">
      <c r="A595" s="17">
        <v>40588</v>
      </c>
      <c r="B595" s="4" t="s">
        <v>267</v>
      </c>
      <c r="C595" s="4" t="s">
        <v>864</v>
      </c>
      <c r="D595" s="4" t="s">
        <v>846</v>
      </c>
      <c r="E595" s="4">
        <v>22</v>
      </c>
      <c r="F595" s="4" t="s">
        <v>1444</v>
      </c>
    </row>
    <row r="596" spans="1:6" x14ac:dyDescent="0.25">
      <c r="A596" s="17">
        <v>40273</v>
      </c>
      <c r="B596" s="4" t="s">
        <v>261</v>
      </c>
      <c r="C596" s="4" t="s">
        <v>202</v>
      </c>
      <c r="D596" s="4" t="s">
        <v>872</v>
      </c>
      <c r="E596" s="4">
        <v>29</v>
      </c>
      <c r="F596" s="4" t="s">
        <v>1445</v>
      </c>
    </row>
    <row r="597" spans="1:6" x14ac:dyDescent="0.25">
      <c r="A597" s="17">
        <v>39994</v>
      </c>
      <c r="B597" s="4" t="s">
        <v>190</v>
      </c>
      <c r="C597" s="4" t="s">
        <v>200</v>
      </c>
      <c r="D597" s="4" t="s">
        <v>884</v>
      </c>
      <c r="E597" s="4">
        <v>33</v>
      </c>
      <c r="F597" s="4" t="s">
        <v>1446</v>
      </c>
    </row>
    <row r="598" spans="1:6" x14ac:dyDescent="0.25">
      <c r="A598" s="17">
        <v>40441</v>
      </c>
      <c r="B598" s="4" t="s">
        <v>270</v>
      </c>
      <c r="C598" s="4" t="s">
        <v>201</v>
      </c>
      <c r="D598" s="4" t="s">
        <v>884</v>
      </c>
      <c r="E598" s="4">
        <v>21</v>
      </c>
      <c r="F598" s="4" t="s">
        <v>1447</v>
      </c>
    </row>
    <row r="599" spans="1:6" x14ac:dyDescent="0.25">
      <c r="A599" s="17">
        <v>40494</v>
      </c>
      <c r="B599" s="4" t="s">
        <v>270</v>
      </c>
      <c r="C599" s="4" t="s">
        <v>835</v>
      </c>
      <c r="D599" s="4" t="s">
        <v>753</v>
      </c>
      <c r="E599" s="4">
        <v>13</v>
      </c>
      <c r="F599" s="4" t="s">
        <v>1448</v>
      </c>
    </row>
    <row r="600" spans="1:6" x14ac:dyDescent="0.25">
      <c r="A600" s="17">
        <v>40518</v>
      </c>
      <c r="B600" s="4" t="s">
        <v>268</v>
      </c>
      <c r="C600" s="4" t="s">
        <v>199</v>
      </c>
      <c r="D600" s="4" t="s">
        <v>872</v>
      </c>
      <c r="E600" s="4">
        <v>33</v>
      </c>
      <c r="F600" s="4" t="s">
        <v>1449</v>
      </c>
    </row>
    <row r="601" spans="1:6" x14ac:dyDescent="0.25">
      <c r="A601" s="17">
        <v>40051</v>
      </c>
      <c r="B601" s="4" t="s">
        <v>283</v>
      </c>
      <c r="C601" s="4" t="s">
        <v>198</v>
      </c>
      <c r="D601" s="4" t="s">
        <v>862</v>
      </c>
      <c r="E601" s="4">
        <v>25</v>
      </c>
      <c r="F601" s="4" t="s">
        <v>1450</v>
      </c>
    </row>
    <row r="602" spans="1:6" x14ac:dyDescent="0.25">
      <c r="A602" s="17">
        <v>40636</v>
      </c>
      <c r="B602" s="4" t="s">
        <v>267</v>
      </c>
      <c r="C602" s="4" t="s">
        <v>838</v>
      </c>
      <c r="D602" s="4" t="s">
        <v>855</v>
      </c>
      <c r="E602" s="4">
        <v>23</v>
      </c>
      <c r="F602" s="4" t="s">
        <v>1451</v>
      </c>
    </row>
    <row r="603" spans="1:6" x14ac:dyDescent="0.25">
      <c r="A603" s="17">
        <v>40560</v>
      </c>
      <c r="B603" s="4" t="s">
        <v>270</v>
      </c>
      <c r="C603" s="4" t="s">
        <v>198</v>
      </c>
      <c r="D603" s="4" t="s">
        <v>848</v>
      </c>
      <c r="E603" s="4">
        <v>4</v>
      </c>
      <c r="F603" s="4" t="s">
        <v>1452</v>
      </c>
    </row>
    <row r="604" spans="1:6" x14ac:dyDescent="0.25">
      <c r="A604" s="17">
        <v>39960</v>
      </c>
      <c r="B604" s="4" t="s">
        <v>276</v>
      </c>
      <c r="C604" s="4" t="s">
        <v>200</v>
      </c>
      <c r="D604" s="4" t="s">
        <v>839</v>
      </c>
      <c r="E604" s="4">
        <v>9</v>
      </c>
      <c r="F604" s="4" t="s">
        <v>1453</v>
      </c>
    </row>
    <row r="605" spans="1:6" x14ac:dyDescent="0.25">
      <c r="A605" s="17">
        <v>40174</v>
      </c>
      <c r="B605" s="4" t="s">
        <v>273</v>
      </c>
      <c r="C605" s="4" t="s">
        <v>835</v>
      </c>
      <c r="D605" s="4" t="s">
        <v>846</v>
      </c>
      <c r="E605" s="4">
        <v>28</v>
      </c>
      <c r="F605" s="4" t="s">
        <v>1454</v>
      </c>
    </row>
    <row r="606" spans="1:6" x14ac:dyDescent="0.25">
      <c r="A606" s="17">
        <v>40259</v>
      </c>
      <c r="B606" s="4" t="s">
        <v>277</v>
      </c>
      <c r="C606" s="4" t="s">
        <v>864</v>
      </c>
      <c r="D606" s="4" t="s">
        <v>848</v>
      </c>
      <c r="E606" s="4">
        <v>21</v>
      </c>
      <c r="F606" s="4" t="s">
        <v>1455</v>
      </c>
    </row>
    <row r="607" spans="1:6" x14ac:dyDescent="0.25">
      <c r="A607" s="17">
        <v>39954</v>
      </c>
      <c r="B607" s="4" t="s">
        <v>277</v>
      </c>
      <c r="C607" s="4" t="s">
        <v>858</v>
      </c>
      <c r="D607" s="4" t="s">
        <v>836</v>
      </c>
      <c r="E607" s="4">
        <v>8</v>
      </c>
      <c r="F607" s="4" t="s">
        <v>1456</v>
      </c>
    </row>
    <row r="608" spans="1:6" x14ac:dyDescent="0.25">
      <c r="A608" s="17">
        <v>40054</v>
      </c>
      <c r="B608" s="4" t="s">
        <v>273</v>
      </c>
      <c r="C608" s="4" t="s">
        <v>201</v>
      </c>
      <c r="D608" s="4" t="s">
        <v>852</v>
      </c>
      <c r="E608" s="4">
        <v>32</v>
      </c>
      <c r="F608" s="4" t="s">
        <v>1457</v>
      </c>
    </row>
    <row r="609" spans="1:6" x14ac:dyDescent="0.25">
      <c r="A609" s="17">
        <v>40284</v>
      </c>
      <c r="B609" s="4" t="s">
        <v>272</v>
      </c>
      <c r="C609" s="4" t="s">
        <v>858</v>
      </c>
      <c r="D609" s="4" t="s">
        <v>860</v>
      </c>
      <c r="E609" s="4">
        <v>16</v>
      </c>
      <c r="F609" s="4" t="s">
        <v>1458</v>
      </c>
    </row>
    <row r="610" spans="1:6" x14ac:dyDescent="0.25">
      <c r="A610" s="17">
        <v>40069</v>
      </c>
      <c r="B610" s="4" t="s">
        <v>283</v>
      </c>
      <c r="C610" s="4" t="s">
        <v>838</v>
      </c>
      <c r="D610" s="4" t="s">
        <v>865</v>
      </c>
      <c r="E610" s="4">
        <v>28</v>
      </c>
      <c r="F610" s="4" t="s">
        <v>1459</v>
      </c>
    </row>
    <row r="611" spans="1:6" x14ac:dyDescent="0.25">
      <c r="A611" s="17">
        <v>40056</v>
      </c>
      <c r="B611" s="4" t="s">
        <v>279</v>
      </c>
      <c r="C611" s="4" t="s">
        <v>858</v>
      </c>
      <c r="D611" s="4" t="s">
        <v>846</v>
      </c>
      <c r="E611" s="4">
        <v>16</v>
      </c>
      <c r="F611" s="4" t="s">
        <v>1460</v>
      </c>
    </row>
    <row r="612" spans="1:6" x14ac:dyDescent="0.25">
      <c r="A612" s="17">
        <v>40228</v>
      </c>
      <c r="B612" s="4" t="s">
        <v>845</v>
      </c>
      <c r="C612" s="4" t="s">
        <v>835</v>
      </c>
      <c r="D612" s="4" t="s">
        <v>841</v>
      </c>
      <c r="E612" s="4">
        <v>13</v>
      </c>
      <c r="F612" s="4" t="s">
        <v>1461</v>
      </c>
    </row>
    <row r="613" spans="1:6" x14ac:dyDescent="0.25">
      <c r="A613" s="17">
        <v>40180</v>
      </c>
      <c r="B613" s="4" t="s">
        <v>272</v>
      </c>
      <c r="C613" s="4" t="s">
        <v>838</v>
      </c>
      <c r="D613" s="4" t="s">
        <v>749</v>
      </c>
      <c r="E613" s="4">
        <v>20</v>
      </c>
      <c r="F613" s="4" t="s">
        <v>1462</v>
      </c>
    </row>
    <row r="614" spans="1:6" x14ac:dyDescent="0.25">
      <c r="A614" s="17">
        <v>40335</v>
      </c>
      <c r="B614" s="4" t="s">
        <v>279</v>
      </c>
      <c r="C614" s="4" t="s">
        <v>199</v>
      </c>
      <c r="D614" s="4" t="s">
        <v>753</v>
      </c>
      <c r="E614" s="4">
        <v>21</v>
      </c>
      <c r="F614" s="4" t="s">
        <v>1463</v>
      </c>
    </row>
    <row r="615" spans="1:6" x14ac:dyDescent="0.25">
      <c r="A615" s="17">
        <v>40018</v>
      </c>
      <c r="B615" s="4" t="s">
        <v>263</v>
      </c>
      <c r="C615" s="4" t="s">
        <v>198</v>
      </c>
      <c r="D615" s="4" t="s">
        <v>836</v>
      </c>
      <c r="E615" s="4">
        <v>1</v>
      </c>
      <c r="F615" s="4" t="s">
        <v>1464</v>
      </c>
    </row>
    <row r="616" spans="1:6" x14ac:dyDescent="0.25">
      <c r="A616" s="17">
        <v>40343</v>
      </c>
      <c r="B616" s="4" t="s">
        <v>272</v>
      </c>
      <c r="C616" s="4" t="s">
        <v>838</v>
      </c>
      <c r="D616" s="4" t="s">
        <v>865</v>
      </c>
      <c r="E616" s="4">
        <v>36</v>
      </c>
      <c r="F616" s="4" t="s">
        <v>1465</v>
      </c>
    </row>
    <row r="617" spans="1:6" x14ac:dyDescent="0.25">
      <c r="A617" s="17">
        <v>40041</v>
      </c>
      <c r="B617" s="4" t="s">
        <v>271</v>
      </c>
      <c r="C617" s="4" t="s">
        <v>835</v>
      </c>
      <c r="D617" s="4" t="s">
        <v>862</v>
      </c>
      <c r="E617" s="4">
        <v>12</v>
      </c>
      <c r="F617" s="4" t="s">
        <v>1466</v>
      </c>
    </row>
    <row r="618" spans="1:6" x14ac:dyDescent="0.25">
      <c r="A618" s="17">
        <v>40566</v>
      </c>
      <c r="B618" s="4" t="s">
        <v>283</v>
      </c>
      <c r="C618" s="4" t="s">
        <v>200</v>
      </c>
      <c r="D618" s="4" t="s">
        <v>839</v>
      </c>
      <c r="E618" s="4">
        <v>3</v>
      </c>
      <c r="F618" s="4" t="s">
        <v>1467</v>
      </c>
    </row>
    <row r="619" spans="1:6" x14ac:dyDescent="0.25">
      <c r="A619" s="17">
        <v>40267</v>
      </c>
      <c r="B619" s="4" t="s">
        <v>278</v>
      </c>
      <c r="C619" s="4" t="s">
        <v>850</v>
      </c>
      <c r="D619" s="4" t="s">
        <v>852</v>
      </c>
      <c r="E619" s="4">
        <v>2</v>
      </c>
      <c r="F619" s="4" t="s">
        <v>1468</v>
      </c>
    </row>
    <row r="620" spans="1:6" x14ac:dyDescent="0.25">
      <c r="A620" s="17">
        <v>40102</v>
      </c>
      <c r="B620" s="4" t="s">
        <v>279</v>
      </c>
      <c r="C620" s="4" t="s">
        <v>202</v>
      </c>
      <c r="D620" s="4" t="s">
        <v>862</v>
      </c>
      <c r="E620" s="4">
        <v>1</v>
      </c>
      <c r="F620" s="4" t="s">
        <v>1469</v>
      </c>
    </row>
    <row r="621" spans="1:6" x14ac:dyDescent="0.25">
      <c r="A621" s="17">
        <v>40147</v>
      </c>
      <c r="B621" s="4" t="s">
        <v>272</v>
      </c>
      <c r="C621" s="4" t="s">
        <v>202</v>
      </c>
      <c r="D621" s="4" t="s">
        <v>846</v>
      </c>
      <c r="E621" s="4">
        <v>35</v>
      </c>
      <c r="F621" s="4" t="s">
        <v>1470</v>
      </c>
    </row>
    <row r="622" spans="1:6" x14ac:dyDescent="0.25">
      <c r="A622" s="17">
        <v>40088</v>
      </c>
      <c r="B622" s="4" t="s">
        <v>845</v>
      </c>
      <c r="C622" s="4" t="s">
        <v>199</v>
      </c>
      <c r="D622" s="4" t="s">
        <v>865</v>
      </c>
      <c r="E622" s="4">
        <v>5</v>
      </c>
      <c r="F622" s="4" t="s">
        <v>1471</v>
      </c>
    </row>
    <row r="623" spans="1:6" x14ac:dyDescent="0.25">
      <c r="A623" s="17">
        <v>40343</v>
      </c>
      <c r="B623" s="4" t="s">
        <v>270</v>
      </c>
      <c r="C623" s="4" t="s">
        <v>199</v>
      </c>
      <c r="D623" s="4" t="s">
        <v>848</v>
      </c>
      <c r="E623" s="4">
        <v>10</v>
      </c>
      <c r="F623" s="4" t="s">
        <v>1472</v>
      </c>
    </row>
    <row r="624" spans="1:6" x14ac:dyDescent="0.25">
      <c r="A624" s="17">
        <v>40217</v>
      </c>
      <c r="B624" s="4" t="s">
        <v>265</v>
      </c>
      <c r="C624" s="4" t="s">
        <v>201</v>
      </c>
      <c r="D624" s="4" t="s">
        <v>855</v>
      </c>
      <c r="E624" s="4">
        <v>2</v>
      </c>
      <c r="F624" s="4" t="s">
        <v>1473</v>
      </c>
    </row>
    <row r="625" spans="1:6" x14ac:dyDescent="0.25">
      <c r="A625" s="17">
        <v>40581</v>
      </c>
      <c r="B625" s="4" t="s">
        <v>267</v>
      </c>
      <c r="C625" s="4" t="s">
        <v>850</v>
      </c>
      <c r="D625" s="4" t="s">
        <v>839</v>
      </c>
      <c r="E625" s="4">
        <v>37</v>
      </c>
      <c r="F625" s="4" t="s">
        <v>1474</v>
      </c>
    </row>
    <row r="626" spans="1:6" x14ac:dyDescent="0.25">
      <c r="A626" s="17">
        <v>39947</v>
      </c>
      <c r="B626" s="4" t="s">
        <v>268</v>
      </c>
      <c r="C626" s="4" t="s">
        <v>864</v>
      </c>
      <c r="D626" s="4" t="s">
        <v>860</v>
      </c>
      <c r="E626" s="4">
        <v>15</v>
      </c>
      <c r="F626" s="4" t="s">
        <v>1475</v>
      </c>
    </row>
    <row r="627" spans="1:6" x14ac:dyDescent="0.25">
      <c r="A627" s="17">
        <v>40420</v>
      </c>
      <c r="B627" s="4" t="s">
        <v>190</v>
      </c>
      <c r="C627" s="4" t="s">
        <v>858</v>
      </c>
      <c r="D627" s="4" t="s">
        <v>884</v>
      </c>
      <c r="E627" s="4">
        <v>17</v>
      </c>
      <c r="F627" s="4" t="s">
        <v>1476</v>
      </c>
    </row>
    <row r="628" spans="1:6" x14ac:dyDescent="0.25">
      <c r="A628" s="17">
        <v>40390</v>
      </c>
      <c r="B628" s="4" t="s">
        <v>266</v>
      </c>
      <c r="C628" s="4" t="s">
        <v>198</v>
      </c>
      <c r="D628" s="4" t="s">
        <v>862</v>
      </c>
      <c r="E628" s="4">
        <v>33</v>
      </c>
      <c r="F628" s="4" t="s">
        <v>1477</v>
      </c>
    </row>
    <row r="629" spans="1:6" x14ac:dyDescent="0.25">
      <c r="A629" s="17">
        <v>40440</v>
      </c>
      <c r="B629" s="4" t="s">
        <v>279</v>
      </c>
      <c r="C629" s="4" t="s">
        <v>838</v>
      </c>
      <c r="D629" s="4" t="s">
        <v>846</v>
      </c>
      <c r="E629" s="4">
        <v>33</v>
      </c>
      <c r="F629" s="4" t="s">
        <v>1478</v>
      </c>
    </row>
    <row r="630" spans="1:6" x14ac:dyDescent="0.25">
      <c r="A630" s="17">
        <v>40467</v>
      </c>
      <c r="B630" s="4" t="s">
        <v>282</v>
      </c>
      <c r="C630" s="4" t="s">
        <v>199</v>
      </c>
      <c r="D630" s="4" t="s">
        <v>749</v>
      </c>
      <c r="E630" s="4">
        <v>2</v>
      </c>
      <c r="F630" s="4" t="s">
        <v>1479</v>
      </c>
    </row>
    <row r="631" spans="1:6" x14ac:dyDescent="0.25">
      <c r="A631" s="17">
        <v>40129</v>
      </c>
      <c r="B631" s="4" t="s">
        <v>191</v>
      </c>
      <c r="C631" s="4" t="s">
        <v>202</v>
      </c>
      <c r="D631" s="4" t="s">
        <v>836</v>
      </c>
      <c r="E631" s="4">
        <v>7</v>
      </c>
      <c r="F631" s="4" t="s">
        <v>1480</v>
      </c>
    </row>
    <row r="632" spans="1:6" x14ac:dyDescent="0.25">
      <c r="A632" s="17">
        <v>39942</v>
      </c>
      <c r="B632" s="4" t="s">
        <v>280</v>
      </c>
      <c r="C632" s="4" t="s">
        <v>835</v>
      </c>
      <c r="D632" s="4" t="s">
        <v>860</v>
      </c>
      <c r="E632" s="4">
        <v>7</v>
      </c>
      <c r="F632" s="4" t="s">
        <v>1481</v>
      </c>
    </row>
    <row r="633" spans="1:6" x14ac:dyDescent="0.25">
      <c r="A633" s="17">
        <v>40131</v>
      </c>
      <c r="B633" s="4" t="s">
        <v>278</v>
      </c>
      <c r="C633" s="4" t="s">
        <v>200</v>
      </c>
      <c r="D633" s="4" t="s">
        <v>855</v>
      </c>
      <c r="E633" s="4">
        <v>38</v>
      </c>
      <c r="F633" s="4" t="s">
        <v>1482</v>
      </c>
    </row>
    <row r="634" spans="1:6" x14ac:dyDescent="0.25">
      <c r="A634" s="17">
        <v>39965</v>
      </c>
      <c r="B634" s="4" t="s">
        <v>283</v>
      </c>
      <c r="C634" s="4" t="s">
        <v>838</v>
      </c>
      <c r="D634" s="4" t="s">
        <v>841</v>
      </c>
      <c r="E634" s="4">
        <v>36</v>
      </c>
      <c r="F634" s="4" t="s">
        <v>1483</v>
      </c>
    </row>
    <row r="635" spans="1:6" x14ac:dyDescent="0.25">
      <c r="A635" s="17">
        <v>40570</v>
      </c>
      <c r="B635" s="4" t="s">
        <v>845</v>
      </c>
      <c r="C635" s="4" t="s">
        <v>198</v>
      </c>
      <c r="D635" s="4" t="s">
        <v>841</v>
      </c>
      <c r="E635" s="4">
        <v>27</v>
      </c>
      <c r="F635" s="4" t="s">
        <v>1484</v>
      </c>
    </row>
    <row r="636" spans="1:6" x14ac:dyDescent="0.25">
      <c r="A636" s="17">
        <v>40233</v>
      </c>
      <c r="B636" s="4" t="s">
        <v>278</v>
      </c>
      <c r="C636" s="4" t="s">
        <v>838</v>
      </c>
      <c r="D636" s="4" t="s">
        <v>841</v>
      </c>
      <c r="E636" s="4">
        <v>14</v>
      </c>
      <c r="F636" s="4" t="s">
        <v>1485</v>
      </c>
    </row>
    <row r="637" spans="1:6" x14ac:dyDescent="0.25">
      <c r="A637" s="17">
        <v>40076</v>
      </c>
      <c r="B637" s="4" t="s">
        <v>267</v>
      </c>
      <c r="C637" s="4" t="s">
        <v>864</v>
      </c>
      <c r="D637" s="4" t="s">
        <v>855</v>
      </c>
      <c r="E637" s="4">
        <v>12</v>
      </c>
      <c r="F637" s="4" t="s">
        <v>1486</v>
      </c>
    </row>
    <row r="638" spans="1:6" x14ac:dyDescent="0.25">
      <c r="A638" s="17">
        <v>40350</v>
      </c>
      <c r="B638" s="4" t="s">
        <v>265</v>
      </c>
      <c r="C638" s="4" t="s">
        <v>838</v>
      </c>
      <c r="D638" s="4" t="s">
        <v>848</v>
      </c>
      <c r="E638" s="4">
        <v>13</v>
      </c>
      <c r="F638" s="4" t="s">
        <v>1487</v>
      </c>
    </row>
    <row r="639" spans="1:6" x14ac:dyDescent="0.25">
      <c r="A639" s="17">
        <v>40528</v>
      </c>
      <c r="B639" s="4" t="s">
        <v>263</v>
      </c>
      <c r="C639" s="4" t="s">
        <v>864</v>
      </c>
      <c r="D639" s="4" t="s">
        <v>753</v>
      </c>
      <c r="E639" s="4">
        <v>17</v>
      </c>
      <c r="F639" s="4" t="s">
        <v>1488</v>
      </c>
    </row>
    <row r="640" spans="1:6" x14ac:dyDescent="0.25">
      <c r="A640" s="17">
        <v>40105</v>
      </c>
      <c r="B640" s="4" t="s">
        <v>845</v>
      </c>
      <c r="C640" s="4" t="s">
        <v>858</v>
      </c>
      <c r="D640" s="4" t="s">
        <v>852</v>
      </c>
      <c r="E640" s="4">
        <v>19</v>
      </c>
      <c r="F640" s="4" t="s">
        <v>1489</v>
      </c>
    </row>
    <row r="641" spans="1:6" x14ac:dyDescent="0.25">
      <c r="A641" s="17">
        <v>40157</v>
      </c>
      <c r="B641" s="4" t="s">
        <v>265</v>
      </c>
      <c r="C641" s="4" t="s">
        <v>202</v>
      </c>
      <c r="D641" s="4" t="s">
        <v>872</v>
      </c>
      <c r="E641" s="4">
        <v>24</v>
      </c>
      <c r="F641" s="4" t="s">
        <v>1490</v>
      </c>
    </row>
    <row r="642" spans="1:6" x14ac:dyDescent="0.25">
      <c r="A642" s="17">
        <v>40150</v>
      </c>
      <c r="B642" s="4" t="s">
        <v>284</v>
      </c>
      <c r="C642" s="4" t="s">
        <v>838</v>
      </c>
      <c r="D642" s="4" t="s">
        <v>860</v>
      </c>
      <c r="E642" s="4">
        <v>7</v>
      </c>
      <c r="F642" s="4" t="s">
        <v>1491</v>
      </c>
    </row>
    <row r="643" spans="1:6" x14ac:dyDescent="0.25">
      <c r="A643" s="17">
        <v>40547</v>
      </c>
      <c r="B643" s="4" t="s">
        <v>272</v>
      </c>
      <c r="C643" s="4" t="s">
        <v>850</v>
      </c>
      <c r="D643" s="4" t="s">
        <v>855</v>
      </c>
      <c r="E643" s="4">
        <v>18</v>
      </c>
      <c r="F643" s="4" t="s">
        <v>1492</v>
      </c>
    </row>
    <row r="644" spans="1:6" x14ac:dyDescent="0.25">
      <c r="A644" s="17">
        <v>39956</v>
      </c>
      <c r="B644" s="4" t="s">
        <v>270</v>
      </c>
      <c r="C644" s="4" t="s">
        <v>202</v>
      </c>
      <c r="D644" s="4" t="s">
        <v>839</v>
      </c>
      <c r="E644" s="4">
        <v>37</v>
      </c>
      <c r="F644" s="4" t="s">
        <v>1493</v>
      </c>
    </row>
    <row r="645" spans="1:6" x14ac:dyDescent="0.25">
      <c r="A645" s="17">
        <v>40582</v>
      </c>
      <c r="B645" s="4" t="s">
        <v>283</v>
      </c>
      <c r="C645" s="4" t="s">
        <v>858</v>
      </c>
      <c r="D645" s="4" t="s">
        <v>855</v>
      </c>
      <c r="E645" s="4">
        <v>16</v>
      </c>
      <c r="F645" s="4" t="s">
        <v>1494</v>
      </c>
    </row>
    <row r="646" spans="1:6" x14ac:dyDescent="0.25">
      <c r="A646" s="17">
        <v>40596</v>
      </c>
      <c r="B646" s="4" t="s">
        <v>845</v>
      </c>
      <c r="C646" s="4" t="s">
        <v>835</v>
      </c>
      <c r="D646" s="4" t="s">
        <v>749</v>
      </c>
      <c r="E646" s="4">
        <v>38</v>
      </c>
      <c r="F646" s="4" t="s">
        <v>1495</v>
      </c>
    </row>
    <row r="647" spans="1:6" x14ac:dyDescent="0.25">
      <c r="A647" s="17">
        <v>40095</v>
      </c>
      <c r="B647" s="4" t="s">
        <v>283</v>
      </c>
      <c r="C647" s="4" t="s">
        <v>201</v>
      </c>
      <c r="D647" s="4" t="s">
        <v>848</v>
      </c>
      <c r="E647" s="4">
        <v>35</v>
      </c>
      <c r="F647" s="4" t="s">
        <v>1496</v>
      </c>
    </row>
    <row r="648" spans="1:6" x14ac:dyDescent="0.25">
      <c r="A648" s="17">
        <v>40053</v>
      </c>
      <c r="B648" s="4" t="s">
        <v>266</v>
      </c>
      <c r="C648" s="4" t="s">
        <v>200</v>
      </c>
      <c r="D648" s="4" t="s">
        <v>852</v>
      </c>
      <c r="E648" s="4">
        <v>15</v>
      </c>
      <c r="F648" s="4" t="s">
        <v>1497</v>
      </c>
    </row>
    <row r="649" spans="1:6" x14ac:dyDescent="0.25">
      <c r="A649" s="17">
        <v>40240</v>
      </c>
      <c r="B649" s="4" t="s">
        <v>263</v>
      </c>
      <c r="C649" s="4" t="s">
        <v>850</v>
      </c>
      <c r="D649" s="4" t="s">
        <v>872</v>
      </c>
      <c r="E649" s="4">
        <v>1</v>
      </c>
      <c r="F649" s="4" t="s">
        <v>1498</v>
      </c>
    </row>
    <row r="650" spans="1:6" x14ac:dyDescent="0.25">
      <c r="A650" s="17">
        <v>40254</v>
      </c>
      <c r="B650" s="4" t="s">
        <v>186</v>
      </c>
      <c r="C650" s="4" t="s">
        <v>864</v>
      </c>
      <c r="D650" s="4" t="s">
        <v>862</v>
      </c>
      <c r="E650" s="4">
        <v>27</v>
      </c>
      <c r="F650" s="4" t="s">
        <v>1499</v>
      </c>
    </row>
    <row r="651" spans="1:6" x14ac:dyDescent="0.25">
      <c r="A651" s="17">
        <v>40296</v>
      </c>
      <c r="B651" s="4" t="s">
        <v>284</v>
      </c>
      <c r="C651" s="4" t="s">
        <v>858</v>
      </c>
      <c r="D651" s="4" t="s">
        <v>865</v>
      </c>
      <c r="E651" s="4">
        <v>18</v>
      </c>
      <c r="F651" s="4" t="s">
        <v>1500</v>
      </c>
    </row>
    <row r="652" spans="1:6" x14ac:dyDescent="0.25">
      <c r="A652" s="17">
        <v>40408</v>
      </c>
      <c r="B652" s="4" t="s">
        <v>267</v>
      </c>
      <c r="C652" s="4" t="s">
        <v>201</v>
      </c>
      <c r="D652" s="4" t="s">
        <v>872</v>
      </c>
      <c r="E652" s="4">
        <v>33</v>
      </c>
      <c r="F652" s="4" t="s">
        <v>1501</v>
      </c>
    </row>
    <row r="653" spans="1:6" x14ac:dyDescent="0.25">
      <c r="A653" s="17">
        <v>40218</v>
      </c>
      <c r="B653" s="4" t="s">
        <v>267</v>
      </c>
      <c r="C653" s="4" t="s">
        <v>202</v>
      </c>
      <c r="D653" s="4" t="s">
        <v>836</v>
      </c>
      <c r="E653" s="4">
        <v>26</v>
      </c>
      <c r="F653" s="4" t="s">
        <v>1502</v>
      </c>
    </row>
    <row r="654" spans="1:6" x14ac:dyDescent="0.25">
      <c r="A654" s="17">
        <v>40474</v>
      </c>
      <c r="B654" s="4" t="s">
        <v>265</v>
      </c>
      <c r="C654" s="4" t="s">
        <v>202</v>
      </c>
      <c r="D654" s="4" t="s">
        <v>836</v>
      </c>
      <c r="E654" s="4">
        <v>24</v>
      </c>
      <c r="F654" s="4" t="s">
        <v>1503</v>
      </c>
    </row>
    <row r="655" spans="1:6" x14ac:dyDescent="0.25">
      <c r="A655" s="17">
        <v>40000</v>
      </c>
      <c r="B655" s="4" t="s">
        <v>284</v>
      </c>
      <c r="C655" s="4" t="s">
        <v>864</v>
      </c>
      <c r="D655" s="4" t="s">
        <v>841</v>
      </c>
      <c r="E655" s="4">
        <v>5</v>
      </c>
      <c r="F655" s="4" t="s">
        <v>1504</v>
      </c>
    </row>
    <row r="656" spans="1:6" x14ac:dyDescent="0.25">
      <c r="A656" s="17">
        <v>40297</v>
      </c>
      <c r="B656" s="4" t="s">
        <v>275</v>
      </c>
      <c r="C656" s="4" t="s">
        <v>199</v>
      </c>
      <c r="D656" s="4" t="s">
        <v>749</v>
      </c>
      <c r="E656" s="4">
        <v>22</v>
      </c>
      <c r="F656" s="4" t="s">
        <v>1505</v>
      </c>
    </row>
    <row r="657" spans="1:6" x14ac:dyDescent="0.25">
      <c r="A657" s="17">
        <v>40640</v>
      </c>
      <c r="B657" s="4" t="s">
        <v>268</v>
      </c>
      <c r="C657" s="4" t="s">
        <v>835</v>
      </c>
      <c r="D657" s="4" t="s">
        <v>860</v>
      </c>
      <c r="E657" s="4">
        <v>24</v>
      </c>
      <c r="F657" s="4" t="s">
        <v>1506</v>
      </c>
    </row>
    <row r="658" spans="1:6" x14ac:dyDescent="0.25">
      <c r="A658" s="17">
        <v>39959</v>
      </c>
      <c r="B658" s="4" t="s">
        <v>284</v>
      </c>
      <c r="C658" s="4" t="s">
        <v>858</v>
      </c>
      <c r="D658" s="4" t="s">
        <v>846</v>
      </c>
      <c r="E658" s="4">
        <v>13</v>
      </c>
      <c r="F658" s="4" t="s">
        <v>1507</v>
      </c>
    </row>
    <row r="659" spans="1:6" x14ac:dyDescent="0.25">
      <c r="A659" s="17">
        <v>40069</v>
      </c>
      <c r="B659" s="4" t="s">
        <v>268</v>
      </c>
      <c r="C659" s="4" t="s">
        <v>198</v>
      </c>
      <c r="D659" s="4" t="s">
        <v>860</v>
      </c>
      <c r="E659" s="4">
        <v>3</v>
      </c>
      <c r="F659" s="4" t="s">
        <v>1508</v>
      </c>
    </row>
    <row r="660" spans="1:6" x14ac:dyDescent="0.25">
      <c r="A660" s="17">
        <v>40286</v>
      </c>
      <c r="B660" s="4" t="s">
        <v>271</v>
      </c>
      <c r="C660" s="4" t="s">
        <v>864</v>
      </c>
      <c r="D660" s="4" t="s">
        <v>860</v>
      </c>
      <c r="E660" s="4">
        <v>16</v>
      </c>
      <c r="F660" s="4" t="s">
        <v>1509</v>
      </c>
    </row>
    <row r="661" spans="1:6" x14ac:dyDescent="0.25">
      <c r="A661" s="17">
        <v>40465</v>
      </c>
      <c r="B661" s="4" t="s">
        <v>278</v>
      </c>
      <c r="C661" s="4" t="s">
        <v>838</v>
      </c>
      <c r="D661" s="4" t="s">
        <v>884</v>
      </c>
      <c r="E661" s="4">
        <v>3</v>
      </c>
      <c r="F661" s="4" t="s">
        <v>1510</v>
      </c>
    </row>
    <row r="662" spans="1:6" x14ac:dyDescent="0.25">
      <c r="A662" s="17">
        <v>40232</v>
      </c>
      <c r="B662" s="4" t="s">
        <v>268</v>
      </c>
      <c r="C662" s="4" t="s">
        <v>201</v>
      </c>
      <c r="D662" s="4" t="s">
        <v>749</v>
      </c>
      <c r="E662" s="4">
        <v>27</v>
      </c>
      <c r="F662" s="4" t="s">
        <v>1511</v>
      </c>
    </row>
    <row r="663" spans="1:6" x14ac:dyDescent="0.25">
      <c r="A663" s="17">
        <v>40528</v>
      </c>
      <c r="B663" s="4" t="s">
        <v>261</v>
      </c>
      <c r="C663" s="4" t="s">
        <v>864</v>
      </c>
      <c r="D663" s="4" t="s">
        <v>836</v>
      </c>
      <c r="E663" s="4">
        <v>8</v>
      </c>
      <c r="F663" s="4" t="s">
        <v>1512</v>
      </c>
    </row>
    <row r="664" spans="1:6" x14ac:dyDescent="0.25">
      <c r="A664" s="17">
        <v>40060</v>
      </c>
      <c r="B664" s="4" t="s">
        <v>281</v>
      </c>
      <c r="C664" s="4" t="s">
        <v>850</v>
      </c>
      <c r="D664" s="4" t="s">
        <v>862</v>
      </c>
      <c r="E664" s="4">
        <v>9</v>
      </c>
      <c r="F664" s="4" t="s">
        <v>1513</v>
      </c>
    </row>
    <row r="665" spans="1:6" x14ac:dyDescent="0.25">
      <c r="A665" s="17">
        <v>40311</v>
      </c>
      <c r="B665" s="4" t="s">
        <v>270</v>
      </c>
      <c r="C665" s="4" t="s">
        <v>838</v>
      </c>
      <c r="D665" s="4" t="s">
        <v>862</v>
      </c>
      <c r="E665" s="4">
        <v>23</v>
      </c>
      <c r="F665" s="4" t="s">
        <v>1514</v>
      </c>
    </row>
    <row r="666" spans="1:6" x14ac:dyDescent="0.25">
      <c r="A666" s="17">
        <v>40046</v>
      </c>
      <c r="B666" s="4" t="s">
        <v>284</v>
      </c>
      <c r="C666" s="4" t="s">
        <v>201</v>
      </c>
      <c r="D666" s="4" t="s">
        <v>846</v>
      </c>
      <c r="E666" s="4">
        <v>14</v>
      </c>
      <c r="F666" s="4" t="s">
        <v>1515</v>
      </c>
    </row>
    <row r="667" spans="1:6" x14ac:dyDescent="0.25">
      <c r="A667" s="17">
        <v>40339</v>
      </c>
      <c r="B667" s="4" t="s">
        <v>267</v>
      </c>
      <c r="C667" s="4" t="s">
        <v>202</v>
      </c>
      <c r="D667" s="4" t="s">
        <v>841</v>
      </c>
      <c r="E667" s="4">
        <v>39</v>
      </c>
      <c r="F667" s="4" t="s">
        <v>1516</v>
      </c>
    </row>
    <row r="668" spans="1:6" x14ac:dyDescent="0.25">
      <c r="A668" s="17">
        <v>39975</v>
      </c>
      <c r="B668" s="4" t="s">
        <v>284</v>
      </c>
      <c r="C668" s="4" t="s">
        <v>838</v>
      </c>
      <c r="D668" s="4" t="s">
        <v>862</v>
      </c>
      <c r="E668" s="4">
        <v>10</v>
      </c>
      <c r="F668" s="4" t="s">
        <v>1517</v>
      </c>
    </row>
    <row r="669" spans="1:6" x14ac:dyDescent="0.25">
      <c r="A669" s="17">
        <v>39923</v>
      </c>
      <c r="B669" s="4" t="s">
        <v>191</v>
      </c>
      <c r="C669" s="4" t="s">
        <v>202</v>
      </c>
      <c r="D669" s="4" t="s">
        <v>753</v>
      </c>
      <c r="E669" s="4">
        <v>22</v>
      </c>
      <c r="F669" s="4" t="s">
        <v>1518</v>
      </c>
    </row>
    <row r="670" spans="1:6" x14ac:dyDescent="0.25">
      <c r="A670" s="17">
        <v>40487</v>
      </c>
      <c r="B670" s="4" t="s">
        <v>275</v>
      </c>
      <c r="C670" s="4" t="s">
        <v>200</v>
      </c>
      <c r="D670" s="4" t="s">
        <v>846</v>
      </c>
      <c r="E670" s="4">
        <v>23</v>
      </c>
      <c r="F670" s="4" t="s">
        <v>1519</v>
      </c>
    </row>
    <row r="671" spans="1:6" x14ac:dyDescent="0.25">
      <c r="A671" s="17">
        <v>40054</v>
      </c>
      <c r="B671" s="4" t="s">
        <v>266</v>
      </c>
      <c r="C671" s="4" t="s">
        <v>858</v>
      </c>
      <c r="D671" s="4" t="s">
        <v>836</v>
      </c>
      <c r="E671" s="4">
        <v>6</v>
      </c>
      <c r="F671" s="4" t="s">
        <v>1520</v>
      </c>
    </row>
    <row r="672" spans="1:6" x14ac:dyDescent="0.25">
      <c r="A672" s="17">
        <v>40255</v>
      </c>
      <c r="B672" s="4" t="s">
        <v>261</v>
      </c>
      <c r="C672" s="4" t="s">
        <v>200</v>
      </c>
      <c r="D672" s="4" t="s">
        <v>884</v>
      </c>
      <c r="E672" s="4">
        <v>21</v>
      </c>
      <c r="F672" s="4" t="s">
        <v>1521</v>
      </c>
    </row>
    <row r="673" spans="1:6" x14ac:dyDescent="0.25">
      <c r="A673" s="17">
        <v>40535</v>
      </c>
      <c r="B673" s="4" t="s">
        <v>276</v>
      </c>
      <c r="C673" s="4" t="s">
        <v>198</v>
      </c>
      <c r="D673" s="4" t="s">
        <v>753</v>
      </c>
      <c r="E673" s="4">
        <v>2</v>
      </c>
      <c r="F673" s="4" t="s">
        <v>1522</v>
      </c>
    </row>
    <row r="674" spans="1:6" x14ac:dyDescent="0.25">
      <c r="A674" s="17">
        <v>40450</v>
      </c>
      <c r="B674" s="4" t="s">
        <v>281</v>
      </c>
      <c r="C674" s="4" t="s">
        <v>835</v>
      </c>
      <c r="D674" s="4" t="s">
        <v>855</v>
      </c>
      <c r="E674" s="4">
        <v>19</v>
      </c>
      <c r="F674" s="4" t="s">
        <v>1523</v>
      </c>
    </row>
    <row r="675" spans="1:6" x14ac:dyDescent="0.25">
      <c r="A675" s="17">
        <v>40031</v>
      </c>
      <c r="B675" s="4" t="s">
        <v>275</v>
      </c>
      <c r="C675" s="4" t="s">
        <v>202</v>
      </c>
      <c r="D675" s="4" t="s">
        <v>884</v>
      </c>
      <c r="E675" s="4">
        <v>2</v>
      </c>
      <c r="F675" s="4" t="s">
        <v>1524</v>
      </c>
    </row>
    <row r="676" spans="1:6" x14ac:dyDescent="0.25">
      <c r="A676" s="17">
        <v>40279</v>
      </c>
      <c r="B676" s="4" t="s">
        <v>277</v>
      </c>
      <c r="C676" s="4" t="s">
        <v>838</v>
      </c>
      <c r="D676" s="4" t="s">
        <v>841</v>
      </c>
      <c r="E676" s="4">
        <v>37</v>
      </c>
      <c r="F676" s="4" t="s">
        <v>1525</v>
      </c>
    </row>
    <row r="677" spans="1:6" x14ac:dyDescent="0.25">
      <c r="A677" s="17">
        <v>40262</v>
      </c>
      <c r="B677" s="4" t="s">
        <v>845</v>
      </c>
      <c r="C677" s="4" t="s">
        <v>864</v>
      </c>
      <c r="D677" s="4" t="s">
        <v>749</v>
      </c>
      <c r="E677" s="4">
        <v>30</v>
      </c>
      <c r="F677" s="4" t="s">
        <v>1526</v>
      </c>
    </row>
    <row r="678" spans="1:6" x14ac:dyDescent="0.25">
      <c r="A678" s="17">
        <v>40448</v>
      </c>
      <c r="B678" s="4" t="s">
        <v>283</v>
      </c>
      <c r="C678" s="4" t="s">
        <v>202</v>
      </c>
      <c r="D678" s="4" t="s">
        <v>848</v>
      </c>
      <c r="E678" s="4">
        <v>37</v>
      </c>
      <c r="F678" s="4" t="s">
        <v>1527</v>
      </c>
    </row>
    <row r="679" spans="1:6" x14ac:dyDescent="0.25">
      <c r="A679" s="17">
        <v>40538</v>
      </c>
      <c r="B679" s="4" t="s">
        <v>279</v>
      </c>
      <c r="C679" s="4" t="s">
        <v>850</v>
      </c>
      <c r="D679" s="4" t="s">
        <v>841</v>
      </c>
      <c r="E679" s="4">
        <v>28</v>
      </c>
      <c r="F679" s="4" t="s">
        <v>1528</v>
      </c>
    </row>
    <row r="680" spans="1:6" x14ac:dyDescent="0.25">
      <c r="A680" s="17">
        <v>40480</v>
      </c>
      <c r="B680" s="4" t="s">
        <v>267</v>
      </c>
      <c r="C680" s="4" t="s">
        <v>864</v>
      </c>
      <c r="D680" s="4" t="s">
        <v>836</v>
      </c>
      <c r="E680" s="4">
        <v>6</v>
      </c>
      <c r="F680" s="4" t="s">
        <v>1529</v>
      </c>
    </row>
    <row r="681" spans="1:6" x14ac:dyDescent="0.25">
      <c r="A681" s="17">
        <v>40060</v>
      </c>
      <c r="B681" s="4" t="s">
        <v>273</v>
      </c>
      <c r="C681" s="4" t="s">
        <v>850</v>
      </c>
      <c r="D681" s="4" t="s">
        <v>841</v>
      </c>
      <c r="E681" s="4">
        <v>11</v>
      </c>
      <c r="F681" s="4" t="s">
        <v>1530</v>
      </c>
    </row>
    <row r="682" spans="1:6" x14ac:dyDescent="0.25">
      <c r="A682" s="17">
        <v>39921</v>
      </c>
      <c r="B682" s="4" t="s">
        <v>282</v>
      </c>
      <c r="C682" s="4" t="s">
        <v>838</v>
      </c>
      <c r="D682" s="4" t="s">
        <v>839</v>
      </c>
      <c r="E682" s="4">
        <v>11</v>
      </c>
      <c r="F682" s="4" t="s">
        <v>1531</v>
      </c>
    </row>
    <row r="683" spans="1:6" x14ac:dyDescent="0.25">
      <c r="A683" s="17">
        <v>40360</v>
      </c>
      <c r="B683" s="4" t="s">
        <v>281</v>
      </c>
      <c r="C683" s="4" t="s">
        <v>864</v>
      </c>
      <c r="D683" s="4" t="s">
        <v>846</v>
      </c>
      <c r="E683" s="4">
        <v>30</v>
      </c>
      <c r="F683" s="4" t="s">
        <v>1532</v>
      </c>
    </row>
    <row r="684" spans="1:6" x14ac:dyDescent="0.25">
      <c r="A684" s="17">
        <v>40278</v>
      </c>
      <c r="B684" s="4" t="s">
        <v>277</v>
      </c>
      <c r="C684" s="4" t="s">
        <v>199</v>
      </c>
      <c r="D684" s="4" t="s">
        <v>836</v>
      </c>
      <c r="E684" s="4">
        <v>27</v>
      </c>
      <c r="F684" s="4" t="s">
        <v>1533</v>
      </c>
    </row>
    <row r="685" spans="1:6" x14ac:dyDescent="0.25">
      <c r="A685" s="17">
        <v>39990</v>
      </c>
      <c r="B685" s="4" t="s">
        <v>271</v>
      </c>
      <c r="C685" s="4" t="s">
        <v>201</v>
      </c>
      <c r="D685" s="4" t="s">
        <v>836</v>
      </c>
      <c r="E685" s="4">
        <v>37</v>
      </c>
      <c r="F685" s="4" t="s">
        <v>1534</v>
      </c>
    </row>
    <row r="686" spans="1:6" x14ac:dyDescent="0.25">
      <c r="A686" s="17">
        <v>40563</v>
      </c>
      <c r="B686" s="4" t="s">
        <v>263</v>
      </c>
      <c r="C686" s="4" t="s">
        <v>202</v>
      </c>
      <c r="D686" s="4" t="s">
        <v>753</v>
      </c>
      <c r="E686" s="4">
        <v>15</v>
      </c>
      <c r="F686" s="4" t="s">
        <v>1535</v>
      </c>
    </row>
    <row r="687" spans="1:6" x14ac:dyDescent="0.25">
      <c r="A687" s="17">
        <v>40378</v>
      </c>
      <c r="B687" s="4" t="s">
        <v>270</v>
      </c>
      <c r="C687" s="4" t="s">
        <v>850</v>
      </c>
      <c r="D687" s="4" t="s">
        <v>855</v>
      </c>
      <c r="E687" s="4">
        <v>17</v>
      </c>
      <c r="F687" s="4" t="s">
        <v>1536</v>
      </c>
    </row>
    <row r="688" spans="1:6" x14ac:dyDescent="0.25">
      <c r="A688" s="17">
        <v>40224</v>
      </c>
      <c r="B688" s="4" t="s">
        <v>273</v>
      </c>
      <c r="C688" s="4" t="s">
        <v>864</v>
      </c>
      <c r="D688" s="4" t="s">
        <v>884</v>
      </c>
      <c r="E688" s="4">
        <v>17</v>
      </c>
      <c r="F688" s="4" t="s">
        <v>1537</v>
      </c>
    </row>
    <row r="689" spans="1:6" x14ac:dyDescent="0.25">
      <c r="A689" s="17">
        <v>40333</v>
      </c>
      <c r="B689" s="4" t="s">
        <v>266</v>
      </c>
      <c r="C689" s="4" t="s">
        <v>199</v>
      </c>
      <c r="D689" s="4" t="s">
        <v>862</v>
      </c>
      <c r="E689" s="4">
        <v>33</v>
      </c>
      <c r="F689" s="4" t="s">
        <v>1538</v>
      </c>
    </row>
    <row r="690" spans="1:6" x14ac:dyDescent="0.25">
      <c r="A690" s="17">
        <v>40592</v>
      </c>
      <c r="B690" s="4" t="s">
        <v>265</v>
      </c>
      <c r="C690" s="4" t="s">
        <v>838</v>
      </c>
      <c r="D690" s="4" t="s">
        <v>848</v>
      </c>
      <c r="E690" s="4">
        <v>19</v>
      </c>
      <c r="F690" s="4" t="s">
        <v>1539</v>
      </c>
    </row>
    <row r="691" spans="1:6" x14ac:dyDescent="0.25">
      <c r="A691" s="17">
        <v>40282</v>
      </c>
      <c r="B691" s="4" t="s">
        <v>186</v>
      </c>
      <c r="C691" s="4" t="s">
        <v>202</v>
      </c>
      <c r="D691" s="4" t="s">
        <v>848</v>
      </c>
      <c r="E691" s="4">
        <v>13</v>
      </c>
      <c r="F691" s="4" t="s">
        <v>1540</v>
      </c>
    </row>
    <row r="692" spans="1:6" x14ac:dyDescent="0.25">
      <c r="A692" s="17">
        <v>40282</v>
      </c>
      <c r="B692" s="4" t="s">
        <v>271</v>
      </c>
      <c r="C692" s="4" t="s">
        <v>838</v>
      </c>
      <c r="D692" s="4" t="s">
        <v>846</v>
      </c>
      <c r="E692" s="4">
        <v>28</v>
      </c>
      <c r="F692" s="4" t="s">
        <v>1541</v>
      </c>
    </row>
    <row r="693" spans="1:6" x14ac:dyDescent="0.25">
      <c r="A693" s="17">
        <v>40097</v>
      </c>
      <c r="B693" s="4" t="s">
        <v>275</v>
      </c>
      <c r="C693" s="4" t="s">
        <v>835</v>
      </c>
      <c r="D693" s="4" t="s">
        <v>836</v>
      </c>
      <c r="E693" s="4">
        <v>18</v>
      </c>
      <c r="F693" s="4" t="s">
        <v>1542</v>
      </c>
    </row>
    <row r="694" spans="1:6" x14ac:dyDescent="0.25">
      <c r="A694" s="17">
        <v>40236</v>
      </c>
      <c r="B694" s="4" t="s">
        <v>281</v>
      </c>
      <c r="C694" s="4" t="s">
        <v>198</v>
      </c>
      <c r="D694" s="4" t="s">
        <v>749</v>
      </c>
      <c r="E694" s="4">
        <v>17</v>
      </c>
      <c r="F694" s="4" t="s">
        <v>1543</v>
      </c>
    </row>
    <row r="695" spans="1:6" x14ac:dyDescent="0.25">
      <c r="A695" s="17">
        <v>40529</v>
      </c>
      <c r="B695" s="4" t="s">
        <v>267</v>
      </c>
      <c r="C695" s="4" t="s">
        <v>199</v>
      </c>
      <c r="D695" s="4" t="s">
        <v>839</v>
      </c>
      <c r="E695" s="4">
        <v>16</v>
      </c>
      <c r="F695" s="4" t="s">
        <v>1544</v>
      </c>
    </row>
    <row r="696" spans="1:6" x14ac:dyDescent="0.25">
      <c r="A696" s="17">
        <v>40625</v>
      </c>
      <c r="B696" s="4" t="s">
        <v>284</v>
      </c>
      <c r="C696" s="4" t="s">
        <v>850</v>
      </c>
      <c r="D696" s="4" t="s">
        <v>862</v>
      </c>
      <c r="E696" s="4">
        <v>15</v>
      </c>
      <c r="F696" s="4" t="s">
        <v>1545</v>
      </c>
    </row>
    <row r="697" spans="1:6" x14ac:dyDescent="0.25">
      <c r="A697" s="17">
        <v>40427</v>
      </c>
      <c r="B697" s="4" t="s">
        <v>276</v>
      </c>
      <c r="C697" s="4" t="s">
        <v>858</v>
      </c>
      <c r="D697" s="4" t="s">
        <v>841</v>
      </c>
      <c r="E697" s="4">
        <v>22</v>
      </c>
      <c r="F697" s="4" t="s">
        <v>1546</v>
      </c>
    </row>
    <row r="698" spans="1:6" x14ac:dyDescent="0.25">
      <c r="A698" s="17">
        <v>40225</v>
      </c>
      <c r="B698" s="4" t="s">
        <v>277</v>
      </c>
      <c r="C698" s="4" t="s">
        <v>201</v>
      </c>
      <c r="D698" s="4" t="s">
        <v>852</v>
      </c>
      <c r="E698" s="4">
        <v>16</v>
      </c>
      <c r="F698" s="4" t="s">
        <v>1547</v>
      </c>
    </row>
    <row r="699" spans="1:6" x14ac:dyDescent="0.25">
      <c r="A699" s="17">
        <v>40334</v>
      </c>
      <c r="B699" s="4" t="s">
        <v>265</v>
      </c>
      <c r="C699" s="4" t="s">
        <v>835</v>
      </c>
      <c r="D699" s="4" t="s">
        <v>836</v>
      </c>
      <c r="E699" s="4">
        <v>33</v>
      </c>
      <c r="F699" s="4" t="s">
        <v>1548</v>
      </c>
    </row>
    <row r="700" spans="1:6" x14ac:dyDescent="0.25">
      <c r="A700" s="17">
        <v>40356</v>
      </c>
      <c r="B700" s="4" t="s">
        <v>270</v>
      </c>
      <c r="C700" s="4" t="s">
        <v>858</v>
      </c>
      <c r="D700" s="4" t="s">
        <v>749</v>
      </c>
      <c r="E700" s="4">
        <v>30</v>
      </c>
      <c r="F700" s="4" t="s">
        <v>1549</v>
      </c>
    </row>
    <row r="701" spans="1:6" x14ac:dyDescent="0.25">
      <c r="A701" s="17">
        <v>40523</v>
      </c>
      <c r="B701" s="4" t="s">
        <v>190</v>
      </c>
      <c r="C701" s="4" t="s">
        <v>201</v>
      </c>
      <c r="D701" s="4" t="s">
        <v>862</v>
      </c>
      <c r="E701" s="4">
        <v>13</v>
      </c>
      <c r="F701" s="4" t="s">
        <v>1550</v>
      </c>
    </row>
    <row r="702" spans="1:6" x14ac:dyDescent="0.25">
      <c r="A702" s="17">
        <v>39926</v>
      </c>
      <c r="B702" s="4" t="s">
        <v>261</v>
      </c>
      <c r="C702" s="4" t="s">
        <v>200</v>
      </c>
      <c r="D702" s="4" t="s">
        <v>848</v>
      </c>
      <c r="E702" s="4">
        <v>22</v>
      </c>
      <c r="F702" s="4" t="s">
        <v>1551</v>
      </c>
    </row>
    <row r="703" spans="1:6" x14ac:dyDescent="0.25">
      <c r="A703" s="17">
        <v>40237</v>
      </c>
      <c r="B703" s="4" t="s">
        <v>273</v>
      </c>
      <c r="C703" s="4" t="s">
        <v>864</v>
      </c>
      <c r="D703" s="4" t="s">
        <v>841</v>
      </c>
      <c r="E703" s="4">
        <v>33</v>
      </c>
      <c r="F703" s="4" t="s">
        <v>1552</v>
      </c>
    </row>
    <row r="704" spans="1:6" x14ac:dyDescent="0.25">
      <c r="A704" s="17">
        <v>40068</v>
      </c>
      <c r="B704" s="4" t="s">
        <v>190</v>
      </c>
      <c r="C704" s="4" t="s">
        <v>201</v>
      </c>
      <c r="D704" s="4" t="s">
        <v>865</v>
      </c>
      <c r="E704" s="4">
        <v>14</v>
      </c>
      <c r="F704" s="4" t="s">
        <v>1553</v>
      </c>
    </row>
    <row r="705" spans="1:6" x14ac:dyDescent="0.25">
      <c r="A705" s="17">
        <v>40142</v>
      </c>
      <c r="B705" s="4" t="s">
        <v>281</v>
      </c>
      <c r="C705" s="4" t="s">
        <v>200</v>
      </c>
      <c r="D705" s="4" t="s">
        <v>855</v>
      </c>
      <c r="E705" s="4">
        <v>27</v>
      </c>
      <c r="F705" s="4" t="s">
        <v>1554</v>
      </c>
    </row>
    <row r="706" spans="1:6" x14ac:dyDescent="0.25">
      <c r="A706" s="17">
        <v>40210</v>
      </c>
      <c r="B706" s="4" t="s">
        <v>266</v>
      </c>
      <c r="C706" s="4" t="s">
        <v>838</v>
      </c>
      <c r="D706" s="4" t="s">
        <v>862</v>
      </c>
      <c r="E706" s="4">
        <v>20</v>
      </c>
      <c r="F706" s="4" t="s">
        <v>1555</v>
      </c>
    </row>
    <row r="707" spans="1:6" x14ac:dyDescent="0.25">
      <c r="A707" s="17">
        <v>40204</v>
      </c>
      <c r="B707" s="4" t="s">
        <v>191</v>
      </c>
      <c r="C707" s="4" t="s">
        <v>838</v>
      </c>
      <c r="D707" s="4" t="s">
        <v>872</v>
      </c>
      <c r="E707" s="4">
        <v>17</v>
      </c>
      <c r="F707" s="4" t="s">
        <v>1556</v>
      </c>
    </row>
    <row r="708" spans="1:6" x14ac:dyDescent="0.25">
      <c r="A708" s="17">
        <v>40350</v>
      </c>
      <c r="B708" s="4" t="s">
        <v>284</v>
      </c>
      <c r="C708" s="4" t="s">
        <v>850</v>
      </c>
      <c r="D708" s="4" t="s">
        <v>846</v>
      </c>
      <c r="E708" s="4">
        <v>38</v>
      </c>
      <c r="F708" s="4" t="s">
        <v>1557</v>
      </c>
    </row>
    <row r="709" spans="1:6" x14ac:dyDescent="0.25">
      <c r="A709" s="17">
        <v>39961</v>
      </c>
      <c r="B709" s="4" t="s">
        <v>270</v>
      </c>
      <c r="C709" s="4" t="s">
        <v>835</v>
      </c>
      <c r="D709" s="4" t="s">
        <v>865</v>
      </c>
      <c r="E709" s="4">
        <v>5</v>
      </c>
      <c r="F709" s="4" t="s">
        <v>1558</v>
      </c>
    </row>
    <row r="710" spans="1:6" x14ac:dyDescent="0.25">
      <c r="A710" s="17">
        <v>40475</v>
      </c>
      <c r="B710" s="4" t="s">
        <v>271</v>
      </c>
      <c r="C710" s="4" t="s">
        <v>850</v>
      </c>
      <c r="D710" s="4" t="s">
        <v>852</v>
      </c>
      <c r="E710" s="4">
        <v>36</v>
      </c>
      <c r="F710" s="4" t="s">
        <v>1559</v>
      </c>
    </row>
    <row r="711" spans="1:6" x14ac:dyDescent="0.25">
      <c r="A711" s="17">
        <v>40020</v>
      </c>
      <c r="B711" s="4" t="s">
        <v>272</v>
      </c>
      <c r="C711" s="4" t="s">
        <v>201</v>
      </c>
      <c r="D711" s="4" t="s">
        <v>872</v>
      </c>
      <c r="E711" s="4">
        <v>22</v>
      </c>
      <c r="F711" s="4" t="s">
        <v>1560</v>
      </c>
    </row>
    <row r="712" spans="1:6" x14ac:dyDescent="0.25">
      <c r="A712" s="17">
        <v>40012</v>
      </c>
      <c r="B712" s="4" t="s">
        <v>277</v>
      </c>
      <c r="C712" s="4" t="s">
        <v>199</v>
      </c>
      <c r="D712" s="4" t="s">
        <v>872</v>
      </c>
      <c r="E712" s="4">
        <v>19</v>
      </c>
      <c r="F712" s="4" t="s">
        <v>1561</v>
      </c>
    </row>
    <row r="713" spans="1:6" x14ac:dyDescent="0.25">
      <c r="A713" s="17">
        <v>40281</v>
      </c>
      <c r="B713" s="4" t="s">
        <v>277</v>
      </c>
      <c r="C713" s="4" t="s">
        <v>198</v>
      </c>
      <c r="D713" s="4" t="s">
        <v>862</v>
      </c>
      <c r="E713" s="4">
        <v>12</v>
      </c>
      <c r="F713" s="4" t="s">
        <v>1562</v>
      </c>
    </row>
    <row r="714" spans="1:6" x14ac:dyDescent="0.25">
      <c r="A714" s="17">
        <v>39964</v>
      </c>
      <c r="B714" s="4" t="s">
        <v>282</v>
      </c>
      <c r="C714" s="4" t="s">
        <v>201</v>
      </c>
      <c r="D714" s="4" t="s">
        <v>846</v>
      </c>
      <c r="E714" s="4">
        <v>30</v>
      </c>
      <c r="F714" s="4" t="s">
        <v>1563</v>
      </c>
    </row>
    <row r="715" spans="1:6" x14ac:dyDescent="0.25">
      <c r="A715" s="17">
        <v>40414</v>
      </c>
      <c r="B715" s="4" t="s">
        <v>845</v>
      </c>
      <c r="C715" s="4" t="s">
        <v>201</v>
      </c>
      <c r="D715" s="4" t="s">
        <v>872</v>
      </c>
      <c r="E715" s="4">
        <v>31</v>
      </c>
      <c r="F715" s="4" t="s">
        <v>1564</v>
      </c>
    </row>
    <row r="716" spans="1:6" x14ac:dyDescent="0.25">
      <c r="A716" s="17">
        <v>39987</v>
      </c>
      <c r="B716" s="4" t="s">
        <v>281</v>
      </c>
      <c r="C716" s="4" t="s">
        <v>199</v>
      </c>
      <c r="D716" s="4" t="s">
        <v>836</v>
      </c>
      <c r="E716" s="4">
        <v>22</v>
      </c>
      <c r="F716" s="4" t="s">
        <v>1565</v>
      </c>
    </row>
    <row r="717" spans="1:6" x14ac:dyDescent="0.25">
      <c r="A717" s="17">
        <v>40165</v>
      </c>
      <c r="B717" s="4" t="s">
        <v>275</v>
      </c>
      <c r="C717" s="4" t="s">
        <v>850</v>
      </c>
      <c r="D717" s="4" t="s">
        <v>749</v>
      </c>
      <c r="E717" s="4">
        <v>22</v>
      </c>
      <c r="F717" s="4" t="s">
        <v>1566</v>
      </c>
    </row>
    <row r="718" spans="1:6" x14ac:dyDescent="0.25">
      <c r="A718" s="17">
        <v>40143</v>
      </c>
      <c r="B718" s="4" t="s">
        <v>266</v>
      </c>
      <c r="C718" s="4" t="s">
        <v>200</v>
      </c>
      <c r="D718" s="4" t="s">
        <v>872</v>
      </c>
      <c r="E718" s="4">
        <v>2</v>
      </c>
      <c r="F718" s="4" t="s">
        <v>1567</v>
      </c>
    </row>
    <row r="719" spans="1:6" x14ac:dyDescent="0.25">
      <c r="A719" s="17">
        <v>39991</v>
      </c>
      <c r="B719" s="4" t="s">
        <v>281</v>
      </c>
      <c r="C719" s="4" t="s">
        <v>199</v>
      </c>
      <c r="D719" s="4" t="s">
        <v>872</v>
      </c>
      <c r="E719" s="4">
        <v>21</v>
      </c>
      <c r="F719" s="4" t="s">
        <v>1568</v>
      </c>
    </row>
    <row r="720" spans="1:6" x14ac:dyDescent="0.25">
      <c r="A720" s="17">
        <v>40084</v>
      </c>
      <c r="B720" s="4" t="s">
        <v>271</v>
      </c>
      <c r="C720" s="4" t="s">
        <v>850</v>
      </c>
      <c r="D720" s="4" t="s">
        <v>839</v>
      </c>
      <c r="E720" s="4">
        <v>10</v>
      </c>
      <c r="F720" s="4" t="s">
        <v>1569</v>
      </c>
    </row>
    <row r="721" spans="1:6" x14ac:dyDescent="0.25">
      <c r="A721" s="17">
        <v>40155</v>
      </c>
      <c r="B721" s="4" t="s">
        <v>261</v>
      </c>
      <c r="C721" s="4" t="s">
        <v>201</v>
      </c>
      <c r="D721" s="4" t="s">
        <v>753</v>
      </c>
      <c r="E721" s="4">
        <v>38</v>
      </c>
      <c r="F721" s="4" t="s">
        <v>1570</v>
      </c>
    </row>
    <row r="722" spans="1:6" x14ac:dyDescent="0.25">
      <c r="A722" s="17">
        <v>40362</v>
      </c>
      <c r="B722" s="4" t="s">
        <v>265</v>
      </c>
      <c r="C722" s="4" t="s">
        <v>201</v>
      </c>
      <c r="D722" s="4" t="s">
        <v>753</v>
      </c>
      <c r="E722" s="4">
        <v>32</v>
      </c>
      <c r="F722" s="4" t="s">
        <v>1571</v>
      </c>
    </row>
    <row r="723" spans="1:6" x14ac:dyDescent="0.25">
      <c r="A723" s="17">
        <v>40271</v>
      </c>
      <c r="B723" s="4" t="s">
        <v>280</v>
      </c>
      <c r="C723" s="4" t="s">
        <v>200</v>
      </c>
      <c r="D723" s="4" t="s">
        <v>884</v>
      </c>
      <c r="E723" s="4">
        <v>25</v>
      </c>
      <c r="F723" s="4" t="s">
        <v>1572</v>
      </c>
    </row>
    <row r="724" spans="1:6" x14ac:dyDescent="0.25">
      <c r="A724" s="17">
        <v>40278</v>
      </c>
      <c r="B724" s="4" t="s">
        <v>271</v>
      </c>
      <c r="C724" s="4" t="s">
        <v>858</v>
      </c>
      <c r="D724" s="4" t="s">
        <v>836</v>
      </c>
      <c r="E724" s="4">
        <v>36</v>
      </c>
      <c r="F724" s="4" t="s">
        <v>1573</v>
      </c>
    </row>
    <row r="725" spans="1:6" x14ac:dyDescent="0.25">
      <c r="A725" s="17">
        <v>40235</v>
      </c>
      <c r="B725" s="4" t="s">
        <v>186</v>
      </c>
      <c r="C725" s="4" t="s">
        <v>850</v>
      </c>
      <c r="D725" s="4" t="s">
        <v>872</v>
      </c>
      <c r="E725" s="4">
        <v>14</v>
      </c>
      <c r="F725" s="4" t="s">
        <v>1574</v>
      </c>
    </row>
    <row r="726" spans="1:6" x14ac:dyDescent="0.25">
      <c r="A726" s="17">
        <v>40482</v>
      </c>
      <c r="B726" s="4" t="s">
        <v>263</v>
      </c>
      <c r="C726" s="4" t="s">
        <v>199</v>
      </c>
      <c r="D726" s="4" t="s">
        <v>872</v>
      </c>
      <c r="E726" s="4">
        <v>39</v>
      </c>
      <c r="F726" s="4" t="s">
        <v>1575</v>
      </c>
    </row>
    <row r="727" spans="1:6" x14ac:dyDescent="0.25">
      <c r="A727" s="17">
        <v>40571</v>
      </c>
      <c r="B727" s="4" t="s">
        <v>190</v>
      </c>
      <c r="C727" s="4" t="s">
        <v>858</v>
      </c>
      <c r="D727" s="4" t="s">
        <v>872</v>
      </c>
      <c r="E727" s="4">
        <v>33</v>
      </c>
      <c r="F727" s="4" t="s">
        <v>1576</v>
      </c>
    </row>
    <row r="728" spans="1:6" x14ac:dyDescent="0.25">
      <c r="A728" s="17">
        <v>40286</v>
      </c>
      <c r="B728" s="4" t="s">
        <v>272</v>
      </c>
      <c r="C728" s="4" t="s">
        <v>838</v>
      </c>
      <c r="D728" s="4" t="s">
        <v>865</v>
      </c>
      <c r="E728" s="4">
        <v>10</v>
      </c>
      <c r="F728" s="4" t="s">
        <v>1577</v>
      </c>
    </row>
    <row r="729" spans="1:6" x14ac:dyDescent="0.25">
      <c r="A729" s="17">
        <v>40463</v>
      </c>
      <c r="B729" s="4" t="s">
        <v>845</v>
      </c>
      <c r="C729" s="4" t="s">
        <v>198</v>
      </c>
      <c r="D729" s="4" t="s">
        <v>749</v>
      </c>
      <c r="E729" s="4">
        <v>14</v>
      </c>
      <c r="F729" s="4" t="s">
        <v>1578</v>
      </c>
    </row>
    <row r="730" spans="1:6" x14ac:dyDescent="0.25">
      <c r="A730" s="17">
        <v>40280</v>
      </c>
      <c r="B730" s="4" t="s">
        <v>277</v>
      </c>
      <c r="C730" s="4" t="s">
        <v>202</v>
      </c>
      <c r="D730" s="4" t="s">
        <v>862</v>
      </c>
      <c r="E730" s="4">
        <v>32</v>
      </c>
      <c r="F730" s="4" t="s">
        <v>1579</v>
      </c>
    </row>
    <row r="731" spans="1:6" x14ac:dyDescent="0.25">
      <c r="A731" s="17">
        <v>40461</v>
      </c>
      <c r="B731" s="4" t="s">
        <v>270</v>
      </c>
      <c r="C731" s="4" t="s">
        <v>199</v>
      </c>
      <c r="D731" s="4" t="s">
        <v>841</v>
      </c>
      <c r="E731" s="4">
        <v>13</v>
      </c>
      <c r="F731" s="4" t="s">
        <v>1580</v>
      </c>
    </row>
    <row r="732" spans="1:6" x14ac:dyDescent="0.25">
      <c r="A732" s="17">
        <v>40008</v>
      </c>
      <c r="B732" s="4" t="s">
        <v>279</v>
      </c>
      <c r="C732" s="4" t="s">
        <v>835</v>
      </c>
      <c r="D732" s="4" t="s">
        <v>753</v>
      </c>
      <c r="E732" s="4">
        <v>25</v>
      </c>
      <c r="F732" s="4" t="s">
        <v>1581</v>
      </c>
    </row>
    <row r="733" spans="1:6" x14ac:dyDescent="0.25">
      <c r="A733" s="17">
        <v>40145</v>
      </c>
      <c r="B733" s="4" t="s">
        <v>280</v>
      </c>
      <c r="C733" s="4" t="s">
        <v>864</v>
      </c>
      <c r="D733" s="4" t="s">
        <v>753</v>
      </c>
      <c r="E733" s="4">
        <v>18</v>
      </c>
      <c r="F733" s="4" t="s">
        <v>1582</v>
      </c>
    </row>
    <row r="734" spans="1:6" x14ac:dyDescent="0.25">
      <c r="A734" s="17">
        <v>40451</v>
      </c>
      <c r="B734" s="4" t="s">
        <v>186</v>
      </c>
      <c r="C734" s="4" t="s">
        <v>199</v>
      </c>
      <c r="D734" s="4" t="s">
        <v>865</v>
      </c>
      <c r="E734" s="4">
        <v>8</v>
      </c>
      <c r="F734" s="4" t="s">
        <v>1583</v>
      </c>
    </row>
    <row r="735" spans="1:6" x14ac:dyDescent="0.25">
      <c r="A735" s="17">
        <v>40575</v>
      </c>
      <c r="B735" s="4" t="s">
        <v>270</v>
      </c>
      <c r="C735" s="4" t="s">
        <v>850</v>
      </c>
      <c r="D735" s="4" t="s">
        <v>865</v>
      </c>
      <c r="E735" s="4">
        <v>1</v>
      </c>
      <c r="F735" s="4" t="s">
        <v>1584</v>
      </c>
    </row>
    <row r="736" spans="1:6" x14ac:dyDescent="0.25">
      <c r="A736" s="17">
        <v>40536</v>
      </c>
      <c r="B736" s="4" t="s">
        <v>271</v>
      </c>
      <c r="C736" s="4" t="s">
        <v>201</v>
      </c>
      <c r="D736" s="4" t="s">
        <v>884</v>
      </c>
      <c r="E736" s="4">
        <v>14</v>
      </c>
      <c r="F736" s="4" t="s">
        <v>1585</v>
      </c>
    </row>
    <row r="737" spans="1:6" x14ac:dyDescent="0.25">
      <c r="A737" s="17">
        <v>40395</v>
      </c>
      <c r="B737" s="4" t="s">
        <v>279</v>
      </c>
      <c r="C737" s="4" t="s">
        <v>835</v>
      </c>
      <c r="D737" s="4" t="s">
        <v>848</v>
      </c>
      <c r="E737" s="4">
        <v>10</v>
      </c>
      <c r="F737" s="4" t="s">
        <v>1586</v>
      </c>
    </row>
    <row r="738" spans="1:6" x14ac:dyDescent="0.25">
      <c r="A738" s="17">
        <v>40468</v>
      </c>
      <c r="B738" s="4" t="s">
        <v>275</v>
      </c>
      <c r="C738" s="4" t="s">
        <v>858</v>
      </c>
      <c r="D738" s="4" t="s">
        <v>753</v>
      </c>
      <c r="E738" s="4">
        <v>30</v>
      </c>
      <c r="F738" s="4" t="s">
        <v>1587</v>
      </c>
    </row>
    <row r="739" spans="1:6" x14ac:dyDescent="0.25">
      <c r="A739" s="17">
        <v>40640</v>
      </c>
      <c r="B739" s="4" t="s">
        <v>282</v>
      </c>
      <c r="C739" s="4" t="s">
        <v>838</v>
      </c>
      <c r="D739" s="4" t="s">
        <v>852</v>
      </c>
      <c r="E739" s="4">
        <v>2</v>
      </c>
      <c r="F739" s="4" t="s">
        <v>1588</v>
      </c>
    </row>
    <row r="740" spans="1:6" x14ac:dyDescent="0.25">
      <c r="A740" s="17">
        <v>40173</v>
      </c>
      <c r="B740" s="4" t="s">
        <v>273</v>
      </c>
      <c r="C740" s="4" t="s">
        <v>838</v>
      </c>
      <c r="D740" s="4" t="s">
        <v>836</v>
      </c>
      <c r="E740" s="4">
        <v>29</v>
      </c>
      <c r="F740" s="4" t="s">
        <v>1589</v>
      </c>
    </row>
    <row r="741" spans="1:6" x14ac:dyDescent="0.25">
      <c r="A741" s="17">
        <v>40517</v>
      </c>
      <c r="B741" s="4" t="s">
        <v>278</v>
      </c>
      <c r="C741" s="4" t="s">
        <v>835</v>
      </c>
      <c r="D741" s="4" t="s">
        <v>884</v>
      </c>
      <c r="E741" s="4">
        <v>14</v>
      </c>
      <c r="F741" s="4" t="s">
        <v>1590</v>
      </c>
    </row>
    <row r="742" spans="1:6" x14ac:dyDescent="0.25">
      <c r="A742" s="17">
        <v>40626</v>
      </c>
      <c r="B742" s="4" t="s">
        <v>267</v>
      </c>
      <c r="C742" s="4" t="s">
        <v>850</v>
      </c>
      <c r="D742" s="4" t="s">
        <v>862</v>
      </c>
      <c r="E742" s="4">
        <v>9</v>
      </c>
      <c r="F742" s="4" t="s">
        <v>1591</v>
      </c>
    </row>
    <row r="743" spans="1:6" x14ac:dyDescent="0.25">
      <c r="A743" s="17">
        <v>40470</v>
      </c>
      <c r="B743" s="4" t="s">
        <v>271</v>
      </c>
      <c r="C743" s="4" t="s">
        <v>199</v>
      </c>
      <c r="D743" s="4" t="s">
        <v>841</v>
      </c>
      <c r="E743" s="4">
        <v>22</v>
      </c>
      <c r="F743" s="4" t="s">
        <v>1592</v>
      </c>
    </row>
    <row r="744" spans="1:6" x14ac:dyDescent="0.25">
      <c r="A744" s="17">
        <v>40281</v>
      </c>
      <c r="B744" s="4" t="s">
        <v>845</v>
      </c>
      <c r="C744" s="4" t="s">
        <v>850</v>
      </c>
      <c r="D744" s="4" t="s">
        <v>749</v>
      </c>
      <c r="E744" s="4">
        <v>1</v>
      </c>
      <c r="F744" s="4" t="s">
        <v>1593</v>
      </c>
    </row>
    <row r="745" spans="1:6" x14ac:dyDescent="0.25">
      <c r="A745" s="17">
        <v>39933</v>
      </c>
      <c r="B745" s="4" t="s">
        <v>284</v>
      </c>
      <c r="C745" s="4" t="s">
        <v>200</v>
      </c>
      <c r="D745" s="4" t="s">
        <v>884</v>
      </c>
      <c r="E745" s="4">
        <v>10</v>
      </c>
      <c r="F745" s="4" t="s">
        <v>1594</v>
      </c>
    </row>
    <row r="746" spans="1:6" x14ac:dyDescent="0.25">
      <c r="A746" s="17">
        <v>40219</v>
      </c>
      <c r="B746" s="4" t="s">
        <v>268</v>
      </c>
      <c r="C746" s="4" t="s">
        <v>838</v>
      </c>
      <c r="D746" s="4" t="s">
        <v>852</v>
      </c>
      <c r="E746" s="4">
        <v>22</v>
      </c>
      <c r="F746" s="4" t="s">
        <v>1595</v>
      </c>
    </row>
    <row r="747" spans="1:6" x14ac:dyDescent="0.25">
      <c r="A747" s="17">
        <v>40605</v>
      </c>
      <c r="B747" s="4" t="s">
        <v>270</v>
      </c>
      <c r="C747" s="4" t="s">
        <v>199</v>
      </c>
      <c r="D747" s="4" t="s">
        <v>855</v>
      </c>
      <c r="E747" s="4">
        <v>27</v>
      </c>
      <c r="F747" s="4" t="s">
        <v>1596</v>
      </c>
    </row>
    <row r="748" spans="1:6" x14ac:dyDescent="0.25">
      <c r="A748" s="17">
        <v>40374</v>
      </c>
      <c r="B748" s="4" t="s">
        <v>186</v>
      </c>
      <c r="C748" s="4" t="s">
        <v>835</v>
      </c>
      <c r="D748" s="4" t="s">
        <v>862</v>
      </c>
      <c r="E748" s="4">
        <v>24</v>
      </c>
      <c r="F748" s="4" t="s">
        <v>1597</v>
      </c>
    </row>
    <row r="749" spans="1:6" x14ac:dyDescent="0.25">
      <c r="A749" s="17">
        <v>40242</v>
      </c>
      <c r="B749" s="4" t="s">
        <v>845</v>
      </c>
      <c r="C749" s="4" t="s">
        <v>864</v>
      </c>
      <c r="D749" s="4" t="s">
        <v>872</v>
      </c>
      <c r="E749" s="4">
        <v>2</v>
      </c>
      <c r="F749" s="4" t="s">
        <v>1598</v>
      </c>
    </row>
    <row r="750" spans="1:6" x14ac:dyDescent="0.25">
      <c r="A750" s="17">
        <v>40334</v>
      </c>
      <c r="B750" s="4" t="s">
        <v>284</v>
      </c>
      <c r="C750" s="4" t="s">
        <v>198</v>
      </c>
      <c r="D750" s="4" t="s">
        <v>855</v>
      </c>
      <c r="E750" s="4">
        <v>33</v>
      </c>
      <c r="F750" s="4" t="s">
        <v>1599</v>
      </c>
    </row>
    <row r="751" spans="1:6" x14ac:dyDescent="0.25">
      <c r="A751" s="17">
        <v>40518</v>
      </c>
      <c r="B751" s="4" t="s">
        <v>263</v>
      </c>
      <c r="C751" s="4" t="s">
        <v>864</v>
      </c>
      <c r="D751" s="4" t="s">
        <v>749</v>
      </c>
      <c r="E751" s="4">
        <v>11</v>
      </c>
      <c r="F751" s="4" t="s">
        <v>1600</v>
      </c>
    </row>
    <row r="752" spans="1:6" x14ac:dyDescent="0.25">
      <c r="A752" s="17">
        <v>40287</v>
      </c>
      <c r="B752" s="4" t="s">
        <v>272</v>
      </c>
      <c r="C752" s="4" t="s">
        <v>864</v>
      </c>
      <c r="D752" s="4" t="s">
        <v>852</v>
      </c>
      <c r="E752" s="4">
        <v>18</v>
      </c>
      <c r="F752" s="4" t="s">
        <v>1601</v>
      </c>
    </row>
    <row r="753" spans="1:6" x14ac:dyDescent="0.25">
      <c r="A753" s="17">
        <v>40091</v>
      </c>
      <c r="B753" s="4" t="s">
        <v>277</v>
      </c>
      <c r="C753" s="4" t="s">
        <v>864</v>
      </c>
      <c r="D753" s="4" t="s">
        <v>860</v>
      </c>
      <c r="E753" s="4">
        <v>26</v>
      </c>
      <c r="F753" s="4" t="s">
        <v>1602</v>
      </c>
    </row>
    <row r="754" spans="1:6" x14ac:dyDescent="0.25">
      <c r="A754" s="17">
        <v>40383</v>
      </c>
      <c r="B754" s="4" t="s">
        <v>273</v>
      </c>
      <c r="C754" s="4" t="s">
        <v>200</v>
      </c>
      <c r="D754" s="4" t="s">
        <v>836</v>
      </c>
      <c r="E754" s="4">
        <v>8</v>
      </c>
      <c r="F754" s="4" t="s">
        <v>1603</v>
      </c>
    </row>
    <row r="755" spans="1:6" x14ac:dyDescent="0.25">
      <c r="A755" s="17">
        <v>39963</v>
      </c>
      <c r="B755" s="4" t="s">
        <v>282</v>
      </c>
      <c r="C755" s="4" t="s">
        <v>198</v>
      </c>
      <c r="D755" s="4" t="s">
        <v>865</v>
      </c>
      <c r="E755" s="4">
        <v>33</v>
      </c>
      <c r="F755" s="4" t="s">
        <v>1604</v>
      </c>
    </row>
    <row r="756" spans="1:6" x14ac:dyDescent="0.25">
      <c r="A756" s="17">
        <v>39939</v>
      </c>
      <c r="B756" s="4" t="s">
        <v>270</v>
      </c>
      <c r="C756" s="4" t="s">
        <v>199</v>
      </c>
      <c r="D756" s="4" t="s">
        <v>852</v>
      </c>
      <c r="E756" s="4">
        <v>8</v>
      </c>
      <c r="F756" s="4" t="s">
        <v>1605</v>
      </c>
    </row>
    <row r="757" spans="1:6" x14ac:dyDescent="0.25">
      <c r="A757" s="17">
        <v>40411</v>
      </c>
      <c r="B757" s="4" t="s">
        <v>283</v>
      </c>
      <c r="C757" s="4" t="s">
        <v>838</v>
      </c>
      <c r="D757" s="4" t="s">
        <v>749</v>
      </c>
      <c r="E757" s="4">
        <v>35</v>
      </c>
      <c r="F757" s="4" t="s">
        <v>1606</v>
      </c>
    </row>
    <row r="758" spans="1:6" x14ac:dyDescent="0.25">
      <c r="A758" s="17">
        <v>40008</v>
      </c>
      <c r="B758" s="4" t="s">
        <v>270</v>
      </c>
      <c r="C758" s="4" t="s">
        <v>202</v>
      </c>
      <c r="D758" s="4" t="s">
        <v>852</v>
      </c>
      <c r="E758" s="4">
        <v>14</v>
      </c>
      <c r="F758" s="4" t="s">
        <v>1607</v>
      </c>
    </row>
    <row r="759" spans="1:6" x14ac:dyDescent="0.25">
      <c r="A759" s="17">
        <v>40351</v>
      </c>
      <c r="B759" s="4" t="s">
        <v>284</v>
      </c>
      <c r="C759" s="4" t="s">
        <v>838</v>
      </c>
      <c r="D759" s="4" t="s">
        <v>848</v>
      </c>
      <c r="E759" s="4">
        <v>11</v>
      </c>
      <c r="F759" s="4" t="s">
        <v>1608</v>
      </c>
    </row>
    <row r="760" spans="1:6" x14ac:dyDescent="0.25">
      <c r="A760" s="17">
        <v>40145</v>
      </c>
      <c r="B760" s="4" t="s">
        <v>266</v>
      </c>
      <c r="C760" s="4" t="s">
        <v>199</v>
      </c>
      <c r="D760" s="4" t="s">
        <v>860</v>
      </c>
      <c r="E760" s="4">
        <v>26</v>
      </c>
      <c r="F760" s="4" t="s">
        <v>1609</v>
      </c>
    </row>
    <row r="761" spans="1:6" x14ac:dyDescent="0.25">
      <c r="A761" s="17">
        <v>40177</v>
      </c>
      <c r="B761" s="4" t="s">
        <v>265</v>
      </c>
      <c r="C761" s="4" t="s">
        <v>198</v>
      </c>
      <c r="D761" s="4" t="s">
        <v>872</v>
      </c>
      <c r="E761" s="4">
        <v>12</v>
      </c>
      <c r="F761" s="4" t="s">
        <v>1610</v>
      </c>
    </row>
    <row r="762" spans="1:6" x14ac:dyDescent="0.25">
      <c r="A762" s="17">
        <v>40082</v>
      </c>
      <c r="B762" s="4" t="s">
        <v>186</v>
      </c>
      <c r="C762" s="4" t="s">
        <v>202</v>
      </c>
      <c r="D762" s="4" t="s">
        <v>872</v>
      </c>
      <c r="E762" s="4">
        <v>39</v>
      </c>
      <c r="F762" s="4" t="s">
        <v>1611</v>
      </c>
    </row>
    <row r="763" spans="1:6" x14ac:dyDescent="0.25">
      <c r="A763" s="17">
        <v>40368</v>
      </c>
      <c r="B763" s="4" t="s">
        <v>281</v>
      </c>
      <c r="C763" s="4" t="s">
        <v>835</v>
      </c>
      <c r="D763" s="4" t="s">
        <v>860</v>
      </c>
      <c r="E763" s="4">
        <v>8</v>
      </c>
      <c r="F763" s="4" t="s">
        <v>1612</v>
      </c>
    </row>
    <row r="764" spans="1:6" x14ac:dyDescent="0.25">
      <c r="A764" s="17">
        <v>40576</v>
      </c>
      <c r="B764" s="4" t="s">
        <v>268</v>
      </c>
      <c r="C764" s="4" t="s">
        <v>864</v>
      </c>
      <c r="D764" s="4" t="s">
        <v>841</v>
      </c>
      <c r="E764" s="4">
        <v>7</v>
      </c>
      <c r="F764" s="4" t="s">
        <v>1613</v>
      </c>
    </row>
    <row r="765" spans="1:6" x14ac:dyDescent="0.25">
      <c r="A765" s="17">
        <v>40215</v>
      </c>
      <c r="B765" s="4" t="s">
        <v>191</v>
      </c>
      <c r="C765" s="4" t="s">
        <v>838</v>
      </c>
      <c r="D765" s="4" t="s">
        <v>852</v>
      </c>
      <c r="E765" s="4">
        <v>10</v>
      </c>
      <c r="F765" s="4" t="s">
        <v>1614</v>
      </c>
    </row>
    <row r="766" spans="1:6" x14ac:dyDescent="0.25">
      <c r="A766" s="17">
        <v>40546</v>
      </c>
      <c r="B766" s="4" t="s">
        <v>272</v>
      </c>
      <c r="C766" s="4" t="s">
        <v>200</v>
      </c>
      <c r="D766" s="4" t="s">
        <v>860</v>
      </c>
      <c r="E766" s="4">
        <v>2</v>
      </c>
      <c r="F766" s="4" t="s">
        <v>1615</v>
      </c>
    </row>
    <row r="767" spans="1:6" x14ac:dyDescent="0.25">
      <c r="A767" s="17">
        <v>40193</v>
      </c>
      <c r="B767" s="4" t="s">
        <v>267</v>
      </c>
      <c r="C767" s="4" t="s">
        <v>838</v>
      </c>
      <c r="D767" s="4" t="s">
        <v>846</v>
      </c>
      <c r="E767" s="4">
        <v>23</v>
      </c>
      <c r="F767" s="4" t="s">
        <v>1616</v>
      </c>
    </row>
    <row r="768" spans="1:6" x14ac:dyDescent="0.25">
      <c r="A768" s="17">
        <v>40036</v>
      </c>
      <c r="B768" s="4" t="s">
        <v>186</v>
      </c>
      <c r="C768" s="4" t="s">
        <v>202</v>
      </c>
      <c r="D768" s="4" t="s">
        <v>839</v>
      </c>
      <c r="E768" s="4">
        <v>22</v>
      </c>
      <c r="F768" s="4" t="s">
        <v>1617</v>
      </c>
    </row>
    <row r="769" spans="1:6" x14ac:dyDescent="0.25">
      <c r="A769" s="17">
        <v>40317</v>
      </c>
      <c r="B769" s="4" t="s">
        <v>268</v>
      </c>
      <c r="C769" s="4" t="s">
        <v>201</v>
      </c>
      <c r="D769" s="4" t="s">
        <v>884</v>
      </c>
      <c r="E769" s="4">
        <v>6</v>
      </c>
      <c r="F769" s="4" t="s">
        <v>1618</v>
      </c>
    </row>
    <row r="770" spans="1:6" x14ac:dyDescent="0.25">
      <c r="A770" s="17">
        <v>39944</v>
      </c>
      <c r="B770" s="4" t="s">
        <v>273</v>
      </c>
      <c r="C770" s="4" t="s">
        <v>838</v>
      </c>
      <c r="D770" s="4" t="s">
        <v>839</v>
      </c>
      <c r="E770" s="4">
        <v>28</v>
      </c>
      <c r="F770" s="4" t="s">
        <v>1619</v>
      </c>
    </row>
    <row r="771" spans="1:6" x14ac:dyDescent="0.25">
      <c r="A771" s="17">
        <v>40611</v>
      </c>
      <c r="B771" s="4" t="s">
        <v>282</v>
      </c>
      <c r="C771" s="4" t="s">
        <v>198</v>
      </c>
      <c r="D771" s="4" t="s">
        <v>855</v>
      </c>
      <c r="E771" s="4">
        <v>27</v>
      </c>
      <c r="F771" s="4" t="s">
        <v>1620</v>
      </c>
    </row>
    <row r="772" spans="1:6" x14ac:dyDescent="0.25">
      <c r="A772" s="17">
        <v>40097</v>
      </c>
      <c r="B772" s="4" t="s">
        <v>186</v>
      </c>
      <c r="C772" s="4" t="s">
        <v>201</v>
      </c>
      <c r="D772" s="4" t="s">
        <v>884</v>
      </c>
      <c r="E772" s="4">
        <v>23</v>
      </c>
      <c r="F772" s="4" t="s">
        <v>1621</v>
      </c>
    </row>
    <row r="773" spans="1:6" x14ac:dyDescent="0.25">
      <c r="A773" s="17">
        <v>40506</v>
      </c>
      <c r="B773" s="4" t="s">
        <v>277</v>
      </c>
      <c r="C773" s="4" t="s">
        <v>201</v>
      </c>
      <c r="D773" s="4" t="s">
        <v>862</v>
      </c>
      <c r="E773" s="4">
        <v>9</v>
      </c>
      <c r="F773" s="4" t="s">
        <v>1622</v>
      </c>
    </row>
    <row r="774" spans="1:6" x14ac:dyDescent="0.25">
      <c r="A774" s="17">
        <v>39979</v>
      </c>
      <c r="B774" s="4" t="s">
        <v>267</v>
      </c>
      <c r="C774" s="4" t="s">
        <v>835</v>
      </c>
      <c r="D774" s="4" t="s">
        <v>872</v>
      </c>
      <c r="E774" s="4">
        <v>20</v>
      </c>
      <c r="F774" s="4" t="s">
        <v>1623</v>
      </c>
    </row>
    <row r="775" spans="1:6" x14ac:dyDescent="0.25">
      <c r="A775" s="17">
        <v>40072</v>
      </c>
      <c r="B775" s="4" t="s">
        <v>268</v>
      </c>
      <c r="C775" s="4" t="s">
        <v>202</v>
      </c>
      <c r="D775" s="4" t="s">
        <v>839</v>
      </c>
      <c r="E775" s="4">
        <v>28</v>
      </c>
      <c r="F775" s="4" t="s">
        <v>1624</v>
      </c>
    </row>
    <row r="776" spans="1:6" x14ac:dyDescent="0.25">
      <c r="A776" s="17">
        <v>40285</v>
      </c>
      <c r="B776" s="4" t="s">
        <v>186</v>
      </c>
      <c r="C776" s="4" t="s">
        <v>198</v>
      </c>
      <c r="D776" s="4" t="s">
        <v>862</v>
      </c>
      <c r="E776" s="4">
        <v>37</v>
      </c>
      <c r="F776" s="4" t="s">
        <v>1625</v>
      </c>
    </row>
    <row r="777" spans="1:6" x14ac:dyDescent="0.25">
      <c r="A777" s="17">
        <v>40571</v>
      </c>
      <c r="B777" s="4" t="s">
        <v>268</v>
      </c>
      <c r="C777" s="4" t="s">
        <v>200</v>
      </c>
      <c r="D777" s="4" t="s">
        <v>872</v>
      </c>
      <c r="E777" s="4">
        <v>8</v>
      </c>
      <c r="F777" s="4" t="s">
        <v>1626</v>
      </c>
    </row>
    <row r="778" spans="1:6" x14ac:dyDescent="0.25">
      <c r="A778" s="17">
        <v>40562</v>
      </c>
      <c r="B778" s="4" t="s">
        <v>272</v>
      </c>
      <c r="C778" s="4" t="s">
        <v>202</v>
      </c>
      <c r="D778" s="4" t="s">
        <v>836</v>
      </c>
      <c r="E778" s="4">
        <v>27</v>
      </c>
      <c r="F778" s="4" t="s">
        <v>1627</v>
      </c>
    </row>
    <row r="779" spans="1:6" x14ac:dyDescent="0.25">
      <c r="A779" s="17">
        <v>40067</v>
      </c>
      <c r="B779" s="4" t="s">
        <v>191</v>
      </c>
      <c r="C779" s="4" t="s">
        <v>835</v>
      </c>
      <c r="D779" s="4" t="s">
        <v>841</v>
      </c>
      <c r="E779" s="4">
        <v>3</v>
      </c>
      <c r="F779" s="4" t="s">
        <v>1628</v>
      </c>
    </row>
    <row r="780" spans="1:6" x14ac:dyDescent="0.25">
      <c r="A780" s="17">
        <v>40572</v>
      </c>
      <c r="B780" s="4" t="s">
        <v>276</v>
      </c>
      <c r="C780" s="4" t="s">
        <v>858</v>
      </c>
      <c r="D780" s="4" t="s">
        <v>749</v>
      </c>
      <c r="E780" s="4">
        <v>37</v>
      </c>
      <c r="F780" s="4" t="s">
        <v>1629</v>
      </c>
    </row>
    <row r="781" spans="1:6" x14ac:dyDescent="0.25">
      <c r="A781" s="17">
        <v>40429</v>
      </c>
      <c r="B781" s="4" t="s">
        <v>276</v>
      </c>
      <c r="C781" s="4" t="s">
        <v>864</v>
      </c>
      <c r="D781" s="4" t="s">
        <v>839</v>
      </c>
      <c r="E781" s="4">
        <v>27</v>
      </c>
      <c r="F781" s="4" t="s">
        <v>1630</v>
      </c>
    </row>
    <row r="782" spans="1:6" x14ac:dyDescent="0.25">
      <c r="A782" s="17">
        <v>40041</v>
      </c>
      <c r="B782" s="4" t="s">
        <v>276</v>
      </c>
      <c r="C782" s="4" t="s">
        <v>199</v>
      </c>
      <c r="D782" s="4" t="s">
        <v>872</v>
      </c>
      <c r="E782" s="4">
        <v>3</v>
      </c>
      <c r="F782" s="4" t="s">
        <v>1631</v>
      </c>
    </row>
    <row r="783" spans="1:6" x14ac:dyDescent="0.25">
      <c r="A783" s="17">
        <v>39944</v>
      </c>
      <c r="B783" s="4" t="s">
        <v>283</v>
      </c>
      <c r="C783" s="4" t="s">
        <v>199</v>
      </c>
      <c r="D783" s="4" t="s">
        <v>860</v>
      </c>
      <c r="E783" s="4">
        <v>39</v>
      </c>
      <c r="F783" s="4" t="s">
        <v>1632</v>
      </c>
    </row>
    <row r="784" spans="1:6" x14ac:dyDescent="0.25">
      <c r="A784" s="17">
        <v>40322</v>
      </c>
      <c r="B784" s="4" t="s">
        <v>277</v>
      </c>
      <c r="C784" s="4" t="s">
        <v>202</v>
      </c>
      <c r="D784" s="4" t="s">
        <v>836</v>
      </c>
      <c r="E784" s="4">
        <v>38</v>
      </c>
      <c r="F784" s="4" t="s">
        <v>1633</v>
      </c>
    </row>
    <row r="785" spans="1:6" x14ac:dyDescent="0.25">
      <c r="A785" s="17">
        <v>40624</v>
      </c>
      <c r="B785" s="4" t="s">
        <v>845</v>
      </c>
      <c r="C785" s="4" t="s">
        <v>835</v>
      </c>
      <c r="D785" s="4" t="s">
        <v>855</v>
      </c>
      <c r="E785" s="4">
        <v>27</v>
      </c>
      <c r="F785" s="4" t="s">
        <v>1634</v>
      </c>
    </row>
    <row r="786" spans="1:6" x14ac:dyDescent="0.25">
      <c r="A786" s="17">
        <v>40629</v>
      </c>
      <c r="B786" s="4" t="s">
        <v>265</v>
      </c>
      <c r="C786" s="4" t="s">
        <v>199</v>
      </c>
      <c r="D786" s="4" t="s">
        <v>865</v>
      </c>
      <c r="E786" s="4">
        <v>8</v>
      </c>
      <c r="F786" s="4" t="s">
        <v>1635</v>
      </c>
    </row>
    <row r="787" spans="1:6" x14ac:dyDescent="0.25">
      <c r="A787" s="17">
        <v>40030</v>
      </c>
      <c r="B787" s="4" t="s">
        <v>275</v>
      </c>
      <c r="C787" s="4" t="s">
        <v>835</v>
      </c>
      <c r="D787" s="4" t="s">
        <v>855</v>
      </c>
      <c r="E787" s="4">
        <v>5</v>
      </c>
      <c r="F787" s="4" t="s">
        <v>1636</v>
      </c>
    </row>
    <row r="788" spans="1:6" x14ac:dyDescent="0.25">
      <c r="A788" s="17">
        <v>40065</v>
      </c>
      <c r="B788" s="4" t="s">
        <v>284</v>
      </c>
      <c r="C788" s="4" t="s">
        <v>202</v>
      </c>
      <c r="D788" s="4" t="s">
        <v>839</v>
      </c>
      <c r="E788" s="4">
        <v>39</v>
      </c>
      <c r="F788" s="4" t="s">
        <v>1637</v>
      </c>
    </row>
    <row r="789" spans="1:6" x14ac:dyDescent="0.25">
      <c r="A789" s="17">
        <v>40410</v>
      </c>
      <c r="B789" s="4" t="s">
        <v>261</v>
      </c>
      <c r="C789" s="4" t="s">
        <v>838</v>
      </c>
      <c r="D789" s="4" t="s">
        <v>862</v>
      </c>
      <c r="E789" s="4">
        <v>31</v>
      </c>
      <c r="F789" s="4" t="s">
        <v>1638</v>
      </c>
    </row>
    <row r="790" spans="1:6" x14ac:dyDescent="0.25">
      <c r="A790" s="17">
        <v>40029</v>
      </c>
      <c r="B790" s="4" t="s">
        <v>277</v>
      </c>
      <c r="C790" s="4" t="s">
        <v>858</v>
      </c>
      <c r="D790" s="4" t="s">
        <v>862</v>
      </c>
      <c r="E790" s="4">
        <v>32</v>
      </c>
      <c r="F790" s="4" t="s">
        <v>1639</v>
      </c>
    </row>
    <row r="791" spans="1:6" x14ac:dyDescent="0.25">
      <c r="A791" s="17">
        <v>40470</v>
      </c>
      <c r="B791" s="4" t="s">
        <v>191</v>
      </c>
      <c r="C791" s="4" t="s">
        <v>199</v>
      </c>
      <c r="D791" s="4" t="s">
        <v>846</v>
      </c>
      <c r="E791" s="4">
        <v>3</v>
      </c>
      <c r="F791" s="4" t="s">
        <v>1640</v>
      </c>
    </row>
    <row r="792" spans="1:6" x14ac:dyDescent="0.25">
      <c r="A792" s="17">
        <v>40253</v>
      </c>
      <c r="B792" s="4" t="s">
        <v>275</v>
      </c>
      <c r="C792" s="4" t="s">
        <v>858</v>
      </c>
      <c r="D792" s="4" t="s">
        <v>852</v>
      </c>
      <c r="E792" s="4">
        <v>8</v>
      </c>
      <c r="F792" s="4" t="s">
        <v>1641</v>
      </c>
    </row>
    <row r="793" spans="1:6" x14ac:dyDescent="0.25">
      <c r="A793" s="17">
        <v>40514</v>
      </c>
      <c r="B793" s="4" t="s">
        <v>268</v>
      </c>
      <c r="C793" s="4" t="s">
        <v>202</v>
      </c>
      <c r="D793" s="4" t="s">
        <v>855</v>
      </c>
      <c r="E793" s="4">
        <v>29</v>
      </c>
      <c r="F793" s="4" t="s">
        <v>1642</v>
      </c>
    </row>
    <row r="794" spans="1:6" x14ac:dyDescent="0.25">
      <c r="A794" s="17">
        <v>40573</v>
      </c>
      <c r="B794" s="4" t="s">
        <v>266</v>
      </c>
      <c r="C794" s="4" t="s">
        <v>198</v>
      </c>
      <c r="D794" s="4" t="s">
        <v>852</v>
      </c>
      <c r="E794" s="4">
        <v>33</v>
      </c>
      <c r="F794" s="4" t="s">
        <v>1643</v>
      </c>
    </row>
    <row r="795" spans="1:6" x14ac:dyDescent="0.25">
      <c r="A795" s="17">
        <v>40126</v>
      </c>
      <c r="B795" s="4" t="s">
        <v>271</v>
      </c>
      <c r="C795" s="4" t="s">
        <v>200</v>
      </c>
      <c r="D795" s="4" t="s">
        <v>839</v>
      </c>
      <c r="E795" s="4">
        <v>37</v>
      </c>
      <c r="F795" s="4" t="s">
        <v>1644</v>
      </c>
    </row>
    <row r="796" spans="1:6" x14ac:dyDescent="0.25">
      <c r="A796" s="17">
        <v>40274</v>
      </c>
      <c r="B796" s="4" t="s">
        <v>281</v>
      </c>
      <c r="C796" s="4" t="s">
        <v>838</v>
      </c>
      <c r="D796" s="4" t="s">
        <v>749</v>
      </c>
      <c r="E796" s="4">
        <v>12</v>
      </c>
      <c r="F796" s="4" t="s">
        <v>1645</v>
      </c>
    </row>
    <row r="797" spans="1:6" x14ac:dyDescent="0.25">
      <c r="A797" s="17">
        <v>40530</v>
      </c>
      <c r="B797" s="4" t="s">
        <v>186</v>
      </c>
      <c r="C797" s="4" t="s">
        <v>858</v>
      </c>
      <c r="D797" s="4" t="s">
        <v>884</v>
      </c>
      <c r="E797" s="4">
        <v>2</v>
      </c>
      <c r="F797" s="4" t="s">
        <v>1646</v>
      </c>
    </row>
    <row r="798" spans="1:6" x14ac:dyDescent="0.25">
      <c r="A798" s="17">
        <v>40044</v>
      </c>
      <c r="B798" s="4" t="s">
        <v>845</v>
      </c>
      <c r="C798" s="4" t="s">
        <v>198</v>
      </c>
      <c r="D798" s="4" t="s">
        <v>855</v>
      </c>
      <c r="E798" s="4">
        <v>28</v>
      </c>
      <c r="F798" s="4" t="s">
        <v>1647</v>
      </c>
    </row>
    <row r="799" spans="1:6" x14ac:dyDescent="0.25">
      <c r="A799" s="17">
        <v>40598</v>
      </c>
      <c r="B799" s="4" t="s">
        <v>190</v>
      </c>
      <c r="C799" s="4" t="s">
        <v>202</v>
      </c>
      <c r="D799" s="4" t="s">
        <v>852</v>
      </c>
      <c r="E799" s="4">
        <v>32</v>
      </c>
      <c r="F799" s="4" t="s">
        <v>1648</v>
      </c>
    </row>
    <row r="800" spans="1:6" x14ac:dyDescent="0.25">
      <c r="A800" s="17">
        <v>40634</v>
      </c>
      <c r="B800" s="4" t="s">
        <v>278</v>
      </c>
      <c r="C800" s="4" t="s">
        <v>199</v>
      </c>
      <c r="D800" s="4" t="s">
        <v>852</v>
      </c>
      <c r="E800" s="4">
        <v>14</v>
      </c>
      <c r="F800" s="4" t="s">
        <v>1649</v>
      </c>
    </row>
    <row r="801" spans="1:6" x14ac:dyDescent="0.25">
      <c r="A801" s="17">
        <v>40184</v>
      </c>
      <c r="B801" s="4" t="s">
        <v>276</v>
      </c>
      <c r="C801" s="4" t="s">
        <v>201</v>
      </c>
      <c r="D801" s="4" t="s">
        <v>884</v>
      </c>
      <c r="E801" s="4">
        <v>20</v>
      </c>
      <c r="F801" s="4" t="s">
        <v>1650</v>
      </c>
    </row>
    <row r="802" spans="1:6" x14ac:dyDescent="0.25">
      <c r="A802" s="17">
        <v>40019</v>
      </c>
      <c r="B802" s="4" t="s">
        <v>265</v>
      </c>
      <c r="C802" s="4" t="s">
        <v>858</v>
      </c>
      <c r="D802" s="4" t="s">
        <v>839</v>
      </c>
      <c r="E802" s="4">
        <v>27</v>
      </c>
      <c r="F802" s="4" t="s">
        <v>1651</v>
      </c>
    </row>
    <row r="803" spans="1:6" x14ac:dyDescent="0.25">
      <c r="A803" s="17">
        <v>40533</v>
      </c>
      <c r="B803" s="4" t="s">
        <v>845</v>
      </c>
      <c r="C803" s="4" t="s">
        <v>199</v>
      </c>
      <c r="D803" s="4" t="s">
        <v>865</v>
      </c>
      <c r="E803" s="4">
        <v>22</v>
      </c>
      <c r="F803" s="4" t="s">
        <v>1652</v>
      </c>
    </row>
    <row r="804" spans="1:6" x14ac:dyDescent="0.25">
      <c r="A804" s="17">
        <v>40550</v>
      </c>
      <c r="B804" s="4" t="s">
        <v>845</v>
      </c>
      <c r="C804" s="4" t="s">
        <v>850</v>
      </c>
      <c r="D804" s="4" t="s">
        <v>749</v>
      </c>
      <c r="E804" s="4">
        <v>33</v>
      </c>
      <c r="F804" s="4" t="s">
        <v>1653</v>
      </c>
    </row>
    <row r="805" spans="1:6" x14ac:dyDescent="0.25">
      <c r="A805" s="17">
        <v>40044</v>
      </c>
      <c r="B805" s="4" t="s">
        <v>261</v>
      </c>
      <c r="C805" s="4" t="s">
        <v>858</v>
      </c>
      <c r="D805" s="4" t="s">
        <v>852</v>
      </c>
      <c r="E805" s="4">
        <v>17</v>
      </c>
      <c r="F805" s="4" t="s">
        <v>1654</v>
      </c>
    </row>
    <row r="806" spans="1:6" x14ac:dyDescent="0.25">
      <c r="A806" s="17">
        <v>40011</v>
      </c>
      <c r="B806" s="4" t="s">
        <v>279</v>
      </c>
      <c r="C806" s="4" t="s">
        <v>864</v>
      </c>
      <c r="D806" s="4" t="s">
        <v>749</v>
      </c>
      <c r="E806" s="4">
        <v>31</v>
      </c>
      <c r="F806" s="4" t="s">
        <v>1655</v>
      </c>
    </row>
    <row r="807" spans="1:6" x14ac:dyDescent="0.25">
      <c r="A807" s="17">
        <v>39930</v>
      </c>
      <c r="B807" s="4" t="s">
        <v>267</v>
      </c>
      <c r="C807" s="4" t="s">
        <v>199</v>
      </c>
      <c r="D807" s="4" t="s">
        <v>852</v>
      </c>
      <c r="E807" s="4">
        <v>26</v>
      </c>
      <c r="F807" s="4" t="s">
        <v>1656</v>
      </c>
    </row>
    <row r="808" spans="1:6" x14ac:dyDescent="0.25">
      <c r="A808" s="17">
        <v>40020</v>
      </c>
      <c r="B808" s="4" t="s">
        <v>266</v>
      </c>
      <c r="C808" s="4" t="s">
        <v>198</v>
      </c>
      <c r="D808" s="4" t="s">
        <v>872</v>
      </c>
      <c r="E808" s="4">
        <v>33</v>
      </c>
      <c r="F808" s="4" t="s">
        <v>1657</v>
      </c>
    </row>
    <row r="809" spans="1:6" x14ac:dyDescent="0.25">
      <c r="A809" s="17">
        <v>40372</v>
      </c>
      <c r="B809" s="4" t="s">
        <v>275</v>
      </c>
      <c r="C809" s="4" t="s">
        <v>202</v>
      </c>
      <c r="D809" s="4" t="s">
        <v>884</v>
      </c>
      <c r="E809" s="4">
        <v>16</v>
      </c>
      <c r="F809" s="4" t="s">
        <v>1658</v>
      </c>
    </row>
    <row r="810" spans="1:6" x14ac:dyDescent="0.25">
      <c r="A810" s="17">
        <v>39988</v>
      </c>
      <c r="B810" s="4" t="s">
        <v>191</v>
      </c>
      <c r="C810" s="4" t="s">
        <v>838</v>
      </c>
      <c r="D810" s="4" t="s">
        <v>860</v>
      </c>
      <c r="E810" s="4">
        <v>29</v>
      </c>
      <c r="F810" s="4" t="s">
        <v>1659</v>
      </c>
    </row>
    <row r="811" spans="1:6" x14ac:dyDescent="0.25">
      <c r="A811" s="17">
        <v>40308</v>
      </c>
      <c r="B811" s="4" t="s">
        <v>268</v>
      </c>
      <c r="C811" s="4" t="s">
        <v>201</v>
      </c>
      <c r="D811" s="4" t="s">
        <v>855</v>
      </c>
      <c r="E811" s="4">
        <v>9</v>
      </c>
      <c r="F811" s="4" t="s">
        <v>1660</v>
      </c>
    </row>
    <row r="812" spans="1:6" x14ac:dyDescent="0.25">
      <c r="A812" s="17">
        <v>40629</v>
      </c>
      <c r="B812" s="4" t="s">
        <v>261</v>
      </c>
      <c r="C812" s="4" t="s">
        <v>202</v>
      </c>
      <c r="D812" s="4" t="s">
        <v>836</v>
      </c>
      <c r="E812" s="4">
        <v>19</v>
      </c>
      <c r="F812" s="4" t="s">
        <v>1661</v>
      </c>
    </row>
    <row r="813" spans="1:6" x14ac:dyDescent="0.25">
      <c r="A813" s="17">
        <v>40523</v>
      </c>
      <c r="B813" s="4" t="s">
        <v>278</v>
      </c>
      <c r="C813" s="4" t="s">
        <v>199</v>
      </c>
      <c r="D813" s="4" t="s">
        <v>848</v>
      </c>
      <c r="E813" s="4">
        <v>32</v>
      </c>
      <c r="F813" s="4" t="s">
        <v>1662</v>
      </c>
    </row>
    <row r="814" spans="1:6" x14ac:dyDescent="0.25">
      <c r="A814" s="17">
        <v>39954</v>
      </c>
      <c r="B814" s="4" t="s">
        <v>283</v>
      </c>
      <c r="C814" s="4" t="s">
        <v>835</v>
      </c>
      <c r="D814" s="4" t="s">
        <v>846</v>
      </c>
      <c r="E814" s="4">
        <v>37</v>
      </c>
      <c r="F814" s="4" t="s">
        <v>1663</v>
      </c>
    </row>
    <row r="815" spans="1:6" x14ac:dyDescent="0.25">
      <c r="A815" s="17">
        <v>40078</v>
      </c>
      <c r="B815" s="4" t="s">
        <v>186</v>
      </c>
      <c r="C815" s="4" t="s">
        <v>850</v>
      </c>
      <c r="D815" s="4" t="s">
        <v>836</v>
      </c>
      <c r="E815" s="4">
        <v>2</v>
      </c>
      <c r="F815" s="4" t="s">
        <v>1664</v>
      </c>
    </row>
    <row r="816" spans="1:6" x14ac:dyDescent="0.25">
      <c r="A816" s="17">
        <v>40432</v>
      </c>
      <c r="B816" s="4" t="s">
        <v>279</v>
      </c>
      <c r="C816" s="4" t="s">
        <v>198</v>
      </c>
      <c r="D816" s="4" t="s">
        <v>749</v>
      </c>
      <c r="E816" s="4">
        <v>35</v>
      </c>
      <c r="F816" s="4" t="s">
        <v>1665</v>
      </c>
    </row>
    <row r="817" spans="1:6" x14ac:dyDescent="0.25">
      <c r="A817" s="17">
        <v>40350</v>
      </c>
      <c r="B817" s="4" t="s">
        <v>272</v>
      </c>
      <c r="C817" s="4" t="s">
        <v>864</v>
      </c>
      <c r="D817" s="4" t="s">
        <v>855</v>
      </c>
      <c r="E817" s="4">
        <v>18</v>
      </c>
      <c r="F817" s="4" t="s">
        <v>1666</v>
      </c>
    </row>
    <row r="818" spans="1:6" x14ac:dyDescent="0.25">
      <c r="A818" s="17">
        <v>40283</v>
      </c>
      <c r="B818" s="4" t="s">
        <v>186</v>
      </c>
      <c r="C818" s="4" t="s">
        <v>198</v>
      </c>
      <c r="D818" s="4" t="s">
        <v>836</v>
      </c>
      <c r="E818" s="4">
        <v>13</v>
      </c>
      <c r="F818" s="4" t="s">
        <v>1667</v>
      </c>
    </row>
    <row r="819" spans="1:6" x14ac:dyDescent="0.25">
      <c r="A819" s="17">
        <v>40222</v>
      </c>
      <c r="B819" s="4" t="s">
        <v>268</v>
      </c>
      <c r="C819" s="4" t="s">
        <v>201</v>
      </c>
      <c r="D819" s="4" t="s">
        <v>753</v>
      </c>
      <c r="E819" s="4">
        <v>31</v>
      </c>
      <c r="F819" s="4" t="s">
        <v>1668</v>
      </c>
    </row>
    <row r="820" spans="1:6" x14ac:dyDescent="0.25">
      <c r="A820" s="17">
        <v>40534</v>
      </c>
      <c r="B820" s="4" t="s">
        <v>263</v>
      </c>
      <c r="C820" s="4" t="s">
        <v>199</v>
      </c>
      <c r="D820" s="4" t="s">
        <v>749</v>
      </c>
      <c r="E820" s="4">
        <v>32</v>
      </c>
      <c r="F820" s="4" t="s">
        <v>1669</v>
      </c>
    </row>
    <row r="821" spans="1:6" x14ac:dyDescent="0.25">
      <c r="A821" s="17">
        <v>40416</v>
      </c>
      <c r="B821" s="4" t="s">
        <v>275</v>
      </c>
      <c r="C821" s="4" t="s">
        <v>198</v>
      </c>
      <c r="D821" s="4" t="s">
        <v>855</v>
      </c>
      <c r="E821" s="4">
        <v>3</v>
      </c>
      <c r="F821" s="4" t="s">
        <v>1670</v>
      </c>
    </row>
    <row r="822" spans="1:6" x14ac:dyDescent="0.25">
      <c r="A822" s="17">
        <v>40468</v>
      </c>
      <c r="B822" s="4" t="s">
        <v>261</v>
      </c>
      <c r="C822" s="4" t="s">
        <v>199</v>
      </c>
      <c r="D822" s="4" t="s">
        <v>860</v>
      </c>
      <c r="E822" s="4">
        <v>14</v>
      </c>
      <c r="F822" s="4" t="s">
        <v>1671</v>
      </c>
    </row>
    <row r="823" spans="1:6" x14ac:dyDescent="0.25">
      <c r="A823" s="17">
        <v>40015</v>
      </c>
      <c r="B823" s="4" t="s">
        <v>261</v>
      </c>
      <c r="C823" s="4" t="s">
        <v>858</v>
      </c>
      <c r="D823" s="4" t="s">
        <v>884</v>
      </c>
      <c r="E823" s="4">
        <v>37</v>
      </c>
      <c r="F823" s="4" t="s">
        <v>1672</v>
      </c>
    </row>
    <row r="824" spans="1:6" x14ac:dyDescent="0.25">
      <c r="A824" s="17">
        <v>40496</v>
      </c>
      <c r="B824" s="4" t="s">
        <v>190</v>
      </c>
      <c r="C824" s="4" t="s">
        <v>199</v>
      </c>
      <c r="D824" s="4" t="s">
        <v>852</v>
      </c>
      <c r="E824" s="4">
        <v>8</v>
      </c>
      <c r="F824" s="4" t="s">
        <v>1673</v>
      </c>
    </row>
    <row r="825" spans="1:6" x14ac:dyDescent="0.25">
      <c r="A825" s="17">
        <v>40442</v>
      </c>
      <c r="B825" s="4" t="s">
        <v>267</v>
      </c>
      <c r="C825" s="4" t="s">
        <v>858</v>
      </c>
      <c r="D825" s="4" t="s">
        <v>753</v>
      </c>
      <c r="E825" s="4">
        <v>7</v>
      </c>
      <c r="F825" s="4" t="s">
        <v>1674</v>
      </c>
    </row>
    <row r="826" spans="1:6" x14ac:dyDescent="0.25">
      <c r="A826" s="17">
        <v>40362</v>
      </c>
      <c r="B826" s="4" t="s">
        <v>267</v>
      </c>
      <c r="C826" s="4" t="s">
        <v>198</v>
      </c>
      <c r="D826" s="4" t="s">
        <v>836</v>
      </c>
      <c r="E826" s="4">
        <v>33</v>
      </c>
      <c r="F826" s="4" t="s">
        <v>1675</v>
      </c>
    </row>
    <row r="827" spans="1:6" x14ac:dyDescent="0.25">
      <c r="A827" s="17">
        <v>40628</v>
      </c>
      <c r="B827" s="4" t="s">
        <v>271</v>
      </c>
      <c r="C827" s="4" t="s">
        <v>202</v>
      </c>
      <c r="D827" s="4" t="s">
        <v>839</v>
      </c>
      <c r="E827" s="4">
        <v>27</v>
      </c>
      <c r="F827" s="4" t="s">
        <v>1676</v>
      </c>
    </row>
    <row r="828" spans="1:6" x14ac:dyDescent="0.25">
      <c r="A828" s="17">
        <v>40124</v>
      </c>
      <c r="B828" s="4" t="s">
        <v>280</v>
      </c>
      <c r="C828" s="4" t="s">
        <v>198</v>
      </c>
      <c r="D828" s="4" t="s">
        <v>865</v>
      </c>
      <c r="E828" s="4">
        <v>13</v>
      </c>
      <c r="F828" s="4" t="s">
        <v>1677</v>
      </c>
    </row>
    <row r="829" spans="1:6" x14ac:dyDescent="0.25">
      <c r="A829" s="17">
        <v>40609</v>
      </c>
      <c r="B829" s="4" t="s">
        <v>186</v>
      </c>
      <c r="C829" s="4" t="s">
        <v>838</v>
      </c>
      <c r="D829" s="4" t="s">
        <v>872</v>
      </c>
      <c r="E829" s="4">
        <v>14</v>
      </c>
      <c r="F829" s="4" t="s">
        <v>1678</v>
      </c>
    </row>
    <row r="830" spans="1:6" x14ac:dyDescent="0.25">
      <c r="A830" s="17">
        <v>40089</v>
      </c>
      <c r="B830" s="4" t="s">
        <v>273</v>
      </c>
      <c r="C830" s="4" t="s">
        <v>835</v>
      </c>
      <c r="D830" s="4" t="s">
        <v>852</v>
      </c>
      <c r="E830" s="4">
        <v>2</v>
      </c>
      <c r="F830" s="4" t="s">
        <v>1679</v>
      </c>
    </row>
    <row r="831" spans="1:6" x14ac:dyDescent="0.25">
      <c r="A831" s="17">
        <v>39985</v>
      </c>
      <c r="B831" s="4" t="s">
        <v>273</v>
      </c>
      <c r="C831" s="4" t="s">
        <v>202</v>
      </c>
      <c r="D831" s="4" t="s">
        <v>872</v>
      </c>
      <c r="E831" s="4">
        <v>35</v>
      </c>
      <c r="F831" s="4" t="s">
        <v>1680</v>
      </c>
    </row>
    <row r="832" spans="1:6" x14ac:dyDescent="0.25">
      <c r="A832" s="17">
        <v>39957</v>
      </c>
      <c r="B832" s="4" t="s">
        <v>276</v>
      </c>
      <c r="C832" s="4" t="s">
        <v>198</v>
      </c>
      <c r="D832" s="4" t="s">
        <v>852</v>
      </c>
      <c r="E832" s="4">
        <v>20</v>
      </c>
      <c r="F832" s="4" t="s">
        <v>1681</v>
      </c>
    </row>
    <row r="833" spans="1:6" x14ac:dyDescent="0.25">
      <c r="A833" s="17">
        <v>40546</v>
      </c>
      <c r="B833" s="4" t="s">
        <v>279</v>
      </c>
      <c r="C833" s="4" t="s">
        <v>850</v>
      </c>
      <c r="D833" s="4" t="s">
        <v>884</v>
      </c>
      <c r="E833" s="4">
        <v>16</v>
      </c>
      <c r="F833" s="4" t="s">
        <v>1682</v>
      </c>
    </row>
    <row r="834" spans="1:6" x14ac:dyDescent="0.25">
      <c r="A834" s="17">
        <v>40624</v>
      </c>
      <c r="B834" s="4" t="s">
        <v>190</v>
      </c>
      <c r="C834" s="4" t="s">
        <v>858</v>
      </c>
      <c r="D834" s="4" t="s">
        <v>872</v>
      </c>
      <c r="E834" s="4">
        <v>4</v>
      </c>
      <c r="F834" s="4" t="s">
        <v>1683</v>
      </c>
    </row>
    <row r="835" spans="1:6" x14ac:dyDescent="0.25">
      <c r="A835" s="17">
        <v>40099</v>
      </c>
      <c r="B835" s="4" t="s">
        <v>261</v>
      </c>
      <c r="C835" s="4" t="s">
        <v>200</v>
      </c>
      <c r="D835" s="4" t="s">
        <v>855</v>
      </c>
      <c r="E835" s="4">
        <v>1</v>
      </c>
      <c r="F835" s="4" t="s">
        <v>1684</v>
      </c>
    </row>
    <row r="836" spans="1:6" x14ac:dyDescent="0.25">
      <c r="A836" s="17">
        <v>40202</v>
      </c>
      <c r="B836" s="4" t="s">
        <v>275</v>
      </c>
      <c r="C836" s="4" t="s">
        <v>858</v>
      </c>
      <c r="D836" s="4" t="s">
        <v>836</v>
      </c>
      <c r="E836" s="4">
        <v>26</v>
      </c>
      <c r="F836" s="4" t="s">
        <v>1685</v>
      </c>
    </row>
    <row r="837" spans="1:6" x14ac:dyDescent="0.25">
      <c r="A837" s="17">
        <v>40163</v>
      </c>
      <c r="B837" s="4" t="s">
        <v>270</v>
      </c>
      <c r="C837" s="4" t="s">
        <v>835</v>
      </c>
      <c r="D837" s="4" t="s">
        <v>865</v>
      </c>
      <c r="E837" s="4">
        <v>26</v>
      </c>
      <c r="F837" s="4" t="s">
        <v>1686</v>
      </c>
    </row>
    <row r="838" spans="1:6" x14ac:dyDescent="0.25">
      <c r="A838" s="17">
        <v>39937</v>
      </c>
      <c r="B838" s="4" t="s">
        <v>280</v>
      </c>
      <c r="C838" s="4" t="s">
        <v>850</v>
      </c>
      <c r="D838" s="4" t="s">
        <v>848</v>
      </c>
      <c r="E838" s="4">
        <v>27</v>
      </c>
      <c r="F838" s="4" t="s">
        <v>1687</v>
      </c>
    </row>
    <row r="839" spans="1:6" x14ac:dyDescent="0.25">
      <c r="A839" s="17">
        <v>40517</v>
      </c>
      <c r="B839" s="4" t="s">
        <v>261</v>
      </c>
      <c r="C839" s="4" t="s">
        <v>835</v>
      </c>
      <c r="D839" s="4" t="s">
        <v>860</v>
      </c>
      <c r="E839" s="4">
        <v>8</v>
      </c>
      <c r="F839" s="4" t="s">
        <v>1688</v>
      </c>
    </row>
    <row r="840" spans="1:6" x14ac:dyDescent="0.25">
      <c r="A840" s="17">
        <v>39940</v>
      </c>
      <c r="B840" s="4" t="s">
        <v>275</v>
      </c>
      <c r="C840" s="4" t="s">
        <v>202</v>
      </c>
      <c r="D840" s="4" t="s">
        <v>839</v>
      </c>
      <c r="E840" s="4">
        <v>35</v>
      </c>
      <c r="F840" s="4" t="s">
        <v>1689</v>
      </c>
    </row>
    <row r="841" spans="1:6" x14ac:dyDescent="0.25">
      <c r="A841" s="17">
        <v>40152</v>
      </c>
      <c r="B841" s="4" t="s">
        <v>268</v>
      </c>
      <c r="C841" s="4" t="s">
        <v>200</v>
      </c>
      <c r="D841" s="4" t="s">
        <v>884</v>
      </c>
      <c r="E841" s="4">
        <v>9</v>
      </c>
      <c r="F841" s="4" t="s">
        <v>1690</v>
      </c>
    </row>
    <row r="842" spans="1:6" x14ac:dyDescent="0.25">
      <c r="A842" s="17">
        <v>40173</v>
      </c>
      <c r="B842" s="4" t="s">
        <v>273</v>
      </c>
      <c r="C842" s="4" t="s">
        <v>201</v>
      </c>
      <c r="D842" s="4" t="s">
        <v>852</v>
      </c>
      <c r="E842" s="4">
        <v>39</v>
      </c>
      <c r="F842" s="4" t="s">
        <v>1691</v>
      </c>
    </row>
    <row r="843" spans="1:6" x14ac:dyDescent="0.25">
      <c r="A843" s="17">
        <v>40117</v>
      </c>
      <c r="B843" s="4" t="s">
        <v>191</v>
      </c>
      <c r="C843" s="4" t="s">
        <v>835</v>
      </c>
      <c r="D843" s="4" t="s">
        <v>836</v>
      </c>
      <c r="E843" s="4">
        <v>28</v>
      </c>
      <c r="F843" s="4" t="s">
        <v>1692</v>
      </c>
    </row>
    <row r="844" spans="1:6" x14ac:dyDescent="0.25">
      <c r="A844" s="17">
        <v>40569</v>
      </c>
      <c r="B844" s="4" t="s">
        <v>191</v>
      </c>
      <c r="C844" s="4" t="s">
        <v>202</v>
      </c>
      <c r="D844" s="4" t="s">
        <v>852</v>
      </c>
      <c r="E844" s="4">
        <v>35</v>
      </c>
      <c r="F844" s="4" t="s">
        <v>1693</v>
      </c>
    </row>
    <row r="845" spans="1:6" x14ac:dyDescent="0.25">
      <c r="A845" s="17">
        <v>40043</v>
      </c>
      <c r="B845" s="4" t="s">
        <v>186</v>
      </c>
      <c r="C845" s="4" t="s">
        <v>199</v>
      </c>
      <c r="D845" s="4" t="s">
        <v>884</v>
      </c>
      <c r="E845" s="4">
        <v>18</v>
      </c>
      <c r="F845" s="4" t="s">
        <v>1694</v>
      </c>
    </row>
    <row r="846" spans="1:6" x14ac:dyDescent="0.25">
      <c r="A846" s="17">
        <v>39959</v>
      </c>
      <c r="B846" s="4" t="s">
        <v>261</v>
      </c>
      <c r="C846" s="4" t="s">
        <v>200</v>
      </c>
      <c r="D846" s="4" t="s">
        <v>841</v>
      </c>
      <c r="E846" s="4">
        <v>1</v>
      </c>
      <c r="F846" s="4" t="s">
        <v>1695</v>
      </c>
    </row>
    <row r="847" spans="1:6" x14ac:dyDescent="0.25">
      <c r="A847" s="17">
        <v>39969</v>
      </c>
      <c r="B847" s="4" t="s">
        <v>266</v>
      </c>
      <c r="C847" s="4" t="s">
        <v>835</v>
      </c>
      <c r="D847" s="4" t="s">
        <v>865</v>
      </c>
      <c r="E847" s="4">
        <v>5</v>
      </c>
      <c r="F847" s="4" t="s">
        <v>1696</v>
      </c>
    </row>
    <row r="848" spans="1:6" x14ac:dyDescent="0.25">
      <c r="A848" s="17">
        <v>40137</v>
      </c>
      <c r="B848" s="4" t="s">
        <v>279</v>
      </c>
      <c r="C848" s="4" t="s">
        <v>838</v>
      </c>
      <c r="D848" s="4" t="s">
        <v>855</v>
      </c>
      <c r="E848" s="4">
        <v>35</v>
      </c>
      <c r="F848" s="4" t="s">
        <v>1697</v>
      </c>
    </row>
    <row r="849" spans="1:6" x14ac:dyDescent="0.25">
      <c r="A849" s="17">
        <v>40570</v>
      </c>
      <c r="B849" s="4" t="s">
        <v>282</v>
      </c>
      <c r="C849" s="4" t="s">
        <v>838</v>
      </c>
      <c r="D849" s="4" t="s">
        <v>860</v>
      </c>
      <c r="E849" s="4">
        <v>10</v>
      </c>
      <c r="F849" s="4" t="s">
        <v>1698</v>
      </c>
    </row>
    <row r="850" spans="1:6" x14ac:dyDescent="0.25">
      <c r="A850" s="17">
        <v>40046</v>
      </c>
      <c r="B850" s="4" t="s">
        <v>261</v>
      </c>
      <c r="C850" s="4" t="s">
        <v>858</v>
      </c>
      <c r="D850" s="4" t="s">
        <v>839</v>
      </c>
      <c r="E850" s="4">
        <v>26</v>
      </c>
      <c r="F850" s="4" t="s">
        <v>1699</v>
      </c>
    </row>
    <row r="851" spans="1:6" x14ac:dyDescent="0.25">
      <c r="A851" s="17">
        <v>40382</v>
      </c>
      <c r="B851" s="4" t="s">
        <v>278</v>
      </c>
      <c r="C851" s="4" t="s">
        <v>199</v>
      </c>
      <c r="D851" s="4" t="s">
        <v>872</v>
      </c>
      <c r="E851" s="4">
        <v>21</v>
      </c>
      <c r="F851" s="4" t="s">
        <v>1700</v>
      </c>
    </row>
    <row r="852" spans="1:6" x14ac:dyDescent="0.25">
      <c r="A852" s="17">
        <v>40453</v>
      </c>
      <c r="B852" s="4" t="s">
        <v>278</v>
      </c>
      <c r="C852" s="4" t="s">
        <v>199</v>
      </c>
      <c r="D852" s="4" t="s">
        <v>841</v>
      </c>
      <c r="E852" s="4">
        <v>20</v>
      </c>
      <c r="F852" s="4" t="s">
        <v>1701</v>
      </c>
    </row>
    <row r="853" spans="1:6" x14ac:dyDescent="0.25">
      <c r="A853" s="17">
        <v>40251</v>
      </c>
      <c r="B853" s="4" t="s">
        <v>281</v>
      </c>
      <c r="C853" s="4" t="s">
        <v>201</v>
      </c>
      <c r="D853" s="4" t="s">
        <v>836</v>
      </c>
      <c r="E853" s="4">
        <v>23</v>
      </c>
      <c r="F853" s="4" t="s">
        <v>1702</v>
      </c>
    </row>
    <row r="854" spans="1:6" x14ac:dyDescent="0.25">
      <c r="A854" s="17">
        <v>40273</v>
      </c>
      <c r="B854" s="4" t="s">
        <v>276</v>
      </c>
      <c r="C854" s="4" t="s">
        <v>200</v>
      </c>
      <c r="D854" s="4" t="s">
        <v>848</v>
      </c>
      <c r="E854" s="4">
        <v>35</v>
      </c>
      <c r="F854" s="4" t="s">
        <v>1703</v>
      </c>
    </row>
    <row r="855" spans="1:6" x14ac:dyDescent="0.25">
      <c r="A855" s="17">
        <v>40235</v>
      </c>
      <c r="B855" s="4" t="s">
        <v>280</v>
      </c>
      <c r="C855" s="4" t="s">
        <v>201</v>
      </c>
      <c r="D855" s="4" t="s">
        <v>852</v>
      </c>
      <c r="E855" s="4">
        <v>2</v>
      </c>
      <c r="F855" s="4" t="s">
        <v>1704</v>
      </c>
    </row>
    <row r="856" spans="1:6" x14ac:dyDescent="0.25">
      <c r="A856" s="17">
        <v>40275</v>
      </c>
      <c r="B856" s="4" t="s">
        <v>273</v>
      </c>
      <c r="C856" s="4" t="s">
        <v>198</v>
      </c>
      <c r="D856" s="4" t="s">
        <v>749</v>
      </c>
      <c r="E856" s="4">
        <v>2</v>
      </c>
      <c r="F856" s="4" t="s">
        <v>1705</v>
      </c>
    </row>
    <row r="857" spans="1:6" x14ac:dyDescent="0.25">
      <c r="A857" s="17">
        <v>40315</v>
      </c>
      <c r="B857" s="4" t="s">
        <v>186</v>
      </c>
      <c r="C857" s="4" t="s">
        <v>864</v>
      </c>
      <c r="D857" s="4" t="s">
        <v>848</v>
      </c>
      <c r="E857" s="4">
        <v>16</v>
      </c>
      <c r="F857" s="4" t="s">
        <v>1706</v>
      </c>
    </row>
    <row r="858" spans="1:6" x14ac:dyDescent="0.25">
      <c r="A858" s="17">
        <v>40193</v>
      </c>
      <c r="B858" s="4" t="s">
        <v>268</v>
      </c>
      <c r="C858" s="4" t="s">
        <v>858</v>
      </c>
      <c r="D858" s="4" t="s">
        <v>865</v>
      </c>
      <c r="E858" s="4">
        <v>6</v>
      </c>
      <c r="F858" s="4" t="s">
        <v>1707</v>
      </c>
    </row>
    <row r="859" spans="1:6" x14ac:dyDescent="0.25">
      <c r="A859" s="17">
        <v>40045</v>
      </c>
      <c r="B859" s="4" t="s">
        <v>279</v>
      </c>
      <c r="C859" s="4" t="s">
        <v>199</v>
      </c>
      <c r="D859" s="4" t="s">
        <v>749</v>
      </c>
      <c r="E859" s="4">
        <v>2</v>
      </c>
      <c r="F859" s="4" t="s">
        <v>1708</v>
      </c>
    </row>
    <row r="860" spans="1:6" x14ac:dyDescent="0.25">
      <c r="A860" s="17">
        <v>40357</v>
      </c>
      <c r="B860" s="4" t="s">
        <v>261</v>
      </c>
      <c r="C860" s="4" t="s">
        <v>199</v>
      </c>
      <c r="D860" s="4" t="s">
        <v>846</v>
      </c>
      <c r="E860" s="4">
        <v>12</v>
      </c>
      <c r="F860" s="4" t="s">
        <v>1709</v>
      </c>
    </row>
    <row r="861" spans="1:6" x14ac:dyDescent="0.25">
      <c r="A861" s="17">
        <v>40474</v>
      </c>
      <c r="B861" s="4" t="s">
        <v>272</v>
      </c>
      <c r="C861" s="4" t="s">
        <v>835</v>
      </c>
      <c r="D861" s="4" t="s">
        <v>884</v>
      </c>
      <c r="E861" s="4">
        <v>11</v>
      </c>
      <c r="F861" s="4" t="s">
        <v>1710</v>
      </c>
    </row>
    <row r="862" spans="1:6" x14ac:dyDescent="0.25">
      <c r="A862" s="17">
        <v>40033</v>
      </c>
      <c r="B862" s="4" t="s">
        <v>270</v>
      </c>
      <c r="C862" s="4" t="s">
        <v>201</v>
      </c>
      <c r="D862" s="4" t="s">
        <v>841</v>
      </c>
      <c r="E862" s="4">
        <v>35</v>
      </c>
      <c r="F862" s="4" t="s">
        <v>1711</v>
      </c>
    </row>
    <row r="863" spans="1:6" x14ac:dyDescent="0.25">
      <c r="A863" s="17">
        <v>40346</v>
      </c>
      <c r="B863" s="4" t="s">
        <v>279</v>
      </c>
      <c r="C863" s="4" t="s">
        <v>850</v>
      </c>
      <c r="D863" s="4" t="s">
        <v>862</v>
      </c>
      <c r="E863" s="4">
        <v>7</v>
      </c>
      <c r="F863" s="4" t="s">
        <v>1712</v>
      </c>
    </row>
    <row r="864" spans="1:6" x14ac:dyDescent="0.25">
      <c r="A864" s="17">
        <v>40003</v>
      </c>
      <c r="B864" s="4" t="s">
        <v>275</v>
      </c>
      <c r="C864" s="4" t="s">
        <v>864</v>
      </c>
      <c r="D864" s="4" t="s">
        <v>749</v>
      </c>
      <c r="E864" s="4">
        <v>32</v>
      </c>
      <c r="F864" s="4" t="s">
        <v>1713</v>
      </c>
    </row>
    <row r="865" spans="1:6" x14ac:dyDescent="0.25">
      <c r="A865" s="17">
        <v>40161</v>
      </c>
      <c r="B865" s="4" t="s">
        <v>272</v>
      </c>
      <c r="C865" s="4" t="s">
        <v>835</v>
      </c>
      <c r="D865" s="4" t="s">
        <v>852</v>
      </c>
      <c r="E865" s="4">
        <v>36</v>
      </c>
      <c r="F865" s="4" t="s">
        <v>1714</v>
      </c>
    </row>
    <row r="866" spans="1:6" x14ac:dyDescent="0.25">
      <c r="A866" s="17">
        <v>40297</v>
      </c>
      <c r="B866" s="4" t="s">
        <v>271</v>
      </c>
      <c r="C866" s="4" t="s">
        <v>850</v>
      </c>
      <c r="D866" s="4" t="s">
        <v>841</v>
      </c>
      <c r="E866" s="4">
        <v>13</v>
      </c>
      <c r="F866" s="4" t="s">
        <v>1715</v>
      </c>
    </row>
    <row r="867" spans="1:6" x14ac:dyDescent="0.25">
      <c r="A867" s="17">
        <v>40526</v>
      </c>
      <c r="B867" s="4" t="s">
        <v>845</v>
      </c>
      <c r="C867" s="4" t="s">
        <v>864</v>
      </c>
      <c r="D867" s="4" t="s">
        <v>865</v>
      </c>
      <c r="E867" s="4">
        <v>34</v>
      </c>
      <c r="F867" s="4" t="s">
        <v>1716</v>
      </c>
    </row>
    <row r="868" spans="1:6" x14ac:dyDescent="0.25">
      <c r="A868" s="17">
        <v>40440</v>
      </c>
      <c r="B868" s="4" t="s">
        <v>277</v>
      </c>
      <c r="C868" s="4" t="s">
        <v>199</v>
      </c>
      <c r="D868" s="4" t="s">
        <v>836</v>
      </c>
      <c r="E868" s="4">
        <v>25</v>
      </c>
      <c r="F868" s="4" t="s">
        <v>1717</v>
      </c>
    </row>
    <row r="869" spans="1:6" x14ac:dyDescent="0.25">
      <c r="A869" s="17">
        <v>39965</v>
      </c>
      <c r="B869" s="4" t="s">
        <v>271</v>
      </c>
      <c r="C869" s="4" t="s">
        <v>198</v>
      </c>
      <c r="D869" s="4" t="s">
        <v>852</v>
      </c>
      <c r="E869" s="4">
        <v>1</v>
      </c>
      <c r="F869" s="4" t="s">
        <v>1718</v>
      </c>
    </row>
    <row r="870" spans="1:6" x14ac:dyDescent="0.25">
      <c r="A870" s="17">
        <v>40463</v>
      </c>
      <c r="B870" s="4" t="s">
        <v>278</v>
      </c>
      <c r="C870" s="4" t="s">
        <v>199</v>
      </c>
      <c r="D870" s="4" t="s">
        <v>749</v>
      </c>
      <c r="E870" s="4">
        <v>20</v>
      </c>
      <c r="F870" s="4" t="s">
        <v>1719</v>
      </c>
    </row>
    <row r="871" spans="1:6" x14ac:dyDescent="0.25">
      <c r="A871" s="17">
        <v>39986</v>
      </c>
      <c r="B871" s="4" t="s">
        <v>263</v>
      </c>
      <c r="C871" s="4" t="s">
        <v>858</v>
      </c>
      <c r="D871" s="4" t="s">
        <v>753</v>
      </c>
      <c r="E871" s="4">
        <v>28</v>
      </c>
      <c r="F871" s="4" t="s">
        <v>1720</v>
      </c>
    </row>
    <row r="872" spans="1:6" x14ac:dyDescent="0.25">
      <c r="A872" s="17">
        <v>40137</v>
      </c>
      <c r="B872" s="4" t="s">
        <v>275</v>
      </c>
      <c r="C872" s="4" t="s">
        <v>201</v>
      </c>
      <c r="D872" s="4" t="s">
        <v>862</v>
      </c>
      <c r="E872" s="4">
        <v>5</v>
      </c>
      <c r="F872" s="4" t="s">
        <v>1721</v>
      </c>
    </row>
    <row r="873" spans="1:6" x14ac:dyDescent="0.25">
      <c r="A873" s="17">
        <v>40407</v>
      </c>
      <c r="B873" s="4" t="s">
        <v>273</v>
      </c>
      <c r="C873" s="4" t="s">
        <v>202</v>
      </c>
      <c r="D873" s="4" t="s">
        <v>753</v>
      </c>
      <c r="E873" s="4">
        <v>5</v>
      </c>
      <c r="F873" s="4" t="s">
        <v>1722</v>
      </c>
    </row>
    <row r="874" spans="1:6" x14ac:dyDescent="0.25">
      <c r="A874" s="17">
        <v>40249</v>
      </c>
      <c r="B874" s="4" t="s">
        <v>266</v>
      </c>
      <c r="C874" s="4" t="s">
        <v>835</v>
      </c>
      <c r="D874" s="4" t="s">
        <v>846</v>
      </c>
      <c r="E874" s="4">
        <v>27</v>
      </c>
      <c r="F874" s="4" t="s">
        <v>1723</v>
      </c>
    </row>
    <row r="875" spans="1:6" x14ac:dyDescent="0.25">
      <c r="A875" s="17">
        <v>40339</v>
      </c>
      <c r="B875" s="4" t="s">
        <v>268</v>
      </c>
      <c r="C875" s="4" t="s">
        <v>864</v>
      </c>
      <c r="D875" s="4" t="s">
        <v>865</v>
      </c>
      <c r="E875" s="4">
        <v>13</v>
      </c>
      <c r="F875" s="4" t="s">
        <v>1724</v>
      </c>
    </row>
    <row r="876" spans="1:6" x14ac:dyDescent="0.25">
      <c r="A876" s="17">
        <v>40046</v>
      </c>
      <c r="B876" s="4" t="s">
        <v>265</v>
      </c>
      <c r="C876" s="4" t="s">
        <v>200</v>
      </c>
      <c r="D876" s="4" t="s">
        <v>848</v>
      </c>
      <c r="E876" s="4">
        <v>39</v>
      </c>
      <c r="F876" s="4" t="s">
        <v>1725</v>
      </c>
    </row>
    <row r="877" spans="1:6" x14ac:dyDescent="0.25">
      <c r="A877" s="17">
        <v>40440</v>
      </c>
      <c r="B877" s="4" t="s">
        <v>278</v>
      </c>
      <c r="C877" s="4" t="s">
        <v>200</v>
      </c>
      <c r="D877" s="4" t="s">
        <v>846</v>
      </c>
      <c r="E877" s="4">
        <v>24</v>
      </c>
      <c r="F877" s="4" t="s">
        <v>1726</v>
      </c>
    </row>
    <row r="878" spans="1:6" x14ac:dyDescent="0.25">
      <c r="A878" s="17">
        <v>39947</v>
      </c>
      <c r="B878" s="4" t="s">
        <v>276</v>
      </c>
      <c r="C878" s="4" t="s">
        <v>864</v>
      </c>
      <c r="D878" s="4" t="s">
        <v>872</v>
      </c>
      <c r="E878" s="4">
        <v>38</v>
      </c>
      <c r="F878" s="4" t="s">
        <v>1727</v>
      </c>
    </row>
    <row r="879" spans="1:6" x14ac:dyDescent="0.25">
      <c r="A879" s="17">
        <v>40111</v>
      </c>
      <c r="B879" s="4" t="s">
        <v>272</v>
      </c>
      <c r="C879" s="4" t="s">
        <v>858</v>
      </c>
      <c r="D879" s="4" t="s">
        <v>841</v>
      </c>
      <c r="E879" s="4">
        <v>26</v>
      </c>
      <c r="F879" s="4" t="s">
        <v>1728</v>
      </c>
    </row>
    <row r="880" spans="1:6" x14ac:dyDescent="0.25">
      <c r="A880" s="17">
        <v>40203</v>
      </c>
      <c r="B880" s="4" t="s">
        <v>268</v>
      </c>
      <c r="C880" s="4" t="s">
        <v>838</v>
      </c>
      <c r="D880" s="4" t="s">
        <v>836</v>
      </c>
      <c r="E880" s="4">
        <v>7</v>
      </c>
      <c r="F880" s="4" t="s">
        <v>1729</v>
      </c>
    </row>
    <row r="881" spans="1:6" x14ac:dyDescent="0.25">
      <c r="A881" s="17">
        <v>39925</v>
      </c>
      <c r="B881" s="4" t="s">
        <v>267</v>
      </c>
      <c r="C881" s="4" t="s">
        <v>198</v>
      </c>
      <c r="D881" s="4" t="s">
        <v>841</v>
      </c>
      <c r="E881" s="4">
        <v>22</v>
      </c>
      <c r="F881" s="4" t="s">
        <v>1730</v>
      </c>
    </row>
    <row r="882" spans="1:6" x14ac:dyDescent="0.25">
      <c r="A882" s="17">
        <v>40432</v>
      </c>
      <c r="B882" s="4" t="s">
        <v>263</v>
      </c>
      <c r="C882" s="4" t="s">
        <v>838</v>
      </c>
      <c r="D882" s="4" t="s">
        <v>846</v>
      </c>
      <c r="E882" s="4">
        <v>18</v>
      </c>
      <c r="F882" s="4" t="s">
        <v>1731</v>
      </c>
    </row>
    <row r="883" spans="1:6" x14ac:dyDescent="0.25">
      <c r="A883" s="17">
        <v>39954</v>
      </c>
      <c r="B883" s="4" t="s">
        <v>275</v>
      </c>
      <c r="C883" s="4" t="s">
        <v>198</v>
      </c>
      <c r="D883" s="4" t="s">
        <v>839</v>
      </c>
      <c r="E883" s="4">
        <v>4</v>
      </c>
      <c r="F883" s="4" t="s">
        <v>1732</v>
      </c>
    </row>
    <row r="884" spans="1:6" x14ac:dyDescent="0.25">
      <c r="A884" s="17">
        <v>40492</v>
      </c>
      <c r="B884" s="4" t="s">
        <v>268</v>
      </c>
      <c r="C884" s="4" t="s">
        <v>202</v>
      </c>
      <c r="D884" s="4" t="s">
        <v>862</v>
      </c>
      <c r="E884" s="4">
        <v>29</v>
      </c>
      <c r="F884" s="4" t="s">
        <v>1733</v>
      </c>
    </row>
    <row r="885" spans="1:6" x14ac:dyDescent="0.25">
      <c r="A885" s="17">
        <v>40101</v>
      </c>
      <c r="B885" s="4" t="s">
        <v>275</v>
      </c>
      <c r="C885" s="4" t="s">
        <v>200</v>
      </c>
      <c r="D885" s="4" t="s">
        <v>862</v>
      </c>
      <c r="E885" s="4">
        <v>20</v>
      </c>
      <c r="F885" s="4" t="s">
        <v>1734</v>
      </c>
    </row>
    <row r="886" spans="1:6" x14ac:dyDescent="0.25">
      <c r="A886" s="17">
        <v>40030</v>
      </c>
      <c r="B886" s="4" t="s">
        <v>266</v>
      </c>
      <c r="C886" s="4" t="s">
        <v>198</v>
      </c>
      <c r="D886" s="4" t="s">
        <v>848</v>
      </c>
      <c r="E886" s="4">
        <v>27</v>
      </c>
      <c r="F886" s="4" t="s">
        <v>1735</v>
      </c>
    </row>
    <row r="887" spans="1:6" x14ac:dyDescent="0.25">
      <c r="A887" s="17">
        <v>40475</v>
      </c>
      <c r="B887" s="4" t="s">
        <v>281</v>
      </c>
      <c r="C887" s="4" t="s">
        <v>198</v>
      </c>
      <c r="D887" s="4" t="s">
        <v>753</v>
      </c>
      <c r="E887" s="4">
        <v>2</v>
      </c>
      <c r="F887" s="4" t="s">
        <v>1736</v>
      </c>
    </row>
    <row r="888" spans="1:6" x14ac:dyDescent="0.25">
      <c r="A888" s="17">
        <v>40264</v>
      </c>
      <c r="B888" s="4" t="s">
        <v>273</v>
      </c>
      <c r="C888" s="4" t="s">
        <v>200</v>
      </c>
      <c r="D888" s="4" t="s">
        <v>749</v>
      </c>
      <c r="E888" s="4">
        <v>4</v>
      </c>
      <c r="F888" s="4" t="s">
        <v>1737</v>
      </c>
    </row>
    <row r="889" spans="1:6" x14ac:dyDescent="0.25">
      <c r="A889" s="17">
        <v>40205</v>
      </c>
      <c r="B889" s="4" t="s">
        <v>280</v>
      </c>
      <c r="C889" s="4" t="s">
        <v>858</v>
      </c>
      <c r="D889" s="4" t="s">
        <v>862</v>
      </c>
      <c r="E889" s="4">
        <v>17</v>
      </c>
      <c r="F889" s="4" t="s">
        <v>1738</v>
      </c>
    </row>
    <row r="890" spans="1:6" x14ac:dyDescent="0.25">
      <c r="A890" s="17">
        <v>40496</v>
      </c>
      <c r="B890" s="4" t="s">
        <v>270</v>
      </c>
      <c r="C890" s="4" t="s">
        <v>835</v>
      </c>
      <c r="D890" s="4" t="s">
        <v>862</v>
      </c>
      <c r="E890" s="4">
        <v>4</v>
      </c>
      <c r="F890" s="4" t="s">
        <v>1739</v>
      </c>
    </row>
    <row r="891" spans="1:6" x14ac:dyDescent="0.25">
      <c r="A891" s="17">
        <v>40513</v>
      </c>
      <c r="B891" s="4" t="s">
        <v>266</v>
      </c>
      <c r="C891" s="4" t="s">
        <v>835</v>
      </c>
      <c r="D891" s="4" t="s">
        <v>855</v>
      </c>
      <c r="E891" s="4">
        <v>2</v>
      </c>
      <c r="F891" s="4" t="s">
        <v>1740</v>
      </c>
    </row>
    <row r="892" spans="1:6" x14ac:dyDescent="0.25">
      <c r="A892" s="17">
        <v>40555</v>
      </c>
      <c r="B892" s="4" t="s">
        <v>279</v>
      </c>
      <c r="C892" s="4" t="s">
        <v>835</v>
      </c>
      <c r="D892" s="4" t="s">
        <v>860</v>
      </c>
      <c r="E892" s="4">
        <v>34</v>
      </c>
      <c r="F892" s="4" t="s">
        <v>1741</v>
      </c>
    </row>
    <row r="893" spans="1:6" x14ac:dyDescent="0.25">
      <c r="A893" s="17">
        <v>40112</v>
      </c>
      <c r="B893" s="4" t="s">
        <v>270</v>
      </c>
      <c r="C893" s="4" t="s">
        <v>858</v>
      </c>
      <c r="D893" s="4" t="s">
        <v>841</v>
      </c>
      <c r="E893" s="4">
        <v>28</v>
      </c>
      <c r="F893" s="4" t="s">
        <v>1742</v>
      </c>
    </row>
    <row r="894" spans="1:6" x14ac:dyDescent="0.25">
      <c r="A894" s="17">
        <v>40400</v>
      </c>
      <c r="B894" s="4" t="s">
        <v>845</v>
      </c>
      <c r="C894" s="4" t="s">
        <v>835</v>
      </c>
      <c r="D894" s="4" t="s">
        <v>852</v>
      </c>
      <c r="E894" s="4">
        <v>14</v>
      </c>
      <c r="F894" s="4" t="s">
        <v>1743</v>
      </c>
    </row>
    <row r="895" spans="1:6" x14ac:dyDescent="0.25">
      <c r="A895" s="17">
        <v>39991</v>
      </c>
      <c r="B895" s="4" t="s">
        <v>273</v>
      </c>
      <c r="C895" s="4" t="s">
        <v>201</v>
      </c>
      <c r="D895" s="4" t="s">
        <v>860</v>
      </c>
      <c r="E895" s="4">
        <v>24</v>
      </c>
      <c r="F895" s="4" t="s">
        <v>1744</v>
      </c>
    </row>
    <row r="896" spans="1:6" x14ac:dyDescent="0.25">
      <c r="A896" s="17">
        <v>40082</v>
      </c>
      <c r="B896" s="4" t="s">
        <v>270</v>
      </c>
      <c r="C896" s="4" t="s">
        <v>201</v>
      </c>
      <c r="D896" s="4" t="s">
        <v>839</v>
      </c>
      <c r="E896" s="4">
        <v>29</v>
      </c>
      <c r="F896" s="4" t="s">
        <v>1745</v>
      </c>
    </row>
    <row r="897" spans="1:6" x14ac:dyDescent="0.25">
      <c r="A897" s="17">
        <v>40117</v>
      </c>
      <c r="B897" s="4" t="s">
        <v>279</v>
      </c>
      <c r="C897" s="4" t="s">
        <v>858</v>
      </c>
      <c r="D897" s="4" t="s">
        <v>884</v>
      </c>
      <c r="E897" s="4">
        <v>7</v>
      </c>
      <c r="F897" s="4" t="s">
        <v>1746</v>
      </c>
    </row>
    <row r="898" spans="1:6" x14ac:dyDescent="0.25">
      <c r="A898" s="17">
        <v>39979</v>
      </c>
      <c r="B898" s="4" t="s">
        <v>186</v>
      </c>
      <c r="C898" s="4" t="s">
        <v>199</v>
      </c>
      <c r="D898" s="4" t="s">
        <v>749</v>
      </c>
      <c r="E898" s="4">
        <v>27</v>
      </c>
      <c r="F898" s="4" t="s">
        <v>1747</v>
      </c>
    </row>
    <row r="899" spans="1:6" x14ac:dyDescent="0.25">
      <c r="A899" s="17">
        <v>39965</v>
      </c>
      <c r="B899" s="4" t="s">
        <v>191</v>
      </c>
      <c r="C899" s="4" t="s">
        <v>850</v>
      </c>
      <c r="D899" s="4" t="s">
        <v>848</v>
      </c>
      <c r="E899" s="4">
        <v>3</v>
      </c>
      <c r="F899" s="4" t="s">
        <v>1748</v>
      </c>
    </row>
    <row r="900" spans="1:6" x14ac:dyDescent="0.25">
      <c r="A900" s="17">
        <v>40261</v>
      </c>
      <c r="B900" s="4" t="s">
        <v>263</v>
      </c>
      <c r="C900" s="4" t="s">
        <v>850</v>
      </c>
      <c r="D900" s="4" t="s">
        <v>753</v>
      </c>
      <c r="E900" s="4">
        <v>3</v>
      </c>
      <c r="F900" s="4" t="s">
        <v>1749</v>
      </c>
    </row>
    <row r="901" spans="1:6" x14ac:dyDescent="0.25">
      <c r="A901" s="17">
        <v>40258</v>
      </c>
      <c r="B901" s="4" t="s">
        <v>267</v>
      </c>
      <c r="C901" s="4" t="s">
        <v>835</v>
      </c>
      <c r="D901" s="4" t="s">
        <v>852</v>
      </c>
      <c r="E901" s="4">
        <v>12</v>
      </c>
      <c r="F901" s="4" t="s">
        <v>1750</v>
      </c>
    </row>
    <row r="902" spans="1:6" x14ac:dyDescent="0.25">
      <c r="A902" s="17">
        <v>39945</v>
      </c>
      <c r="B902" s="4" t="s">
        <v>266</v>
      </c>
      <c r="C902" s="4" t="s">
        <v>201</v>
      </c>
      <c r="D902" s="4" t="s">
        <v>839</v>
      </c>
      <c r="E902" s="4">
        <v>9</v>
      </c>
      <c r="F902" s="4" t="s">
        <v>1751</v>
      </c>
    </row>
    <row r="903" spans="1:6" x14ac:dyDescent="0.25">
      <c r="A903" s="17">
        <v>40265</v>
      </c>
      <c r="B903" s="4" t="s">
        <v>272</v>
      </c>
      <c r="C903" s="4" t="s">
        <v>850</v>
      </c>
      <c r="D903" s="4" t="s">
        <v>872</v>
      </c>
      <c r="E903" s="4">
        <v>9</v>
      </c>
      <c r="F903" s="4" t="s">
        <v>1752</v>
      </c>
    </row>
    <row r="904" spans="1:6" x14ac:dyDescent="0.25">
      <c r="A904" s="17">
        <v>40305</v>
      </c>
      <c r="B904" s="4" t="s">
        <v>263</v>
      </c>
      <c r="C904" s="4" t="s">
        <v>864</v>
      </c>
      <c r="D904" s="4" t="s">
        <v>848</v>
      </c>
      <c r="E904" s="4">
        <v>10</v>
      </c>
      <c r="F904" s="4" t="s">
        <v>1753</v>
      </c>
    </row>
    <row r="905" spans="1:6" x14ac:dyDescent="0.25">
      <c r="A905" s="17">
        <v>40218</v>
      </c>
      <c r="B905" s="4" t="s">
        <v>278</v>
      </c>
      <c r="C905" s="4" t="s">
        <v>201</v>
      </c>
      <c r="D905" s="4" t="s">
        <v>753</v>
      </c>
      <c r="E905" s="4">
        <v>3</v>
      </c>
      <c r="F905" s="4" t="s">
        <v>1754</v>
      </c>
    </row>
    <row r="906" spans="1:6" x14ac:dyDescent="0.25">
      <c r="A906" s="17">
        <v>40000</v>
      </c>
      <c r="B906" s="4" t="s">
        <v>265</v>
      </c>
      <c r="C906" s="4" t="s">
        <v>199</v>
      </c>
      <c r="D906" s="4" t="s">
        <v>865</v>
      </c>
      <c r="E906" s="4">
        <v>5</v>
      </c>
      <c r="F906" s="4" t="s">
        <v>1755</v>
      </c>
    </row>
    <row r="907" spans="1:6" x14ac:dyDescent="0.25">
      <c r="A907" s="17">
        <v>39951</v>
      </c>
      <c r="B907" s="4" t="s">
        <v>275</v>
      </c>
      <c r="C907" s="4" t="s">
        <v>199</v>
      </c>
      <c r="D907" s="4" t="s">
        <v>852</v>
      </c>
      <c r="E907" s="4">
        <v>36</v>
      </c>
      <c r="F907" s="4" t="s">
        <v>1756</v>
      </c>
    </row>
    <row r="908" spans="1:6" x14ac:dyDescent="0.25">
      <c r="A908" s="17">
        <v>40303</v>
      </c>
      <c r="B908" s="4" t="s">
        <v>265</v>
      </c>
      <c r="C908" s="4" t="s">
        <v>201</v>
      </c>
      <c r="D908" s="4" t="s">
        <v>855</v>
      </c>
      <c r="E908" s="4">
        <v>29</v>
      </c>
      <c r="F908" s="4" t="s">
        <v>1757</v>
      </c>
    </row>
    <row r="909" spans="1:6" x14ac:dyDescent="0.25">
      <c r="A909" s="17">
        <v>39969</v>
      </c>
      <c r="B909" s="4" t="s">
        <v>845</v>
      </c>
      <c r="C909" s="4" t="s">
        <v>198</v>
      </c>
      <c r="D909" s="4" t="s">
        <v>865</v>
      </c>
      <c r="E909" s="4">
        <v>34</v>
      </c>
      <c r="F909" s="4" t="s">
        <v>1758</v>
      </c>
    </row>
    <row r="910" spans="1:6" x14ac:dyDescent="0.25">
      <c r="A910" s="17">
        <v>40054</v>
      </c>
      <c r="B910" s="4" t="s">
        <v>191</v>
      </c>
      <c r="C910" s="4" t="s">
        <v>850</v>
      </c>
      <c r="D910" s="4" t="s">
        <v>848</v>
      </c>
      <c r="E910" s="4">
        <v>32</v>
      </c>
      <c r="F910" s="4" t="s">
        <v>1759</v>
      </c>
    </row>
    <row r="911" spans="1:6" x14ac:dyDescent="0.25">
      <c r="A911" s="17">
        <v>40102</v>
      </c>
      <c r="B911" s="4" t="s">
        <v>267</v>
      </c>
      <c r="C911" s="4" t="s">
        <v>200</v>
      </c>
      <c r="D911" s="4" t="s">
        <v>884</v>
      </c>
      <c r="E911" s="4">
        <v>37</v>
      </c>
      <c r="F911" s="4" t="s">
        <v>1760</v>
      </c>
    </row>
    <row r="912" spans="1:6" x14ac:dyDescent="0.25">
      <c r="A912" s="17">
        <v>40608</v>
      </c>
      <c r="B912" s="4" t="s">
        <v>191</v>
      </c>
      <c r="C912" s="4" t="s">
        <v>202</v>
      </c>
      <c r="D912" s="4" t="s">
        <v>865</v>
      </c>
      <c r="E912" s="4">
        <v>17</v>
      </c>
      <c r="F912" s="4" t="s">
        <v>1761</v>
      </c>
    </row>
    <row r="913" spans="1:6" x14ac:dyDescent="0.25">
      <c r="A913" s="17">
        <v>40398</v>
      </c>
      <c r="B913" s="4" t="s">
        <v>191</v>
      </c>
      <c r="C913" s="4" t="s">
        <v>850</v>
      </c>
      <c r="D913" s="4" t="s">
        <v>862</v>
      </c>
      <c r="E913" s="4">
        <v>16</v>
      </c>
      <c r="F913" s="4" t="s">
        <v>1762</v>
      </c>
    </row>
    <row r="914" spans="1:6" x14ac:dyDescent="0.25">
      <c r="A914" s="17">
        <v>40455</v>
      </c>
      <c r="B914" s="4" t="s">
        <v>261</v>
      </c>
      <c r="C914" s="4" t="s">
        <v>201</v>
      </c>
      <c r="D914" s="4" t="s">
        <v>860</v>
      </c>
      <c r="E914" s="4">
        <v>4</v>
      </c>
      <c r="F914" s="4" t="s">
        <v>1763</v>
      </c>
    </row>
    <row r="915" spans="1:6" x14ac:dyDescent="0.25">
      <c r="A915" s="17">
        <v>40481</v>
      </c>
      <c r="B915" s="4" t="s">
        <v>271</v>
      </c>
      <c r="C915" s="4" t="s">
        <v>202</v>
      </c>
      <c r="D915" s="4" t="s">
        <v>846</v>
      </c>
      <c r="E915" s="4">
        <v>5</v>
      </c>
      <c r="F915" s="4" t="s">
        <v>1764</v>
      </c>
    </row>
    <row r="916" spans="1:6" x14ac:dyDescent="0.25">
      <c r="A916" s="17">
        <v>40261</v>
      </c>
      <c r="B916" s="4" t="s">
        <v>280</v>
      </c>
      <c r="C916" s="4" t="s">
        <v>199</v>
      </c>
      <c r="D916" s="4" t="s">
        <v>855</v>
      </c>
      <c r="E916" s="4">
        <v>3</v>
      </c>
      <c r="F916" s="4" t="s">
        <v>1765</v>
      </c>
    </row>
    <row r="917" spans="1:6" x14ac:dyDescent="0.25">
      <c r="A917" s="17">
        <v>40277</v>
      </c>
      <c r="B917" s="4" t="s">
        <v>272</v>
      </c>
      <c r="C917" s="4" t="s">
        <v>864</v>
      </c>
      <c r="D917" s="4" t="s">
        <v>836</v>
      </c>
      <c r="E917" s="4">
        <v>38</v>
      </c>
      <c r="F917" s="4" t="s">
        <v>1766</v>
      </c>
    </row>
    <row r="918" spans="1:6" x14ac:dyDescent="0.25">
      <c r="A918" s="17">
        <v>39987</v>
      </c>
      <c r="B918" s="4" t="s">
        <v>266</v>
      </c>
      <c r="C918" s="4" t="s">
        <v>198</v>
      </c>
      <c r="D918" s="4" t="s">
        <v>865</v>
      </c>
      <c r="E918" s="4">
        <v>19</v>
      </c>
      <c r="F918" s="4" t="s">
        <v>1767</v>
      </c>
    </row>
    <row r="919" spans="1:6" x14ac:dyDescent="0.25">
      <c r="A919" s="17">
        <v>39929</v>
      </c>
      <c r="B919" s="4" t="s">
        <v>265</v>
      </c>
      <c r="C919" s="4" t="s">
        <v>835</v>
      </c>
      <c r="D919" s="4" t="s">
        <v>836</v>
      </c>
      <c r="E919" s="4">
        <v>4</v>
      </c>
      <c r="F919" s="4" t="s">
        <v>1768</v>
      </c>
    </row>
    <row r="920" spans="1:6" x14ac:dyDescent="0.25">
      <c r="A920" s="17">
        <v>40466</v>
      </c>
      <c r="B920" s="4" t="s">
        <v>191</v>
      </c>
      <c r="C920" s="4" t="s">
        <v>835</v>
      </c>
      <c r="D920" s="4" t="s">
        <v>862</v>
      </c>
      <c r="E920" s="4">
        <v>32</v>
      </c>
      <c r="F920" s="4" t="s">
        <v>1769</v>
      </c>
    </row>
    <row r="921" spans="1:6" x14ac:dyDescent="0.25">
      <c r="A921" s="17">
        <v>40065</v>
      </c>
      <c r="B921" s="4" t="s">
        <v>276</v>
      </c>
      <c r="C921" s="4" t="s">
        <v>850</v>
      </c>
      <c r="D921" s="4" t="s">
        <v>749</v>
      </c>
      <c r="E921" s="4">
        <v>24</v>
      </c>
      <c r="F921" s="4" t="s">
        <v>1770</v>
      </c>
    </row>
    <row r="922" spans="1:6" x14ac:dyDescent="0.25">
      <c r="A922" s="17">
        <v>40437</v>
      </c>
      <c r="B922" s="4" t="s">
        <v>275</v>
      </c>
      <c r="C922" s="4" t="s">
        <v>200</v>
      </c>
      <c r="D922" s="4" t="s">
        <v>884</v>
      </c>
      <c r="E922" s="4">
        <v>20</v>
      </c>
      <c r="F922" s="4" t="s">
        <v>1771</v>
      </c>
    </row>
    <row r="923" spans="1:6" x14ac:dyDescent="0.25">
      <c r="A923" s="17">
        <v>40550</v>
      </c>
      <c r="B923" s="4" t="s">
        <v>273</v>
      </c>
      <c r="C923" s="4" t="s">
        <v>835</v>
      </c>
      <c r="D923" s="4" t="s">
        <v>852</v>
      </c>
      <c r="E923" s="4">
        <v>28</v>
      </c>
      <c r="F923" s="4" t="s">
        <v>1772</v>
      </c>
    </row>
    <row r="924" spans="1:6" x14ac:dyDescent="0.25">
      <c r="A924" s="17">
        <v>40118</v>
      </c>
      <c r="B924" s="4" t="s">
        <v>266</v>
      </c>
      <c r="C924" s="4" t="s">
        <v>200</v>
      </c>
      <c r="D924" s="4" t="s">
        <v>855</v>
      </c>
      <c r="E924" s="4">
        <v>25</v>
      </c>
      <c r="F924" s="4" t="s">
        <v>1773</v>
      </c>
    </row>
    <row r="925" spans="1:6" x14ac:dyDescent="0.25">
      <c r="A925" s="17">
        <v>40206</v>
      </c>
      <c r="B925" s="4" t="s">
        <v>284</v>
      </c>
      <c r="C925" s="4" t="s">
        <v>201</v>
      </c>
      <c r="D925" s="4" t="s">
        <v>753</v>
      </c>
      <c r="E925" s="4">
        <v>2</v>
      </c>
      <c r="F925" s="4" t="s">
        <v>1774</v>
      </c>
    </row>
    <row r="926" spans="1:6" x14ac:dyDescent="0.25">
      <c r="A926" s="17">
        <v>39917</v>
      </c>
      <c r="B926" s="4" t="s">
        <v>845</v>
      </c>
      <c r="C926" s="4" t="s">
        <v>198</v>
      </c>
      <c r="D926" s="4" t="s">
        <v>848</v>
      </c>
      <c r="E926" s="4">
        <v>18</v>
      </c>
      <c r="F926" s="4" t="s">
        <v>1775</v>
      </c>
    </row>
    <row r="927" spans="1:6" x14ac:dyDescent="0.25">
      <c r="A927" s="17">
        <v>40530</v>
      </c>
      <c r="B927" s="4" t="s">
        <v>190</v>
      </c>
      <c r="C927" s="4" t="s">
        <v>198</v>
      </c>
      <c r="D927" s="4" t="s">
        <v>865</v>
      </c>
      <c r="E927" s="4">
        <v>29</v>
      </c>
      <c r="F927" s="4" t="s">
        <v>1776</v>
      </c>
    </row>
    <row r="928" spans="1:6" x14ac:dyDescent="0.25">
      <c r="A928" s="17">
        <v>40278</v>
      </c>
      <c r="B928" s="4" t="s">
        <v>191</v>
      </c>
      <c r="C928" s="4" t="s">
        <v>838</v>
      </c>
      <c r="D928" s="4" t="s">
        <v>884</v>
      </c>
      <c r="E928" s="4">
        <v>7</v>
      </c>
      <c r="F928" s="4" t="s">
        <v>1777</v>
      </c>
    </row>
    <row r="929" spans="1:6" x14ac:dyDescent="0.25">
      <c r="A929" s="17">
        <v>40358</v>
      </c>
      <c r="B929" s="4" t="s">
        <v>845</v>
      </c>
      <c r="C929" s="4" t="s">
        <v>858</v>
      </c>
      <c r="D929" s="4" t="s">
        <v>860</v>
      </c>
      <c r="E929" s="4">
        <v>13</v>
      </c>
      <c r="F929" s="4" t="s">
        <v>1778</v>
      </c>
    </row>
    <row r="930" spans="1:6" x14ac:dyDescent="0.25">
      <c r="A930" s="17">
        <v>40072</v>
      </c>
      <c r="B930" s="4" t="s">
        <v>282</v>
      </c>
      <c r="C930" s="4" t="s">
        <v>864</v>
      </c>
      <c r="D930" s="4" t="s">
        <v>839</v>
      </c>
      <c r="E930" s="4">
        <v>25</v>
      </c>
      <c r="F930" s="4" t="s">
        <v>1779</v>
      </c>
    </row>
    <row r="931" spans="1:6" x14ac:dyDescent="0.25">
      <c r="A931" s="17">
        <v>40000</v>
      </c>
      <c r="B931" s="4" t="s">
        <v>284</v>
      </c>
      <c r="C931" s="4" t="s">
        <v>199</v>
      </c>
      <c r="D931" s="4" t="s">
        <v>749</v>
      </c>
      <c r="E931" s="4">
        <v>23</v>
      </c>
      <c r="F931" s="4" t="s">
        <v>1780</v>
      </c>
    </row>
    <row r="932" spans="1:6" x14ac:dyDescent="0.25">
      <c r="A932" s="17">
        <v>39971</v>
      </c>
      <c r="B932" s="4" t="s">
        <v>273</v>
      </c>
      <c r="C932" s="4" t="s">
        <v>199</v>
      </c>
      <c r="D932" s="4" t="s">
        <v>852</v>
      </c>
      <c r="E932" s="4">
        <v>15</v>
      </c>
      <c r="F932" s="4" t="s">
        <v>1781</v>
      </c>
    </row>
    <row r="933" spans="1:6" x14ac:dyDescent="0.25">
      <c r="A933" s="17">
        <v>40278</v>
      </c>
      <c r="B933" s="4" t="s">
        <v>277</v>
      </c>
      <c r="C933" s="4" t="s">
        <v>835</v>
      </c>
      <c r="D933" s="4" t="s">
        <v>855</v>
      </c>
      <c r="E933" s="4">
        <v>10</v>
      </c>
      <c r="F933" s="4" t="s">
        <v>1782</v>
      </c>
    </row>
    <row r="934" spans="1:6" x14ac:dyDescent="0.25">
      <c r="A934" s="17">
        <v>40213</v>
      </c>
      <c r="B934" s="4" t="s">
        <v>275</v>
      </c>
      <c r="C934" s="4" t="s">
        <v>850</v>
      </c>
      <c r="D934" s="4" t="s">
        <v>855</v>
      </c>
      <c r="E934" s="4">
        <v>35</v>
      </c>
      <c r="F934" s="4" t="s">
        <v>1783</v>
      </c>
    </row>
    <row r="935" spans="1:6" x14ac:dyDescent="0.25">
      <c r="A935" s="17">
        <v>40616</v>
      </c>
      <c r="B935" s="4" t="s">
        <v>277</v>
      </c>
      <c r="C935" s="4" t="s">
        <v>858</v>
      </c>
      <c r="D935" s="4" t="s">
        <v>852</v>
      </c>
      <c r="E935" s="4">
        <v>20</v>
      </c>
      <c r="F935" s="4" t="s">
        <v>1784</v>
      </c>
    </row>
    <row r="936" spans="1:6" x14ac:dyDescent="0.25">
      <c r="A936" s="17">
        <v>39950</v>
      </c>
      <c r="B936" s="4" t="s">
        <v>273</v>
      </c>
      <c r="C936" s="4" t="s">
        <v>835</v>
      </c>
      <c r="D936" s="4" t="s">
        <v>841</v>
      </c>
      <c r="E936" s="4">
        <v>35</v>
      </c>
      <c r="F936" s="4" t="s">
        <v>1785</v>
      </c>
    </row>
    <row r="937" spans="1:6" x14ac:dyDescent="0.25">
      <c r="A937" s="17">
        <v>40296</v>
      </c>
      <c r="B937" s="4" t="s">
        <v>281</v>
      </c>
      <c r="C937" s="4" t="s">
        <v>864</v>
      </c>
      <c r="D937" s="4" t="s">
        <v>841</v>
      </c>
      <c r="E937" s="4">
        <v>1</v>
      </c>
      <c r="F937" s="4" t="s">
        <v>1786</v>
      </c>
    </row>
    <row r="938" spans="1:6" x14ac:dyDescent="0.25">
      <c r="A938" s="17">
        <v>40248</v>
      </c>
      <c r="B938" s="4" t="s">
        <v>273</v>
      </c>
      <c r="C938" s="4" t="s">
        <v>864</v>
      </c>
      <c r="D938" s="4" t="s">
        <v>836</v>
      </c>
      <c r="E938" s="4">
        <v>16</v>
      </c>
      <c r="F938" s="4" t="s">
        <v>1787</v>
      </c>
    </row>
    <row r="939" spans="1:6" x14ac:dyDescent="0.25">
      <c r="A939" s="17">
        <v>40471</v>
      </c>
      <c r="B939" s="4" t="s">
        <v>271</v>
      </c>
      <c r="C939" s="4" t="s">
        <v>198</v>
      </c>
      <c r="D939" s="4" t="s">
        <v>749</v>
      </c>
      <c r="E939" s="4">
        <v>2</v>
      </c>
      <c r="F939" s="4" t="s">
        <v>1788</v>
      </c>
    </row>
    <row r="940" spans="1:6" x14ac:dyDescent="0.25">
      <c r="A940" s="17">
        <v>40506</v>
      </c>
      <c r="B940" s="4" t="s">
        <v>276</v>
      </c>
      <c r="C940" s="4" t="s">
        <v>198</v>
      </c>
      <c r="D940" s="4" t="s">
        <v>884</v>
      </c>
      <c r="E940" s="4">
        <v>32</v>
      </c>
      <c r="F940" s="4" t="s">
        <v>1789</v>
      </c>
    </row>
    <row r="941" spans="1:6" x14ac:dyDescent="0.25">
      <c r="A941" s="17">
        <v>40149</v>
      </c>
      <c r="B941" s="4" t="s">
        <v>263</v>
      </c>
      <c r="C941" s="4" t="s">
        <v>835</v>
      </c>
      <c r="D941" s="4" t="s">
        <v>855</v>
      </c>
      <c r="E941" s="4">
        <v>6</v>
      </c>
      <c r="F941" s="4" t="s">
        <v>1790</v>
      </c>
    </row>
    <row r="942" spans="1:6" x14ac:dyDescent="0.25">
      <c r="A942" s="17">
        <v>40394</v>
      </c>
      <c r="B942" s="4" t="s">
        <v>278</v>
      </c>
      <c r="C942" s="4" t="s">
        <v>200</v>
      </c>
      <c r="D942" s="4" t="s">
        <v>846</v>
      </c>
      <c r="E942" s="4">
        <v>13</v>
      </c>
      <c r="F942" s="4" t="s">
        <v>1791</v>
      </c>
    </row>
    <row r="943" spans="1:6" x14ac:dyDescent="0.25">
      <c r="A943" s="17">
        <v>40489</v>
      </c>
      <c r="B943" s="4" t="s">
        <v>266</v>
      </c>
      <c r="C943" s="4" t="s">
        <v>199</v>
      </c>
      <c r="D943" s="4" t="s">
        <v>855</v>
      </c>
      <c r="E943" s="4">
        <v>38</v>
      </c>
      <c r="F943" s="4" t="s">
        <v>1792</v>
      </c>
    </row>
    <row r="944" spans="1:6" x14ac:dyDescent="0.25">
      <c r="A944" s="17">
        <v>40226</v>
      </c>
      <c r="B944" s="4" t="s">
        <v>279</v>
      </c>
      <c r="C944" s="4" t="s">
        <v>835</v>
      </c>
      <c r="D944" s="4" t="s">
        <v>753</v>
      </c>
      <c r="E944" s="4">
        <v>28</v>
      </c>
      <c r="F944" s="4" t="s">
        <v>1793</v>
      </c>
    </row>
    <row r="945" spans="1:6" x14ac:dyDescent="0.25">
      <c r="A945" s="17">
        <v>39970</v>
      </c>
      <c r="B945" s="4" t="s">
        <v>284</v>
      </c>
      <c r="C945" s="4" t="s">
        <v>199</v>
      </c>
      <c r="D945" s="4" t="s">
        <v>753</v>
      </c>
      <c r="E945" s="4">
        <v>28</v>
      </c>
      <c r="F945" s="4" t="s">
        <v>1794</v>
      </c>
    </row>
    <row r="946" spans="1:6" x14ac:dyDescent="0.25">
      <c r="A946" s="17">
        <v>40613</v>
      </c>
      <c r="B946" s="4" t="s">
        <v>280</v>
      </c>
      <c r="C946" s="4" t="s">
        <v>198</v>
      </c>
      <c r="D946" s="4" t="s">
        <v>839</v>
      </c>
      <c r="E946" s="4">
        <v>6</v>
      </c>
      <c r="F946" s="4" t="s">
        <v>1795</v>
      </c>
    </row>
    <row r="947" spans="1:6" x14ac:dyDescent="0.25">
      <c r="A947" s="17">
        <v>40183</v>
      </c>
      <c r="B947" s="4" t="s">
        <v>265</v>
      </c>
      <c r="C947" s="4" t="s">
        <v>200</v>
      </c>
      <c r="D947" s="4" t="s">
        <v>848</v>
      </c>
      <c r="E947" s="4">
        <v>27</v>
      </c>
      <c r="F947" s="4" t="s">
        <v>1796</v>
      </c>
    </row>
    <row r="948" spans="1:6" x14ac:dyDescent="0.25">
      <c r="A948" s="17">
        <v>40157</v>
      </c>
      <c r="B948" s="4" t="s">
        <v>191</v>
      </c>
      <c r="C948" s="4" t="s">
        <v>850</v>
      </c>
      <c r="D948" s="4" t="s">
        <v>836</v>
      </c>
      <c r="E948" s="4">
        <v>21</v>
      </c>
      <c r="F948" s="4" t="s">
        <v>1797</v>
      </c>
    </row>
    <row r="949" spans="1:6" x14ac:dyDescent="0.25">
      <c r="A949" s="17">
        <v>40565</v>
      </c>
      <c r="B949" s="4" t="s">
        <v>280</v>
      </c>
      <c r="C949" s="4" t="s">
        <v>864</v>
      </c>
      <c r="D949" s="4" t="s">
        <v>872</v>
      </c>
      <c r="E949" s="4">
        <v>31</v>
      </c>
      <c r="F949" s="4" t="s">
        <v>1798</v>
      </c>
    </row>
    <row r="950" spans="1:6" x14ac:dyDescent="0.25">
      <c r="A950" s="17">
        <v>39992</v>
      </c>
      <c r="B950" s="4" t="s">
        <v>276</v>
      </c>
      <c r="C950" s="4" t="s">
        <v>199</v>
      </c>
      <c r="D950" s="4" t="s">
        <v>848</v>
      </c>
      <c r="E950" s="4">
        <v>17</v>
      </c>
      <c r="F950" s="4" t="s">
        <v>1799</v>
      </c>
    </row>
    <row r="951" spans="1:6" x14ac:dyDescent="0.25">
      <c r="A951" s="17">
        <v>40406</v>
      </c>
      <c r="B951" s="4" t="s">
        <v>282</v>
      </c>
      <c r="C951" s="4" t="s">
        <v>835</v>
      </c>
      <c r="D951" s="4" t="s">
        <v>852</v>
      </c>
      <c r="E951" s="4">
        <v>32</v>
      </c>
      <c r="F951" s="4" t="s">
        <v>1800</v>
      </c>
    </row>
    <row r="952" spans="1:6" x14ac:dyDescent="0.25">
      <c r="A952" s="17">
        <v>39950</v>
      </c>
      <c r="B952" s="4" t="s">
        <v>282</v>
      </c>
      <c r="C952" s="4" t="s">
        <v>838</v>
      </c>
      <c r="D952" s="4" t="s">
        <v>848</v>
      </c>
      <c r="E952" s="4">
        <v>26</v>
      </c>
      <c r="F952" s="4" t="s">
        <v>1801</v>
      </c>
    </row>
    <row r="953" spans="1:6" x14ac:dyDescent="0.25">
      <c r="A953" s="17">
        <v>40460</v>
      </c>
      <c r="B953" s="4" t="s">
        <v>279</v>
      </c>
      <c r="C953" s="4" t="s">
        <v>838</v>
      </c>
      <c r="D953" s="4" t="s">
        <v>848</v>
      </c>
      <c r="E953" s="4">
        <v>34</v>
      </c>
      <c r="F953" s="4" t="s">
        <v>1802</v>
      </c>
    </row>
    <row r="954" spans="1:6" x14ac:dyDescent="0.25">
      <c r="A954" s="17">
        <v>40473</v>
      </c>
      <c r="B954" s="4" t="s">
        <v>283</v>
      </c>
      <c r="C954" s="4" t="s">
        <v>835</v>
      </c>
      <c r="D954" s="4" t="s">
        <v>846</v>
      </c>
      <c r="E954" s="4">
        <v>37</v>
      </c>
      <c r="F954" s="4" t="s">
        <v>1803</v>
      </c>
    </row>
    <row r="955" spans="1:6" x14ac:dyDescent="0.25">
      <c r="A955" s="17">
        <v>40527</v>
      </c>
      <c r="B955" s="4" t="s">
        <v>261</v>
      </c>
      <c r="C955" s="4" t="s">
        <v>850</v>
      </c>
      <c r="D955" s="4" t="s">
        <v>872</v>
      </c>
      <c r="E955" s="4">
        <v>2</v>
      </c>
      <c r="F955" s="4" t="s">
        <v>1804</v>
      </c>
    </row>
    <row r="956" spans="1:6" x14ac:dyDescent="0.25">
      <c r="A956" s="17">
        <v>40043</v>
      </c>
      <c r="B956" s="4" t="s">
        <v>281</v>
      </c>
      <c r="C956" s="4" t="s">
        <v>199</v>
      </c>
      <c r="D956" s="4" t="s">
        <v>841</v>
      </c>
      <c r="E956" s="4">
        <v>7</v>
      </c>
      <c r="F956" s="4" t="s">
        <v>1805</v>
      </c>
    </row>
    <row r="957" spans="1:6" x14ac:dyDescent="0.25">
      <c r="A957" s="17">
        <v>40603</v>
      </c>
      <c r="B957" s="4" t="s">
        <v>279</v>
      </c>
      <c r="C957" s="4" t="s">
        <v>202</v>
      </c>
      <c r="D957" s="4" t="s">
        <v>865</v>
      </c>
      <c r="E957" s="4">
        <v>9</v>
      </c>
      <c r="F957" s="4" t="s">
        <v>1806</v>
      </c>
    </row>
    <row r="958" spans="1:6" x14ac:dyDescent="0.25">
      <c r="A958" s="17">
        <v>40259</v>
      </c>
      <c r="B958" s="4" t="s">
        <v>261</v>
      </c>
      <c r="C958" s="4" t="s">
        <v>202</v>
      </c>
      <c r="D958" s="4" t="s">
        <v>836</v>
      </c>
      <c r="E958" s="4">
        <v>36</v>
      </c>
      <c r="F958" s="4" t="s">
        <v>1807</v>
      </c>
    </row>
    <row r="959" spans="1:6" x14ac:dyDescent="0.25">
      <c r="A959" s="17">
        <v>40266</v>
      </c>
      <c r="B959" s="4" t="s">
        <v>845</v>
      </c>
      <c r="C959" s="4" t="s">
        <v>864</v>
      </c>
      <c r="D959" s="4" t="s">
        <v>753</v>
      </c>
      <c r="E959" s="4">
        <v>15</v>
      </c>
      <c r="F959" s="4" t="s">
        <v>1808</v>
      </c>
    </row>
    <row r="960" spans="1:6" x14ac:dyDescent="0.25">
      <c r="A960" s="17">
        <v>40296</v>
      </c>
      <c r="B960" s="4" t="s">
        <v>186</v>
      </c>
      <c r="C960" s="4" t="s">
        <v>850</v>
      </c>
      <c r="D960" s="4" t="s">
        <v>848</v>
      </c>
      <c r="E960" s="4">
        <v>4</v>
      </c>
      <c r="F960" s="4" t="s">
        <v>1809</v>
      </c>
    </row>
    <row r="961" spans="1:6" x14ac:dyDescent="0.25">
      <c r="A961" s="17">
        <v>40065</v>
      </c>
      <c r="B961" s="4" t="s">
        <v>190</v>
      </c>
      <c r="C961" s="4" t="s">
        <v>200</v>
      </c>
      <c r="D961" s="4" t="s">
        <v>753</v>
      </c>
      <c r="E961" s="4">
        <v>13</v>
      </c>
      <c r="F961" s="4" t="s">
        <v>1810</v>
      </c>
    </row>
    <row r="962" spans="1:6" x14ac:dyDescent="0.25">
      <c r="A962" s="17">
        <v>39924</v>
      </c>
      <c r="B962" s="4" t="s">
        <v>190</v>
      </c>
      <c r="C962" s="4" t="s">
        <v>198</v>
      </c>
      <c r="D962" s="4" t="s">
        <v>841</v>
      </c>
      <c r="E962" s="4">
        <v>32</v>
      </c>
      <c r="F962" s="4" t="s">
        <v>1811</v>
      </c>
    </row>
    <row r="963" spans="1:6" x14ac:dyDescent="0.25">
      <c r="A963" s="17">
        <v>39966</v>
      </c>
      <c r="B963" s="4" t="s">
        <v>282</v>
      </c>
      <c r="C963" s="4" t="s">
        <v>202</v>
      </c>
      <c r="D963" s="4" t="s">
        <v>753</v>
      </c>
      <c r="E963" s="4">
        <v>8</v>
      </c>
      <c r="F963" s="4" t="s">
        <v>1812</v>
      </c>
    </row>
    <row r="964" spans="1:6" x14ac:dyDescent="0.25">
      <c r="A964" s="17">
        <v>40542</v>
      </c>
      <c r="B964" s="4" t="s">
        <v>190</v>
      </c>
      <c r="C964" s="4" t="s">
        <v>835</v>
      </c>
      <c r="D964" s="4" t="s">
        <v>836</v>
      </c>
      <c r="E964" s="4">
        <v>19</v>
      </c>
      <c r="F964" s="4" t="s">
        <v>1813</v>
      </c>
    </row>
    <row r="965" spans="1:6" x14ac:dyDescent="0.25">
      <c r="A965" s="17">
        <v>39915</v>
      </c>
      <c r="B965" s="4" t="s">
        <v>283</v>
      </c>
      <c r="C965" s="4" t="s">
        <v>838</v>
      </c>
      <c r="D965" s="4" t="s">
        <v>839</v>
      </c>
      <c r="E965" s="4">
        <v>15</v>
      </c>
      <c r="F965" s="4" t="s">
        <v>1814</v>
      </c>
    </row>
    <row r="966" spans="1:6" x14ac:dyDescent="0.25">
      <c r="A966" s="17">
        <v>40508</v>
      </c>
      <c r="B966" s="4" t="s">
        <v>277</v>
      </c>
      <c r="C966" s="4" t="s">
        <v>202</v>
      </c>
      <c r="D966" s="4" t="s">
        <v>865</v>
      </c>
      <c r="E966" s="4">
        <v>26</v>
      </c>
      <c r="F966" s="4" t="s">
        <v>1815</v>
      </c>
    </row>
    <row r="967" spans="1:6" x14ac:dyDescent="0.25">
      <c r="A967" s="17">
        <v>40458</v>
      </c>
      <c r="B967" s="4" t="s">
        <v>270</v>
      </c>
      <c r="C967" s="4" t="s">
        <v>198</v>
      </c>
      <c r="D967" s="4" t="s">
        <v>839</v>
      </c>
      <c r="E967" s="4">
        <v>14</v>
      </c>
      <c r="F967" s="4" t="s">
        <v>1816</v>
      </c>
    </row>
    <row r="968" spans="1:6" x14ac:dyDescent="0.25">
      <c r="A968" s="17">
        <v>40505</v>
      </c>
      <c r="B968" s="4" t="s">
        <v>845</v>
      </c>
      <c r="C968" s="4" t="s">
        <v>850</v>
      </c>
      <c r="D968" s="4" t="s">
        <v>749</v>
      </c>
      <c r="E968" s="4">
        <v>4</v>
      </c>
      <c r="F968" s="4" t="s">
        <v>1817</v>
      </c>
    </row>
    <row r="969" spans="1:6" x14ac:dyDescent="0.25">
      <c r="A969" s="17">
        <v>40275</v>
      </c>
      <c r="B969" s="4" t="s">
        <v>191</v>
      </c>
      <c r="C969" s="4" t="s">
        <v>835</v>
      </c>
      <c r="D969" s="4" t="s">
        <v>865</v>
      </c>
      <c r="E969" s="4">
        <v>1</v>
      </c>
      <c r="F969" s="4" t="s">
        <v>1818</v>
      </c>
    </row>
    <row r="970" spans="1:6" x14ac:dyDescent="0.25">
      <c r="A970" s="17">
        <v>39952</v>
      </c>
      <c r="B970" s="4" t="s">
        <v>283</v>
      </c>
      <c r="C970" s="4" t="s">
        <v>201</v>
      </c>
      <c r="D970" s="4" t="s">
        <v>848</v>
      </c>
      <c r="E970" s="4">
        <v>30</v>
      </c>
      <c r="F970" s="4" t="s">
        <v>1819</v>
      </c>
    </row>
    <row r="971" spans="1:6" x14ac:dyDescent="0.25">
      <c r="A971" s="17">
        <v>40314</v>
      </c>
      <c r="B971" s="4" t="s">
        <v>282</v>
      </c>
      <c r="C971" s="4" t="s">
        <v>200</v>
      </c>
      <c r="D971" s="4" t="s">
        <v>855</v>
      </c>
      <c r="E971" s="4">
        <v>29</v>
      </c>
      <c r="F971" s="4" t="s">
        <v>1820</v>
      </c>
    </row>
    <row r="972" spans="1:6" x14ac:dyDescent="0.25">
      <c r="A972" s="17">
        <v>40066</v>
      </c>
      <c r="B972" s="4" t="s">
        <v>263</v>
      </c>
      <c r="C972" s="4" t="s">
        <v>202</v>
      </c>
      <c r="D972" s="4" t="s">
        <v>884</v>
      </c>
      <c r="E972" s="4">
        <v>13</v>
      </c>
      <c r="F972" s="4" t="s">
        <v>1821</v>
      </c>
    </row>
    <row r="973" spans="1:6" x14ac:dyDescent="0.25">
      <c r="A973" s="17">
        <v>40159</v>
      </c>
      <c r="B973" s="4" t="s">
        <v>267</v>
      </c>
      <c r="C973" s="4" t="s">
        <v>835</v>
      </c>
      <c r="D973" s="4" t="s">
        <v>872</v>
      </c>
      <c r="E973" s="4">
        <v>17</v>
      </c>
      <c r="F973" s="4" t="s">
        <v>1822</v>
      </c>
    </row>
    <row r="974" spans="1:6" x14ac:dyDescent="0.25">
      <c r="A974" s="17">
        <v>40230</v>
      </c>
      <c r="B974" s="4" t="s">
        <v>280</v>
      </c>
      <c r="C974" s="4" t="s">
        <v>850</v>
      </c>
      <c r="D974" s="4" t="s">
        <v>839</v>
      </c>
      <c r="E974" s="4">
        <v>10</v>
      </c>
      <c r="F974" s="4" t="s">
        <v>1823</v>
      </c>
    </row>
    <row r="975" spans="1:6" x14ac:dyDescent="0.25">
      <c r="A975" s="17">
        <v>40551</v>
      </c>
      <c r="B975" s="4" t="s">
        <v>273</v>
      </c>
      <c r="C975" s="4" t="s">
        <v>199</v>
      </c>
      <c r="D975" s="4" t="s">
        <v>841</v>
      </c>
      <c r="E975" s="4">
        <v>17</v>
      </c>
      <c r="F975" s="4" t="s">
        <v>1824</v>
      </c>
    </row>
    <row r="976" spans="1:6" x14ac:dyDescent="0.25">
      <c r="A976" s="17">
        <v>40325</v>
      </c>
      <c r="B976" s="4" t="s">
        <v>191</v>
      </c>
      <c r="C976" s="4" t="s">
        <v>198</v>
      </c>
      <c r="D976" s="4" t="s">
        <v>884</v>
      </c>
      <c r="E976" s="4">
        <v>9</v>
      </c>
      <c r="F976" s="4" t="s">
        <v>1825</v>
      </c>
    </row>
    <row r="977" spans="1:6" x14ac:dyDescent="0.25">
      <c r="A977" s="17">
        <v>39938</v>
      </c>
      <c r="B977" s="4" t="s">
        <v>263</v>
      </c>
      <c r="C977" s="4" t="s">
        <v>850</v>
      </c>
      <c r="D977" s="4" t="s">
        <v>841</v>
      </c>
      <c r="E977" s="4">
        <v>20</v>
      </c>
      <c r="F977" s="4" t="s">
        <v>1826</v>
      </c>
    </row>
    <row r="978" spans="1:6" x14ac:dyDescent="0.25">
      <c r="A978" s="17">
        <v>40215</v>
      </c>
      <c r="B978" s="4" t="s">
        <v>278</v>
      </c>
      <c r="C978" s="4" t="s">
        <v>858</v>
      </c>
      <c r="D978" s="4" t="s">
        <v>860</v>
      </c>
      <c r="E978" s="4">
        <v>1</v>
      </c>
      <c r="F978" s="4" t="s">
        <v>1827</v>
      </c>
    </row>
    <row r="979" spans="1:6" x14ac:dyDescent="0.25">
      <c r="A979" s="17">
        <v>40404</v>
      </c>
      <c r="B979" s="4" t="s">
        <v>273</v>
      </c>
      <c r="C979" s="4" t="s">
        <v>198</v>
      </c>
      <c r="D979" s="4" t="s">
        <v>839</v>
      </c>
      <c r="E979" s="4">
        <v>22</v>
      </c>
      <c r="F979" s="4" t="s">
        <v>1828</v>
      </c>
    </row>
    <row r="980" spans="1:6" x14ac:dyDescent="0.25">
      <c r="A980" s="17">
        <v>40339</v>
      </c>
      <c r="B980" s="4" t="s">
        <v>265</v>
      </c>
      <c r="C980" s="4" t="s">
        <v>850</v>
      </c>
      <c r="D980" s="4" t="s">
        <v>753</v>
      </c>
      <c r="E980" s="4">
        <v>24</v>
      </c>
      <c r="F980" s="4" t="s">
        <v>1829</v>
      </c>
    </row>
    <row r="981" spans="1:6" x14ac:dyDescent="0.25">
      <c r="A981" s="17">
        <v>40567</v>
      </c>
      <c r="B981" s="4" t="s">
        <v>263</v>
      </c>
      <c r="C981" s="4" t="s">
        <v>202</v>
      </c>
      <c r="D981" s="4" t="s">
        <v>860</v>
      </c>
      <c r="E981" s="4">
        <v>2</v>
      </c>
      <c r="F981" s="4" t="s">
        <v>1830</v>
      </c>
    </row>
    <row r="982" spans="1:6" x14ac:dyDescent="0.25">
      <c r="A982" s="17">
        <v>40224</v>
      </c>
      <c r="B982" s="4" t="s">
        <v>281</v>
      </c>
      <c r="C982" s="4" t="s">
        <v>202</v>
      </c>
      <c r="D982" s="4" t="s">
        <v>860</v>
      </c>
      <c r="E982" s="4">
        <v>2</v>
      </c>
      <c r="F982" s="4" t="s">
        <v>1831</v>
      </c>
    </row>
    <row r="983" spans="1:6" x14ac:dyDescent="0.25">
      <c r="A983" s="17">
        <v>40021</v>
      </c>
      <c r="B983" s="4" t="s">
        <v>278</v>
      </c>
      <c r="C983" s="4" t="s">
        <v>199</v>
      </c>
      <c r="D983" s="4" t="s">
        <v>860</v>
      </c>
      <c r="E983" s="4">
        <v>27</v>
      </c>
      <c r="F983" s="4" t="s">
        <v>1832</v>
      </c>
    </row>
    <row r="984" spans="1:6" x14ac:dyDescent="0.25">
      <c r="A984" s="17">
        <v>40325</v>
      </c>
      <c r="B984" s="4" t="s">
        <v>266</v>
      </c>
      <c r="C984" s="4" t="s">
        <v>200</v>
      </c>
      <c r="D984" s="4" t="s">
        <v>841</v>
      </c>
      <c r="E984" s="4">
        <v>30</v>
      </c>
      <c r="F984" s="4" t="s">
        <v>1833</v>
      </c>
    </row>
    <row r="985" spans="1:6" x14ac:dyDescent="0.25">
      <c r="A985" s="17">
        <v>40165</v>
      </c>
      <c r="B985" s="4" t="s">
        <v>261</v>
      </c>
      <c r="C985" s="4" t="s">
        <v>202</v>
      </c>
      <c r="D985" s="4" t="s">
        <v>855</v>
      </c>
      <c r="E985" s="4">
        <v>34</v>
      </c>
      <c r="F985" s="4" t="s">
        <v>1834</v>
      </c>
    </row>
    <row r="986" spans="1:6" x14ac:dyDescent="0.25">
      <c r="A986" s="17">
        <v>39911</v>
      </c>
      <c r="B986" s="4" t="s">
        <v>273</v>
      </c>
      <c r="C986" s="4" t="s">
        <v>201</v>
      </c>
      <c r="D986" s="4" t="s">
        <v>848</v>
      </c>
      <c r="E986" s="4">
        <v>6</v>
      </c>
      <c r="F986" s="4" t="s">
        <v>1835</v>
      </c>
    </row>
    <row r="987" spans="1:6" x14ac:dyDescent="0.25">
      <c r="A987" s="17">
        <v>40140</v>
      </c>
      <c r="B987" s="4" t="s">
        <v>275</v>
      </c>
      <c r="C987" s="4" t="s">
        <v>202</v>
      </c>
      <c r="D987" s="4" t="s">
        <v>841</v>
      </c>
      <c r="E987" s="4">
        <v>18</v>
      </c>
      <c r="F987" s="4" t="s">
        <v>1836</v>
      </c>
    </row>
    <row r="988" spans="1:6" x14ac:dyDescent="0.25">
      <c r="A988" s="17">
        <v>40535</v>
      </c>
      <c r="B988" s="4" t="s">
        <v>268</v>
      </c>
      <c r="C988" s="4" t="s">
        <v>864</v>
      </c>
      <c r="D988" s="4" t="s">
        <v>836</v>
      </c>
      <c r="E988" s="4">
        <v>17</v>
      </c>
      <c r="F988" s="4" t="s">
        <v>1837</v>
      </c>
    </row>
    <row r="989" spans="1:6" x14ac:dyDescent="0.25">
      <c r="A989" s="17">
        <v>40061</v>
      </c>
      <c r="B989" s="4" t="s">
        <v>261</v>
      </c>
      <c r="C989" s="4" t="s">
        <v>835</v>
      </c>
      <c r="D989" s="4" t="s">
        <v>884</v>
      </c>
      <c r="E989" s="4">
        <v>35</v>
      </c>
      <c r="F989" s="4" t="s">
        <v>1838</v>
      </c>
    </row>
    <row r="990" spans="1:6" x14ac:dyDescent="0.25">
      <c r="A990" s="17">
        <v>40516</v>
      </c>
      <c r="B990" s="4" t="s">
        <v>272</v>
      </c>
      <c r="C990" s="4" t="s">
        <v>201</v>
      </c>
      <c r="D990" s="4" t="s">
        <v>855</v>
      </c>
      <c r="E990" s="4">
        <v>12</v>
      </c>
      <c r="F990" s="4" t="s">
        <v>1839</v>
      </c>
    </row>
    <row r="991" spans="1:6" x14ac:dyDescent="0.25">
      <c r="A991" s="17">
        <v>40638</v>
      </c>
      <c r="B991" s="4" t="s">
        <v>261</v>
      </c>
      <c r="C991" s="4" t="s">
        <v>199</v>
      </c>
      <c r="D991" s="4" t="s">
        <v>852</v>
      </c>
      <c r="E991" s="4">
        <v>29</v>
      </c>
      <c r="F991" s="4" t="s">
        <v>1840</v>
      </c>
    </row>
    <row r="992" spans="1:6" x14ac:dyDescent="0.25">
      <c r="A992" s="17">
        <v>40628</v>
      </c>
      <c r="B992" s="4" t="s">
        <v>271</v>
      </c>
      <c r="C992" s="4" t="s">
        <v>202</v>
      </c>
      <c r="D992" s="4" t="s">
        <v>836</v>
      </c>
      <c r="E992" s="4">
        <v>26</v>
      </c>
      <c r="F992" s="4" t="s">
        <v>1841</v>
      </c>
    </row>
    <row r="993" spans="1:6" x14ac:dyDescent="0.25">
      <c r="A993" s="17">
        <v>39945</v>
      </c>
      <c r="B993" s="4" t="s">
        <v>263</v>
      </c>
      <c r="C993" s="4" t="s">
        <v>835</v>
      </c>
      <c r="D993" s="4" t="s">
        <v>749</v>
      </c>
      <c r="E993" s="4">
        <v>37</v>
      </c>
      <c r="F993" s="4" t="s">
        <v>1842</v>
      </c>
    </row>
    <row r="994" spans="1:6" x14ac:dyDescent="0.25">
      <c r="A994" s="17">
        <v>40438</v>
      </c>
      <c r="B994" s="4" t="s">
        <v>279</v>
      </c>
      <c r="C994" s="4" t="s">
        <v>200</v>
      </c>
      <c r="D994" s="4" t="s">
        <v>749</v>
      </c>
      <c r="E994" s="4">
        <v>36</v>
      </c>
      <c r="F994" s="4" t="s">
        <v>1843</v>
      </c>
    </row>
    <row r="995" spans="1:6" x14ac:dyDescent="0.25">
      <c r="A995" s="17">
        <v>40076</v>
      </c>
      <c r="B995" s="4" t="s">
        <v>281</v>
      </c>
      <c r="C995" s="4" t="s">
        <v>202</v>
      </c>
      <c r="D995" s="4" t="s">
        <v>860</v>
      </c>
      <c r="E995" s="4">
        <v>11</v>
      </c>
      <c r="F995" s="4" t="s">
        <v>1844</v>
      </c>
    </row>
    <row r="996" spans="1:6" x14ac:dyDescent="0.25">
      <c r="A996" s="17">
        <v>40541</v>
      </c>
      <c r="B996" s="4" t="s">
        <v>267</v>
      </c>
      <c r="C996" s="4" t="s">
        <v>858</v>
      </c>
      <c r="D996" s="4" t="s">
        <v>846</v>
      </c>
      <c r="E996" s="4">
        <v>10</v>
      </c>
      <c r="F996" s="4" t="s">
        <v>1845</v>
      </c>
    </row>
    <row r="997" spans="1:6" x14ac:dyDescent="0.25">
      <c r="A997" s="17">
        <v>40096</v>
      </c>
      <c r="B997" s="4" t="s">
        <v>277</v>
      </c>
      <c r="C997" s="4" t="s">
        <v>858</v>
      </c>
      <c r="D997" s="4" t="s">
        <v>846</v>
      </c>
      <c r="E997" s="4">
        <v>36</v>
      </c>
      <c r="F997" s="4" t="s">
        <v>1846</v>
      </c>
    </row>
    <row r="998" spans="1:6" x14ac:dyDescent="0.25">
      <c r="A998" s="17">
        <v>40407</v>
      </c>
      <c r="B998" s="4" t="s">
        <v>272</v>
      </c>
      <c r="C998" s="4" t="s">
        <v>199</v>
      </c>
      <c r="D998" s="4" t="s">
        <v>852</v>
      </c>
      <c r="E998" s="4">
        <v>21</v>
      </c>
      <c r="F998" s="4" t="s">
        <v>1847</v>
      </c>
    </row>
    <row r="999" spans="1:6" x14ac:dyDescent="0.25">
      <c r="A999" s="17">
        <v>40013</v>
      </c>
      <c r="B999" s="4" t="s">
        <v>278</v>
      </c>
      <c r="C999" s="4" t="s">
        <v>201</v>
      </c>
      <c r="D999" s="4" t="s">
        <v>865</v>
      </c>
      <c r="E999" s="4">
        <v>16</v>
      </c>
      <c r="F999" s="4" t="s">
        <v>1848</v>
      </c>
    </row>
    <row r="1000" spans="1:6" x14ac:dyDescent="0.25">
      <c r="A1000" s="17">
        <v>40179</v>
      </c>
      <c r="B1000" s="4" t="s">
        <v>268</v>
      </c>
      <c r="C1000" s="4" t="s">
        <v>864</v>
      </c>
      <c r="D1000" s="4" t="s">
        <v>749</v>
      </c>
      <c r="E1000" s="4">
        <v>5</v>
      </c>
      <c r="F1000" s="4" t="s">
        <v>1849</v>
      </c>
    </row>
    <row r="1001" spans="1:6" x14ac:dyDescent="0.25">
      <c r="A1001" s="17">
        <v>40166</v>
      </c>
      <c r="B1001" s="4" t="s">
        <v>186</v>
      </c>
      <c r="C1001" s="4" t="s">
        <v>835</v>
      </c>
      <c r="D1001" s="4" t="s">
        <v>749</v>
      </c>
      <c r="E1001" s="4">
        <v>21</v>
      </c>
      <c r="F1001" s="4" t="s">
        <v>1850</v>
      </c>
    </row>
    <row r="1002" spans="1:6" x14ac:dyDescent="0.25">
      <c r="A1002" s="17">
        <v>40570</v>
      </c>
      <c r="B1002" s="4" t="s">
        <v>276</v>
      </c>
      <c r="C1002" s="4" t="s">
        <v>199</v>
      </c>
      <c r="D1002" s="4" t="s">
        <v>860</v>
      </c>
      <c r="E1002" s="4">
        <v>33</v>
      </c>
      <c r="F1002" s="4" t="s">
        <v>1851</v>
      </c>
    </row>
    <row r="1003" spans="1:6" x14ac:dyDescent="0.25">
      <c r="A1003" s="17">
        <v>40469</v>
      </c>
      <c r="B1003" s="4" t="s">
        <v>265</v>
      </c>
      <c r="C1003" s="4" t="s">
        <v>838</v>
      </c>
      <c r="D1003" s="4" t="s">
        <v>872</v>
      </c>
      <c r="E1003" s="4">
        <v>35</v>
      </c>
      <c r="F1003" s="4" t="s">
        <v>1852</v>
      </c>
    </row>
    <row r="1004" spans="1:6" x14ac:dyDescent="0.25">
      <c r="A1004" s="17">
        <v>40445</v>
      </c>
      <c r="B1004" s="4" t="s">
        <v>265</v>
      </c>
      <c r="C1004" s="4" t="s">
        <v>201</v>
      </c>
      <c r="D1004" s="4" t="s">
        <v>848</v>
      </c>
      <c r="E1004" s="4">
        <v>37</v>
      </c>
      <c r="F1004" s="4" t="s">
        <v>1853</v>
      </c>
    </row>
    <row r="1005" spans="1:6" x14ac:dyDescent="0.25">
      <c r="A1005" s="17">
        <v>40309</v>
      </c>
      <c r="B1005" s="4" t="s">
        <v>261</v>
      </c>
      <c r="C1005" s="4" t="s">
        <v>200</v>
      </c>
      <c r="D1005" s="4" t="s">
        <v>848</v>
      </c>
      <c r="E1005" s="4">
        <v>3</v>
      </c>
      <c r="F1005" s="4" t="s">
        <v>1854</v>
      </c>
    </row>
    <row r="1006" spans="1:6" x14ac:dyDescent="0.25">
      <c r="A1006" s="17">
        <v>39962</v>
      </c>
      <c r="B1006" s="4" t="s">
        <v>845</v>
      </c>
      <c r="C1006" s="4" t="s">
        <v>858</v>
      </c>
      <c r="D1006" s="4" t="s">
        <v>753</v>
      </c>
      <c r="E1006" s="4">
        <v>26</v>
      </c>
      <c r="F1006" s="4" t="s">
        <v>1855</v>
      </c>
    </row>
    <row r="1007" spans="1:6" x14ac:dyDescent="0.25">
      <c r="A1007" s="17">
        <v>40301</v>
      </c>
      <c r="B1007" s="4" t="s">
        <v>845</v>
      </c>
      <c r="C1007" s="4" t="s">
        <v>198</v>
      </c>
      <c r="D1007" s="4" t="s">
        <v>841</v>
      </c>
      <c r="E1007" s="4">
        <v>34</v>
      </c>
      <c r="F1007" s="4" t="s">
        <v>1856</v>
      </c>
    </row>
    <row r="1008" spans="1:6" x14ac:dyDescent="0.25">
      <c r="A1008" s="17">
        <v>39967</v>
      </c>
      <c r="B1008" s="4" t="s">
        <v>186</v>
      </c>
      <c r="C1008" s="4" t="s">
        <v>864</v>
      </c>
      <c r="D1008" s="4" t="s">
        <v>852</v>
      </c>
      <c r="E1008" s="4">
        <v>12</v>
      </c>
      <c r="F1008" s="4" t="s">
        <v>1857</v>
      </c>
    </row>
    <row r="1009" spans="1:6" x14ac:dyDescent="0.25">
      <c r="A1009" s="17">
        <v>39961</v>
      </c>
      <c r="B1009" s="4" t="s">
        <v>272</v>
      </c>
      <c r="C1009" s="4" t="s">
        <v>835</v>
      </c>
      <c r="D1009" s="4" t="s">
        <v>753</v>
      </c>
      <c r="E1009" s="4">
        <v>25</v>
      </c>
      <c r="F1009" s="4" t="s">
        <v>1858</v>
      </c>
    </row>
    <row r="1010" spans="1:6" x14ac:dyDescent="0.25">
      <c r="A1010" s="17">
        <v>40541</v>
      </c>
      <c r="B1010" s="4" t="s">
        <v>272</v>
      </c>
      <c r="C1010" s="4" t="s">
        <v>202</v>
      </c>
      <c r="D1010" s="4" t="s">
        <v>860</v>
      </c>
      <c r="E1010" s="4">
        <v>39</v>
      </c>
      <c r="F1010" s="4" t="s">
        <v>1859</v>
      </c>
    </row>
    <row r="1011" spans="1:6" x14ac:dyDescent="0.25">
      <c r="A1011" s="17">
        <v>40475</v>
      </c>
      <c r="B1011" s="4" t="s">
        <v>270</v>
      </c>
      <c r="C1011" s="4" t="s">
        <v>858</v>
      </c>
      <c r="D1011" s="4" t="s">
        <v>872</v>
      </c>
      <c r="E1011" s="4">
        <v>11</v>
      </c>
      <c r="F1011" s="4" t="s">
        <v>1860</v>
      </c>
    </row>
    <row r="1012" spans="1:6" x14ac:dyDescent="0.25">
      <c r="A1012" s="17">
        <v>40619</v>
      </c>
      <c r="B1012" s="4" t="s">
        <v>275</v>
      </c>
      <c r="C1012" s="4" t="s">
        <v>200</v>
      </c>
      <c r="D1012" s="4" t="s">
        <v>753</v>
      </c>
      <c r="E1012" s="4">
        <v>4</v>
      </c>
      <c r="F1012" s="4" t="s">
        <v>1861</v>
      </c>
    </row>
    <row r="1013" spans="1:6" x14ac:dyDescent="0.25">
      <c r="A1013" s="17">
        <v>40072</v>
      </c>
      <c r="B1013" s="4" t="s">
        <v>190</v>
      </c>
      <c r="C1013" s="4" t="s">
        <v>835</v>
      </c>
      <c r="D1013" s="4" t="s">
        <v>839</v>
      </c>
      <c r="E1013" s="4">
        <v>14</v>
      </c>
      <c r="F1013" s="4" t="s">
        <v>1862</v>
      </c>
    </row>
    <row r="1014" spans="1:6" x14ac:dyDescent="0.25">
      <c r="A1014" s="17">
        <v>40631</v>
      </c>
      <c r="B1014" s="4" t="s">
        <v>272</v>
      </c>
      <c r="C1014" s="4" t="s">
        <v>850</v>
      </c>
      <c r="D1014" s="4" t="s">
        <v>841</v>
      </c>
      <c r="E1014" s="4">
        <v>38</v>
      </c>
      <c r="F1014" s="4" t="s">
        <v>1863</v>
      </c>
    </row>
    <row r="1015" spans="1:6" x14ac:dyDescent="0.25">
      <c r="A1015" s="17">
        <v>40003</v>
      </c>
      <c r="B1015" s="4" t="s">
        <v>280</v>
      </c>
      <c r="C1015" s="4" t="s">
        <v>838</v>
      </c>
      <c r="D1015" s="4" t="s">
        <v>836</v>
      </c>
      <c r="E1015" s="4">
        <v>17</v>
      </c>
      <c r="F1015" s="4" t="s">
        <v>1864</v>
      </c>
    </row>
    <row r="1016" spans="1:6" x14ac:dyDescent="0.25">
      <c r="A1016" s="17">
        <v>40488</v>
      </c>
      <c r="B1016" s="4" t="s">
        <v>265</v>
      </c>
      <c r="C1016" s="4" t="s">
        <v>835</v>
      </c>
      <c r="D1016" s="4" t="s">
        <v>839</v>
      </c>
      <c r="E1016" s="4">
        <v>12</v>
      </c>
      <c r="F1016" s="4" t="s">
        <v>1865</v>
      </c>
    </row>
    <row r="1017" spans="1:6" x14ac:dyDescent="0.25">
      <c r="A1017" s="17">
        <v>40133</v>
      </c>
      <c r="B1017" s="4" t="s">
        <v>272</v>
      </c>
      <c r="C1017" s="4" t="s">
        <v>201</v>
      </c>
      <c r="D1017" s="4" t="s">
        <v>855</v>
      </c>
      <c r="E1017" s="4">
        <v>20</v>
      </c>
      <c r="F1017" s="4" t="s">
        <v>1866</v>
      </c>
    </row>
    <row r="1018" spans="1:6" x14ac:dyDescent="0.25">
      <c r="A1018" s="17">
        <v>40517</v>
      </c>
      <c r="B1018" s="4" t="s">
        <v>278</v>
      </c>
      <c r="C1018" s="4" t="s">
        <v>835</v>
      </c>
      <c r="D1018" s="4" t="s">
        <v>852</v>
      </c>
      <c r="E1018" s="4">
        <v>21</v>
      </c>
      <c r="F1018" s="4" t="s">
        <v>1867</v>
      </c>
    </row>
    <row r="1019" spans="1:6" x14ac:dyDescent="0.25">
      <c r="A1019" s="17">
        <v>40555</v>
      </c>
      <c r="B1019" s="4" t="s">
        <v>261</v>
      </c>
      <c r="C1019" s="4" t="s">
        <v>835</v>
      </c>
      <c r="D1019" s="4" t="s">
        <v>848</v>
      </c>
      <c r="E1019" s="4">
        <v>22</v>
      </c>
      <c r="F1019" s="4" t="s">
        <v>1868</v>
      </c>
    </row>
    <row r="1020" spans="1:6" x14ac:dyDescent="0.25">
      <c r="A1020" s="17">
        <v>39923</v>
      </c>
      <c r="B1020" s="4" t="s">
        <v>280</v>
      </c>
      <c r="C1020" s="4" t="s">
        <v>198</v>
      </c>
      <c r="D1020" s="4" t="s">
        <v>865</v>
      </c>
      <c r="E1020" s="4">
        <v>36</v>
      </c>
      <c r="F1020" s="4" t="s">
        <v>1869</v>
      </c>
    </row>
    <row r="1021" spans="1:6" x14ac:dyDescent="0.25">
      <c r="A1021" s="17">
        <v>40248</v>
      </c>
      <c r="B1021" s="4" t="s">
        <v>191</v>
      </c>
      <c r="C1021" s="4" t="s">
        <v>858</v>
      </c>
      <c r="D1021" s="4" t="s">
        <v>848</v>
      </c>
      <c r="E1021" s="4">
        <v>17</v>
      </c>
      <c r="F1021" s="4" t="s">
        <v>1870</v>
      </c>
    </row>
    <row r="1022" spans="1:6" x14ac:dyDescent="0.25">
      <c r="A1022" s="17">
        <v>40241</v>
      </c>
      <c r="B1022" s="4" t="s">
        <v>265</v>
      </c>
      <c r="C1022" s="4" t="s">
        <v>864</v>
      </c>
      <c r="D1022" s="4" t="s">
        <v>846</v>
      </c>
      <c r="E1022" s="4">
        <v>19</v>
      </c>
      <c r="F1022" s="4" t="s">
        <v>1871</v>
      </c>
    </row>
    <row r="1023" spans="1:6" x14ac:dyDescent="0.25">
      <c r="A1023" s="17">
        <v>39921</v>
      </c>
      <c r="B1023" s="4" t="s">
        <v>282</v>
      </c>
      <c r="C1023" s="4" t="s">
        <v>199</v>
      </c>
      <c r="D1023" s="4" t="s">
        <v>841</v>
      </c>
      <c r="E1023" s="4">
        <v>29</v>
      </c>
      <c r="F1023" s="4" t="s">
        <v>1872</v>
      </c>
    </row>
    <row r="1024" spans="1:6" x14ac:dyDescent="0.25">
      <c r="A1024" s="17">
        <v>40130</v>
      </c>
      <c r="B1024" s="4" t="s">
        <v>268</v>
      </c>
      <c r="C1024" s="4" t="s">
        <v>850</v>
      </c>
      <c r="D1024" s="4" t="s">
        <v>848</v>
      </c>
      <c r="E1024" s="4">
        <v>25</v>
      </c>
      <c r="F1024" s="4" t="s">
        <v>1873</v>
      </c>
    </row>
    <row r="1025" spans="1:6" x14ac:dyDescent="0.25">
      <c r="A1025" s="17">
        <v>40179</v>
      </c>
      <c r="B1025" s="4" t="s">
        <v>283</v>
      </c>
      <c r="C1025" s="4" t="s">
        <v>199</v>
      </c>
      <c r="D1025" s="4" t="s">
        <v>846</v>
      </c>
      <c r="E1025" s="4">
        <v>3</v>
      </c>
      <c r="F1025" s="4" t="s">
        <v>1874</v>
      </c>
    </row>
    <row r="1026" spans="1:6" x14ac:dyDescent="0.25">
      <c r="A1026" s="17">
        <v>40566</v>
      </c>
      <c r="B1026" s="4" t="s">
        <v>282</v>
      </c>
      <c r="C1026" s="4" t="s">
        <v>864</v>
      </c>
      <c r="D1026" s="4" t="s">
        <v>836</v>
      </c>
      <c r="E1026" s="4">
        <v>14</v>
      </c>
      <c r="F1026" s="4" t="s">
        <v>1875</v>
      </c>
    </row>
    <row r="1027" spans="1:6" x14ac:dyDescent="0.25">
      <c r="A1027" s="17">
        <v>40175</v>
      </c>
      <c r="B1027" s="4" t="s">
        <v>282</v>
      </c>
      <c r="C1027" s="4" t="s">
        <v>864</v>
      </c>
      <c r="D1027" s="4" t="s">
        <v>852</v>
      </c>
      <c r="E1027" s="4">
        <v>25</v>
      </c>
      <c r="F1027" s="4" t="s">
        <v>1876</v>
      </c>
    </row>
    <row r="1028" spans="1:6" x14ac:dyDescent="0.25">
      <c r="A1028" s="17">
        <v>40627</v>
      </c>
      <c r="B1028" s="4" t="s">
        <v>271</v>
      </c>
      <c r="C1028" s="4" t="s">
        <v>198</v>
      </c>
      <c r="D1028" s="4" t="s">
        <v>836</v>
      </c>
      <c r="E1028" s="4">
        <v>14</v>
      </c>
      <c r="F1028" s="4" t="s">
        <v>1877</v>
      </c>
    </row>
    <row r="1029" spans="1:6" x14ac:dyDescent="0.25">
      <c r="A1029" s="17">
        <v>40140</v>
      </c>
      <c r="B1029" s="4" t="s">
        <v>270</v>
      </c>
      <c r="C1029" s="4" t="s">
        <v>835</v>
      </c>
      <c r="D1029" s="4" t="s">
        <v>841</v>
      </c>
      <c r="E1029" s="4">
        <v>1</v>
      </c>
      <c r="F1029" s="4" t="s">
        <v>1878</v>
      </c>
    </row>
    <row r="1030" spans="1:6" x14ac:dyDescent="0.25">
      <c r="A1030" s="17">
        <v>40194</v>
      </c>
      <c r="B1030" s="4" t="s">
        <v>845</v>
      </c>
      <c r="C1030" s="4" t="s">
        <v>850</v>
      </c>
      <c r="D1030" s="4" t="s">
        <v>753</v>
      </c>
      <c r="E1030" s="4">
        <v>13</v>
      </c>
      <c r="F1030" s="4" t="s">
        <v>1879</v>
      </c>
    </row>
    <row r="1031" spans="1:6" x14ac:dyDescent="0.25">
      <c r="A1031" s="17">
        <v>40420</v>
      </c>
      <c r="B1031" s="4" t="s">
        <v>268</v>
      </c>
      <c r="C1031" s="4" t="s">
        <v>201</v>
      </c>
      <c r="D1031" s="4" t="s">
        <v>753</v>
      </c>
      <c r="E1031" s="4">
        <v>32</v>
      </c>
      <c r="F1031" s="4" t="s">
        <v>1880</v>
      </c>
    </row>
    <row r="1032" spans="1:6" x14ac:dyDescent="0.25">
      <c r="A1032" s="17">
        <v>40080</v>
      </c>
      <c r="B1032" s="4" t="s">
        <v>271</v>
      </c>
      <c r="C1032" s="4" t="s">
        <v>838</v>
      </c>
      <c r="D1032" s="4" t="s">
        <v>841</v>
      </c>
      <c r="E1032" s="4">
        <v>4</v>
      </c>
      <c r="F1032" s="4" t="s">
        <v>1881</v>
      </c>
    </row>
    <row r="1033" spans="1:6" x14ac:dyDescent="0.25">
      <c r="A1033" s="17">
        <v>40382</v>
      </c>
      <c r="B1033" s="4" t="s">
        <v>191</v>
      </c>
      <c r="C1033" s="4" t="s">
        <v>198</v>
      </c>
      <c r="D1033" s="4" t="s">
        <v>848</v>
      </c>
      <c r="E1033" s="4">
        <v>32</v>
      </c>
      <c r="F1033" s="4" t="s">
        <v>1882</v>
      </c>
    </row>
    <row r="1034" spans="1:6" x14ac:dyDescent="0.25">
      <c r="A1034" s="17">
        <v>40254</v>
      </c>
      <c r="B1034" s="4" t="s">
        <v>268</v>
      </c>
      <c r="C1034" s="4" t="s">
        <v>838</v>
      </c>
      <c r="D1034" s="4" t="s">
        <v>862</v>
      </c>
      <c r="E1034" s="4">
        <v>16</v>
      </c>
      <c r="F1034" s="4" t="s">
        <v>1883</v>
      </c>
    </row>
    <row r="1035" spans="1:6" x14ac:dyDescent="0.25">
      <c r="A1035" s="17">
        <v>40058</v>
      </c>
      <c r="B1035" s="4" t="s">
        <v>278</v>
      </c>
      <c r="C1035" s="4" t="s">
        <v>864</v>
      </c>
      <c r="D1035" s="4" t="s">
        <v>749</v>
      </c>
      <c r="E1035" s="4">
        <v>15</v>
      </c>
      <c r="F1035" s="4" t="s">
        <v>1884</v>
      </c>
    </row>
    <row r="1036" spans="1:6" x14ac:dyDescent="0.25">
      <c r="A1036" s="17">
        <v>40478</v>
      </c>
      <c r="B1036" s="4" t="s">
        <v>276</v>
      </c>
      <c r="C1036" s="4" t="s">
        <v>858</v>
      </c>
      <c r="D1036" s="4" t="s">
        <v>848</v>
      </c>
      <c r="E1036" s="4">
        <v>32</v>
      </c>
      <c r="F1036" s="4" t="s">
        <v>1885</v>
      </c>
    </row>
    <row r="1037" spans="1:6" x14ac:dyDescent="0.25">
      <c r="A1037" s="17">
        <v>40611</v>
      </c>
      <c r="B1037" s="4" t="s">
        <v>186</v>
      </c>
      <c r="C1037" s="4" t="s">
        <v>838</v>
      </c>
      <c r="D1037" s="4" t="s">
        <v>846</v>
      </c>
      <c r="E1037" s="4">
        <v>13</v>
      </c>
      <c r="F1037" s="4" t="s">
        <v>1886</v>
      </c>
    </row>
    <row r="1038" spans="1:6" x14ac:dyDescent="0.25">
      <c r="A1038" s="17">
        <v>40488</v>
      </c>
      <c r="B1038" s="4" t="s">
        <v>270</v>
      </c>
      <c r="C1038" s="4" t="s">
        <v>858</v>
      </c>
      <c r="D1038" s="4" t="s">
        <v>846</v>
      </c>
      <c r="E1038" s="4">
        <v>23</v>
      </c>
      <c r="F1038" s="4" t="s">
        <v>1887</v>
      </c>
    </row>
    <row r="1039" spans="1:6" x14ac:dyDescent="0.25">
      <c r="A1039" s="17">
        <v>40536</v>
      </c>
      <c r="B1039" s="4" t="s">
        <v>263</v>
      </c>
      <c r="C1039" s="4" t="s">
        <v>864</v>
      </c>
      <c r="D1039" s="4" t="s">
        <v>839</v>
      </c>
      <c r="E1039" s="4">
        <v>12</v>
      </c>
      <c r="F1039" s="4" t="s">
        <v>1888</v>
      </c>
    </row>
    <row r="1040" spans="1:6" x14ac:dyDescent="0.25">
      <c r="A1040" s="17">
        <v>40404</v>
      </c>
      <c r="B1040" s="4" t="s">
        <v>191</v>
      </c>
      <c r="C1040" s="4" t="s">
        <v>198</v>
      </c>
      <c r="D1040" s="4" t="s">
        <v>839</v>
      </c>
      <c r="E1040" s="4">
        <v>19</v>
      </c>
      <c r="F1040" s="4" t="s">
        <v>1889</v>
      </c>
    </row>
    <row r="1041" spans="1:6" x14ac:dyDescent="0.25">
      <c r="A1041" s="17">
        <v>40201</v>
      </c>
      <c r="B1041" s="4" t="s">
        <v>279</v>
      </c>
      <c r="C1041" s="4" t="s">
        <v>199</v>
      </c>
      <c r="D1041" s="4" t="s">
        <v>749</v>
      </c>
      <c r="E1041" s="4">
        <v>20</v>
      </c>
      <c r="F1041" s="4" t="s">
        <v>1890</v>
      </c>
    </row>
    <row r="1042" spans="1:6" x14ac:dyDescent="0.25">
      <c r="A1042" s="17">
        <v>39972</v>
      </c>
      <c r="B1042" s="4" t="s">
        <v>263</v>
      </c>
      <c r="C1042" s="4" t="s">
        <v>200</v>
      </c>
      <c r="D1042" s="4" t="s">
        <v>884</v>
      </c>
      <c r="E1042" s="4">
        <v>36</v>
      </c>
      <c r="F1042" s="4" t="s">
        <v>1891</v>
      </c>
    </row>
    <row r="1043" spans="1:6" x14ac:dyDescent="0.25">
      <c r="A1043" s="17">
        <v>40574</v>
      </c>
      <c r="B1043" s="4" t="s">
        <v>279</v>
      </c>
      <c r="C1043" s="4" t="s">
        <v>858</v>
      </c>
      <c r="D1043" s="4" t="s">
        <v>862</v>
      </c>
      <c r="E1043" s="4">
        <v>33</v>
      </c>
      <c r="F1043" s="4" t="s">
        <v>1892</v>
      </c>
    </row>
    <row r="1044" spans="1:6" x14ac:dyDescent="0.25">
      <c r="A1044" s="17">
        <v>40246</v>
      </c>
      <c r="B1044" s="4" t="s">
        <v>281</v>
      </c>
      <c r="C1044" s="4" t="s">
        <v>835</v>
      </c>
      <c r="D1044" s="4" t="s">
        <v>846</v>
      </c>
      <c r="E1044" s="4">
        <v>29</v>
      </c>
      <c r="F1044" s="4" t="s">
        <v>1893</v>
      </c>
    </row>
    <row r="1045" spans="1:6" x14ac:dyDescent="0.25">
      <c r="A1045" s="17">
        <v>40102</v>
      </c>
      <c r="B1045" s="4" t="s">
        <v>191</v>
      </c>
      <c r="C1045" s="4" t="s">
        <v>850</v>
      </c>
      <c r="D1045" s="4" t="s">
        <v>884</v>
      </c>
      <c r="E1045" s="4">
        <v>20</v>
      </c>
      <c r="F1045" s="4" t="s">
        <v>1894</v>
      </c>
    </row>
    <row r="1046" spans="1:6" x14ac:dyDescent="0.25">
      <c r="A1046" s="17">
        <v>40244</v>
      </c>
      <c r="B1046" s="4" t="s">
        <v>275</v>
      </c>
      <c r="C1046" s="4" t="s">
        <v>838</v>
      </c>
      <c r="D1046" s="4" t="s">
        <v>848</v>
      </c>
      <c r="E1046" s="4">
        <v>1</v>
      </c>
      <c r="F1046" s="4" t="s">
        <v>1895</v>
      </c>
    </row>
    <row r="1047" spans="1:6" x14ac:dyDescent="0.25">
      <c r="A1047" s="17">
        <v>40555</v>
      </c>
      <c r="B1047" s="4" t="s">
        <v>278</v>
      </c>
      <c r="C1047" s="4" t="s">
        <v>199</v>
      </c>
      <c r="D1047" s="4" t="s">
        <v>839</v>
      </c>
      <c r="E1047" s="4">
        <v>18</v>
      </c>
      <c r="F1047" s="4" t="s">
        <v>1896</v>
      </c>
    </row>
    <row r="1048" spans="1:6" x14ac:dyDescent="0.25">
      <c r="A1048" s="17">
        <v>40558</v>
      </c>
      <c r="B1048" s="4" t="s">
        <v>186</v>
      </c>
      <c r="C1048" s="4" t="s">
        <v>201</v>
      </c>
      <c r="D1048" s="4" t="s">
        <v>865</v>
      </c>
      <c r="E1048" s="4">
        <v>13</v>
      </c>
      <c r="F1048" s="4" t="s">
        <v>1897</v>
      </c>
    </row>
    <row r="1049" spans="1:6" x14ac:dyDescent="0.25">
      <c r="A1049" s="17">
        <v>40515</v>
      </c>
      <c r="B1049" s="4" t="s">
        <v>284</v>
      </c>
      <c r="C1049" s="4" t="s">
        <v>198</v>
      </c>
      <c r="D1049" s="4" t="s">
        <v>836</v>
      </c>
      <c r="E1049" s="4">
        <v>29</v>
      </c>
      <c r="F1049" s="4" t="s">
        <v>1898</v>
      </c>
    </row>
    <row r="1050" spans="1:6" x14ac:dyDescent="0.25">
      <c r="A1050" s="17">
        <v>40607</v>
      </c>
      <c r="B1050" s="4" t="s">
        <v>190</v>
      </c>
      <c r="C1050" s="4" t="s">
        <v>198</v>
      </c>
      <c r="D1050" s="4" t="s">
        <v>865</v>
      </c>
      <c r="E1050" s="4">
        <v>35</v>
      </c>
      <c r="F1050" s="4" t="s">
        <v>1899</v>
      </c>
    </row>
    <row r="1051" spans="1:6" x14ac:dyDescent="0.25">
      <c r="A1051" s="17">
        <v>40338</v>
      </c>
      <c r="B1051" s="4" t="s">
        <v>270</v>
      </c>
      <c r="C1051" s="4" t="s">
        <v>858</v>
      </c>
      <c r="D1051" s="4" t="s">
        <v>848</v>
      </c>
      <c r="E1051" s="4">
        <v>32</v>
      </c>
      <c r="F1051" s="4" t="s">
        <v>1900</v>
      </c>
    </row>
    <row r="1052" spans="1:6" x14ac:dyDescent="0.25">
      <c r="A1052" s="17">
        <v>39941</v>
      </c>
      <c r="B1052" s="4" t="s">
        <v>281</v>
      </c>
      <c r="C1052" s="4" t="s">
        <v>858</v>
      </c>
      <c r="D1052" s="4" t="s">
        <v>852</v>
      </c>
      <c r="E1052" s="4">
        <v>27</v>
      </c>
      <c r="F1052" s="4" t="s">
        <v>1901</v>
      </c>
    </row>
    <row r="1053" spans="1:6" x14ac:dyDescent="0.25">
      <c r="A1053" s="17">
        <v>39935</v>
      </c>
      <c r="B1053" s="4" t="s">
        <v>278</v>
      </c>
      <c r="C1053" s="4" t="s">
        <v>200</v>
      </c>
      <c r="D1053" s="4" t="s">
        <v>884</v>
      </c>
      <c r="E1053" s="4">
        <v>32</v>
      </c>
      <c r="F1053" s="4" t="s">
        <v>1902</v>
      </c>
    </row>
    <row r="1054" spans="1:6" x14ac:dyDescent="0.25">
      <c r="A1054" s="17">
        <v>39919</v>
      </c>
      <c r="B1054" s="4" t="s">
        <v>261</v>
      </c>
      <c r="C1054" s="4" t="s">
        <v>200</v>
      </c>
      <c r="D1054" s="4" t="s">
        <v>836</v>
      </c>
      <c r="E1054" s="4">
        <v>34</v>
      </c>
      <c r="F1054" s="4" t="s">
        <v>1903</v>
      </c>
    </row>
    <row r="1055" spans="1:6" x14ac:dyDescent="0.25">
      <c r="A1055" s="17">
        <v>40443</v>
      </c>
      <c r="B1055" s="4" t="s">
        <v>279</v>
      </c>
      <c r="C1055" s="4" t="s">
        <v>838</v>
      </c>
      <c r="D1055" s="4" t="s">
        <v>865</v>
      </c>
      <c r="E1055" s="4">
        <v>21</v>
      </c>
      <c r="F1055" s="4" t="s">
        <v>1904</v>
      </c>
    </row>
    <row r="1056" spans="1:6" x14ac:dyDescent="0.25">
      <c r="A1056" s="17">
        <v>40364</v>
      </c>
      <c r="B1056" s="4" t="s">
        <v>279</v>
      </c>
      <c r="C1056" s="4" t="s">
        <v>198</v>
      </c>
      <c r="D1056" s="4" t="s">
        <v>865</v>
      </c>
      <c r="E1056" s="4">
        <v>4</v>
      </c>
      <c r="F1056" s="4" t="s">
        <v>1905</v>
      </c>
    </row>
    <row r="1057" spans="1:6" x14ac:dyDescent="0.25">
      <c r="A1057" s="17">
        <v>40405</v>
      </c>
      <c r="B1057" s="4" t="s">
        <v>266</v>
      </c>
      <c r="C1057" s="4" t="s">
        <v>199</v>
      </c>
      <c r="D1057" s="4" t="s">
        <v>852</v>
      </c>
      <c r="E1057" s="4">
        <v>2</v>
      </c>
      <c r="F1057" s="4" t="s">
        <v>1906</v>
      </c>
    </row>
    <row r="1058" spans="1:6" x14ac:dyDescent="0.25">
      <c r="A1058" s="17">
        <v>39977</v>
      </c>
      <c r="B1058" s="4" t="s">
        <v>280</v>
      </c>
      <c r="C1058" s="4" t="s">
        <v>199</v>
      </c>
      <c r="D1058" s="4" t="s">
        <v>846</v>
      </c>
      <c r="E1058" s="4">
        <v>39</v>
      </c>
      <c r="F1058" s="4" t="s">
        <v>1907</v>
      </c>
    </row>
    <row r="1059" spans="1:6" x14ac:dyDescent="0.25">
      <c r="A1059" s="17">
        <v>39962</v>
      </c>
      <c r="B1059" s="4" t="s">
        <v>276</v>
      </c>
      <c r="C1059" s="4" t="s">
        <v>850</v>
      </c>
      <c r="D1059" s="4" t="s">
        <v>749</v>
      </c>
      <c r="E1059" s="4">
        <v>2</v>
      </c>
      <c r="F1059" s="4" t="s">
        <v>1908</v>
      </c>
    </row>
    <row r="1060" spans="1:6" x14ac:dyDescent="0.25">
      <c r="A1060" s="17">
        <v>40028</v>
      </c>
      <c r="B1060" s="4" t="s">
        <v>284</v>
      </c>
      <c r="C1060" s="4" t="s">
        <v>864</v>
      </c>
      <c r="D1060" s="4" t="s">
        <v>855</v>
      </c>
      <c r="E1060" s="4">
        <v>37</v>
      </c>
      <c r="F1060" s="4" t="s">
        <v>1909</v>
      </c>
    </row>
    <row r="1061" spans="1:6" x14ac:dyDescent="0.25">
      <c r="A1061" s="17">
        <v>40409</v>
      </c>
      <c r="B1061" s="4" t="s">
        <v>272</v>
      </c>
      <c r="C1061" s="4" t="s">
        <v>202</v>
      </c>
      <c r="D1061" s="4" t="s">
        <v>836</v>
      </c>
      <c r="E1061" s="4">
        <v>1</v>
      </c>
      <c r="F1061" s="4" t="s">
        <v>1910</v>
      </c>
    </row>
    <row r="1062" spans="1:6" x14ac:dyDescent="0.25">
      <c r="A1062" s="17">
        <v>40076</v>
      </c>
      <c r="B1062" s="4" t="s">
        <v>186</v>
      </c>
      <c r="C1062" s="4" t="s">
        <v>198</v>
      </c>
      <c r="D1062" s="4" t="s">
        <v>855</v>
      </c>
      <c r="E1062" s="4">
        <v>10</v>
      </c>
      <c r="F1062" s="4" t="s">
        <v>1911</v>
      </c>
    </row>
    <row r="1063" spans="1:6" x14ac:dyDescent="0.25">
      <c r="A1063" s="17">
        <v>40614</v>
      </c>
      <c r="B1063" s="4" t="s">
        <v>266</v>
      </c>
      <c r="C1063" s="4" t="s">
        <v>835</v>
      </c>
      <c r="D1063" s="4" t="s">
        <v>872</v>
      </c>
      <c r="E1063" s="4">
        <v>26</v>
      </c>
      <c r="F1063" s="4" t="s">
        <v>1912</v>
      </c>
    </row>
    <row r="1064" spans="1:6" x14ac:dyDescent="0.25">
      <c r="A1064" s="17">
        <v>40393</v>
      </c>
      <c r="B1064" s="4" t="s">
        <v>284</v>
      </c>
      <c r="C1064" s="4" t="s">
        <v>850</v>
      </c>
      <c r="D1064" s="4" t="s">
        <v>848</v>
      </c>
      <c r="E1064" s="4">
        <v>8</v>
      </c>
      <c r="F1064" s="4" t="s">
        <v>1913</v>
      </c>
    </row>
    <row r="1065" spans="1:6" x14ac:dyDescent="0.25">
      <c r="A1065" s="17">
        <v>40295</v>
      </c>
      <c r="B1065" s="4" t="s">
        <v>271</v>
      </c>
      <c r="C1065" s="4" t="s">
        <v>858</v>
      </c>
      <c r="D1065" s="4" t="s">
        <v>841</v>
      </c>
      <c r="E1065" s="4">
        <v>30</v>
      </c>
      <c r="F1065" s="4" t="s">
        <v>1914</v>
      </c>
    </row>
    <row r="1066" spans="1:6" x14ac:dyDescent="0.25">
      <c r="A1066" s="17">
        <v>40396</v>
      </c>
      <c r="B1066" s="4" t="s">
        <v>277</v>
      </c>
      <c r="C1066" s="4" t="s">
        <v>202</v>
      </c>
      <c r="D1066" s="4" t="s">
        <v>884</v>
      </c>
      <c r="E1066" s="4">
        <v>8</v>
      </c>
      <c r="F1066" s="4" t="s">
        <v>1915</v>
      </c>
    </row>
    <row r="1067" spans="1:6" x14ac:dyDescent="0.25">
      <c r="A1067" s="17">
        <v>40526</v>
      </c>
      <c r="B1067" s="4" t="s">
        <v>190</v>
      </c>
      <c r="C1067" s="4" t="s">
        <v>850</v>
      </c>
      <c r="D1067" s="4" t="s">
        <v>749</v>
      </c>
      <c r="E1067" s="4">
        <v>19</v>
      </c>
      <c r="F1067" s="4" t="s">
        <v>1916</v>
      </c>
    </row>
    <row r="1068" spans="1:6" x14ac:dyDescent="0.25">
      <c r="A1068" s="17">
        <v>40208</v>
      </c>
      <c r="B1068" s="4" t="s">
        <v>266</v>
      </c>
      <c r="C1068" s="4" t="s">
        <v>202</v>
      </c>
      <c r="D1068" s="4" t="s">
        <v>865</v>
      </c>
      <c r="E1068" s="4">
        <v>38</v>
      </c>
      <c r="F1068" s="4" t="s">
        <v>1917</v>
      </c>
    </row>
    <row r="1069" spans="1:6" x14ac:dyDescent="0.25">
      <c r="A1069" s="17">
        <v>40545</v>
      </c>
      <c r="B1069" s="4" t="s">
        <v>283</v>
      </c>
      <c r="C1069" s="4" t="s">
        <v>202</v>
      </c>
      <c r="D1069" s="4" t="s">
        <v>884</v>
      </c>
      <c r="E1069" s="4">
        <v>10</v>
      </c>
      <c r="F1069" s="4" t="s">
        <v>1918</v>
      </c>
    </row>
    <row r="1070" spans="1:6" x14ac:dyDescent="0.25">
      <c r="A1070" s="17">
        <v>40183</v>
      </c>
      <c r="B1070" s="4" t="s">
        <v>282</v>
      </c>
      <c r="C1070" s="4" t="s">
        <v>200</v>
      </c>
      <c r="D1070" s="4" t="s">
        <v>862</v>
      </c>
      <c r="E1070" s="4">
        <v>19</v>
      </c>
      <c r="F1070" s="4" t="s">
        <v>1919</v>
      </c>
    </row>
    <row r="1071" spans="1:6" x14ac:dyDescent="0.25">
      <c r="A1071" s="17">
        <v>40266</v>
      </c>
      <c r="B1071" s="4" t="s">
        <v>845</v>
      </c>
      <c r="C1071" s="4" t="s">
        <v>850</v>
      </c>
      <c r="D1071" s="4" t="s">
        <v>862</v>
      </c>
      <c r="E1071" s="4">
        <v>32</v>
      </c>
      <c r="F1071" s="4" t="s">
        <v>1920</v>
      </c>
    </row>
    <row r="1072" spans="1:6" x14ac:dyDescent="0.25">
      <c r="A1072" s="17">
        <v>39929</v>
      </c>
      <c r="B1072" s="4" t="s">
        <v>190</v>
      </c>
      <c r="C1072" s="4" t="s">
        <v>858</v>
      </c>
      <c r="D1072" s="4" t="s">
        <v>852</v>
      </c>
      <c r="E1072" s="4">
        <v>20</v>
      </c>
      <c r="F1072" s="4" t="s">
        <v>1921</v>
      </c>
    </row>
    <row r="1073" spans="1:6" x14ac:dyDescent="0.25">
      <c r="A1073" s="17">
        <v>40410</v>
      </c>
      <c r="B1073" s="4" t="s">
        <v>186</v>
      </c>
      <c r="C1073" s="4" t="s">
        <v>838</v>
      </c>
      <c r="D1073" s="4" t="s">
        <v>855</v>
      </c>
      <c r="E1073" s="4">
        <v>13</v>
      </c>
      <c r="F1073" s="4" t="s">
        <v>1922</v>
      </c>
    </row>
    <row r="1074" spans="1:6" x14ac:dyDescent="0.25">
      <c r="A1074" s="17">
        <v>40370</v>
      </c>
      <c r="B1074" s="4" t="s">
        <v>186</v>
      </c>
      <c r="C1074" s="4" t="s">
        <v>200</v>
      </c>
      <c r="D1074" s="4" t="s">
        <v>836</v>
      </c>
      <c r="E1074" s="4">
        <v>21</v>
      </c>
      <c r="F1074" s="4" t="s">
        <v>1923</v>
      </c>
    </row>
    <row r="1075" spans="1:6" x14ac:dyDescent="0.25">
      <c r="A1075" s="17">
        <v>40606</v>
      </c>
      <c r="B1075" s="4" t="s">
        <v>261</v>
      </c>
      <c r="C1075" s="4" t="s">
        <v>200</v>
      </c>
      <c r="D1075" s="4" t="s">
        <v>753</v>
      </c>
      <c r="E1075" s="4">
        <v>19</v>
      </c>
      <c r="F1075" s="4" t="s">
        <v>1924</v>
      </c>
    </row>
    <row r="1076" spans="1:6" x14ac:dyDescent="0.25">
      <c r="A1076" s="17">
        <v>40608</v>
      </c>
      <c r="B1076" s="4" t="s">
        <v>282</v>
      </c>
      <c r="C1076" s="4" t="s">
        <v>864</v>
      </c>
      <c r="D1076" s="4" t="s">
        <v>839</v>
      </c>
      <c r="E1076" s="4">
        <v>13</v>
      </c>
      <c r="F1076" s="4" t="s">
        <v>1925</v>
      </c>
    </row>
    <row r="1077" spans="1:6" x14ac:dyDescent="0.25">
      <c r="A1077" s="17">
        <v>40006</v>
      </c>
      <c r="B1077" s="4" t="s">
        <v>283</v>
      </c>
      <c r="C1077" s="4" t="s">
        <v>858</v>
      </c>
      <c r="D1077" s="4" t="s">
        <v>836</v>
      </c>
      <c r="E1077" s="4">
        <v>39</v>
      </c>
      <c r="F1077" s="4" t="s">
        <v>1926</v>
      </c>
    </row>
    <row r="1078" spans="1:6" x14ac:dyDescent="0.25">
      <c r="A1078" s="17">
        <v>40289</v>
      </c>
      <c r="B1078" s="4" t="s">
        <v>190</v>
      </c>
      <c r="C1078" s="4" t="s">
        <v>199</v>
      </c>
      <c r="D1078" s="4" t="s">
        <v>862</v>
      </c>
      <c r="E1078" s="4">
        <v>8</v>
      </c>
      <c r="F1078" s="4" t="s">
        <v>1927</v>
      </c>
    </row>
    <row r="1079" spans="1:6" x14ac:dyDescent="0.25">
      <c r="A1079" s="17">
        <v>40289</v>
      </c>
      <c r="B1079" s="4" t="s">
        <v>282</v>
      </c>
      <c r="C1079" s="4" t="s">
        <v>200</v>
      </c>
      <c r="D1079" s="4" t="s">
        <v>753</v>
      </c>
      <c r="E1079" s="4">
        <v>11</v>
      </c>
      <c r="F1079" s="4" t="s">
        <v>1928</v>
      </c>
    </row>
    <row r="1080" spans="1:6" x14ac:dyDescent="0.25">
      <c r="A1080" s="17">
        <v>40588</v>
      </c>
      <c r="B1080" s="4" t="s">
        <v>281</v>
      </c>
      <c r="C1080" s="4" t="s">
        <v>198</v>
      </c>
      <c r="D1080" s="4" t="s">
        <v>852</v>
      </c>
      <c r="E1080" s="4">
        <v>34</v>
      </c>
      <c r="F1080" s="4" t="s">
        <v>1929</v>
      </c>
    </row>
    <row r="1081" spans="1:6" x14ac:dyDescent="0.25">
      <c r="A1081" s="17">
        <v>40122</v>
      </c>
      <c r="B1081" s="4" t="s">
        <v>265</v>
      </c>
      <c r="C1081" s="4" t="s">
        <v>858</v>
      </c>
      <c r="D1081" s="4" t="s">
        <v>836</v>
      </c>
      <c r="E1081" s="4">
        <v>32</v>
      </c>
      <c r="F1081" s="4" t="s">
        <v>1930</v>
      </c>
    </row>
    <row r="1082" spans="1:6" x14ac:dyDescent="0.25">
      <c r="A1082" s="17">
        <v>40388</v>
      </c>
      <c r="B1082" s="4" t="s">
        <v>273</v>
      </c>
      <c r="C1082" s="4" t="s">
        <v>201</v>
      </c>
      <c r="D1082" s="4" t="s">
        <v>836</v>
      </c>
      <c r="E1082" s="4">
        <v>28</v>
      </c>
      <c r="F1082" s="4" t="s">
        <v>1931</v>
      </c>
    </row>
    <row r="1083" spans="1:6" x14ac:dyDescent="0.25">
      <c r="A1083" s="17">
        <v>40399</v>
      </c>
      <c r="B1083" s="4" t="s">
        <v>276</v>
      </c>
      <c r="C1083" s="4" t="s">
        <v>199</v>
      </c>
      <c r="D1083" s="4" t="s">
        <v>753</v>
      </c>
      <c r="E1083" s="4">
        <v>28</v>
      </c>
      <c r="F1083" s="4" t="s">
        <v>1932</v>
      </c>
    </row>
    <row r="1084" spans="1:6" x14ac:dyDescent="0.25">
      <c r="A1084" s="17">
        <v>40214</v>
      </c>
      <c r="B1084" s="4" t="s">
        <v>267</v>
      </c>
      <c r="C1084" s="4" t="s">
        <v>835</v>
      </c>
      <c r="D1084" s="4" t="s">
        <v>884</v>
      </c>
      <c r="E1084" s="4">
        <v>21</v>
      </c>
      <c r="F1084" s="4" t="s">
        <v>1933</v>
      </c>
    </row>
    <row r="1085" spans="1:6" x14ac:dyDescent="0.25">
      <c r="A1085" s="17">
        <v>40629</v>
      </c>
      <c r="B1085" s="4" t="s">
        <v>266</v>
      </c>
      <c r="C1085" s="4" t="s">
        <v>850</v>
      </c>
      <c r="D1085" s="4" t="s">
        <v>846</v>
      </c>
      <c r="E1085" s="4">
        <v>4</v>
      </c>
      <c r="F1085" s="4" t="s">
        <v>1934</v>
      </c>
    </row>
    <row r="1086" spans="1:6" x14ac:dyDescent="0.25">
      <c r="A1086" s="17">
        <v>40558</v>
      </c>
      <c r="B1086" s="4" t="s">
        <v>275</v>
      </c>
      <c r="C1086" s="4" t="s">
        <v>858</v>
      </c>
      <c r="D1086" s="4" t="s">
        <v>872</v>
      </c>
      <c r="E1086" s="4">
        <v>28</v>
      </c>
      <c r="F1086" s="4" t="s">
        <v>1935</v>
      </c>
    </row>
    <row r="1087" spans="1:6" x14ac:dyDescent="0.25">
      <c r="A1087" s="17">
        <v>40597</v>
      </c>
      <c r="B1087" s="4" t="s">
        <v>265</v>
      </c>
      <c r="C1087" s="4" t="s">
        <v>200</v>
      </c>
      <c r="D1087" s="4" t="s">
        <v>839</v>
      </c>
      <c r="E1087" s="4">
        <v>25</v>
      </c>
      <c r="F1087" s="4" t="s">
        <v>1936</v>
      </c>
    </row>
    <row r="1088" spans="1:6" x14ac:dyDescent="0.25">
      <c r="A1088" s="17">
        <v>40327</v>
      </c>
      <c r="B1088" s="4" t="s">
        <v>266</v>
      </c>
      <c r="C1088" s="4" t="s">
        <v>864</v>
      </c>
      <c r="D1088" s="4" t="s">
        <v>852</v>
      </c>
      <c r="E1088" s="4">
        <v>8</v>
      </c>
      <c r="F1088" s="4" t="s">
        <v>1937</v>
      </c>
    </row>
    <row r="1089" spans="1:6" x14ac:dyDescent="0.25">
      <c r="A1089" s="17">
        <v>40265</v>
      </c>
      <c r="B1089" s="4" t="s">
        <v>266</v>
      </c>
      <c r="C1089" s="4" t="s">
        <v>199</v>
      </c>
      <c r="D1089" s="4" t="s">
        <v>753</v>
      </c>
      <c r="E1089" s="4">
        <v>8</v>
      </c>
      <c r="F1089" s="4" t="s">
        <v>1938</v>
      </c>
    </row>
    <row r="1090" spans="1:6" x14ac:dyDescent="0.25">
      <c r="A1090" s="17">
        <v>40382</v>
      </c>
      <c r="B1090" s="4" t="s">
        <v>266</v>
      </c>
      <c r="C1090" s="4" t="s">
        <v>200</v>
      </c>
      <c r="D1090" s="4" t="s">
        <v>839</v>
      </c>
      <c r="E1090" s="4">
        <v>38</v>
      </c>
      <c r="F1090" s="4" t="s">
        <v>1939</v>
      </c>
    </row>
    <row r="1091" spans="1:6" x14ac:dyDescent="0.25">
      <c r="A1091" s="17">
        <v>40185</v>
      </c>
      <c r="B1091" s="4" t="s">
        <v>273</v>
      </c>
      <c r="C1091" s="4" t="s">
        <v>199</v>
      </c>
      <c r="D1091" s="4" t="s">
        <v>884</v>
      </c>
      <c r="E1091" s="4">
        <v>29</v>
      </c>
      <c r="F1091" s="4" t="s">
        <v>1940</v>
      </c>
    </row>
    <row r="1092" spans="1:6" x14ac:dyDescent="0.25">
      <c r="A1092" s="17">
        <v>39987</v>
      </c>
      <c r="B1092" s="4" t="s">
        <v>281</v>
      </c>
      <c r="C1092" s="4" t="s">
        <v>201</v>
      </c>
      <c r="D1092" s="4" t="s">
        <v>865</v>
      </c>
      <c r="E1092" s="4">
        <v>1</v>
      </c>
      <c r="F1092" s="4" t="s">
        <v>1941</v>
      </c>
    </row>
    <row r="1093" spans="1:6" x14ac:dyDescent="0.25">
      <c r="A1093" s="17">
        <v>40366</v>
      </c>
      <c r="B1093" s="4" t="s">
        <v>284</v>
      </c>
      <c r="C1093" s="4" t="s">
        <v>202</v>
      </c>
      <c r="D1093" s="4" t="s">
        <v>852</v>
      </c>
      <c r="E1093" s="4">
        <v>22</v>
      </c>
      <c r="F1093" s="4" t="s">
        <v>1942</v>
      </c>
    </row>
    <row r="1094" spans="1:6" x14ac:dyDescent="0.25">
      <c r="A1094" s="17">
        <v>39970</v>
      </c>
      <c r="B1094" s="4" t="s">
        <v>273</v>
      </c>
      <c r="C1094" s="4" t="s">
        <v>202</v>
      </c>
      <c r="D1094" s="4" t="s">
        <v>852</v>
      </c>
      <c r="E1094" s="4">
        <v>17</v>
      </c>
      <c r="F1094" s="4" t="s">
        <v>1943</v>
      </c>
    </row>
    <row r="1095" spans="1:6" x14ac:dyDescent="0.25">
      <c r="A1095" s="17">
        <v>40309</v>
      </c>
      <c r="B1095" s="4" t="s">
        <v>283</v>
      </c>
      <c r="C1095" s="4" t="s">
        <v>838</v>
      </c>
      <c r="D1095" s="4" t="s">
        <v>852</v>
      </c>
      <c r="E1095" s="4">
        <v>34</v>
      </c>
      <c r="F1095" s="4" t="s">
        <v>1944</v>
      </c>
    </row>
    <row r="1096" spans="1:6" x14ac:dyDescent="0.25">
      <c r="A1096" s="17">
        <v>40108</v>
      </c>
      <c r="B1096" s="4" t="s">
        <v>270</v>
      </c>
      <c r="C1096" s="4" t="s">
        <v>864</v>
      </c>
      <c r="D1096" s="4" t="s">
        <v>855</v>
      </c>
      <c r="E1096" s="4">
        <v>12</v>
      </c>
      <c r="F1096" s="4" t="s">
        <v>1945</v>
      </c>
    </row>
    <row r="1097" spans="1:6" x14ac:dyDescent="0.25">
      <c r="A1097" s="17">
        <v>40163</v>
      </c>
      <c r="B1097" s="4" t="s">
        <v>845</v>
      </c>
      <c r="C1097" s="4" t="s">
        <v>864</v>
      </c>
      <c r="D1097" s="4" t="s">
        <v>848</v>
      </c>
      <c r="E1097" s="4">
        <v>29</v>
      </c>
      <c r="F1097" s="4" t="s">
        <v>1946</v>
      </c>
    </row>
    <row r="1098" spans="1:6" x14ac:dyDescent="0.25">
      <c r="A1098" s="17">
        <v>40083</v>
      </c>
      <c r="B1098" s="4" t="s">
        <v>268</v>
      </c>
      <c r="C1098" s="4" t="s">
        <v>864</v>
      </c>
      <c r="D1098" s="4" t="s">
        <v>848</v>
      </c>
      <c r="E1098" s="4">
        <v>37</v>
      </c>
      <c r="F1098" s="4" t="s">
        <v>1947</v>
      </c>
    </row>
    <row r="1099" spans="1:6" x14ac:dyDescent="0.25">
      <c r="A1099" s="17">
        <v>40264</v>
      </c>
      <c r="B1099" s="4" t="s">
        <v>272</v>
      </c>
      <c r="C1099" s="4" t="s">
        <v>864</v>
      </c>
      <c r="D1099" s="4" t="s">
        <v>862</v>
      </c>
      <c r="E1099" s="4">
        <v>8</v>
      </c>
      <c r="F1099" s="4" t="s">
        <v>1948</v>
      </c>
    </row>
    <row r="1100" spans="1:6" x14ac:dyDescent="0.25">
      <c r="A1100" s="17">
        <v>39957</v>
      </c>
      <c r="B1100" s="4" t="s">
        <v>278</v>
      </c>
      <c r="C1100" s="4" t="s">
        <v>201</v>
      </c>
      <c r="D1100" s="4" t="s">
        <v>855</v>
      </c>
      <c r="E1100" s="4">
        <v>16</v>
      </c>
      <c r="F1100" s="4" t="s">
        <v>1949</v>
      </c>
    </row>
    <row r="1101" spans="1:6" x14ac:dyDescent="0.25">
      <c r="A1101" s="17">
        <v>40007</v>
      </c>
      <c r="B1101" s="4" t="s">
        <v>268</v>
      </c>
      <c r="C1101" s="4" t="s">
        <v>198</v>
      </c>
      <c r="D1101" s="4" t="s">
        <v>852</v>
      </c>
      <c r="E1101" s="4">
        <v>5</v>
      </c>
      <c r="F1101" s="4" t="s">
        <v>1950</v>
      </c>
    </row>
    <row r="1102" spans="1:6" x14ac:dyDescent="0.25">
      <c r="A1102" s="17">
        <v>40054</v>
      </c>
      <c r="B1102" s="4" t="s">
        <v>261</v>
      </c>
      <c r="C1102" s="4" t="s">
        <v>199</v>
      </c>
      <c r="D1102" s="4" t="s">
        <v>852</v>
      </c>
      <c r="E1102" s="4">
        <v>33</v>
      </c>
      <c r="F1102" s="4" t="s">
        <v>1951</v>
      </c>
    </row>
    <row r="1103" spans="1:6" x14ac:dyDescent="0.25">
      <c r="A1103" s="17">
        <v>40360</v>
      </c>
      <c r="B1103" s="4" t="s">
        <v>279</v>
      </c>
      <c r="C1103" s="4" t="s">
        <v>864</v>
      </c>
      <c r="D1103" s="4" t="s">
        <v>841</v>
      </c>
      <c r="E1103" s="4">
        <v>30</v>
      </c>
      <c r="F1103" s="4" t="s">
        <v>1952</v>
      </c>
    </row>
    <row r="1104" spans="1:6" x14ac:dyDescent="0.25">
      <c r="A1104" s="17">
        <v>40063</v>
      </c>
      <c r="B1104" s="4" t="s">
        <v>268</v>
      </c>
      <c r="C1104" s="4" t="s">
        <v>858</v>
      </c>
      <c r="D1104" s="4" t="s">
        <v>753</v>
      </c>
      <c r="E1104" s="4">
        <v>29</v>
      </c>
      <c r="F1104" s="4" t="s">
        <v>1953</v>
      </c>
    </row>
    <row r="1105" spans="1:6" x14ac:dyDescent="0.25">
      <c r="A1105" s="17">
        <v>40533</v>
      </c>
      <c r="B1105" s="4" t="s">
        <v>845</v>
      </c>
      <c r="C1105" s="4" t="s">
        <v>199</v>
      </c>
      <c r="D1105" s="4" t="s">
        <v>841</v>
      </c>
      <c r="E1105" s="4">
        <v>10</v>
      </c>
      <c r="F1105" s="4" t="s">
        <v>1954</v>
      </c>
    </row>
    <row r="1106" spans="1:6" x14ac:dyDescent="0.25">
      <c r="A1106" s="17">
        <v>40521</v>
      </c>
      <c r="B1106" s="4" t="s">
        <v>281</v>
      </c>
      <c r="C1106" s="4" t="s">
        <v>864</v>
      </c>
      <c r="D1106" s="4" t="s">
        <v>865</v>
      </c>
      <c r="E1106" s="4">
        <v>10</v>
      </c>
      <c r="F1106" s="4" t="s">
        <v>1955</v>
      </c>
    </row>
    <row r="1107" spans="1:6" x14ac:dyDescent="0.25">
      <c r="A1107" s="17">
        <v>40126</v>
      </c>
      <c r="B1107" s="4" t="s">
        <v>279</v>
      </c>
      <c r="C1107" s="4" t="s">
        <v>838</v>
      </c>
      <c r="D1107" s="4" t="s">
        <v>848</v>
      </c>
      <c r="E1107" s="4">
        <v>20</v>
      </c>
      <c r="F1107" s="4" t="s">
        <v>1956</v>
      </c>
    </row>
    <row r="1108" spans="1:6" x14ac:dyDescent="0.25">
      <c r="A1108" s="17">
        <v>40448</v>
      </c>
      <c r="B1108" s="4" t="s">
        <v>191</v>
      </c>
      <c r="C1108" s="4" t="s">
        <v>835</v>
      </c>
      <c r="D1108" s="4" t="s">
        <v>836</v>
      </c>
      <c r="E1108" s="4">
        <v>7</v>
      </c>
      <c r="F1108" s="4" t="s">
        <v>1957</v>
      </c>
    </row>
    <row r="1109" spans="1:6" x14ac:dyDescent="0.25">
      <c r="A1109" s="17">
        <v>40405</v>
      </c>
      <c r="B1109" s="4" t="s">
        <v>282</v>
      </c>
      <c r="C1109" s="4" t="s">
        <v>200</v>
      </c>
      <c r="D1109" s="4" t="s">
        <v>860</v>
      </c>
      <c r="E1109" s="4">
        <v>16</v>
      </c>
      <c r="F1109" s="4" t="s">
        <v>1958</v>
      </c>
    </row>
    <row r="1110" spans="1:6" x14ac:dyDescent="0.25">
      <c r="A1110" s="17">
        <v>40109</v>
      </c>
      <c r="B1110" s="4" t="s">
        <v>186</v>
      </c>
      <c r="C1110" s="4" t="s">
        <v>201</v>
      </c>
      <c r="D1110" s="4" t="s">
        <v>862</v>
      </c>
      <c r="E1110" s="4">
        <v>16</v>
      </c>
      <c r="F1110" s="4" t="s">
        <v>1959</v>
      </c>
    </row>
    <row r="1111" spans="1:6" x14ac:dyDescent="0.25">
      <c r="A1111" s="17">
        <v>40126</v>
      </c>
      <c r="B1111" s="4" t="s">
        <v>191</v>
      </c>
      <c r="C1111" s="4" t="s">
        <v>850</v>
      </c>
      <c r="D1111" s="4" t="s">
        <v>884</v>
      </c>
      <c r="E1111" s="4">
        <v>39</v>
      </c>
      <c r="F1111" s="4" t="s">
        <v>1960</v>
      </c>
    </row>
    <row r="1112" spans="1:6" x14ac:dyDescent="0.25">
      <c r="A1112" s="17">
        <v>40260</v>
      </c>
      <c r="B1112" s="4" t="s">
        <v>276</v>
      </c>
      <c r="C1112" s="4" t="s">
        <v>850</v>
      </c>
      <c r="D1112" s="4" t="s">
        <v>836</v>
      </c>
      <c r="E1112" s="4">
        <v>26</v>
      </c>
      <c r="F1112" s="4" t="s">
        <v>1961</v>
      </c>
    </row>
    <row r="1113" spans="1:6" x14ac:dyDescent="0.25">
      <c r="A1113" s="17">
        <v>39960</v>
      </c>
      <c r="B1113" s="4" t="s">
        <v>261</v>
      </c>
      <c r="C1113" s="4" t="s">
        <v>199</v>
      </c>
      <c r="D1113" s="4" t="s">
        <v>884</v>
      </c>
      <c r="E1113" s="4">
        <v>30</v>
      </c>
      <c r="F1113" s="4" t="s">
        <v>1962</v>
      </c>
    </row>
    <row r="1114" spans="1:6" x14ac:dyDescent="0.25">
      <c r="A1114" s="17">
        <v>39957</v>
      </c>
      <c r="B1114" s="4" t="s">
        <v>266</v>
      </c>
      <c r="C1114" s="4" t="s">
        <v>199</v>
      </c>
      <c r="D1114" s="4" t="s">
        <v>749</v>
      </c>
      <c r="E1114" s="4">
        <v>39</v>
      </c>
      <c r="F1114" s="4" t="s">
        <v>1963</v>
      </c>
    </row>
    <row r="1115" spans="1:6" x14ac:dyDescent="0.25">
      <c r="A1115" s="17">
        <v>40153</v>
      </c>
      <c r="B1115" s="4" t="s">
        <v>279</v>
      </c>
      <c r="C1115" s="4" t="s">
        <v>838</v>
      </c>
      <c r="D1115" s="4" t="s">
        <v>852</v>
      </c>
      <c r="E1115" s="4">
        <v>15</v>
      </c>
      <c r="F1115" s="4" t="s">
        <v>1964</v>
      </c>
    </row>
    <row r="1116" spans="1:6" x14ac:dyDescent="0.25">
      <c r="A1116" s="17">
        <v>40026</v>
      </c>
      <c r="B1116" s="4" t="s">
        <v>275</v>
      </c>
      <c r="C1116" s="4" t="s">
        <v>201</v>
      </c>
      <c r="D1116" s="4" t="s">
        <v>872</v>
      </c>
      <c r="E1116" s="4">
        <v>30</v>
      </c>
      <c r="F1116" s="4" t="s">
        <v>1965</v>
      </c>
    </row>
    <row r="1117" spans="1:6" x14ac:dyDescent="0.25">
      <c r="A1117" s="17">
        <v>40201</v>
      </c>
      <c r="B1117" s="4" t="s">
        <v>281</v>
      </c>
      <c r="C1117" s="4" t="s">
        <v>850</v>
      </c>
      <c r="D1117" s="4" t="s">
        <v>860</v>
      </c>
      <c r="E1117" s="4">
        <v>2</v>
      </c>
      <c r="F1117" s="4" t="s">
        <v>1966</v>
      </c>
    </row>
    <row r="1118" spans="1:6" x14ac:dyDescent="0.25">
      <c r="A1118" s="17">
        <v>40332</v>
      </c>
      <c r="B1118" s="4" t="s">
        <v>277</v>
      </c>
      <c r="C1118" s="4" t="s">
        <v>864</v>
      </c>
      <c r="D1118" s="4" t="s">
        <v>855</v>
      </c>
      <c r="E1118" s="4">
        <v>8</v>
      </c>
      <c r="F1118" s="4" t="s">
        <v>1967</v>
      </c>
    </row>
    <row r="1119" spans="1:6" x14ac:dyDescent="0.25">
      <c r="A1119" s="17">
        <v>40216</v>
      </c>
      <c r="B1119" s="4" t="s">
        <v>270</v>
      </c>
      <c r="C1119" s="4" t="s">
        <v>850</v>
      </c>
      <c r="D1119" s="4" t="s">
        <v>836</v>
      </c>
      <c r="E1119" s="4">
        <v>4</v>
      </c>
      <c r="F1119" s="4" t="s">
        <v>1968</v>
      </c>
    </row>
    <row r="1120" spans="1:6" x14ac:dyDescent="0.25">
      <c r="A1120" s="17">
        <v>40383</v>
      </c>
      <c r="B1120" s="4" t="s">
        <v>278</v>
      </c>
      <c r="C1120" s="4" t="s">
        <v>864</v>
      </c>
      <c r="D1120" s="4" t="s">
        <v>884</v>
      </c>
      <c r="E1120" s="4">
        <v>14</v>
      </c>
      <c r="F1120" s="4" t="s">
        <v>1969</v>
      </c>
    </row>
    <row r="1121" spans="1:6" x14ac:dyDescent="0.25">
      <c r="A1121" s="17">
        <v>40226</v>
      </c>
      <c r="B1121" s="4" t="s">
        <v>284</v>
      </c>
      <c r="C1121" s="4" t="s">
        <v>200</v>
      </c>
      <c r="D1121" s="4" t="s">
        <v>848</v>
      </c>
      <c r="E1121" s="4">
        <v>14</v>
      </c>
      <c r="F1121" s="4" t="s">
        <v>1970</v>
      </c>
    </row>
    <row r="1122" spans="1:6" x14ac:dyDescent="0.25">
      <c r="A1122" s="17">
        <v>40178</v>
      </c>
      <c r="B1122" s="4" t="s">
        <v>268</v>
      </c>
      <c r="C1122" s="4" t="s">
        <v>200</v>
      </c>
      <c r="D1122" s="4" t="s">
        <v>839</v>
      </c>
      <c r="E1122" s="4">
        <v>1</v>
      </c>
      <c r="F1122" s="4" t="s">
        <v>1971</v>
      </c>
    </row>
    <row r="1123" spans="1:6" x14ac:dyDescent="0.25">
      <c r="A1123" s="17">
        <v>40243</v>
      </c>
      <c r="B1123" s="4" t="s">
        <v>266</v>
      </c>
      <c r="C1123" s="4" t="s">
        <v>864</v>
      </c>
      <c r="D1123" s="4" t="s">
        <v>836</v>
      </c>
      <c r="E1123" s="4">
        <v>39</v>
      </c>
      <c r="F1123" s="4" t="s">
        <v>1972</v>
      </c>
    </row>
    <row r="1124" spans="1:6" x14ac:dyDescent="0.25">
      <c r="A1124" s="17">
        <v>40189</v>
      </c>
      <c r="B1124" s="4" t="s">
        <v>263</v>
      </c>
      <c r="C1124" s="4" t="s">
        <v>850</v>
      </c>
      <c r="D1124" s="4" t="s">
        <v>749</v>
      </c>
      <c r="E1124" s="4">
        <v>12</v>
      </c>
      <c r="F1124" s="4" t="s">
        <v>1973</v>
      </c>
    </row>
    <row r="1125" spans="1:6" x14ac:dyDescent="0.25">
      <c r="A1125" s="17">
        <v>40491</v>
      </c>
      <c r="B1125" s="4" t="s">
        <v>275</v>
      </c>
      <c r="C1125" s="4" t="s">
        <v>201</v>
      </c>
      <c r="D1125" s="4" t="s">
        <v>884</v>
      </c>
      <c r="E1125" s="4">
        <v>10</v>
      </c>
      <c r="F1125" s="4" t="s">
        <v>1974</v>
      </c>
    </row>
    <row r="1126" spans="1:6" x14ac:dyDescent="0.25">
      <c r="A1126" s="17">
        <v>40374</v>
      </c>
      <c r="B1126" s="4" t="s">
        <v>186</v>
      </c>
      <c r="C1126" s="4" t="s">
        <v>198</v>
      </c>
      <c r="D1126" s="4" t="s">
        <v>872</v>
      </c>
      <c r="E1126" s="4">
        <v>27</v>
      </c>
      <c r="F1126" s="4" t="s">
        <v>1975</v>
      </c>
    </row>
    <row r="1127" spans="1:6" x14ac:dyDescent="0.25">
      <c r="A1127" s="17">
        <v>40091</v>
      </c>
      <c r="B1127" s="4" t="s">
        <v>282</v>
      </c>
      <c r="C1127" s="4" t="s">
        <v>200</v>
      </c>
      <c r="D1127" s="4" t="s">
        <v>848</v>
      </c>
      <c r="E1127" s="4">
        <v>39</v>
      </c>
      <c r="F1127" s="4" t="s">
        <v>1976</v>
      </c>
    </row>
    <row r="1128" spans="1:6" x14ac:dyDescent="0.25">
      <c r="A1128" s="17">
        <v>40031</v>
      </c>
      <c r="B1128" s="4" t="s">
        <v>186</v>
      </c>
      <c r="C1128" s="4" t="s">
        <v>199</v>
      </c>
      <c r="D1128" s="4" t="s">
        <v>884</v>
      </c>
      <c r="E1128" s="4">
        <v>1</v>
      </c>
      <c r="F1128" s="4" t="s">
        <v>1977</v>
      </c>
    </row>
    <row r="1129" spans="1:6" x14ac:dyDescent="0.25">
      <c r="A1129" s="17">
        <v>40262</v>
      </c>
      <c r="B1129" s="4" t="s">
        <v>276</v>
      </c>
      <c r="C1129" s="4" t="s">
        <v>838</v>
      </c>
      <c r="D1129" s="4" t="s">
        <v>862</v>
      </c>
      <c r="E1129" s="4">
        <v>19</v>
      </c>
      <c r="F1129" s="4" t="s">
        <v>1978</v>
      </c>
    </row>
    <row r="1130" spans="1:6" x14ac:dyDescent="0.25">
      <c r="A1130" s="17">
        <v>40431</v>
      </c>
      <c r="B1130" s="4" t="s">
        <v>281</v>
      </c>
      <c r="C1130" s="4" t="s">
        <v>858</v>
      </c>
      <c r="D1130" s="4" t="s">
        <v>836</v>
      </c>
      <c r="E1130" s="4">
        <v>33</v>
      </c>
      <c r="F1130" s="4" t="s">
        <v>1979</v>
      </c>
    </row>
    <row r="1131" spans="1:6" x14ac:dyDescent="0.25">
      <c r="A1131" s="17">
        <v>40405</v>
      </c>
      <c r="B1131" s="4" t="s">
        <v>272</v>
      </c>
      <c r="C1131" s="4" t="s">
        <v>202</v>
      </c>
      <c r="D1131" s="4" t="s">
        <v>872</v>
      </c>
      <c r="E1131" s="4">
        <v>3</v>
      </c>
      <c r="F1131" s="4" t="s">
        <v>1980</v>
      </c>
    </row>
    <row r="1132" spans="1:6" x14ac:dyDescent="0.25">
      <c r="A1132" s="17">
        <v>40562</v>
      </c>
      <c r="B1132" s="4" t="s">
        <v>272</v>
      </c>
      <c r="C1132" s="4" t="s">
        <v>201</v>
      </c>
      <c r="D1132" s="4" t="s">
        <v>839</v>
      </c>
      <c r="E1132" s="4">
        <v>39</v>
      </c>
      <c r="F1132" s="4" t="s">
        <v>1981</v>
      </c>
    </row>
    <row r="1133" spans="1:6" x14ac:dyDescent="0.25">
      <c r="A1133" s="17">
        <v>40165</v>
      </c>
      <c r="B1133" s="4" t="s">
        <v>279</v>
      </c>
      <c r="C1133" s="4" t="s">
        <v>199</v>
      </c>
      <c r="D1133" s="4" t="s">
        <v>860</v>
      </c>
      <c r="E1133" s="4">
        <v>15</v>
      </c>
      <c r="F1133" s="4" t="s">
        <v>1982</v>
      </c>
    </row>
    <row r="1134" spans="1:6" x14ac:dyDescent="0.25">
      <c r="A1134" s="17">
        <v>40583</v>
      </c>
      <c r="B1134" s="4" t="s">
        <v>266</v>
      </c>
      <c r="C1134" s="4" t="s">
        <v>838</v>
      </c>
      <c r="D1134" s="4" t="s">
        <v>884</v>
      </c>
      <c r="E1134" s="4">
        <v>23</v>
      </c>
      <c r="F1134" s="4" t="s">
        <v>1983</v>
      </c>
    </row>
    <row r="1135" spans="1:6" x14ac:dyDescent="0.25">
      <c r="A1135" s="17">
        <v>40523</v>
      </c>
      <c r="B1135" s="4" t="s">
        <v>283</v>
      </c>
      <c r="C1135" s="4" t="s">
        <v>858</v>
      </c>
      <c r="D1135" s="4" t="s">
        <v>860</v>
      </c>
      <c r="E1135" s="4">
        <v>28</v>
      </c>
      <c r="F1135" s="4" t="s">
        <v>1984</v>
      </c>
    </row>
    <row r="1136" spans="1:6" x14ac:dyDescent="0.25">
      <c r="A1136" s="17">
        <v>40410</v>
      </c>
      <c r="B1136" s="4" t="s">
        <v>281</v>
      </c>
      <c r="C1136" s="4" t="s">
        <v>201</v>
      </c>
      <c r="D1136" s="4" t="s">
        <v>865</v>
      </c>
      <c r="E1136" s="4">
        <v>9</v>
      </c>
      <c r="F1136" s="4" t="s">
        <v>1985</v>
      </c>
    </row>
    <row r="1137" spans="1:6" x14ac:dyDescent="0.25">
      <c r="A1137" s="17">
        <v>40559</v>
      </c>
      <c r="B1137" s="4" t="s">
        <v>272</v>
      </c>
      <c r="C1137" s="4" t="s">
        <v>838</v>
      </c>
      <c r="D1137" s="4" t="s">
        <v>848</v>
      </c>
      <c r="E1137" s="4">
        <v>5</v>
      </c>
      <c r="F1137" s="4" t="s">
        <v>1986</v>
      </c>
    </row>
    <row r="1138" spans="1:6" x14ac:dyDescent="0.25">
      <c r="A1138" s="17">
        <v>39957</v>
      </c>
      <c r="B1138" s="4" t="s">
        <v>191</v>
      </c>
      <c r="C1138" s="4" t="s">
        <v>199</v>
      </c>
      <c r="D1138" s="4" t="s">
        <v>841</v>
      </c>
      <c r="E1138" s="4">
        <v>32</v>
      </c>
      <c r="F1138" s="4" t="s">
        <v>1987</v>
      </c>
    </row>
    <row r="1139" spans="1:6" x14ac:dyDescent="0.25">
      <c r="A1139" s="17">
        <v>40225</v>
      </c>
      <c r="B1139" s="4" t="s">
        <v>277</v>
      </c>
      <c r="C1139" s="4" t="s">
        <v>200</v>
      </c>
      <c r="D1139" s="4" t="s">
        <v>865</v>
      </c>
      <c r="E1139" s="4">
        <v>8</v>
      </c>
      <c r="F1139" s="4" t="s">
        <v>1988</v>
      </c>
    </row>
    <row r="1140" spans="1:6" x14ac:dyDescent="0.25">
      <c r="A1140" s="17">
        <v>40349</v>
      </c>
      <c r="B1140" s="4" t="s">
        <v>268</v>
      </c>
      <c r="C1140" s="4" t="s">
        <v>199</v>
      </c>
      <c r="D1140" s="4" t="s">
        <v>839</v>
      </c>
      <c r="E1140" s="4">
        <v>31</v>
      </c>
      <c r="F1140" s="4" t="s">
        <v>1989</v>
      </c>
    </row>
    <row r="1141" spans="1:6" x14ac:dyDescent="0.25">
      <c r="A1141" s="17">
        <v>40263</v>
      </c>
      <c r="B1141" s="4" t="s">
        <v>282</v>
      </c>
      <c r="C1141" s="4" t="s">
        <v>198</v>
      </c>
      <c r="D1141" s="4" t="s">
        <v>865</v>
      </c>
      <c r="E1141" s="4">
        <v>7</v>
      </c>
      <c r="F1141" s="4" t="s">
        <v>1990</v>
      </c>
    </row>
    <row r="1142" spans="1:6" x14ac:dyDescent="0.25">
      <c r="A1142" s="17">
        <v>39912</v>
      </c>
      <c r="B1142" s="4" t="s">
        <v>190</v>
      </c>
      <c r="C1142" s="4" t="s">
        <v>838</v>
      </c>
      <c r="D1142" s="4" t="s">
        <v>855</v>
      </c>
      <c r="E1142" s="4">
        <v>27</v>
      </c>
      <c r="F1142" s="4" t="s">
        <v>1991</v>
      </c>
    </row>
    <row r="1143" spans="1:6" x14ac:dyDescent="0.25">
      <c r="A1143" s="17">
        <v>40033</v>
      </c>
      <c r="B1143" s="4" t="s">
        <v>270</v>
      </c>
      <c r="C1143" s="4" t="s">
        <v>835</v>
      </c>
      <c r="D1143" s="4" t="s">
        <v>872</v>
      </c>
      <c r="E1143" s="4">
        <v>9</v>
      </c>
      <c r="F1143" s="4" t="s">
        <v>1992</v>
      </c>
    </row>
    <row r="1144" spans="1:6" x14ac:dyDescent="0.25">
      <c r="A1144" s="17">
        <v>40343</v>
      </c>
      <c r="B1144" s="4" t="s">
        <v>272</v>
      </c>
      <c r="C1144" s="4" t="s">
        <v>835</v>
      </c>
      <c r="D1144" s="4" t="s">
        <v>836</v>
      </c>
      <c r="E1144" s="4">
        <v>4</v>
      </c>
      <c r="F1144" s="4" t="s">
        <v>1993</v>
      </c>
    </row>
    <row r="1145" spans="1:6" x14ac:dyDescent="0.25">
      <c r="A1145" s="17">
        <v>40255</v>
      </c>
      <c r="B1145" s="4" t="s">
        <v>270</v>
      </c>
      <c r="C1145" s="4" t="s">
        <v>199</v>
      </c>
      <c r="D1145" s="4" t="s">
        <v>852</v>
      </c>
      <c r="E1145" s="4">
        <v>39</v>
      </c>
      <c r="F1145" s="4" t="s">
        <v>1994</v>
      </c>
    </row>
    <row r="1146" spans="1:6" x14ac:dyDescent="0.25">
      <c r="A1146" s="17">
        <v>40187</v>
      </c>
      <c r="B1146" s="4" t="s">
        <v>265</v>
      </c>
      <c r="C1146" s="4" t="s">
        <v>858</v>
      </c>
      <c r="D1146" s="4" t="s">
        <v>855</v>
      </c>
      <c r="E1146" s="4">
        <v>19</v>
      </c>
      <c r="F1146" s="4" t="s">
        <v>1995</v>
      </c>
    </row>
    <row r="1147" spans="1:6" x14ac:dyDescent="0.25">
      <c r="A1147" s="17">
        <v>40220</v>
      </c>
      <c r="B1147" s="4" t="s">
        <v>270</v>
      </c>
      <c r="C1147" s="4" t="s">
        <v>858</v>
      </c>
      <c r="D1147" s="4" t="s">
        <v>836</v>
      </c>
      <c r="E1147" s="4">
        <v>2</v>
      </c>
      <c r="F1147" s="4" t="s">
        <v>1996</v>
      </c>
    </row>
    <row r="1148" spans="1:6" x14ac:dyDescent="0.25">
      <c r="A1148" s="17">
        <v>40621</v>
      </c>
      <c r="B1148" s="4" t="s">
        <v>271</v>
      </c>
      <c r="C1148" s="4" t="s">
        <v>201</v>
      </c>
      <c r="D1148" s="4" t="s">
        <v>839</v>
      </c>
      <c r="E1148" s="4">
        <v>9</v>
      </c>
      <c r="F1148" s="4" t="s">
        <v>1997</v>
      </c>
    </row>
    <row r="1149" spans="1:6" x14ac:dyDescent="0.25">
      <c r="A1149" s="17">
        <v>40505</v>
      </c>
      <c r="B1149" s="4" t="s">
        <v>275</v>
      </c>
      <c r="C1149" s="4" t="s">
        <v>858</v>
      </c>
      <c r="D1149" s="4" t="s">
        <v>860</v>
      </c>
      <c r="E1149" s="4">
        <v>26</v>
      </c>
      <c r="F1149" s="4" t="s">
        <v>1998</v>
      </c>
    </row>
    <row r="1150" spans="1:6" x14ac:dyDescent="0.25">
      <c r="A1150" s="17">
        <v>40502</v>
      </c>
      <c r="B1150" s="4" t="s">
        <v>263</v>
      </c>
      <c r="C1150" s="4" t="s">
        <v>201</v>
      </c>
      <c r="D1150" s="4" t="s">
        <v>848</v>
      </c>
      <c r="E1150" s="4">
        <v>9</v>
      </c>
      <c r="F1150" s="4" t="s">
        <v>1999</v>
      </c>
    </row>
    <row r="1151" spans="1:6" x14ac:dyDescent="0.25">
      <c r="A1151" s="17">
        <v>39918</v>
      </c>
      <c r="B1151" s="4" t="s">
        <v>278</v>
      </c>
      <c r="C1151" s="4" t="s">
        <v>858</v>
      </c>
      <c r="D1151" s="4" t="s">
        <v>753</v>
      </c>
      <c r="E1151" s="4">
        <v>17</v>
      </c>
      <c r="F1151" s="4" t="s">
        <v>2000</v>
      </c>
    </row>
    <row r="1152" spans="1:6" x14ac:dyDescent="0.25">
      <c r="A1152" s="17">
        <v>40297</v>
      </c>
      <c r="B1152" s="4" t="s">
        <v>275</v>
      </c>
      <c r="C1152" s="4" t="s">
        <v>864</v>
      </c>
      <c r="D1152" s="4" t="s">
        <v>872</v>
      </c>
      <c r="E1152" s="4">
        <v>16</v>
      </c>
      <c r="F1152" s="4" t="s">
        <v>2001</v>
      </c>
    </row>
    <row r="1153" spans="1:6" x14ac:dyDescent="0.25">
      <c r="A1153" s="17">
        <v>40018</v>
      </c>
      <c r="B1153" s="4" t="s">
        <v>263</v>
      </c>
      <c r="C1153" s="4" t="s">
        <v>838</v>
      </c>
      <c r="D1153" s="4" t="s">
        <v>846</v>
      </c>
      <c r="E1153" s="4">
        <v>37</v>
      </c>
      <c r="F1153" s="4" t="s">
        <v>2002</v>
      </c>
    </row>
    <row r="1154" spans="1:6" x14ac:dyDescent="0.25">
      <c r="A1154" s="17">
        <v>39988</v>
      </c>
      <c r="B1154" s="4" t="s">
        <v>266</v>
      </c>
      <c r="C1154" s="4" t="s">
        <v>838</v>
      </c>
      <c r="D1154" s="4" t="s">
        <v>884</v>
      </c>
      <c r="E1154" s="4">
        <v>29</v>
      </c>
      <c r="F1154" s="4" t="s">
        <v>2003</v>
      </c>
    </row>
    <row r="1155" spans="1:6" x14ac:dyDescent="0.25">
      <c r="A1155" s="17">
        <v>40597</v>
      </c>
      <c r="B1155" s="4" t="s">
        <v>271</v>
      </c>
      <c r="C1155" s="4" t="s">
        <v>838</v>
      </c>
      <c r="D1155" s="4" t="s">
        <v>846</v>
      </c>
      <c r="E1155" s="4">
        <v>37</v>
      </c>
      <c r="F1155" s="4" t="s">
        <v>2004</v>
      </c>
    </row>
    <row r="1156" spans="1:6" x14ac:dyDescent="0.25">
      <c r="A1156" s="17">
        <v>40407</v>
      </c>
      <c r="B1156" s="4" t="s">
        <v>263</v>
      </c>
      <c r="C1156" s="4" t="s">
        <v>858</v>
      </c>
      <c r="D1156" s="4" t="s">
        <v>848</v>
      </c>
      <c r="E1156" s="4">
        <v>27</v>
      </c>
      <c r="F1156" s="4" t="s">
        <v>2005</v>
      </c>
    </row>
    <row r="1157" spans="1:6" x14ac:dyDescent="0.25">
      <c r="A1157" s="17">
        <v>40101</v>
      </c>
      <c r="B1157" s="4" t="s">
        <v>271</v>
      </c>
      <c r="C1157" s="4" t="s">
        <v>200</v>
      </c>
      <c r="D1157" s="4" t="s">
        <v>846</v>
      </c>
      <c r="E1157" s="4">
        <v>15</v>
      </c>
      <c r="F1157" s="4" t="s">
        <v>2006</v>
      </c>
    </row>
    <row r="1158" spans="1:6" x14ac:dyDescent="0.25">
      <c r="A1158" s="17">
        <v>40508</v>
      </c>
      <c r="B1158" s="4" t="s">
        <v>190</v>
      </c>
      <c r="C1158" s="4" t="s">
        <v>850</v>
      </c>
      <c r="D1158" s="4" t="s">
        <v>862</v>
      </c>
      <c r="E1158" s="4">
        <v>1</v>
      </c>
      <c r="F1158" s="4" t="s">
        <v>2007</v>
      </c>
    </row>
    <row r="1159" spans="1:6" x14ac:dyDescent="0.25">
      <c r="A1159" s="17">
        <v>40324</v>
      </c>
      <c r="B1159" s="4" t="s">
        <v>267</v>
      </c>
      <c r="C1159" s="4" t="s">
        <v>838</v>
      </c>
      <c r="D1159" s="4" t="s">
        <v>841</v>
      </c>
      <c r="E1159" s="4">
        <v>31</v>
      </c>
      <c r="F1159" s="4" t="s">
        <v>2008</v>
      </c>
    </row>
    <row r="1160" spans="1:6" x14ac:dyDescent="0.25">
      <c r="A1160" s="17">
        <v>40617</v>
      </c>
      <c r="B1160" s="4" t="s">
        <v>186</v>
      </c>
      <c r="C1160" s="4" t="s">
        <v>198</v>
      </c>
      <c r="D1160" s="4" t="s">
        <v>839</v>
      </c>
      <c r="E1160" s="4">
        <v>19</v>
      </c>
      <c r="F1160" s="4" t="s">
        <v>2009</v>
      </c>
    </row>
    <row r="1161" spans="1:6" x14ac:dyDescent="0.25">
      <c r="A1161" s="17">
        <v>40352</v>
      </c>
      <c r="B1161" s="4" t="s">
        <v>276</v>
      </c>
      <c r="C1161" s="4" t="s">
        <v>864</v>
      </c>
      <c r="D1161" s="4" t="s">
        <v>836</v>
      </c>
      <c r="E1161" s="4">
        <v>29</v>
      </c>
      <c r="F1161" s="4" t="s">
        <v>2010</v>
      </c>
    </row>
    <row r="1162" spans="1:6" x14ac:dyDescent="0.25">
      <c r="A1162" s="17">
        <v>40325</v>
      </c>
      <c r="B1162" s="4" t="s">
        <v>190</v>
      </c>
      <c r="C1162" s="4" t="s">
        <v>202</v>
      </c>
      <c r="D1162" s="4" t="s">
        <v>839</v>
      </c>
      <c r="E1162" s="4">
        <v>27</v>
      </c>
      <c r="F1162" s="4" t="s">
        <v>2011</v>
      </c>
    </row>
    <row r="1163" spans="1:6" x14ac:dyDescent="0.25">
      <c r="A1163" s="17">
        <v>40393</v>
      </c>
      <c r="B1163" s="4" t="s">
        <v>272</v>
      </c>
      <c r="C1163" s="4" t="s">
        <v>838</v>
      </c>
      <c r="D1163" s="4" t="s">
        <v>860</v>
      </c>
      <c r="E1163" s="4">
        <v>29</v>
      </c>
      <c r="F1163" s="4" t="s">
        <v>2012</v>
      </c>
    </row>
    <row r="1164" spans="1:6" x14ac:dyDescent="0.25">
      <c r="A1164" s="17">
        <v>40111</v>
      </c>
      <c r="B1164" s="4" t="s">
        <v>845</v>
      </c>
      <c r="C1164" s="4" t="s">
        <v>201</v>
      </c>
      <c r="D1164" s="4" t="s">
        <v>865</v>
      </c>
      <c r="E1164" s="4">
        <v>37</v>
      </c>
      <c r="F1164" s="4" t="s">
        <v>2013</v>
      </c>
    </row>
    <row r="1165" spans="1:6" x14ac:dyDescent="0.25">
      <c r="A1165" s="17">
        <v>40361</v>
      </c>
      <c r="B1165" s="4" t="s">
        <v>280</v>
      </c>
      <c r="C1165" s="4" t="s">
        <v>202</v>
      </c>
      <c r="D1165" s="4" t="s">
        <v>884</v>
      </c>
      <c r="E1165" s="4">
        <v>19</v>
      </c>
      <c r="F1165" s="4" t="s">
        <v>2014</v>
      </c>
    </row>
    <row r="1166" spans="1:6" x14ac:dyDescent="0.25">
      <c r="A1166" s="17">
        <v>40284</v>
      </c>
      <c r="B1166" s="4" t="s">
        <v>186</v>
      </c>
      <c r="C1166" s="4" t="s">
        <v>199</v>
      </c>
      <c r="D1166" s="4" t="s">
        <v>884</v>
      </c>
      <c r="E1166" s="4">
        <v>37</v>
      </c>
      <c r="F1166" s="4" t="s">
        <v>2015</v>
      </c>
    </row>
    <row r="1167" spans="1:6" x14ac:dyDescent="0.25">
      <c r="A1167" s="17">
        <v>40410</v>
      </c>
      <c r="B1167" s="4" t="s">
        <v>265</v>
      </c>
      <c r="C1167" s="4" t="s">
        <v>202</v>
      </c>
      <c r="D1167" s="4" t="s">
        <v>753</v>
      </c>
      <c r="E1167" s="4">
        <v>24</v>
      </c>
      <c r="F1167" s="4" t="s">
        <v>2016</v>
      </c>
    </row>
    <row r="1168" spans="1:6" x14ac:dyDescent="0.25">
      <c r="A1168" s="17">
        <v>39910</v>
      </c>
      <c r="B1168" s="4" t="s">
        <v>277</v>
      </c>
      <c r="C1168" s="4" t="s">
        <v>850</v>
      </c>
      <c r="D1168" s="4" t="s">
        <v>860</v>
      </c>
      <c r="E1168" s="4">
        <v>6</v>
      </c>
      <c r="F1168" s="4" t="s">
        <v>2017</v>
      </c>
    </row>
    <row r="1169" spans="1:6" x14ac:dyDescent="0.25">
      <c r="A1169" s="17">
        <v>40196</v>
      </c>
      <c r="B1169" s="4" t="s">
        <v>266</v>
      </c>
      <c r="C1169" s="4" t="s">
        <v>201</v>
      </c>
      <c r="D1169" s="4" t="s">
        <v>841</v>
      </c>
      <c r="E1169" s="4">
        <v>17</v>
      </c>
      <c r="F1169" s="4" t="s">
        <v>2018</v>
      </c>
    </row>
    <row r="1170" spans="1:6" x14ac:dyDescent="0.25">
      <c r="A1170" s="17">
        <v>40165</v>
      </c>
      <c r="B1170" s="4" t="s">
        <v>278</v>
      </c>
      <c r="C1170" s="4" t="s">
        <v>850</v>
      </c>
      <c r="D1170" s="4" t="s">
        <v>846</v>
      </c>
      <c r="E1170" s="4">
        <v>13</v>
      </c>
      <c r="F1170" s="4" t="s">
        <v>2019</v>
      </c>
    </row>
    <row r="1171" spans="1:6" x14ac:dyDescent="0.25">
      <c r="A1171" s="17">
        <v>40187</v>
      </c>
      <c r="B1171" s="4" t="s">
        <v>275</v>
      </c>
      <c r="C1171" s="4" t="s">
        <v>201</v>
      </c>
      <c r="D1171" s="4" t="s">
        <v>753</v>
      </c>
      <c r="E1171" s="4">
        <v>38</v>
      </c>
      <c r="F1171" s="4" t="s">
        <v>2020</v>
      </c>
    </row>
    <row r="1172" spans="1:6" x14ac:dyDescent="0.25">
      <c r="A1172" s="17">
        <v>40552</v>
      </c>
      <c r="B1172" s="4" t="s">
        <v>191</v>
      </c>
      <c r="C1172" s="4" t="s">
        <v>198</v>
      </c>
      <c r="D1172" s="4" t="s">
        <v>884</v>
      </c>
      <c r="E1172" s="4">
        <v>39</v>
      </c>
      <c r="F1172" s="4" t="s">
        <v>2021</v>
      </c>
    </row>
    <row r="1173" spans="1:6" x14ac:dyDescent="0.25">
      <c r="A1173" s="17">
        <v>40015</v>
      </c>
      <c r="B1173" s="4" t="s">
        <v>279</v>
      </c>
      <c r="C1173" s="4" t="s">
        <v>199</v>
      </c>
      <c r="D1173" s="4" t="s">
        <v>862</v>
      </c>
      <c r="E1173" s="4">
        <v>12</v>
      </c>
      <c r="F1173" s="4" t="s">
        <v>2022</v>
      </c>
    </row>
    <row r="1174" spans="1:6" x14ac:dyDescent="0.25">
      <c r="A1174" s="17">
        <v>40241</v>
      </c>
      <c r="B1174" s="4" t="s">
        <v>263</v>
      </c>
      <c r="C1174" s="4" t="s">
        <v>202</v>
      </c>
      <c r="D1174" s="4" t="s">
        <v>753</v>
      </c>
      <c r="E1174" s="4">
        <v>23</v>
      </c>
      <c r="F1174" s="4" t="s">
        <v>2023</v>
      </c>
    </row>
    <row r="1175" spans="1:6" x14ac:dyDescent="0.25">
      <c r="A1175" s="17">
        <v>40198</v>
      </c>
      <c r="B1175" s="4" t="s">
        <v>265</v>
      </c>
      <c r="C1175" s="4" t="s">
        <v>200</v>
      </c>
      <c r="D1175" s="4" t="s">
        <v>855</v>
      </c>
      <c r="E1175" s="4">
        <v>17</v>
      </c>
      <c r="F1175" s="4" t="s">
        <v>2024</v>
      </c>
    </row>
    <row r="1176" spans="1:6" x14ac:dyDescent="0.25">
      <c r="A1176" s="17">
        <v>40351</v>
      </c>
      <c r="B1176" s="4" t="s">
        <v>277</v>
      </c>
      <c r="C1176" s="4" t="s">
        <v>858</v>
      </c>
      <c r="D1176" s="4" t="s">
        <v>852</v>
      </c>
      <c r="E1176" s="4">
        <v>35</v>
      </c>
      <c r="F1176" s="4" t="s">
        <v>2025</v>
      </c>
    </row>
    <row r="1177" spans="1:6" x14ac:dyDescent="0.25">
      <c r="A1177" s="17">
        <v>40406</v>
      </c>
      <c r="B1177" s="4" t="s">
        <v>280</v>
      </c>
      <c r="C1177" s="4" t="s">
        <v>202</v>
      </c>
      <c r="D1177" s="4" t="s">
        <v>749</v>
      </c>
      <c r="E1177" s="4">
        <v>15</v>
      </c>
      <c r="F1177" s="4" t="s">
        <v>2026</v>
      </c>
    </row>
    <row r="1178" spans="1:6" x14ac:dyDescent="0.25">
      <c r="A1178" s="17">
        <v>40529</v>
      </c>
      <c r="B1178" s="4" t="s">
        <v>271</v>
      </c>
      <c r="C1178" s="4" t="s">
        <v>202</v>
      </c>
      <c r="D1178" s="4" t="s">
        <v>836</v>
      </c>
      <c r="E1178" s="4">
        <v>26</v>
      </c>
      <c r="F1178" s="4" t="s">
        <v>2027</v>
      </c>
    </row>
    <row r="1179" spans="1:6" x14ac:dyDescent="0.25">
      <c r="A1179" s="17">
        <v>40199</v>
      </c>
      <c r="B1179" s="4" t="s">
        <v>280</v>
      </c>
      <c r="C1179" s="4" t="s">
        <v>838</v>
      </c>
      <c r="D1179" s="4" t="s">
        <v>862</v>
      </c>
      <c r="E1179" s="4">
        <v>7</v>
      </c>
      <c r="F1179" s="4" t="s">
        <v>2028</v>
      </c>
    </row>
    <row r="1180" spans="1:6" x14ac:dyDescent="0.25">
      <c r="A1180" s="17">
        <v>40308</v>
      </c>
      <c r="B1180" s="4" t="s">
        <v>280</v>
      </c>
      <c r="C1180" s="4" t="s">
        <v>199</v>
      </c>
      <c r="D1180" s="4" t="s">
        <v>841</v>
      </c>
      <c r="E1180" s="4">
        <v>17</v>
      </c>
      <c r="F1180" s="4" t="s">
        <v>2029</v>
      </c>
    </row>
    <row r="1181" spans="1:6" x14ac:dyDescent="0.25">
      <c r="A1181" s="17">
        <v>40531</v>
      </c>
      <c r="B1181" s="4" t="s">
        <v>265</v>
      </c>
      <c r="C1181" s="4" t="s">
        <v>201</v>
      </c>
      <c r="D1181" s="4" t="s">
        <v>884</v>
      </c>
      <c r="E1181" s="4">
        <v>37</v>
      </c>
      <c r="F1181" s="4" t="s">
        <v>2030</v>
      </c>
    </row>
    <row r="1182" spans="1:6" x14ac:dyDescent="0.25">
      <c r="A1182" s="17">
        <v>40617</v>
      </c>
      <c r="B1182" s="4" t="s">
        <v>280</v>
      </c>
      <c r="C1182" s="4" t="s">
        <v>835</v>
      </c>
      <c r="D1182" s="4" t="s">
        <v>872</v>
      </c>
      <c r="E1182" s="4">
        <v>2</v>
      </c>
      <c r="F1182" s="4" t="s">
        <v>2031</v>
      </c>
    </row>
    <row r="1183" spans="1:6" x14ac:dyDescent="0.25">
      <c r="A1183" s="17">
        <v>40181</v>
      </c>
      <c r="B1183" s="4" t="s">
        <v>845</v>
      </c>
      <c r="C1183" s="4" t="s">
        <v>202</v>
      </c>
      <c r="D1183" s="4" t="s">
        <v>846</v>
      </c>
      <c r="E1183" s="4">
        <v>33</v>
      </c>
      <c r="F1183" s="4" t="s">
        <v>2032</v>
      </c>
    </row>
    <row r="1184" spans="1:6" x14ac:dyDescent="0.25">
      <c r="A1184" s="17">
        <v>40419</v>
      </c>
      <c r="B1184" s="4" t="s">
        <v>268</v>
      </c>
      <c r="C1184" s="4" t="s">
        <v>850</v>
      </c>
      <c r="D1184" s="4" t="s">
        <v>865</v>
      </c>
      <c r="E1184" s="4">
        <v>33</v>
      </c>
      <c r="F1184" s="4" t="s">
        <v>2033</v>
      </c>
    </row>
    <row r="1185" spans="1:6" x14ac:dyDescent="0.25">
      <c r="A1185" s="17">
        <v>40445</v>
      </c>
      <c r="B1185" s="4" t="s">
        <v>265</v>
      </c>
      <c r="C1185" s="4" t="s">
        <v>858</v>
      </c>
      <c r="D1185" s="4" t="s">
        <v>884</v>
      </c>
      <c r="E1185" s="4">
        <v>15</v>
      </c>
      <c r="F1185" s="4" t="s">
        <v>2034</v>
      </c>
    </row>
    <row r="1186" spans="1:6" x14ac:dyDescent="0.25">
      <c r="A1186" s="17">
        <v>40346</v>
      </c>
      <c r="B1186" s="4" t="s">
        <v>272</v>
      </c>
      <c r="C1186" s="4" t="s">
        <v>838</v>
      </c>
      <c r="D1186" s="4" t="s">
        <v>749</v>
      </c>
      <c r="E1186" s="4">
        <v>35</v>
      </c>
      <c r="F1186" s="4" t="s">
        <v>2035</v>
      </c>
    </row>
    <row r="1187" spans="1:6" x14ac:dyDescent="0.25">
      <c r="A1187" s="17">
        <v>40138</v>
      </c>
      <c r="B1187" s="4" t="s">
        <v>186</v>
      </c>
      <c r="C1187" s="4" t="s">
        <v>864</v>
      </c>
      <c r="D1187" s="4" t="s">
        <v>839</v>
      </c>
      <c r="E1187" s="4">
        <v>25</v>
      </c>
      <c r="F1187" s="4" t="s">
        <v>2036</v>
      </c>
    </row>
    <row r="1188" spans="1:6" x14ac:dyDescent="0.25">
      <c r="A1188" s="17">
        <v>40608</v>
      </c>
      <c r="B1188" s="4" t="s">
        <v>277</v>
      </c>
      <c r="C1188" s="4" t="s">
        <v>864</v>
      </c>
      <c r="D1188" s="4" t="s">
        <v>884</v>
      </c>
      <c r="E1188" s="4">
        <v>22</v>
      </c>
      <c r="F1188" s="4" t="s">
        <v>2037</v>
      </c>
    </row>
    <row r="1189" spans="1:6" x14ac:dyDescent="0.25">
      <c r="A1189" s="17">
        <v>40110</v>
      </c>
      <c r="B1189" s="4" t="s">
        <v>276</v>
      </c>
      <c r="C1189" s="4" t="s">
        <v>201</v>
      </c>
      <c r="D1189" s="4" t="s">
        <v>865</v>
      </c>
      <c r="E1189" s="4">
        <v>25</v>
      </c>
      <c r="F1189" s="4" t="s">
        <v>2038</v>
      </c>
    </row>
    <row r="1190" spans="1:6" x14ac:dyDescent="0.25">
      <c r="A1190" s="17">
        <v>40335</v>
      </c>
      <c r="B1190" s="4" t="s">
        <v>275</v>
      </c>
      <c r="C1190" s="4" t="s">
        <v>858</v>
      </c>
      <c r="D1190" s="4" t="s">
        <v>848</v>
      </c>
      <c r="E1190" s="4">
        <v>9</v>
      </c>
      <c r="F1190" s="4" t="s">
        <v>2039</v>
      </c>
    </row>
    <row r="1191" spans="1:6" x14ac:dyDescent="0.25">
      <c r="A1191" s="17">
        <v>40219</v>
      </c>
      <c r="B1191" s="4" t="s">
        <v>186</v>
      </c>
      <c r="C1191" s="4" t="s">
        <v>202</v>
      </c>
      <c r="D1191" s="4" t="s">
        <v>865</v>
      </c>
      <c r="E1191" s="4">
        <v>37</v>
      </c>
      <c r="F1191" s="4" t="s">
        <v>2040</v>
      </c>
    </row>
    <row r="1192" spans="1:6" x14ac:dyDescent="0.25">
      <c r="A1192" s="17">
        <v>40610</v>
      </c>
      <c r="B1192" s="4" t="s">
        <v>283</v>
      </c>
      <c r="C1192" s="4" t="s">
        <v>864</v>
      </c>
      <c r="D1192" s="4" t="s">
        <v>836</v>
      </c>
      <c r="E1192" s="4">
        <v>34</v>
      </c>
      <c r="F1192" s="4" t="s">
        <v>2041</v>
      </c>
    </row>
    <row r="1193" spans="1:6" x14ac:dyDescent="0.25">
      <c r="A1193" s="17">
        <v>40438</v>
      </c>
      <c r="B1193" s="4" t="s">
        <v>279</v>
      </c>
      <c r="C1193" s="4" t="s">
        <v>199</v>
      </c>
      <c r="D1193" s="4" t="s">
        <v>884</v>
      </c>
      <c r="E1193" s="4">
        <v>26</v>
      </c>
      <c r="F1193" s="4" t="s">
        <v>2042</v>
      </c>
    </row>
    <row r="1194" spans="1:6" x14ac:dyDescent="0.25">
      <c r="A1194" s="17">
        <v>40058</v>
      </c>
      <c r="B1194" s="4" t="s">
        <v>280</v>
      </c>
      <c r="C1194" s="4" t="s">
        <v>200</v>
      </c>
      <c r="D1194" s="4" t="s">
        <v>836</v>
      </c>
      <c r="E1194" s="4">
        <v>37</v>
      </c>
      <c r="F1194" s="4" t="s">
        <v>2043</v>
      </c>
    </row>
    <row r="1195" spans="1:6" x14ac:dyDescent="0.25">
      <c r="A1195" s="17">
        <v>40413</v>
      </c>
      <c r="B1195" s="4" t="s">
        <v>276</v>
      </c>
      <c r="C1195" s="4" t="s">
        <v>835</v>
      </c>
      <c r="D1195" s="4" t="s">
        <v>860</v>
      </c>
      <c r="E1195" s="4">
        <v>36</v>
      </c>
      <c r="F1195" s="4" t="s">
        <v>2044</v>
      </c>
    </row>
    <row r="1196" spans="1:6" x14ac:dyDescent="0.25">
      <c r="A1196" s="17">
        <v>40331</v>
      </c>
      <c r="B1196" s="4" t="s">
        <v>276</v>
      </c>
      <c r="C1196" s="4" t="s">
        <v>858</v>
      </c>
      <c r="D1196" s="4" t="s">
        <v>872</v>
      </c>
      <c r="E1196" s="4">
        <v>17</v>
      </c>
      <c r="F1196" s="4" t="s">
        <v>2045</v>
      </c>
    </row>
    <row r="1197" spans="1:6" x14ac:dyDescent="0.25">
      <c r="A1197" s="17">
        <v>39911</v>
      </c>
      <c r="B1197" s="4" t="s">
        <v>282</v>
      </c>
      <c r="C1197" s="4" t="s">
        <v>202</v>
      </c>
      <c r="D1197" s="4" t="s">
        <v>841</v>
      </c>
      <c r="E1197" s="4">
        <v>28</v>
      </c>
      <c r="F1197" s="4" t="s">
        <v>2046</v>
      </c>
    </row>
    <row r="1198" spans="1:6" x14ac:dyDescent="0.25">
      <c r="A1198" s="17">
        <v>40320</v>
      </c>
      <c r="B1198" s="4" t="s">
        <v>272</v>
      </c>
      <c r="C1198" s="4" t="s">
        <v>858</v>
      </c>
      <c r="D1198" s="4" t="s">
        <v>749</v>
      </c>
      <c r="E1198" s="4">
        <v>13</v>
      </c>
      <c r="F1198" s="4" t="s">
        <v>2047</v>
      </c>
    </row>
    <row r="1199" spans="1:6" x14ac:dyDescent="0.25">
      <c r="A1199" s="17">
        <v>40253</v>
      </c>
      <c r="B1199" s="4" t="s">
        <v>190</v>
      </c>
      <c r="C1199" s="4" t="s">
        <v>200</v>
      </c>
      <c r="D1199" s="4" t="s">
        <v>839</v>
      </c>
      <c r="E1199" s="4">
        <v>37</v>
      </c>
      <c r="F1199" s="4" t="s">
        <v>2048</v>
      </c>
    </row>
    <row r="1200" spans="1:6" x14ac:dyDescent="0.25">
      <c r="A1200" s="17">
        <v>40045</v>
      </c>
      <c r="B1200" s="4" t="s">
        <v>191</v>
      </c>
      <c r="C1200" s="4" t="s">
        <v>200</v>
      </c>
      <c r="D1200" s="4" t="s">
        <v>884</v>
      </c>
      <c r="E1200" s="4">
        <v>27</v>
      </c>
      <c r="F1200" s="4" t="s">
        <v>2049</v>
      </c>
    </row>
    <row r="1201" spans="1:6" x14ac:dyDescent="0.25">
      <c r="A1201" s="17">
        <v>40031</v>
      </c>
      <c r="B1201" s="4" t="s">
        <v>845</v>
      </c>
      <c r="C1201" s="4" t="s">
        <v>864</v>
      </c>
      <c r="D1201" s="4" t="s">
        <v>862</v>
      </c>
      <c r="E1201" s="4">
        <v>18</v>
      </c>
      <c r="F1201" s="4" t="s">
        <v>2050</v>
      </c>
    </row>
    <row r="1202" spans="1:6" x14ac:dyDescent="0.25">
      <c r="A1202" s="17">
        <v>40199</v>
      </c>
      <c r="B1202" s="4" t="s">
        <v>265</v>
      </c>
      <c r="C1202" s="4" t="s">
        <v>199</v>
      </c>
      <c r="D1202" s="4" t="s">
        <v>749</v>
      </c>
      <c r="E1202" s="4">
        <v>9</v>
      </c>
      <c r="F1202" s="4" t="s">
        <v>2051</v>
      </c>
    </row>
    <row r="1203" spans="1:6" x14ac:dyDescent="0.25">
      <c r="A1203" s="17">
        <v>40028</v>
      </c>
      <c r="B1203" s="4" t="s">
        <v>279</v>
      </c>
      <c r="C1203" s="4" t="s">
        <v>835</v>
      </c>
      <c r="D1203" s="4" t="s">
        <v>884</v>
      </c>
      <c r="E1203" s="4">
        <v>36</v>
      </c>
      <c r="F1203" s="4" t="s">
        <v>2052</v>
      </c>
    </row>
    <row r="1204" spans="1:6" x14ac:dyDescent="0.25">
      <c r="A1204" s="17">
        <v>40582</v>
      </c>
      <c r="B1204" s="4" t="s">
        <v>279</v>
      </c>
      <c r="C1204" s="4" t="s">
        <v>850</v>
      </c>
      <c r="D1204" s="4" t="s">
        <v>848</v>
      </c>
      <c r="E1204" s="4">
        <v>10</v>
      </c>
      <c r="F1204" s="4" t="s">
        <v>2053</v>
      </c>
    </row>
    <row r="1205" spans="1:6" x14ac:dyDescent="0.25">
      <c r="A1205" s="17">
        <v>40401</v>
      </c>
      <c r="B1205" s="4" t="s">
        <v>267</v>
      </c>
      <c r="C1205" s="4" t="s">
        <v>850</v>
      </c>
      <c r="D1205" s="4" t="s">
        <v>848</v>
      </c>
      <c r="E1205" s="4">
        <v>14</v>
      </c>
      <c r="F1205" s="4" t="s">
        <v>2054</v>
      </c>
    </row>
    <row r="1206" spans="1:6" x14ac:dyDescent="0.25">
      <c r="A1206" s="17">
        <v>40370</v>
      </c>
      <c r="B1206" s="4" t="s">
        <v>186</v>
      </c>
      <c r="C1206" s="4" t="s">
        <v>858</v>
      </c>
      <c r="D1206" s="4" t="s">
        <v>753</v>
      </c>
      <c r="E1206" s="4">
        <v>35</v>
      </c>
      <c r="F1206" s="4" t="s">
        <v>2055</v>
      </c>
    </row>
    <row r="1207" spans="1:6" x14ac:dyDescent="0.25">
      <c r="A1207" s="17">
        <v>39959</v>
      </c>
      <c r="B1207" s="4" t="s">
        <v>272</v>
      </c>
      <c r="C1207" s="4" t="s">
        <v>200</v>
      </c>
      <c r="D1207" s="4" t="s">
        <v>855</v>
      </c>
      <c r="E1207" s="4">
        <v>32</v>
      </c>
      <c r="F1207" s="4" t="s">
        <v>2056</v>
      </c>
    </row>
    <row r="1208" spans="1:6" x14ac:dyDescent="0.25">
      <c r="A1208" s="17">
        <v>39948</v>
      </c>
      <c r="B1208" s="4" t="s">
        <v>283</v>
      </c>
      <c r="C1208" s="4" t="s">
        <v>864</v>
      </c>
      <c r="D1208" s="4" t="s">
        <v>855</v>
      </c>
      <c r="E1208" s="4">
        <v>2</v>
      </c>
      <c r="F1208" s="4" t="s">
        <v>2057</v>
      </c>
    </row>
    <row r="1209" spans="1:6" x14ac:dyDescent="0.25">
      <c r="A1209" s="17">
        <v>39933</v>
      </c>
      <c r="B1209" s="4" t="s">
        <v>190</v>
      </c>
      <c r="C1209" s="4" t="s">
        <v>200</v>
      </c>
      <c r="D1209" s="4" t="s">
        <v>753</v>
      </c>
      <c r="E1209" s="4">
        <v>29</v>
      </c>
      <c r="F1209" s="4" t="s">
        <v>2058</v>
      </c>
    </row>
    <row r="1210" spans="1:6" x14ac:dyDescent="0.25">
      <c r="A1210" s="17">
        <v>40439</v>
      </c>
      <c r="B1210" s="4" t="s">
        <v>186</v>
      </c>
      <c r="C1210" s="4" t="s">
        <v>850</v>
      </c>
      <c r="D1210" s="4" t="s">
        <v>862</v>
      </c>
      <c r="E1210" s="4">
        <v>31</v>
      </c>
      <c r="F1210" s="4" t="s">
        <v>2059</v>
      </c>
    </row>
    <row r="1211" spans="1:6" x14ac:dyDescent="0.25">
      <c r="A1211" s="17">
        <v>39910</v>
      </c>
      <c r="B1211" s="4" t="s">
        <v>261</v>
      </c>
      <c r="C1211" s="4" t="s">
        <v>838</v>
      </c>
      <c r="D1211" s="4" t="s">
        <v>862</v>
      </c>
      <c r="E1211" s="4">
        <v>11</v>
      </c>
      <c r="F1211" s="4" t="s">
        <v>2060</v>
      </c>
    </row>
    <row r="1212" spans="1:6" x14ac:dyDescent="0.25">
      <c r="A1212" s="17">
        <v>40080</v>
      </c>
      <c r="B1212" s="4" t="s">
        <v>261</v>
      </c>
      <c r="C1212" s="4" t="s">
        <v>835</v>
      </c>
      <c r="D1212" s="4" t="s">
        <v>846</v>
      </c>
      <c r="E1212" s="4">
        <v>32</v>
      </c>
      <c r="F1212" s="4" t="s">
        <v>2061</v>
      </c>
    </row>
    <row r="1213" spans="1:6" x14ac:dyDescent="0.25">
      <c r="A1213" s="17">
        <v>40636</v>
      </c>
      <c r="B1213" s="4" t="s">
        <v>845</v>
      </c>
      <c r="C1213" s="4" t="s">
        <v>838</v>
      </c>
      <c r="D1213" s="4" t="s">
        <v>836</v>
      </c>
      <c r="E1213" s="4">
        <v>7</v>
      </c>
      <c r="F1213" s="4" t="s">
        <v>2062</v>
      </c>
    </row>
    <row r="1214" spans="1:6" x14ac:dyDescent="0.25">
      <c r="A1214" s="17">
        <v>40224</v>
      </c>
      <c r="B1214" s="4" t="s">
        <v>281</v>
      </c>
      <c r="C1214" s="4" t="s">
        <v>858</v>
      </c>
      <c r="D1214" s="4" t="s">
        <v>836</v>
      </c>
      <c r="E1214" s="4">
        <v>38</v>
      </c>
      <c r="F1214" s="4" t="s">
        <v>2063</v>
      </c>
    </row>
    <row r="1215" spans="1:6" x14ac:dyDescent="0.25">
      <c r="A1215" s="17">
        <v>40292</v>
      </c>
      <c r="B1215" s="4" t="s">
        <v>265</v>
      </c>
      <c r="C1215" s="4" t="s">
        <v>199</v>
      </c>
      <c r="D1215" s="4" t="s">
        <v>872</v>
      </c>
      <c r="E1215" s="4">
        <v>11</v>
      </c>
      <c r="F1215" s="4" t="s">
        <v>2064</v>
      </c>
    </row>
    <row r="1216" spans="1:6" x14ac:dyDescent="0.25">
      <c r="A1216" s="17">
        <v>39934</v>
      </c>
      <c r="B1216" s="4" t="s">
        <v>263</v>
      </c>
      <c r="C1216" s="4" t="s">
        <v>835</v>
      </c>
      <c r="D1216" s="4" t="s">
        <v>836</v>
      </c>
      <c r="E1216" s="4">
        <v>20</v>
      </c>
      <c r="F1216" s="4" t="s">
        <v>2065</v>
      </c>
    </row>
    <row r="1217" spans="1:6" x14ac:dyDescent="0.25">
      <c r="A1217" s="17">
        <v>40279</v>
      </c>
      <c r="B1217" s="4" t="s">
        <v>267</v>
      </c>
      <c r="C1217" s="4" t="s">
        <v>850</v>
      </c>
      <c r="D1217" s="4" t="s">
        <v>749</v>
      </c>
      <c r="E1217" s="4">
        <v>18</v>
      </c>
      <c r="F1217" s="4" t="s">
        <v>2066</v>
      </c>
    </row>
    <row r="1218" spans="1:6" x14ac:dyDescent="0.25">
      <c r="A1218" s="17">
        <v>40635</v>
      </c>
      <c r="B1218" s="4" t="s">
        <v>268</v>
      </c>
      <c r="C1218" s="4" t="s">
        <v>864</v>
      </c>
      <c r="D1218" s="4" t="s">
        <v>841</v>
      </c>
      <c r="E1218" s="4">
        <v>5</v>
      </c>
      <c r="F1218" s="4" t="s">
        <v>2067</v>
      </c>
    </row>
    <row r="1219" spans="1:6" x14ac:dyDescent="0.25">
      <c r="A1219" s="17">
        <v>40149</v>
      </c>
      <c r="B1219" s="4" t="s">
        <v>267</v>
      </c>
      <c r="C1219" s="4" t="s">
        <v>850</v>
      </c>
      <c r="D1219" s="4" t="s">
        <v>841</v>
      </c>
      <c r="E1219" s="4">
        <v>30</v>
      </c>
      <c r="F1219" s="4" t="s">
        <v>2068</v>
      </c>
    </row>
    <row r="1220" spans="1:6" x14ac:dyDescent="0.25">
      <c r="A1220" s="17">
        <v>40547</v>
      </c>
      <c r="B1220" s="4" t="s">
        <v>267</v>
      </c>
      <c r="C1220" s="4" t="s">
        <v>850</v>
      </c>
      <c r="D1220" s="4" t="s">
        <v>848</v>
      </c>
      <c r="E1220" s="4">
        <v>25</v>
      </c>
      <c r="F1220" s="4" t="s">
        <v>2069</v>
      </c>
    </row>
    <row r="1221" spans="1:6" x14ac:dyDescent="0.25">
      <c r="A1221" s="17">
        <v>40492</v>
      </c>
      <c r="B1221" s="4" t="s">
        <v>265</v>
      </c>
      <c r="C1221" s="4" t="s">
        <v>858</v>
      </c>
      <c r="D1221" s="4" t="s">
        <v>749</v>
      </c>
      <c r="E1221" s="4">
        <v>17</v>
      </c>
      <c r="F1221" s="4" t="s">
        <v>2070</v>
      </c>
    </row>
    <row r="1222" spans="1:6" x14ac:dyDescent="0.25">
      <c r="A1222" s="17">
        <v>40367</v>
      </c>
      <c r="B1222" s="4" t="s">
        <v>281</v>
      </c>
      <c r="C1222" s="4" t="s">
        <v>864</v>
      </c>
      <c r="D1222" s="4" t="s">
        <v>872</v>
      </c>
      <c r="E1222" s="4">
        <v>23</v>
      </c>
      <c r="F1222" s="4" t="s">
        <v>2071</v>
      </c>
    </row>
    <row r="1223" spans="1:6" x14ac:dyDescent="0.25">
      <c r="A1223" s="17">
        <v>39925</v>
      </c>
      <c r="B1223" s="4" t="s">
        <v>267</v>
      </c>
      <c r="C1223" s="4" t="s">
        <v>202</v>
      </c>
      <c r="D1223" s="4" t="s">
        <v>852</v>
      </c>
      <c r="E1223" s="4">
        <v>36</v>
      </c>
      <c r="F1223" s="4" t="s">
        <v>2072</v>
      </c>
    </row>
    <row r="1224" spans="1:6" x14ac:dyDescent="0.25">
      <c r="A1224" s="17">
        <v>40274</v>
      </c>
      <c r="B1224" s="4" t="s">
        <v>280</v>
      </c>
      <c r="C1224" s="4" t="s">
        <v>201</v>
      </c>
      <c r="D1224" s="4" t="s">
        <v>848</v>
      </c>
      <c r="E1224" s="4">
        <v>32</v>
      </c>
      <c r="F1224" s="4" t="s">
        <v>2073</v>
      </c>
    </row>
    <row r="1225" spans="1:6" x14ac:dyDescent="0.25">
      <c r="A1225" s="17">
        <v>40538</v>
      </c>
      <c r="B1225" s="4" t="s">
        <v>263</v>
      </c>
      <c r="C1225" s="4" t="s">
        <v>202</v>
      </c>
      <c r="D1225" s="4" t="s">
        <v>836</v>
      </c>
      <c r="E1225" s="4">
        <v>39</v>
      </c>
      <c r="F1225" s="4" t="s">
        <v>2074</v>
      </c>
    </row>
    <row r="1226" spans="1:6" x14ac:dyDescent="0.25">
      <c r="A1226" s="17">
        <v>40514</v>
      </c>
      <c r="B1226" s="4" t="s">
        <v>275</v>
      </c>
      <c r="C1226" s="4" t="s">
        <v>199</v>
      </c>
      <c r="D1226" s="4" t="s">
        <v>872</v>
      </c>
      <c r="E1226" s="4">
        <v>24</v>
      </c>
      <c r="F1226" s="4" t="s">
        <v>2075</v>
      </c>
    </row>
    <row r="1227" spans="1:6" x14ac:dyDescent="0.25">
      <c r="A1227" s="17">
        <v>39963</v>
      </c>
      <c r="B1227" s="4" t="s">
        <v>190</v>
      </c>
      <c r="C1227" s="4" t="s">
        <v>858</v>
      </c>
      <c r="D1227" s="4" t="s">
        <v>865</v>
      </c>
      <c r="E1227" s="4">
        <v>14</v>
      </c>
      <c r="F1227" s="4" t="s">
        <v>2076</v>
      </c>
    </row>
    <row r="1228" spans="1:6" x14ac:dyDescent="0.25">
      <c r="A1228" s="17">
        <v>40565</v>
      </c>
      <c r="B1228" s="4" t="s">
        <v>275</v>
      </c>
      <c r="C1228" s="4" t="s">
        <v>838</v>
      </c>
      <c r="D1228" s="4" t="s">
        <v>865</v>
      </c>
      <c r="E1228" s="4">
        <v>16</v>
      </c>
      <c r="F1228" s="4" t="s">
        <v>2077</v>
      </c>
    </row>
    <row r="1229" spans="1:6" x14ac:dyDescent="0.25">
      <c r="A1229" s="17">
        <v>40513</v>
      </c>
      <c r="B1229" s="4" t="s">
        <v>281</v>
      </c>
      <c r="C1229" s="4" t="s">
        <v>835</v>
      </c>
      <c r="D1229" s="4" t="s">
        <v>872</v>
      </c>
      <c r="E1229" s="4">
        <v>2</v>
      </c>
      <c r="F1229" s="4" t="s">
        <v>2078</v>
      </c>
    </row>
    <row r="1230" spans="1:6" x14ac:dyDescent="0.25">
      <c r="A1230" s="17">
        <v>40050</v>
      </c>
      <c r="B1230" s="4" t="s">
        <v>278</v>
      </c>
      <c r="C1230" s="4" t="s">
        <v>199</v>
      </c>
      <c r="D1230" s="4" t="s">
        <v>839</v>
      </c>
      <c r="E1230" s="4">
        <v>35</v>
      </c>
      <c r="F1230" s="4" t="s">
        <v>2079</v>
      </c>
    </row>
    <row r="1231" spans="1:6" x14ac:dyDescent="0.25">
      <c r="A1231" s="17">
        <v>40582</v>
      </c>
      <c r="B1231" s="4" t="s">
        <v>277</v>
      </c>
      <c r="C1231" s="4" t="s">
        <v>201</v>
      </c>
      <c r="D1231" s="4" t="s">
        <v>860</v>
      </c>
      <c r="E1231" s="4">
        <v>35</v>
      </c>
      <c r="F1231" s="4" t="s">
        <v>2080</v>
      </c>
    </row>
    <row r="1232" spans="1:6" x14ac:dyDescent="0.25">
      <c r="A1232" s="17">
        <v>40535</v>
      </c>
      <c r="B1232" s="4" t="s">
        <v>191</v>
      </c>
      <c r="C1232" s="4" t="s">
        <v>835</v>
      </c>
      <c r="D1232" s="4" t="s">
        <v>848</v>
      </c>
      <c r="E1232" s="4">
        <v>7</v>
      </c>
      <c r="F1232" s="4" t="s">
        <v>2081</v>
      </c>
    </row>
    <row r="1233" spans="1:6" x14ac:dyDescent="0.25">
      <c r="A1233" s="17">
        <v>40297</v>
      </c>
      <c r="B1233" s="4" t="s">
        <v>268</v>
      </c>
      <c r="C1233" s="4" t="s">
        <v>835</v>
      </c>
      <c r="D1233" s="4" t="s">
        <v>872</v>
      </c>
      <c r="E1233" s="4">
        <v>3</v>
      </c>
      <c r="F1233" s="4" t="s">
        <v>2082</v>
      </c>
    </row>
    <row r="1234" spans="1:6" x14ac:dyDescent="0.25">
      <c r="A1234" s="17">
        <v>40491</v>
      </c>
      <c r="B1234" s="4" t="s">
        <v>278</v>
      </c>
      <c r="C1234" s="4" t="s">
        <v>202</v>
      </c>
      <c r="D1234" s="4" t="s">
        <v>848</v>
      </c>
      <c r="E1234" s="4">
        <v>39</v>
      </c>
      <c r="F1234" s="4" t="s">
        <v>2083</v>
      </c>
    </row>
    <row r="1235" spans="1:6" x14ac:dyDescent="0.25">
      <c r="A1235" s="17">
        <v>40284</v>
      </c>
      <c r="B1235" s="4" t="s">
        <v>280</v>
      </c>
      <c r="C1235" s="4" t="s">
        <v>198</v>
      </c>
      <c r="D1235" s="4" t="s">
        <v>848</v>
      </c>
      <c r="E1235" s="4">
        <v>39</v>
      </c>
      <c r="F1235" s="4" t="s">
        <v>2084</v>
      </c>
    </row>
    <row r="1236" spans="1:6" x14ac:dyDescent="0.25">
      <c r="A1236" s="17">
        <v>40602</v>
      </c>
      <c r="B1236" s="4" t="s">
        <v>277</v>
      </c>
      <c r="C1236" s="4" t="s">
        <v>864</v>
      </c>
      <c r="D1236" s="4" t="s">
        <v>848</v>
      </c>
      <c r="E1236" s="4">
        <v>14</v>
      </c>
      <c r="F1236" s="4" t="s">
        <v>2085</v>
      </c>
    </row>
    <row r="1237" spans="1:6" x14ac:dyDescent="0.25">
      <c r="A1237" s="17">
        <v>40241</v>
      </c>
      <c r="B1237" s="4" t="s">
        <v>261</v>
      </c>
      <c r="C1237" s="4" t="s">
        <v>858</v>
      </c>
      <c r="D1237" s="4" t="s">
        <v>884</v>
      </c>
      <c r="E1237" s="4">
        <v>26</v>
      </c>
      <c r="F1237" s="4" t="s">
        <v>2086</v>
      </c>
    </row>
    <row r="1238" spans="1:6" x14ac:dyDescent="0.25">
      <c r="A1238" s="17">
        <v>40177</v>
      </c>
      <c r="B1238" s="4" t="s">
        <v>268</v>
      </c>
      <c r="C1238" s="4" t="s">
        <v>838</v>
      </c>
      <c r="D1238" s="4" t="s">
        <v>855</v>
      </c>
      <c r="E1238" s="4">
        <v>28</v>
      </c>
      <c r="F1238" s="4" t="s">
        <v>2087</v>
      </c>
    </row>
    <row r="1239" spans="1:6" x14ac:dyDescent="0.25">
      <c r="A1239" s="17">
        <v>39929</v>
      </c>
      <c r="B1239" s="4" t="s">
        <v>266</v>
      </c>
      <c r="C1239" s="4" t="s">
        <v>202</v>
      </c>
      <c r="D1239" s="4" t="s">
        <v>841</v>
      </c>
      <c r="E1239" s="4">
        <v>21</v>
      </c>
      <c r="F1239" s="4" t="s">
        <v>2088</v>
      </c>
    </row>
    <row r="1240" spans="1:6" x14ac:dyDescent="0.25">
      <c r="A1240" s="17">
        <v>40128</v>
      </c>
      <c r="B1240" s="4" t="s">
        <v>267</v>
      </c>
      <c r="C1240" s="4" t="s">
        <v>198</v>
      </c>
      <c r="D1240" s="4" t="s">
        <v>841</v>
      </c>
      <c r="E1240" s="4">
        <v>7</v>
      </c>
      <c r="F1240" s="4" t="s">
        <v>2089</v>
      </c>
    </row>
    <row r="1241" spans="1:6" x14ac:dyDescent="0.25">
      <c r="A1241" s="17">
        <v>40045</v>
      </c>
      <c r="B1241" s="4" t="s">
        <v>261</v>
      </c>
      <c r="C1241" s="4" t="s">
        <v>198</v>
      </c>
      <c r="D1241" s="4" t="s">
        <v>884</v>
      </c>
      <c r="E1241" s="4">
        <v>12</v>
      </c>
      <c r="F1241" s="4" t="s">
        <v>2090</v>
      </c>
    </row>
    <row r="1242" spans="1:6" x14ac:dyDescent="0.25">
      <c r="A1242" s="17">
        <v>40425</v>
      </c>
      <c r="B1242" s="4" t="s">
        <v>191</v>
      </c>
      <c r="C1242" s="4" t="s">
        <v>864</v>
      </c>
      <c r="D1242" s="4" t="s">
        <v>841</v>
      </c>
      <c r="E1242" s="4">
        <v>31</v>
      </c>
      <c r="F1242" s="4" t="s">
        <v>2091</v>
      </c>
    </row>
    <row r="1243" spans="1:6" x14ac:dyDescent="0.25">
      <c r="A1243" s="17">
        <v>40429</v>
      </c>
      <c r="B1243" s="4" t="s">
        <v>278</v>
      </c>
      <c r="C1243" s="4" t="s">
        <v>198</v>
      </c>
      <c r="D1243" s="4" t="s">
        <v>836</v>
      </c>
      <c r="E1243" s="4">
        <v>13</v>
      </c>
      <c r="F1243" s="4" t="s">
        <v>2092</v>
      </c>
    </row>
    <row r="1244" spans="1:6" x14ac:dyDescent="0.25">
      <c r="A1244" s="17">
        <v>40487</v>
      </c>
      <c r="B1244" s="4" t="s">
        <v>190</v>
      </c>
      <c r="C1244" s="4" t="s">
        <v>199</v>
      </c>
      <c r="D1244" s="4" t="s">
        <v>865</v>
      </c>
      <c r="E1244" s="4">
        <v>27</v>
      </c>
      <c r="F1244" s="4" t="s">
        <v>2093</v>
      </c>
    </row>
    <row r="1245" spans="1:6" x14ac:dyDescent="0.25">
      <c r="A1245" s="17">
        <v>40198</v>
      </c>
      <c r="B1245" s="4" t="s">
        <v>270</v>
      </c>
      <c r="C1245" s="4" t="s">
        <v>202</v>
      </c>
      <c r="D1245" s="4" t="s">
        <v>848</v>
      </c>
      <c r="E1245" s="4">
        <v>4</v>
      </c>
      <c r="F1245" s="4" t="s">
        <v>2094</v>
      </c>
    </row>
    <row r="1246" spans="1:6" x14ac:dyDescent="0.25">
      <c r="A1246" s="17">
        <v>40547</v>
      </c>
      <c r="B1246" s="4" t="s">
        <v>281</v>
      </c>
      <c r="C1246" s="4" t="s">
        <v>201</v>
      </c>
      <c r="D1246" s="4" t="s">
        <v>839</v>
      </c>
      <c r="E1246" s="4">
        <v>10</v>
      </c>
      <c r="F1246" s="4" t="s">
        <v>2095</v>
      </c>
    </row>
    <row r="1247" spans="1:6" x14ac:dyDescent="0.25">
      <c r="A1247" s="17">
        <v>40447</v>
      </c>
      <c r="B1247" s="4" t="s">
        <v>271</v>
      </c>
      <c r="C1247" s="4" t="s">
        <v>864</v>
      </c>
      <c r="D1247" s="4" t="s">
        <v>839</v>
      </c>
      <c r="E1247" s="4">
        <v>15</v>
      </c>
      <c r="F1247" s="4" t="s">
        <v>2096</v>
      </c>
    </row>
    <row r="1248" spans="1:6" x14ac:dyDescent="0.25">
      <c r="A1248" s="17">
        <v>39910</v>
      </c>
      <c r="B1248" s="4" t="s">
        <v>266</v>
      </c>
      <c r="C1248" s="4" t="s">
        <v>835</v>
      </c>
      <c r="D1248" s="4" t="s">
        <v>862</v>
      </c>
      <c r="E1248" s="4">
        <v>15</v>
      </c>
      <c r="F1248" s="4" t="s">
        <v>2097</v>
      </c>
    </row>
    <row r="1249" spans="1:6" x14ac:dyDescent="0.25">
      <c r="A1249" s="17">
        <v>39983</v>
      </c>
      <c r="B1249" s="4" t="s">
        <v>279</v>
      </c>
      <c r="C1249" s="4" t="s">
        <v>838</v>
      </c>
      <c r="D1249" s="4" t="s">
        <v>836</v>
      </c>
      <c r="E1249" s="4">
        <v>18</v>
      </c>
      <c r="F1249" s="4" t="s">
        <v>2098</v>
      </c>
    </row>
    <row r="1250" spans="1:6" x14ac:dyDescent="0.25">
      <c r="A1250" s="17">
        <v>40459</v>
      </c>
      <c r="B1250" s="4" t="s">
        <v>282</v>
      </c>
      <c r="C1250" s="4" t="s">
        <v>864</v>
      </c>
      <c r="D1250" s="4" t="s">
        <v>836</v>
      </c>
      <c r="E1250" s="4">
        <v>21</v>
      </c>
      <c r="F1250" s="4" t="s">
        <v>2099</v>
      </c>
    </row>
    <row r="1251" spans="1:6" x14ac:dyDescent="0.25">
      <c r="A1251" s="17">
        <v>40602</v>
      </c>
      <c r="B1251" s="4" t="s">
        <v>284</v>
      </c>
      <c r="C1251" s="4" t="s">
        <v>858</v>
      </c>
      <c r="D1251" s="4" t="s">
        <v>839</v>
      </c>
      <c r="E1251" s="4">
        <v>19</v>
      </c>
      <c r="F1251" s="4" t="s">
        <v>2100</v>
      </c>
    </row>
    <row r="1252" spans="1:6" x14ac:dyDescent="0.25">
      <c r="A1252" s="17">
        <v>40443</v>
      </c>
      <c r="B1252" s="4" t="s">
        <v>277</v>
      </c>
      <c r="C1252" s="4" t="s">
        <v>864</v>
      </c>
      <c r="D1252" s="4" t="s">
        <v>884</v>
      </c>
      <c r="E1252" s="4">
        <v>36</v>
      </c>
      <c r="F1252" s="4" t="s">
        <v>2101</v>
      </c>
    </row>
    <row r="1253" spans="1:6" x14ac:dyDescent="0.25">
      <c r="A1253" s="17">
        <v>40093</v>
      </c>
      <c r="B1253" s="4" t="s">
        <v>276</v>
      </c>
      <c r="C1253" s="4" t="s">
        <v>202</v>
      </c>
      <c r="D1253" s="4" t="s">
        <v>836</v>
      </c>
      <c r="E1253" s="4">
        <v>15</v>
      </c>
      <c r="F1253" s="4" t="s">
        <v>2102</v>
      </c>
    </row>
    <row r="1254" spans="1:6" x14ac:dyDescent="0.25">
      <c r="A1254" s="17">
        <v>40426</v>
      </c>
      <c r="B1254" s="4" t="s">
        <v>191</v>
      </c>
      <c r="C1254" s="4" t="s">
        <v>201</v>
      </c>
      <c r="D1254" s="4" t="s">
        <v>860</v>
      </c>
      <c r="E1254" s="4">
        <v>22</v>
      </c>
      <c r="F1254" s="4" t="s">
        <v>2103</v>
      </c>
    </row>
    <row r="1255" spans="1:6" x14ac:dyDescent="0.25">
      <c r="A1255" s="17">
        <v>40518</v>
      </c>
      <c r="B1255" s="4" t="s">
        <v>268</v>
      </c>
      <c r="C1255" s="4" t="s">
        <v>850</v>
      </c>
      <c r="D1255" s="4" t="s">
        <v>841</v>
      </c>
      <c r="E1255" s="4">
        <v>33</v>
      </c>
      <c r="F1255" s="4" t="s">
        <v>2104</v>
      </c>
    </row>
    <row r="1256" spans="1:6" x14ac:dyDescent="0.25">
      <c r="A1256" s="17">
        <v>40165</v>
      </c>
      <c r="B1256" s="4" t="s">
        <v>283</v>
      </c>
      <c r="C1256" s="4" t="s">
        <v>835</v>
      </c>
      <c r="D1256" s="4" t="s">
        <v>848</v>
      </c>
      <c r="E1256" s="4">
        <v>15</v>
      </c>
      <c r="F1256" s="4" t="s">
        <v>2105</v>
      </c>
    </row>
    <row r="1257" spans="1:6" x14ac:dyDescent="0.25">
      <c r="A1257" s="17">
        <v>40496</v>
      </c>
      <c r="B1257" s="4" t="s">
        <v>268</v>
      </c>
      <c r="C1257" s="4" t="s">
        <v>858</v>
      </c>
      <c r="D1257" s="4" t="s">
        <v>839</v>
      </c>
      <c r="E1257" s="4">
        <v>12</v>
      </c>
      <c r="F1257" s="4" t="s">
        <v>2106</v>
      </c>
    </row>
    <row r="1258" spans="1:6" x14ac:dyDescent="0.25">
      <c r="A1258" s="17">
        <v>40146</v>
      </c>
      <c r="B1258" s="4" t="s">
        <v>186</v>
      </c>
      <c r="C1258" s="4" t="s">
        <v>200</v>
      </c>
      <c r="D1258" s="4" t="s">
        <v>841</v>
      </c>
      <c r="E1258" s="4">
        <v>16</v>
      </c>
      <c r="F1258" s="4" t="s">
        <v>2107</v>
      </c>
    </row>
    <row r="1259" spans="1:6" x14ac:dyDescent="0.25">
      <c r="A1259" s="17">
        <v>40375</v>
      </c>
      <c r="B1259" s="4" t="s">
        <v>273</v>
      </c>
      <c r="C1259" s="4" t="s">
        <v>201</v>
      </c>
      <c r="D1259" s="4" t="s">
        <v>749</v>
      </c>
      <c r="E1259" s="4">
        <v>35</v>
      </c>
      <c r="F1259" s="4" t="s">
        <v>2108</v>
      </c>
    </row>
    <row r="1260" spans="1:6" x14ac:dyDescent="0.25">
      <c r="A1260" s="17">
        <v>40226</v>
      </c>
      <c r="B1260" s="4" t="s">
        <v>271</v>
      </c>
      <c r="C1260" s="4" t="s">
        <v>202</v>
      </c>
      <c r="D1260" s="4" t="s">
        <v>753</v>
      </c>
      <c r="E1260" s="4">
        <v>13</v>
      </c>
      <c r="F1260" s="4" t="s">
        <v>2109</v>
      </c>
    </row>
    <row r="1261" spans="1:6" x14ac:dyDescent="0.25">
      <c r="A1261" s="17">
        <v>40614</v>
      </c>
      <c r="B1261" s="4" t="s">
        <v>186</v>
      </c>
      <c r="C1261" s="4" t="s">
        <v>202</v>
      </c>
      <c r="D1261" s="4" t="s">
        <v>860</v>
      </c>
      <c r="E1261" s="4">
        <v>33</v>
      </c>
      <c r="F1261" s="4" t="s">
        <v>2110</v>
      </c>
    </row>
    <row r="1262" spans="1:6" x14ac:dyDescent="0.25">
      <c r="A1262" s="17">
        <v>40464</v>
      </c>
      <c r="B1262" s="4" t="s">
        <v>191</v>
      </c>
      <c r="C1262" s="4" t="s">
        <v>835</v>
      </c>
      <c r="D1262" s="4" t="s">
        <v>884</v>
      </c>
      <c r="E1262" s="4">
        <v>32</v>
      </c>
      <c r="F1262" s="4" t="s">
        <v>2111</v>
      </c>
    </row>
    <row r="1263" spans="1:6" x14ac:dyDescent="0.25">
      <c r="A1263" s="17">
        <v>40028</v>
      </c>
      <c r="B1263" s="4" t="s">
        <v>277</v>
      </c>
      <c r="C1263" s="4" t="s">
        <v>199</v>
      </c>
      <c r="D1263" s="4" t="s">
        <v>852</v>
      </c>
      <c r="E1263" s="4">
        <v>14</v>
      </c>
      <c r="F1263" s="4" t="s">
        <v>2112</v>
      </c>
    </row>
    <row r="1264" spans="1:6" x14ac:dyDescent="0.25">
      <c r="A1264" s="17">
        <v>40516</v>
      </c>
      <c r="B1264" s="4" t="s">
        <v>845</v>
      </c>
      <c r="C1264" s="4" t="s">
        <v>858</v>
      </c>
      <c r="D1264" s="4" t="s">
        <v>846</v>
      </c>
      <c r="E1264" s="4">
        <v>25</v>
      </c>
      <c r="F1264" s="4" t="s">
        <v>2113</v>
      </c>
    </row>
    <row r="1265" spans="1:6" x14ac:dyDescent="0.25">
      <c r="A1265" s="17">
        <v>40452</v>
      </c>
      <c r="B1265" s="4" t="s">
        <v>268</v>
      </c>
      <c r="C1265" s="4" t="s">
        <v>864</v>
      </c>
      <c r="D1265" s="4" t="s">
        <v>846</v>
      </c>
      <c r="E1265" s="4">
        <v>16</v>
      </c>
      <c r="F1265" s="4" t="s">
        <v>2114</v>
      </c>
    </row>
    <row r="1266" spans="1:6" x14ac:dyDescent="0.25">
      <c r="A1266" s="17">
        <v>40158</v>
      </c>
      <c r="B1266" s="4" t="s">
        <v>271</v>
      </c>
      <c r="C1266" s="4" t="s">
        <v>835</v>
      </c>
      <c r="D1266" s="4" t="s">
        <v>862</v>
      </c>
      <c r="E1266" s="4">
        <v>28</v>
      </c>
      <c r="F1266" s="4" t="s">
        <v>2115</v>
      </c>
    </row>
    <row r="1267" spans="1:6" x14ac:dyDescent="0.25">
      <c r="A1267" s="17">
        <v>40172</v>
      </c>
      <c r="B1267" s="4" t="s">
        <v>281</v>
      </c>
      <c r="C1267" s="4" t="s">
        <v>198</v>
      </c>
      <c r="D1267" s="4" t="s">
        <v>855</v>
      </c>
      <c r="E1267" s="4">
        <v>11</v>
      </c>
      <c r="F1267" s="4" t="s">
        <v>2116</v>
      </c>
    </row>
    <row r="1268" spans="1:6" x14ac:dyDescent="0.25">
      <c r="A1268" s="17">
        <v>40100</v>
      </c>
      <c r="B1268" s="4" t="s">
        <v>277</v>
      </c>
      <c r="C1268" s="4" t="s">
        <v>864</v>
      </c>
      <c r="D1268" s="4" t="s">
        <v>872</v>
      </c>
      <c r="E1268" s="4">
        <v>28</v>
      </c>
      <c r="F1268" s="4" t="s">
        <v>2117</v>
      </c>
    </row>
    <row r="1269" spans="1:6" x14ac:dyDescent="0.25">
      <c r="A1269" s="17">
        <v>40445</v>
      </c>
      <c r="B1269" s="4" t="s">
        <v>261</v>
      </c>
      <c r="C1269" s="4" t="s">
        <v>200</v>
      </c>
      <c r="D1269" s="4" t="s">
        <v>862</v>
      </c>
      <c r="E1269" s="4">
        <v>27</v>
      </c>
      <c r="F1269" s="4" t="s">
        <v>2118</v>
      </c>
    </row>
    <row r="1270" spans="1:6" x14ac:dyDescent="0.25">
      <c r="A1270" s="17">
        <v>40407</v>
      </c>
      <c r="B1270" s="4" t="s">
        <v>191</v>
      </c>
      <c r="C1270" s="4" t="s">
        <v>201</v>
      </c>
      <c r="D1270" s="4" t="s">
        <v>860</v>
      </c>
      <c r="E1270" s="4">
        <v>30</v>
      </c>
      <c r="F1270" s="4" t="s">
        <v>2119</v>
      </c>
    </row>
    <row r="1271" spans="1:6" x14ac:dyDescent="0.25">
      <c r="A1271" s="17">
        <v>40631</v>
      </c>
      <c r="B1271" s="4" t="s">
        <v>277</v>
      </c>
      <c r="C1271" s="4" t="s">
        <v>850</v>
      </c>
      <c r="D1271" s="4" t="s">
        <v>846</v>
      </c>
      <c r="E1271" s="4">
        <v>15</v>
      </c>
      <c r="F1271" s="4" t="s">
        <v>2120</v>
      </c>
    </row>
    <row r="1272" spans="1:6" x14ac:dyDescent="0.25">
      <c r="A1272" s="17">
        <v>40610</v>
      </c>
      <c r="B1272" s="4" t="s">
        <v>279</v>
      </c>
      <c r="C1272" s="4" t="s">
        <v>838</v>
      </c>
      <c r="D1272" s="4" t="s">
        <v>860</v>
      </c>
      <c r="E1272" s="4">
        <v>32</v>
      </c>
      <c r="F1272" s="4" t="s">
        <v>2121</v>
      </c>
    </row>
    <row r="1273" spans="1:6" x14ac:dyDescent="0.25">
      <c r="A1273" s="17">
        <v>40604</v>
      </c>
      <c r="B1273" s="4" t="s">
        <v>275</v>
      </c>
      <c r="C1273" s="4" t="s">
        <v>835</v>
      </c>
      <c r="D1273" s="4" t="s">
        <v>862</v>
      </c>
      <c r="E1273" s="4">
        <v>18</v>
      </c>
      <c r="F1273" s="4" t="s">
        <v>2122</v>
      </c>
    </row>
    <row r="1274" spans="1:6" x14ac:dyDescent="0.25">
      <c r="A1274" s="17">
        <v>40482</v>
      </c>
      <c r="B1274" s="4" t="s">
        <v>282</v>
      </c>
      <c r="C1274" s="4" t="s">
        <v>199</v>
      </c>
      <c r="D1274" s="4" t="s">
        <v>846</v>
      </c>
      <c r="E1274" s="4">
        <v>12</v>
      </c>
      <c r="F1274" s="4" t="s">
        <v>2123</v>
      </c>
    </row>
    <row r="1275" spans="1:6" x14ac:dyDescent="0.25">
      <c r="A1275" s="17">
        <v>40554</v>
      </c>
      <c r="B1275" s="4" t="s">
        <v>275</v>
      </c>
      <c r="C1275" s="4" t="s">
        <v>199</v>
      </c>
      <c r="D1275" s="4" t="s">
        <v>753</v>
      </c>
      <c r="E1275" s="4">
        <v>20</v>
      </c>
      <c r="F1275" s="4" t="s">
        <v>2124</v>
      </c>
    </row>
    <row r="1276" spans="1:6" x14ac:dyDescent="0.25">
      <c r="A1276" s="17">
        <v>40357</v>
      </c>
      <c r="B1276" s="4" t="s">
        <v>281</v>
      </c>
      <c r="C1276" s="4" t="s">
        <v>850</v>
      </c>
      <c r="D1276" s="4" t="s">
        <v>852</v>
      </c>
      <c r="E1276" s="4">
        <v>7</v>
      </c>
      <c r="F1276" s="4" t="s">
        <v>2125</v>
      </c>
    </row>
    <row r="1277" spans="1:6" x14ac:dyDescent="0.25">
      <c r="A1277" s="17">
        <v>40604</v>
      </c>
      <c r="B1277" s="4" t="s">
        <v>278</v>
      </c>
      <c r="C1277" s="4" t="s">
        <v>200</v>
      </c>
      <c r="D1277" s="4" t="s">
        <v>749</v>
      </c>
      <c r="E1277" s="4">
        <v>1</v>
      </c>
      <c r="F1277" s="4" t="s">
        <v>2126</v>
      </c>
    </row>
    <row r="1278" spans="1:6" x14ac:dyDescent="0.25">
      <c r="A1278" s="17">
        <v>40063</v>
      </c>
      <c r="B1278" s="4" t="s">
        <v>268</v>
      </c>
      <c r="C1278" s="4" t="s">
        <v>864</v>
      </c>
      <c r="D1278" s="4" t="s">
        <v>749</v>
      </c>
      <c r="E1278" s="4">
        <v>16</v>
      </c>
      <c r="F1278" s="4" t="s">
        <v>2127</v>
      </c>
    </row>
    <row r="1279" spans="1:6" x14ac:dyDescent="0.25">
      <c r="A1279" s="17">
        <v>40461</v>
      </c>
      <c r="B1279" s="4" t="s">
        <v>282</v>
      </c>
      <c r="C1279" s="4" t="s">
        <v>202</v>
      </c>
      <c r="D1279" s="4" t="s">
        <v>836</v>
      </c>
      <c r="E1279" s="4">
        <v>23</v>
      </c>
      <c r="F1279" s="4" t="s">
        <v>2128</v>
      </c>
    </row>
    <row r="1280" spans="1:6" x14ac:dyDescent="0.25">
      <c r="A1280" s="17">
        <v>40451</v>
      </c>
      <c r="B1280" s="4" t="s">
        <v>279</v>
      </c>
      <c r="C1280" s="4" t="s">
        <v>864</v>
      </c>
      <c r="D1280" s="4" t="s">
        <v>860</v>
      </c>
      <c r="E1280" s="4">
        <v>20</v>
      </c>
      <c r="F1280" s="4" t="s">
        <v>2129</v>
      </c>
    </row>
    <row r="1281" spans="1:6" x14ac:dyDescent="0.25">
      <c r="A1281" s="17">
        <v>40279</v>
      </c>
      <c r="B1281" s="4" t="s">
        <v>263</v>
      </c>
      <c r="C1281" s="4" t="s">
        <v>198</v>
      </c>
      <c r="D1281" s="4" t="s">
        <v>865</v>
      </c>
      <c r="E1281" s="4">
        <v>19</v>
      </c>
      <c r="F1281" s="4" t="s">
        <v>2130</v>
      </c>
    </row>
    <row r="1282" spans="1:6" x14ac:dyDescent="0.25">
      <c r="A1282" s="17">
        <v>40001</v>
      </c>
      <c r="B1282" s="4" t="s">
        <v>261</v>
      </c>
      <c r="C1282" s="4" t="s">
        <v>198</v>
      </c>
      <c r="D1282" s="4" t="s">
        <v>852</v>
      </c>
      <c r="E1282" s="4">
        <v>36</v>
      </c>
      <c r="F1282" s="4" t="s">
        <v>2131</v>
      </c>
    </row>
    <row r="1283" spans="1:6" x14ac:dyDescent="0.25">
      <c r="A1283" s="17">
        <v>40022</v>
      </c>
      <c r="B1283" s="4" t="s">
        <v>273</v>
      </c>
      <c r="C1283" s="4" t="s">
        <v>835</v>
      </c>
      <c r="D1283" s="4" t="s">
        <v>836</v>
      </c>
      <c r="E1283" s="4">
        <v>6</v>
      </c>
      <c r="F1283" s="4" t="s">
        <v>2132</v>
      </c>
    </row>
    <row r="1284" spans="1:6" x14ac:dyDescent="0.25">
      <c r="A1284" s="17">
        <v>39986</v>
      </c>
      <c r="B1284" s="4" t="s">
        <v>191</v>
      </c>
      <c r="C1284" s="4" t="s">
        <v>202</v>
      </c>
      <c r="D1284" s="4" t="s">
        <v>839</v>
      </c>
      <c r="E1284" s="4">
        <v>30</v>
      </c>
      <c r="F1284" s="4" t="s">
        <v>2133</v>
      </c>
    </row>
    <row r="1285" spans="1:6" x14ac:dyDescent="0.25">
      <c r="A1285" s="17">
        <v>40060</v>
      </c>
      <c r="B1285" s="4" t="s">
        <v>267</v>
      </c>
      <c r="C1285" s="4" t="s">
        <v>850</v>
      </c>
      <c r="D1285" s="4" t="s">
        <v>848</v>
      </c>
      <c r="E1285" s="4">
        <v>10</v>
      </c>
      <c r="F1285" s="4" t="s">
        <v>2134</v>
      </c>
    </row>
    <row r="1286" spans="1:6" x14ac:dyDescent="0.25">
      <c r="A1286" s="17">
        <v>40266</v>
      </c>
      <c r="B1286" s="4" t="s">
        <v>263</v>
      </c>
      <c r="C1286" s="4" t="s">
        <v>838</v>
      </c>
      <c r="D1286" s="4" t="s">
        <v>862</v>
      </c>
      <c r="E1286" s="4">
        <v>4</v>
      </c>
      <c r="F1286" s="4" t="s">
        <v>2135</v>
      </c>
    </row>
    <row r="1287" spans="1:6" x14ac:dyDescent="0.25">
      <c r="A1287" s="17">
        <v>40410</v>
      </c>
      <c r="B1287" s="4" t="s">
        <v>263</v>
      </c>
      <c r="C1287" s="4" t="s">
        <v>850</v>
      </c>
      <c r="D1287" s="4" t="s">
        <v>841</v>
      </c>
      <c r="E1287" s="4">
        <v>37</v>
      </c>
      <c r="F1287" s="4" t="s">
        <v>2136</v>
      </c>
    </row>
    <row r="1288" spans="1:6" x14ac:dyDescent="0.25">
      <c r="A1288" s="17">
        <v>40504</v>
      </c>
      <c r="B1288" s="4" t="s">
        <v>275</v>
      </c>
      <c r="C1288" s="4" t="s">
        <v>198</v>
      </c>
      <c r="D1288" s="4" t="s">
        <v>865</v>
      </c>
      <c r="E1288" s="4">
        <v>8</v>
      </c>
      <c r="F1288" s="4" t="s">
        <v>2137</v>
      </c>
    </row>
    <row r="1289" spans="1:6" x14ac:dyDescent="0.25">
      <c r="A1289" s="17">
        <v>40534</v>
      </c>
      <c r="B1289" s="4" t="s">
        <v>265</v>
      </c>
      <c r="C1289" s="4" t="s">
        <v>201</v>
      </c>
      <c r="D1289" s="4" t="s">
        <v>872</v>
      </c>
      <c r="E1289" s="4">
        <v>6</v>
      </c>
      <c r="F1289" s="4" t="s">
        <v>2138</v>
      </c>
    </row>
    <row r="1290" spans="1:6" x14ac:dyDescent="0.25">
      <c r="A1290" s="17">
        <v>40301</v>
      </c>
      <c r="B1290" s="4" t="s">
        <v>272</v>
      </c>
      <c r="C1290" s="4" t="s">
        <v>201</v>
      </c>
      <c r="D1290" s="4" t="s">
        <v>753</v>
      </c>
      <c r="E1290" s="4">
        <v>33</v>
      </c>
      <c r="F1290" s="4" t="s">
        <v>2139</v>
      </c>
    </row>
    <row r="1291" spans="1:6" x14ac:dyDescent="0.25">
      <c r="A1291" s="17">
        <v>39978</v>
      </c>
      <c r="B1291" s="4" t="s">
        <v>280</v>
      </c>
      <c r="C1291" s="4" t="s">
        <v>199</v>
      </c>
      <c r="D1291" s="4" t="s">
        <v>749</v>
      </c>
      <c r="E1291" s="4">
        <v>8</v>
      </c>
      <c r="F1291" s="4" t="s">
        <v>2140</v>
      </c>
    </row>
    <row r="1292" spans="1:6" x14ac:dyDescent="0.25">
      <c r="A1292" s="17">
        <v>40459</v>
      </c>
      <c r="B1292" s="4" t="s">
        <v>267</v>
      </c>
      <c r="C1292" s="4" t="s">
        <v>864</v>
      </c>
      <c r="D1292" s="4" t="s">
        <v>872</v>
      </c>
      <c r="E1292" s="4">
        <v>23</v>
      </c>
      <c r="F1292" s="4" t="s">
        <v>2141</v>
      </c>
    </row>
    <row r="1293" spans="1:6" x14ac:dyDescent="0.25">
      <c r="A1293" s="17">
        <v>40063</v>
      </c>
      <c r="B1293" s="4" t="s">
        <v>186</v>
      </c>
      <c r="C1293" s="4" t="s">
        <v>838</v>
      </c>
      <c r="D1293" s="4" t="s">
        <v>749</v>
      </c>
      <c r="E1293" s="4">
        <v>9</v>
      </c>
      <c r="F1293" s="4" t="s">
        <v>2142</v>
      </c>
    </row>
    <row r="1294" spans="1:6" x14ac:dyDescent="0.25">
      <c r="A1294" s="17">
        <v>40125</v>
      </c>
      <c r="B1294" s="4" t="s">
        <v>270</v>
      </c>
      <c r="C1294" s="4" t="s">
        <v>850</v>
      </c>
      <c r="D1294" s="4" t="s">
        <v>855</v>
      </c>
      <c r="E1294" s="4">
        <v>34</v>
      </c>
      <c r="F1294" s="4" t="s">
        <v>2143</v>
      </c>
    </row>
    <row r="1295" spans="1:6" x14ac:dyDescent="0.25">
      <c r="A1295" s="17">
        <v>39972</v>
      </c>
      <c r="B1295" s="4" t="s">
        <v>281</v>
      </c>
      <c r="C1295" s="4" t="s">
        <v>200</v>
      </c>
      <c r="D1295" s="4" t="s">
        <v>753</v>
      </c>
      <c r="E1295" s="4">
        <v>28</v>
      </c>
      <c r="F1295" s="4" t="s">
        <v>2144</v>
      </c>
    </row>
    <row r="1296" spans="1:6" x14ac:dyDescent="0.25">
      <c r="A1296" s="17">
        <v>40491</v>
      </c>
      <c r="B1296" s="4" t="s">
        <v>261</v>
      </c>
      <c r="C1296" s="4" t="s">
        <v>850</v>
      </c>
      <c r="D1296" s="4" t="s">
        <v>865</v>
      </c>
      <c r="E1296" s="4">
        <v>37</v>
      </c>
      <c r="F1296" s="4" t="s">
        <v>2145</v>
      </c>
    </row>
    <row r="1297" spans="1:6" x14ac:dyDescent="0.25">
      <c r="A1297" s="17">
        <v>40151</v>
      </c>
      <c r="B1297" s="4" t="s">
        <v>275</v>
      </c>
      <c r="C1297" s="4" t="s">
        <v>835</v>
      </c>
      <c r="D1297" s="4" t="s">
        <v>884</v>
      </c>
      <c r="E1297" s="4">
        <v>26</v>
      </c>
      <c r="F1297" s="4" t="s">
        <v>2146</v>
      </c>
    </row>
    <row r="1298" spans="1:6" x14ac:dyDescent="0.25">
      <c r="A1298" s="17">
        <v>40624</v>
      </c>
      <c r="B1298" s="4" t="s">
        <v>281</v>
      </c>
      <c r="C1298" s="4" t="s">
        <v>198</v>
      </c>
      <c r="D1298" s="4" t="s">
        <v>872</v>
      </c>
      <c r="E1298" s="4">
        <v>9</v>
      </c>
      <c r="F1298" s="4" t="s">
        <v>2147</v>
      </c>
    </row>
    <row r="1299" spans="1:6" x14ac:dyDescent="0.25">
      <c r="A1299" s="17">
        <v>40480</v>
      </c>
      <c r="B1299" s="4" t="s">
        <v>186</v>
      </c>
      <c r="C1299" s="4" t="s">
        <v>850</v>
      </c>
      <c r="D1299" s="4" t="s">
        <v>841</v>
      </c>
      <c r="E1299" s="4">
        <v>33</v>
      </c>
      <c r="F1299" s="4" t="s">
        <v>2148</v>
      </c>
    </row>
    <row r="1300" spans="1:6" x14ac:dyDescent="0.25">
      <c r="A1300" s="17">
        <v>40088</v>
      </c>
      <c r="B1300" s="4" t="s">
        <v>271</v>
      </c>
      <c r="C1300" s="4" t="s">
        <v>850</v>
      </c>
      <c r="D1300" s="4" t="s">
        <v>836</v>
      </c>
      <c r="E1300" s="4">
        <v>5</v>
      </c>
      <c r="F1300" s="4" t="s">
        <v>2149</v>
      </c>
    </row>
    <row r="1301" spans="1:6" x14ac:dyDescent="0.25">
      <c r="A1301" s="17">
        <v>40451</v>
      </c>
      <c r="B1301" s="4" t="s">
        <v>283</v>
      </c>
      <c r="C1301" s="4" t="s">
        <v>864</v>
      </c>
      <c r="D1301" s="4" t="s">
        <v>855</v>
      </c>
      <c r="E1301" s="4">
        <v>28</v>
      </c>
      <c r="F1301" s="4" t="s">
        <v>2150</v>
      </c>
    </row>
    <row r="1302" spans="1:6" x14ac:dyDescent="0.25">
      <c r="A1302" s="17">
        <v>40612</v>
      </c>
      <c r="B1302" s="4" t="s">
        <v>265</v>
      </c>
      <c r="C1302" s="4" t="s">
        <v>198</v>
      </c>
      <c r="D1302" s="4" t="s">
        <v>862</v>
      </c>
      <c r="E1302" s="4">
        <v>13</v>
      </c>
      <c r="F1302" s="4" t="s">
        <v>2151</v>
      </c>
    </row>
    <row r="1303" spans="1:6" x14ac:dyDescent="0.25">
      <c r="A1303" s="17">
        <v>40113</v>
      </c>
      <c r="B1303" s="4" t="s">
        <v>281</v>
      </c>
      <c r="C1303" s="4" t="s">
        <v>201</v>
      </c>
      <c r="D1303" s="4" t="s">
        <v>848</v>
      </c>
      <c r="E1303" s="4">
        <v>29</v>
      </c>
      <c r="F1303" s="4" t="s">
        <v>2152</v>
      </c>
    </row>
    <row r="1304" spans="1:6" x14ac:dyDescent="0.25">
      <c r="A1304" s="17">
        <v>40509</v>
      </c>
      <c r="B1304" s="4" t="s">
        <v>283</v>
      </c>
      <c r="C1304" s="4" t="s">
        <v>864</v>
      </c>
      <c r="D1304" s="4" t="s">
        <v>839</v>
      </c>
      <c r="E1304" s="4">
        <v>4</v>
      </c>
      <c r="F1304" s="4" t="s">
        <v>2153</v>
      </c>
    </row>
    <row r="1305" spans="1:6" x14ac:dyDescent="0.25">
      <c r="A1305" s="17">
        <v>40479</v>
      </c>
      <c r="B1305" s="4" t="s">
        <v>277</v>
      </c>
      <c r="C1305" s="4" t="s">
        <v>835</v>
      </c>
      <c r="D1305" s="4" t="s">
        <v>846</v>
      </c>
      <c r="E1305" s="4">
        <v>26</v>
      </c>
      <c r="F1305" s="4" t="s">
        <v>2154</v>
      </c>
    </row>
    <row r="1306" spans="1:6" x14ac:dyDescent="0.25">
      <c r="A1306" s="17">
        <v>40283</v>
      </c>
      <c r="B1306" s="4" t="s">
        <v>191</v>
      </c>
      <c r="C1306" s="4" t="s">
        <v>838</v>
      </c>
      <c r="D1306" s="4" t="s">
        <v>872</v>
      </c>
      <c r="E1306" s="4">
        <v>13</v>
      </c>
      <c r="F1306" s="4" t="s">
        <v>2155</v>
      </c>
    </row>
    <row r="1307" spans="1:6" x14ac:dyDescent="0.25">
      <c r="A1307" s="17">
        <v>39958</v>
      </c>
      <c r="B1307" s="4" t="s">
        <v>283</v>
      </c>
      <c r="C1307" s="4" t="s">
        <v>202</v>
      </c>
      <c r="D1307" s="4" t="s">
        <v>749</v>
      </c>
      <c r="E1307" s="4">
        <v>19</v>
      </c>
      <c r="F1307" s="4" t="s">
        <v>2156</v>
      </c>
    </row>
    <row r="1308" spans="1:6" x14ac:dyDescent="0.25">
      <c r="A1308" s="17">
        <v>40144</v>
      </c>
      <c r="B1308" s="4" t="s">
        <v>267</v>
      </c>
      <c r="C1308" s="4" t="s">
        <v>858</v>
      </c>
      <c r="D1308" s="4" t="s">
        <v>884</v>
      </c>
      <c r="E1308" s="4">
        <v>4</v>
      </c>
      <c r="F1308" s="4" t="s">
        <v>2157</v>
      </c>
    </row>
    <row r="1309" spans="1:6" x14ac:dyDescent="0.25">
      <c r="A1309" s="17">
        <v>40053</v>
      </c>
      <c r="B1309" s="4" t="s">
        <v>186</v>
      </c>
      <c r="C1309" s="4" t="s">
        <v>201</v>
      </c>
      <c r="D1309" s="4" t="s">
        <v>884</v>
      </c>
      <c r="E1309" s="4">
        <v>2</v>
      </c>
      <c r="F1309" s="4" t="s">
        <v>2158</v>
      </c>
    </row>
    <row r="1310" spans="1:6" x14ac:dyDescent="0.25">
      <c r="A1310" s="17">
        <v>40177</v>
      </c>
      <c r="B1310" s="4" t="s">
        <v>275</v>
      </c>
      <c r="C1310" s="4" t="s">
        <v>200</v>
      </c>
      <c r="D1310" s="4" t="s">
        <v>848</v>
      </c>
      <c r="E1310" s="4">
        <v>39</v>
      </c>
      <c r="F1310" s="4" t="s">
        <v>2159</v>
      </c>
    </row>
    <row r="1311" spans="1:6" x14ac:dyDescent="0.25">
      <c r="A1311" s="17">
        <v>40018</v>
      </c>
      <c r="B1311" s="4" t="s">
        <v>270</v>
      </c>
      <c r="C1311" s="4" t="s">
        <v>202</v>
      </c>
      <c r="D1311" s="4" t="s">
        <v>753</v>
      </c>
      <c r="E1311" s="4">
        <v>1</v>
      </c>
      <c r="F1311" s="4" t="s">
        <v>2160</v>
      </c>
    </row>
    <row r="1312" spans="1:6" x14ac:dyDescent="0.25">
      <c r="A1312" s="17">
        <v>40407</v>
      </c>
      <c r="B1312" s="4" t="s">
        <v>272</v>
      </c>
      <c r="C1312" s="4" t="s">
        <v>201</v>
      </c>
      <c r="D1312" s="4" t="s">
        <v>865</v>
      </c>
      <c r="E1312" s="4">
        <v>21</v>
      </c>
      <c r="F1312" s="4" t="s">
        <v>2161</v>
      </c>
    </row>
    <row r="1313" spans="1:6" x14ac:dyDescent="0.25">
      <c r="A1313" s="17">
        <v>40467</v>
      </c>
      <c r="B1313" s="4" t="s">
        <v>261</v>
      </c>
      <c r="C1313" s="4" t="s">
        <v>199</v>
      </c>
      <c r="D1313" s="4" t="s">
        <v>839</v>
      </c>
      <c r="E1313" s="4">
        <v>29</v>
      </c>
      <c r="F1313" s="4" t="s">
        <v>2162</v>
      </c>
    </row>
    <row r="1314" spans="1:6" x14ac:dyDescent="0.25">
      <c r="A1314" s="17">
        <v>40092</v>
      </c>
      <c r="B1314" s="4" t="s">
        <v>278</v>
      </c>
      <c r="C1314" s="4" t="s">
        <v>858</v>
      </c>
      <c r="D1314" s="4" t="s">
        <v>855</v>
      </c>
      <c r="E1314" s="4">
        <v>28</v>
      </c>
      <c r="F1314" s="4" t="s">
        <v>2163</v>
      </c>
    </row>
    <row r="1315" spans="1:6" x14ac:dyDescent="0.25">
      <c r="A1315" s="17">
        <v>40210</v>
      </c>
      <c r="B1315" s="4" t="s">
        <v>261</v>
      </c>
      <c r="C1315" s="4" t="s">
        <v>199</v>
      </c>
      <c r="D1315" s="4" t="s">
        <v>753</v>
      </c>
      <c r="E1315" s="4">
        <v>32</v>
      </c>
      <c r="F1315" s="4" t="s">
        <v>2164</v>
      </c>
    </row>
    <row r="1316" spans="1:6" x14ac:dyDescent="0.25">
      <c r="A1316" s="17">
        <v>40573</v>
      </c>
      <c r="B1316" s="4" t="s">
        <v>276</v>
      </c>
      <c r="C1316" s="4" t="s">
        <v>201</v>
      </c>
      <c r="D1316" s="4" t="s">
        <v>753</v>
      </c>
      <c r="E1316" s="4">
        <v>34</v>
      </c>
      <c r="F1316" s="4" t="s">
        <v>2165</v>
      </c>
    </row>
    <row r="1317" spans="1:6" x14ac:dyDescent="0.25">
      <c r="A1317" s="17">
        <v>40464</v>
      </c>
      <c r="B1317" s="4" t="s">
        <v>271</v>
      </c>
      <c r="C1317" s="4" t="s">
        <v>201</v>
      </c>
      <c r="D1317" s="4" t="s">
        <v>753</v>
      </c>
      <c r="E1317" s="4">
        <v>15</v>
      </c>
      <c r="F1317" s="4" t="s">
        <v>2166</v>
      </c>
    </row>
    <row r="1318" spans="1:6" x14ac:dyDescent="0.25">
      <c r="A1318" s="17">
        <v>40067</v>
      </c>
      <c r="B1318" s="4" t="s">
        <v>265</v>
      </c>
      <c r="C1318" s="4" t="s">
        <v>850</v>
      </c>
      <c r="D1318" s="4" t="s">
        <v>852</v>
      </c>
      <c r="E1318" s="4">
        <v>2</v>
      </c>
      <c r="F1318" s="4" t="s">
        <v>2167</v>
      </c>
    </row>
    <row r="1319" spans="1:6" x14ac:dyDescent="0.25">
      <c r="A1319" s="17">
        <v>40502</v>
      </c>
      <c r="B1319" s="4" t="s">
        <v>270</v>
      </c>
      <c r="C1319" s="4" t="s">
        <v>858</v>
      </c>
      <c r="D1319" s="4" t="s">
        <v>855</v>
      </c>
      <c r="E1319" s="4">
        <v>2</v>
      </c>
      <c r="F1319" s="4" t="s">
        <v>2168</v>
      </c>
    </row>
    <row r="1320" spans="1:6" x14ac:dyDescent="0.25">
      <c r="A1320" s="17">
        <v>40368</v>
      </c>
      <c r="B1320" s="4" t="s">
        <v>281</v>
      </c>
      <c r="C1320" s="4" t="s">
        <v>838</v>
      </c>
      <c r="D1320" s="4" t="s">
        <v>884</v>
      </c>
      <c r="E1320" s="4">
        <v>3</v>
      </c>
      <c r="F1320" s="4" t="s">
        <v>2169</v>
      </c>
    </row>
    <row r="1321" spans="1:6" x14ac:dyDescent="0.25">
      <c r="A1321" s="17">
        <v>40124</v>
      </c>
      <c r="B1321" s="4" t="s">
        <v>279</v>
      </c>
      <c r="C1321" s="4" t="s">
        <v>838</v>
      </c>
      <c r="D1321" s="4" t="s">
        <v>836</v>
      </c>
      <c r="E1321" s="4">
        <v>10</v>
      </c>
      <c r="F1321" s="4" t="s">
        <v>2170</v>
      </c>
    </row>
    <row r="1322" spans="1:6" x14ac:dyDescent="0.25">
      <c r="A1322" s="17">
        <v>40254</v>
      </c>
      <c r="B1322" s="4" t="s">
        <v>279</v>
      </c>
      <c r="C1322" s="4" t="s">
        <v>864</v>
      </c>
      <c r="D1322" s="4" t="s">
        <v>865</v>
      </c>
      <c r="E1322" s="4">
        <v>38</v>
      </c>
      <c r="F1322" s="4" t="s">
        <v>2171</v>
      </c>
    </row>
    <row r="1323" spans="1:6" x14ac:dyDescent="0.25">
      <c r="A1323" s="17">
        <v>40534</v>
      </c>
      <c r="B1323" s="4" t="s">
        <v>271</v>
      </c>
      <c r="C1323" s="4" t="s">
        <v>199</v>
      </c>
      <c r="D1323" s="4" t="s">
        <v>865</v>
      </c>
      <c r="E1323" s="4">
        <v>30</v>
      </c>
      <c r="F1323" s="4" t="s">
        <v>2172</v>
      </c>
    </row>
    <row r="1324" spans="1:6" x14ac:dyDescent="0.25">
      <c r="A1324" s="17">
        <v>40222</v>
      </c>
      <c r="B1324" s="4" t="s">
        <v>191</v>
      </c>
      <c r="C1324" s="4" t="s">
        <v>200</v>
      </c>
      <c r="D1324" s="4" t="s">
        <v>848</v>
      </c>
      <c r="E1324" s="4">
        <v>1</v>
      </c>
      <c r="F1324" s="4" t="s">
        <v>2173</v>
      </c>
    </row>
    <row r="1325" spans="1:6" x14ac:dyDescent="0.25">
      <c r="A1325" s="17">
        <v>40536</v>
      </c>
      <c r="B1325" s="4" t="s">
        <v>283</v>
      </c>
      <c r="C1325" s="4" t="s">
        <v>201</v>
      </c>
      <c r="D1325" s="4" t="s">
        <v>839</v>
      </c>
      <c r="E1325" s="4">
        <v>16</v>
      </c>
      <c r="F1325" s="4" t="s">
        <v>2174</v>
      </c>
    </row>
    <row r="1326" spans="1:6" x14ac:dyDescent="0.25">
      <c r="A1326" s="17">
        <v>40003</v>
      </c>
      <c r="B1326" s="4" t="s">
        <v>275</v>
      </c>
      <c r="C1326" s="4" t="s">
        <v>201</v>
      </c>
      <c r="D1326" s="4" t="s">
        <v>836</v>
      </c>
      <c r="E1326" s="4">
        <v>22</v>
      </c>
      <c r="F1326" s="4" t="s">
        <v>2175</v>
      </c>
    </row>
    <row r="1327" spans="1:6" x14ac:dyDescent="0.25">
      <c r="A1327" s="17">
        <v>40320</v>
      </c>
      <c r="B1327" s="4" t="s">
        <v>275</v>
      </c>
      <c r="C1327" s="4" t="s">
        <v>202</v>
      </c>
      <c r="D1327" s="4" t="s">
        <v>872</v>
      </c>
      <c r="E1327" s="4">
        <v>18</v>
      </c>
      <c r="F1327" s="4" t="s">
        <v>2176</v>
      </c>
    </row>
    <row r="1328" spans="1:6" x14ac:dyDescent="0.25">
      <c r="A1328" s="17">
        <v>40229</v>
      </c>
      <c r="B1328" s="4" t="s">
        <v>270</v>
      </c>
      <c r="C1328" s="4" t="s">
        <v>838</v>
      </c>
      <c r="D1328" s="4" t="s">
        <v>852</v>
      </c>
      <c r="E1328" s="4">
        <v>12</v>
      </c>
      <c r="F1328" s="4" t="s">
        <v>2177</v>
      </c>
    </row>
    <row r="1329" spans="1:6" x14ac:dyDescent="0.25">
      <c r="A1329" s="17">
        <v>40388</v>
      </c>
      <c r="B1329" s="4" t="s">
        <v>284</v>
      </c>
      <c r="C1329" s="4" t="s">
        <v>864</v>
      </c>
      <c r="D1329" s="4" t="s">
        <v>848</v>
      </c>
      <c r="E1329" s="4">
        <v>10</v>
      </c>
      <c r="F1329" s="4" t="s">
        <v>2178</v>
      </c>
    </row>
    <row r="1330" spans="1:6" x14ac:dyDescent="0.25">
      <c r="A1330" s="17">
        <v>40184</v>
      </c>
      <c r="B1330" s="4" t="s">
        <v>845</v>
      </c>
      <c r="C1330" s="4" t="s">
        <v>838</v>
      </c>
      <c r="D1330" s="4" t="s">
        <v>846</v>
      </c>
      <c r="E1330" s="4">
        <v>38</v>
      </c>
      <c r="F1330" s="4" t="s">
        <v>2179</v>
      </c>
    </row>
    <row r="1331" spans="1:6" x14ac:dyDescent="0.25">
      <c r="A1331" s="17">
        <v>40132</v>
      </c>
      <c r="B1331" s="4" t="s">
        <v>284</v>
      </c>
      <c r="C1331" s="4" t="s">
        <v>201</v>
      </c>
      <c r="D1331" s="4" t="s">
        <v>862</v>
      </c>
      <c r="E1331" s="4">
        <v>31</v>
      </c>
      <c r="F1331" s="4" t="s">
        <v>2180</v>
      </c>
    </row>
    <row r="1332" spans="1:6" x14ac:dyDescent="0.25">
      <c r="A1332" s="17">
        <v>40326</v>
      </c>
      <c r="B1332" s="4" t="s">
        <v>190</v>
      </c>
      <c r="C1332" s="4" t="s">
        <v>850</v>
      </c>
      <c r="D1332" s="4" t="s">
        <v>884</v>
      </c>
      <c r="E1332" s="4">
        <v>38</v>
      </c>
      <c r="F1332" s="4" t="s">
        <v>2181</v>
      </c>
    </row>
    <row r="1333" spans="1:6" x14ac:dyDescent="0.25">
      <c r="A1333" s="17">
        <v>40503</v>
      </c>
      <c r="B1333" s="4" t="s">
        <v>266</v>
      </c>
      <c r="C1333" s="4" t="s">
        <v>838</v>
      </c>
      <c r="D1333" s="4" t="s">
        <v>839</v>
      </c>
      <c r="E1333" s="4">
        <v>18</v>
      </c>
      <c r="F1333" s="4" t="s">
        <v>2182</v>
      </c>
    </row>
    <row r="1334" spans="1:6" x14ac:dyDescent="0.25">
      <c r="A1334" s="17">
        <v>39996</v>
      </c>
      <c r="B1334" s="4" t="s">
        <v>282</v>
      </c>
      <c r="C1334" s="4" t="s">
        <v>858</v>
      </c>
      <c r="D1334" s="4" t="s">
        <v>848</v>
      </c>
      <c r="E1334" s="4">
        <v>24</v>
      </c>
      <c r="F1334" s="4" t="s">
        <v>2183</v>
      </c>
    </row>
    <row r="1335" spans="1:6" x14ac:dyDescent="0.25">
      <c r="A1335" s="17">
        <v>40633</v>
      </c>
      <c r="B1335" s="4" t="s">
        <v>266</v>
      </c>
      <c r="C1335" s="4" t="s">
        <v>198</v>
      </c>
      <c r="D1335" s="4" t="s">
        <v>860</v>
      </c>
      <c r="E1335" s="4">
        <v>14</v>
      </c>
      <c r="F1335" s="4" t="s">
        <v>2184</v>
      </c>
    </row>
    <row r="1336" spans="1:6" x14ac:dyDescent="0.25">
      <c r="A1336" s="17">
        <v>40511</v>
      </c>
      <c r="B1336" s="4" t="s">
        <v>270</v>
      </c>
      <c r="C1336" s="4" t="s">
        <v>202</v>
      </c>
      <c r="D1336" s="4" t="s">
        <v>862</v>
      </c>
      <c r="E1336" s="4">
        <v>18</v>
      </c>
      <c r="F1336" s="4" t="s">
        <v>2185</v>
      </c>
    </row>
    <row r="1337" spans="1:6" x14ac:dyDescent="0.25">
      <c r="A1337" s="17">
        <v>40509</v>
      </c>
      <c r="B1337" s="4" t="s">
        <v>272</v>
      </c>
      <c r="C1337" s="4" t="s">
        <v>199</v>
      </c>
      <c r="D1337" s="4" t="s">
        <v>841</v>
      </c>
      <c r="E1337" s="4">
        <v>15</v>
      </c>
      <c r="F1337" s="4" t="s">
        <v>2186</v>
      </c>
    </row>
    <row r="1338" spans="1:6" x14ac:dyDescent="0.25">
      <c r="A1338" s="17">
        <v>39939</v>
      </c>
      <c r="B1338" s="4" t="s">
        <v>281</v>
      </c>
      <c r="C1338" s="4" t="s">
        <v>835</v>
      </c>
      <c r="D1338" s="4" t="s">
        <v>862</v>
      </c>
      <c r="E1338" s="4">
        <v>17</v>
      </c>
      <c r="F1338" s="4" t="s">
        <v>2187</v>
      </c>
    </row>
    <row r="1339" spans="1:6" x14ac:dyDescent="0.25">
      <c r="A1339" s="17">
        <v>40485</v>
      </c>
      <c r="B1339" s="4" t="s">
        <v>280</v>
      </c>
      <c r="C1339" s="4" t="s">
        <v>201</v>
      </c>
      <c r="D1339" s="4" t="s">
        <v>884</v>
      </c>
      <c r="E1339" s="4">
        <v>8</v>
      </c>
      <c r="F1339" s="4" t="s">
        <v>2188</v>
      </c>
    </row>
    <row r="1340" spans="1:6" x14ac:dyDescent="0.25">
      <c r="A1340" s="17">
        <v>40051</v>
      </c>
      <c r="B1340" s="4" t="s">
        <v>265</v>
      </c>
      <c r="C1340" s="4" t="s">
        <v>835</v>
      </c>
      <c r="D1340" s="4" t="s">
        <v>860</v>
      </c>
      <c r="E1340" s="4">
        <v>26</v>
      </c>
      <c r="F1340" s="4" t="s">
        <v>2189</v>
      </c>
    </row>
    <row r="1341" spans="1:6" x14ac:dyDescent="0.25">
      <c r="A1341" s="17">
        <v>40162</v>
      </c>
      <c r="B1341" s="4" t="s">
        <v>280</v>
      </c>
      <c r="C1341" s="4" t="s">
        <v>200</v>
      </c>
      <c r="D1341" s="4" t="s">
        <v>884</v>
      </c>
      <c r="E1341" s="4">
        <v>25</v>
      </c>
      <c r="F1341" s="4" t="s">
        <v>2190</v>
      </c>
    </row>
    <row r="1342" spans="1:6" x14ac:dyDescent="0.25">
      <c r="A1342" s="17">
        <v>40087</v>
      </c>
      <c r="B1342" s="4" t="s">
        <v>284</v>
      </c>
      <c r="C1342" s="4" t="s">
        <v>202</v>
      </c>
      <c r="D1342" s="4" t="s">
        <v>749</v>
      </c>
      <c r="E1342" s="4">
        <v>12</v>
      </c>
      <c r="F1342" s="4" t="s">
        <v>2191</v>
      </c>
    </row>
    <row r="1343" spans="1:6" x14ac:dyDescent="0.25">
      <c r="A1343" s="17">
        <v>40256</v>
      </c>
      <c r="B1343" s="4" t="s">
        <v>279</v>
      </c>
      <c r="C1343" s="4" t="s">
        <v>202</v>
      </c>
      <c r="D1343" s="4" t="s">
        <v>848</v>
      </c>
      <c r="E1343" s="4">
        <v>27</v>
      </c>
      <c r="F1343" s="4" t="s">
        <v>2192</v>
      </c>
    </row>
    <row r="1344" spans="1:6" x14ac:dyDescent="0.25">
      <c r="A1344" s="17">
        <v>39929</v>
      </c>
      <c r="B1344" s="4" t="s">
        <v>282</v>
      </c>
      <c r="C1344" s="4" t="s">
        <v>200</v>
      </c>
      <c r="D1344" s="4" t="s">
        <v>855</v>
      </c>
      <c r="E1344" s="4">
        <v>27</v>
      </c>
      <c r="F1344" s="4" t="s">
        <v>2193</v>
      </c>
    </row>
    <row r="1345" spans="1:6" x14ac:dyDescent="0.25">
      <c r="A1345" s="17">
        <v>40034</v>
      </c>
      <c r="B1345" s="4" t="s">
        <v>282</v>
      </c>
      <c r="C1345" s="4" t="s">
        <v>835</v>
      </c>
      <c r="D1345" s="4" t="s">
        <v>855</v>
      </c>
      <c r="E1345" s="4">
        <v>31</v>
      </c>
      <c r="F1345" s="4" t="s">
        <v>2194</v>
      </c>
    </row>
    <row r="1346" spans="1:6" x14ac:dyDescent="0.25">
      <c r="A1346" s="17">
        <v>40609</v>
      </c>
      <c r="B1346" s="4" t="s">
        <v>191</v>
      </c>
      <c r="C1346" s="4" t="s">
        <v>198</v>
      </c>
      <c r="D1346" s="4" t="s">
        <v>753</v>
      </c>
      <c r="E1346" s="4">
        <v>18</v>
      </c>
      <c r="F1346" s="4" t="s">
        <v>2195</v>
      </c>
    </row>
    <row r="1347" spans="1:6" x14ac:dyDescent="0.25">
      <c r="A1347" s="17">
        <v>40183</v>
      </c>
      <c r="B1347" s="4" t="s">
        <v>281</v>
      </c>
      <c r="C1347" s="4" t="s">
        <v>200</v>
      </c>
      <c r="D1347" s="4" t="s">
        <v>841</v>
      </c>
      <c r="E1347" s="4">
        <v>36</v>
      </c>
      <c r="F1347" s="4" t="s">
        <v>2196</v>
      </c>
    </row>
    <row r="1348" spans="1:6" x14ac:dyDescent="0.25">
      <c r="A1348" s="17">
        <v>40289</v>
      </c>
      <c r="B1348" s="4" t="s">
        <v>261</v>
      </c>
      <c r="C1348" s="4" t="s">
        <v>198</v>
      </c>
      <c r="D1348" s="4" t="s">
        <v>836</v>
      </c>
      <c r="E1348" s="4">
        <v>13</v>
      </c>
      <c r="F1348" s="4" t="s">
        <v>2197</v>
      </c>
    </row>
    <row r="1349" spans="1:6" x14ac:dyDescent="0.25">
      <c r="A1349" s="17">
        <v>40507</v>
      </c>
      <c r="B1349" s="4" t="s">
        <v>191</v>
      </c>
      <c r="C1349" s="4" t="s">
        <v>199</v>
      </c>
      <c r="D1349" s="4" t="s">
        <v>865</v>
      </c>
      <c r="E1349" s="4">
        <v>35</v>
      </c>
      <c r="F1349" s="4" t="s">
        <v>2198</v>
      </c>
    </row>
    <row r="1350" spans="1:6" x14ac:dyDescent="0.25">
      <c r="A1350" s="17">
        <v>40500</v>
      </c>
      <c r="B1350" s="4" t="s">
        <v>272</v>
      </c>
      <c r="C1350" s="4" t="s">
        <v>200</v>
      </c>
      <c r="D1350" s="4" t="s">
        <v>848</v>
      </c>
      <c r="E1350" s="4">
        <v>7</v>
      </c>
      <c r="F1350" s="4" t="s">
        <v>2199</v>
      </c>
    </row>
    <row r="1351" spans="1:6" x14ac:dyDescent="0.25">
      <c r="A1351" s="17">
        <v>40208</v>
      </c>
      <c r="B1351" s="4" t="s">
        <v>283</v>
      </c>
      <c r="C1351" s="4" t="s">
        <v>838</v>
      </c>
      <c r="D1351" s="4" t="s">
        <v>848</v>
      </c>
      <c r="E1351" s="4">
        <v>7</v>
      </c>
      <c r="F1351" s="4" t="s">
        <v>2200</v>
      </c>
    </row>
    <row r="1352" spans="1:6" x14ac:dyDescent="0.25">
      <c r="A1352" s="17">
        <v>39920</v>
      </c>
      <c r="B1352" s="4" t="s">
        <v>265</v>
      </c>
      <c r="C1352" s="4" t="s">
        <v>201</v>
      </c>
      <c r="D1352" s="4" t="s">
        <v>860</v>
      </c>
      <c r="E1352" s="4">
        <v>33</v>
      </c>
      <c r="F1352" s="4" t="s">
        <v>2201</v>
      </c>
    </row>
    <row r="1353" spans="1:6" x14ac:dyDescent="0.25">
      <c r="A1353" s="17">
        <v>40021</v>
      </c>
      <c r="B1353" s="4" t="s">
        <v>273</v>
      </c>
      <c r="C1353" s="4" t="s">
        <v>202</v>
      </c>
      <c r="D1353" s="4" t="s">
        <v>884</v>
      </c>
      <c r="E1353" s="4">
        <v>33</v>
      </c>
      <c r="F1353" s="4" t="s">
        <v>2202</v>
      </c>
    </row>
    <row r="1354" spans="1:6" x14ac:dyDescent="0.25">
      <c r="A1354" s="17">
        <v>40239</v>
      </c>
      <c r="B1354" s="4" t="s">
        <v>266</v>
      </c>
      <c r="C1354" s="4" t="s">
        <v>858</v>
      </c>
      <c r="D1354" s="4" t="s">
        <v>865</v>
      </c>
      <c r="E1354" s="4">
        <v>10</v>
      </c>
      <c r="F1354" s="4" t="s">
        <v>2203</v>
      </c>
    </row>
    <row r="1355" spans="1:6" x14ac:dyDescent="0.25">
      <c r="A1355" s="17">
        <v>39948</v>
      </c>
      <c r="B1355" s="4" t="s">
        <v>270</v>
      </c>
      <c r="C1355" s="4" t="s">
        <v>200</v>
      </c>
      <c r="D1355" s="4" t="s">
        <v>860</v>
      </c>
      <c r="E1355" s="4">
        <v>19</v>
      </c>
      <c r="F1355" s="4" t="s">
        <v>2204</v>
      </c>
    </row>
    <row r="1356" spans="1:6" x14ac:dyDescent="0.25">
      <c r="A1356" s="17">
        <v>39953</v>
      </c>
      <c r="B1356" s="4" t="s">
        <v>190</v>
      </c>
      <c r="C1356" s="4" t="s">
        <v>864</v>
      </c>
      <c r="D1356" s="4" t="s">
        <v>865</v>
      </c>
      <c r="E1356" s="4">
        <v>25</v>
      </c>
      <c r="F1356" s="4" t="s">
        <v>2205</v>
      </c>
    </row>
    <row r="1357" spans="1:6" x14ac:dyDescent="0.25">
      <c r="A1357" s="17">
        <v>39936</v>
      </c>
      <c r="B1357" s="4" t="s">
        <v>273</v>
      </c>
      <c r="C1357" s="4" t="s">
        <v>202</v>
      </c>
      <c r="D1357" s="4" t="s">
        <v>860</v>
      </c>
      <c r="E1357" s="4">
        <v>12</v>
      </c>
      <c r="F1357" s="4" t="s">
        <v>2206</v>
      </c>
    </row>
    <row r="1358" spans="1:6" x14ac:dyDescent="0.25">
      <c r="A1358" s="17">
        <v>40472</v>
      </c>
      <c r="B1358" s="4" t="s">
        <v>284</v>
      </c>
      <c r="C1358" s="4" t="s">
        <v>864</v>
      </c>
      <c r="D1358" s="4" t="s">
        <v>841</v>
      </c>
      <c r="E1358" s="4">
        <v>38</v>
      </c>
      <c r="F1358" s="4" t="s">
        <v>2207</v>
      </c>
    </row>
    <row r="1359" spans="1:6" x14ac:dyDescent="0.25">
      <c r="A1359" s="17">
        <v>40187</v>
      </c>
      <c r="B1359" s="4" t="s">
        <v>268</v>
      </c>
      <c r="C1359" s="4" t="s">
        <v>858</v>
      </c>
      <c r="D1359" s="4" t="s">
        <v>862</v>
      </c>
      <c r="E1359" s="4">
        <v>38</v>
      </c>
      <c r="F1359" s="4" t="s">
        <v>2208</v>
      </c>
    </row>
    <row r="1360" spans="1:6" x14ac:dyDescent="0.25">
      <c r="A1360" s="17">
        <v>39967</v>
      </c>
      <c r="B1360" s="4" t="s">
        <v>845</v>
      </c>
      <c r="C1360" s="4" t="s">
        <v>199</v>
      </c>
      <c r="D1360" s="4" t="s">
        <v>846</v>
      </c>
      <c r="E1360" s="4">
        <v>13</v>
      </c>
      <c r="F1360" s="4" t="s">
        <v>2209</v>
      </c>
    </row>
    <row r="1361" spans="1:6" x14ac:dyDescent="0.25">
      <c r="A1361" s="17">
        <v>40012</v>
      </c>
      <c r="B1361" s="4" t="s">
        <v>261</v>
      </c>
      <c r="C1361" s="4" t="s">
        <v>202</v>
      </c>
      <c r="D1361" s="4" t="s">
        <v>839</v>
      </c>
      <c r="E1361" s="4">
        <v>4</v>
      </c>
      <c r="F1361" s="4" t="s">
        <v>2210</v>
      </c>
    </row>
    <row r="1362" spans="1:6" x14ac:dyDescent="0.25">
      <c r="A1362" s="17">
        <v>40192</v>
      </c>
      <c r="B1362" s="4" t="s">
        <v>277</v>
      </c>
      <c r="C1362" s="4" t="s">
        <v>838</v>
      </c>
      <c r="D1362" s="4" t="s">
        <v>862</v>
      </c>
      <c r="E1362" s="4">
        <v>9</v>
      </c>
      <c r="F1362" s="4" t="s">
        <v>2211</v>
      </c>
    </row>
    <row r="1363" spans="1:6" x14ac:dyDescent="0.25">
      <c r="A1363" s="17">
        <v>40241</v>
      </c>
      <c r="B1363" s="4" t="s">
        <v>276</v>
      </c>
      <c r="C1363" s="4" t="s">
        <v>835</v>
      </c>
      <c r="D1363" s="4" t="s">
        <v>860</v>
      </c>
      <c r="E1363" s="4">
        <v>6</v>
      </c>
      <c r="F1363" s="4" t="s">
        <v>2212</v>
      </c>
    </row>
    <row r="1364" spans="1:6" x14ac:dyDescent="0.25">
      <c r="A1364" s="17">
        <v>40463</v>
      </c>
      <c r="B1364" s="4" t="s">
        <v>267</v>
      </c>
      <c r="C1364" s="4" t="s">
        <v>864</v>
      </c>
      <c r="D1364" s="4" t="s">
        <v>841</v>
      </c>
      <c r="E1364" s="4">
        <v>27</v>
      </c>
      <c r="F1364" s="4" t="s">
        <v>2213</v>
      </c>
    </row>
    <row r="1365" spans="1:6" x14ac:dyDescent="0.25">
      <c r="A1365" s="17">
        <v>40436</v>
      </c>
      <c r="B1365" s="4" t="s">
        <v>265</v>
      </c>
      <c r="C1365" s="4" t="s">
        <v>198</v>
      </c>
      <c r="D1365" s="4" t="s">
        <v>862</v>
      </c>
      <c r="E1365" s="4">
        <v>15</v>
      </c>
      <c r="F1365" s="4" t="s">
        <v>2214</v>
      </c>
    </row>
    <row r="1366" spans="1:6" x14ac:dyDescent="0.25">
      <c r="A1366" s="17">
        <v>40097</v>
      </c>
      <c r="B1366" s="4" t="s">
        <v>278</v>
      </c>
      <c r="C1366" s="4" t="s">
        <v>198</v>
      </c>
      <c r="D1366" s="4" t="s">
        <v>865</v>
      </c>
      <c r="E1366" s="4">
        <v>21</v>
      </c>
      <c r="F1366" s="4" t="s">
        <v>2215</v>
      </c>
    </row>
    <row r="1367" spans="1:6" x14ac:dyDescent="0.25">
      <c r="A1367" s="17">
        <v>40443</v>
      </c>
      <c r="B1367" s="4" t="s">
        <v>272</v>
      </c>
      <c r="C1367" s="4" t="s">
        <v>835</v>
      </c>
      <c r="D1367" s="4" t="s">
        <v>839</v>
      </c>
      <c r="E1367" s="4">
        <v>33</v>
      </c>
      <c r="F1367" s="4" t="s">
        <v>2216</v>
      </c>
    </row>
    <row r="1368" spans="1:6" x14ac:dyDescent="0.25">
      <c r="A1368" s="17">
        <v>40479</v>
      </c>
      <c r="B1368" s="4" t="s">
        <v>186</v>
      </c>
      <c r="C1368" s="4" t="s">
        <v>202</v>
      </c>
      <c r="D1368" s="4" t="s">
        <v>839</v>
      </c>
      <c r="E1368" s="4">
        <v>35</v>
      </c>
      <c r="F1368" s="4" t="s">
        <v>2217</v>
      </c>
    </row>
    <row r="1369" spans="1:6" x14ac:dyDescent="0.25">
      <c r="A1369" s="17">
        <v>40410</v>
      </c>
      <c r="B1369" s="4" t="s">
        <v>275</v>
      </c>
      <c r="C1369" s="4" t="s">
        <v>202</v>
      </c>
      <c r="D1369" s="4" t="s">
        <v>862</v>
      </c>
      <c r="E1369" s="4">
        <v>34</v>
      </c>
      <c r="F1369" s="4" t="s">
        <v>2218</v>
      </c>
    </row>
    <row r="1370" spans="1:6" x14ac:dyDescent="0.25">
      <c r="A1370" s="17">
        <v>40210</v>
      </c>
      <c r="B1370" s="4" t="s">
        <v>282</v>
      </c>
      <c r="C1370" s="4" t="s">
        <v>838</v>
      </c>
      <c r="D1370" s="4" t="s">
        <v>872</v>
      </c>
      <c r="E1370" s="4">
        <v>37</v>
      </c>
      <c r="F1370" s="4" t="s">
        <v>2219</v>
      </c>
    </row>
    <row r="1371" spans="1:6" x14ac:dyDescent="0.25">
      <c r="A1371" s="17">
        <v>40504</v>
      </c>
      <c r="B1371" s="4" t="s">
        <v>276</v>
      </c>
      <c r="C1371" s="4" t="s">
        <v>850</v>
      </c>
      <c r="D1371" s="4" t="s">
        <v>872</v>
      </c>
      <c r="E1371" s="4">
        <v>10</v>
      </c>
      <c r="F1371" s="4" t="s">
        <v>2220</v>
      </c>
    </row>
    <row r="1372" spans="1:6" x14ac:dyDescent="0.25">
      <c r="A1372" s="17">
        <v>40526</v>
      </c>
      <c r="B1372" s="4" t="s">
        <v>265</v>
      </c>
      <c r="C1372" s="4" t="s">
        <v>199</v>
      </c>
      <c r="D1372" s="4" t="s">
        <v>884</v>
      </c>
      <c r="E1372" s="4">
        <v>18</v>
      </c>
      <c r="F1372" s="4" t="s">
        <v>2221</v>
      </c>
    </row>
    <row r="1373" spans="1:6" x14ac:dyDescent="0.25">
      <c r="A1373" s="17">
        <v>40028</v>
      </c>
      <c r="B1373" s="4" t="s">
        <v>265</v>
      </c>
      <c r="C1373" s="4" t="s">
        <v>198</v>
      </c>
      <c r="D1373" s="4" t="s">
        <v>841</v>
      </c>
      <c r="E1373" s="4">
        <v>24</v>
      </c>
      <c r="F1373" s="4" t="s">
        <v>2222</v>
      </c>
    </row>
    <row r="1374" spans="1:6" x14ac:dyDescent="0.25">
      <c r="A1374" s="17">
        <v>39989</v>
      </c>
      <c r="B1374" s="4" t="s">
        <v>265</v>
      </c>
      <c r="C1374" s="4" t="s">
        <v>202</v>
      </c>
      <c r="D1374" s="4" t="s">
        <v>855</v>
      </c>
      <c r="E1374" s="4">
        <v>13</v>
      </c>
      <c r="F1374" s="4" t="s">
        <v>2223</v>
      </c>
    </row>
    <row r="1375" spans="1:6" x14ac:dyDescent="0.25">
      <c r="A1375" s="17">
        <v>40587</v>
      </c>
      <c r="B1375" s="4" t="s">
        <v>276</v>
      </c>
      <c r="C1375" s="4" t="s">
        <v>198</v>
      </c>
      <c r="D1375" s="4" t="s">
        <v>852</v>
      </c>
      <c r="E1375" s="4">
        <v>34</v>
      </c>
      <c r="F1375" s="4" t="s">
        <v>2224</v>
      </c>
    </row>
    <row r="1376" spans="1:6" x14ac:dyDescent="0.25">
      <c r="A1376" s="17">
        <v>40506</v>
      </c>
      <c r="B1376" s="4" t="s">
        <v>190</v>
      </c>
      <c r="C1376" s="4" t="s">
        <v>835</v>
      </c>
      <c r="D1376" s="4" t="s">
        <v>855</v>
      </c>
      <c r="E1376" s="4">
        <v>9</v>
      </c>
      <c r="F1376" s="4" t="s">
        <v>2225</v>
      </c>
    </row>
    <row r="1377" spans="1:6" x14ac:dyDescent="0.25">
      <c r="A1377" s="17">
        <v>40414</v>
      </c>
      <c r="B1377" s="4" t="s">
        <v>186</v>
      </c>
      <c r="C1377" s="4" t="s">
        <v>835</v>
      </c>
      <c r="D1377" s="4" t="s">
        <v>836</v>
      </c>
      <c r="E1377" s="4">
        <v>23</v>
      </c>
      <c r="F1377" s="4" t="s">
        <v>2226</v>
      </c>
    </row>
    <row r="1378" spans="1:6" x14ac:dyDescent="0.25">
      <c r="A1378" s="17">
        <v>40444</v>
      </c>
      <c r="B1378" s="4" t="s">
        <v>282</v>
      </c>
      <c r="C1378" s="4" t="s">
        <v>835</v>
      </c>
      <c r="D1378" s="4" t="s">
        <v>862</v>
      </c>
      <c r="E1378" s="4">
        <v>31</v>
      </c>
      <c r="F1378" s="4" t="s">
        <v>2227</v>
      </c>
    </row>
    <row r="1379" spans="1:6" x14ac:dyDescent="0.25">
      <c r="A1379" s="17">
        <v>40096</v>
      </c>
      <c r="B1379" s="4" t="s">
        <v>265</v>
      </c>
      <c r="C1379" s="4" t="s">
        <v>200</v>
      </c>
      <c r="D1379" s="4" t="s">
        <v>884</v>
      </c>
      <c r="E1379" s="4">
        <v>6</v>
      </c>
      <c r="F1379" s="4" t="s">
        <v>2228</v>
      </c>
    </row>
    <row r="1380" spans="1:6" x14ac:dyDescent="0.25">
      <c r="A1380" s="17">
        <v>39910</v>
      </c>
      <c r="B1380" s="4" t="s">
        <v>275</v>
      </c>
      <c r="C1380" s="4" t="s">
        <v>838</v>
      </c>
      <c r="D1380" s="4" t="s">
        <v>872</v>
      </c>
      <c r="E1380" s="4">
        <v>39</v>
      </c>
      <c r="F1380" s="4" t="s">
        <v>2229</v>
      </c>
    </row>
    <row r="1381" spans="1:6" x14ac:dyDescent="0.25">
      <c r="A1381" s="17">
        <v>40574</v>
      </c>
      <c r="B1381" s="4" t="s">
        <v>283</v>
      </c>
      <c r="C1381" s="4" t="s">
        <v>200</v>
      </c>
      <c r="D1381" s="4" t="s">
        <v>839</v>
      </c>
      <c r="E1381" s="4">
        <v>36</v>
      </c>
      <c r="F1381" s="4" t="s">
        <v>2230</v>
      </c>
    </row>
    <row r="1382" spans="1:6" x14ac:dyDescent="0.25">
      <c r="A1382" s="17">
        <v>40163</v>
      </c>
      <c r="B1382" s="4" t="s">
        <v>280</v>
      </c>
      <c r="C1382" s="4" t="s">
        <v>202</v>
      </c>
      <c r="D1382" s="4" t="s">
        <v>841</v>
      </c>
      <c r="E1382" s="4">
        <v>4</v>
      </c>
      <c r="F1382" s="4" t="s">
        <v>2231</v>
      </c>
    </row>
    <row r="1383" spans="1:6" x14ac:dyDescent="0.25">
      <c r="A1383" s="17">
        <v>40461</v>
      </c>
      <c r="B1383" s="4" t="s">
        <v>186</v>
      </c>
      <c r="C1383" s="4" t="s">
        <v>835</v>
      </c>
      <c r="D1383" s="4" t="s">
        <v>841</v>
      </c>
      <c r="E1383" s="4">
        <v>21</v>
      </c>
      <c r="F1383" s="4" t="s">
        <v>2232</v>
      </c>
    </row>
    <row r="1384" spans="1:6" x14ac:dyDescent="0.25">
      <c r="A1384" s="17">
        <v>40448</v>
      </c>
      <c r="B1384" s="4" t="s">
        <v>280</v>
      </c>
      <c r="C1384" s="4" t="s">
        <v>202</v>
      </c>
      <c r="D1384" s="4" t="s">
        <v>846</v>
      </c>
      <c r="E1384" s="4">
        <v>16</v>
      </c>
      <c r="F1384" s="4" t="s">
        <v>2233</v>
      </c>
    </row>
    <row r="1385" spans="1:6" x14ac:dyDescent="0.25">
      <c r="A1385" s="17">
        <v>39935</v>
      </c>
      <c r="B1385" s="4" t="s">
        <v>267</v>
      </c>
      <c r="C1385" s="4" t="s">
        <v>201</v>
      </c>
      <c r="D1385" s="4" t="s">
        <v>841</v>
      </c>
      <c r="E1385" s="4">
        <v>20</v>
      </c>
      <c r="F1385" s="4" t="s">
        <v>2234</v>
      </c>
    </row>
    <row r="1386" spans="1:6" x14ac:dyDescent="0.25">
      <c r="A1386" s="17">
        <v>40183</v>
      </c>
      <c r="B1386" s="4" t="s">
        <v>282</v>
      </c>
      <c r="C1386" s="4" t="s">
        <v>850</v>
      </c>
      <c r="D1386" s="4" t="s">
        <v>852</v>
      </c>
      <c r="E1386" s="4">
        <v>13</v>
      </c>
      <c r="F1386" s="4" t="s">
        <v>2235</v>
      </c>
    </row>
    <row r="1387" spans="1:6" x14ac:dyDescent="0.25">
      <c r="A1387" s="17">
        <v>40277</v>
      </c>
      <c r="B1387" s="4" t="s">
        <v>845</v>
      </c>
      <c r="C1387" s="4" t="s">
        <v>198</v>
      </c>
      <c r="D1387" s="4" t="s">
        <v>839</v>
      </c>
      <c r="E1387" s="4">
        <v>28</v>
      </c>
      <c r="F1387" s="4" t="s">
        <v>2236</v>
      </c>
    </row>
    <row r="1388" spans="1:6" x14ac:dyDescent="0.25">
      <c r="A1388" s="17">
        <v>40140</v>
      </c>
      <c r="B1388" s="4" t="s">
        <v>263</v>
      </c>
      <c r="C1388" s="4" t="s">
        <v>199</v>
      </c>
      <c r="D1388" s="4" t="s">
        <v>753</v>
      </c>
      <c r="E1388" s="4">
        <v>21</v>
      </c>
      <c r="F1388" s="4" t="s">
        <v>2237</v>
      </c>
    </row>
    <row r="1389" spans="1:6" x14ac:dyDescent="0.25">
      <c r="A1389" s="17">
        <v>40548</v>
      </c>
      <c r="B1389" s="4" t="s">
        <v>265</v>
      </c>
      <c r="C1389" s="4" t="s">
        <v>838</v>
      </c>
      <c r="D1389" s="4" t="s">
        <v>855</v>
      </c>
      <c r="E1389" s="4">
        <v>25</v>
      </c>
      <c r="F1389" s="4" t="s">
        <v>2238</v>
      </c>
    </row>
    <row r="1390" spans="1:6" x14ac:dyDescent="0.25">
      <c r="A1390" s="17">
        <v>40599</v>
      </c>
      <c r="B1390" s="4" t="s">
        <v>282</v>
      </c>
      <c r="C1390" s="4" t="s">
        <v>850</v>
      </c>
      <c r="D1390" s="4" t="s">
        <v>836</v>
      </c>
      <c r="E1390" s="4">
        <v>6</v>
      </c>
      <c r="F1390" s="4" t="s">
        <v>2239</v>
      </c>
    </row>
    <row r="1391" spans="1:6" x14ac:dyDescent="0.25">
      <c r="A1391" s="17">
        <v>40606</v>
      </c>
      <c r="B1391" s="4" t="s">
        <v>284</v>
      </c>
      <c r="C1391" s="4" t="s">
        <v>850</v>
      </c>
      <c r="D1391" s="4" t="s">
        <v>884</v>
      </c>
      <c r="E1391" s="4">
        <v>17</v>
      </c>
      <c r="F1391" s="4" t="s">
        <v>2240</v>
      </c>
    </row>
    <row r="1392" spans="1:6" x14ac:dyDescent="0.25">
      <c r="A1392" s="17">
        <v>40571</v>
      </c>
      <c r="B1392" s="4" t="s">
        <v>267</v>
      </c>
      <c r="C1392" s="4" t="s">
        <v>864</v>
      </c>
      <c r="D1392" s="4" t="s">
        <v>855</v>
      </c>
      <c r="E1392" s="4">
        <v>29</v>
      </c>
      <c r="F1392" s="4" t="s">
        <v>2241</v>
      </c>
    </row>
    <row r="1393" spans="1:6" x14ac:dyDescent="0.25">
      <c r="A1393" s="17">
        <v>40555</v>
      </c>
      <c r="B1393" s="4" t="s">
        <v>261</v>
      </c>
      <c r="C1393" s="4" t="s">
        <v>201</v>
      </c>
      <c r="D1393" s="4" t="s">
        <v>848</v>
      </c>
      <c r="E1393" s="4">
        <v>19</v>
      </c>
      <c r="F1393" s="4" t="s">
        <v>2242</v>
      </c>
    </row>
    <row r="1394" spans="1:6" x14ac:dyDescent="0.25">
      <c r="A1394" s="17">
        <v>40284</v>
      </c>
      <c r="B1394" s="4" t="s">
        <v>282</v>
      </c>
      <c r="C1394" s="4" t="s">
        <v>200</v>
      </c>
      <c r="D1394" s="4" t="s">
        <v>841</v>
      </c>
      <c r="E1394" s="4">
        <v>22</v>
      </c>
      <c r="F1394" s="4" t="s">
        <v>2243</v>
      </c>
    </row>
    <row r="1395" spans="1:6" x14ac:dyDescent="0.25">
      <c r="A1395" s="17">
        <v>40212</v>
      </c>
      <c r="B1395" s="4" t="s">
        <v>191</v>
      </c>
      <c r="C1395" s="4" t="s">
        <v>835</v>
      </c>
      <c r="D1395" s="4" t="s">
        <v>836</v>
      </c>
      <c r="E1395" s="4">
        <v>34</v>
      </c>
      <c r="F1395" s="4" t="s">
        <v>2244</v>
      </c>
    </row>
    <row r="1396" spans="1:6" x14ac:dyDescent="0.25">
      <c r="A1396" s="17">
        <v>40249</v>
      </c>
      <c r="B1396" s="4" t="s">
        <v>270</v>
      </c>
      <c r="C1396" s="4" t="s">
        <v>858</v>
      </c>
      <c r="D1396" s="4" t="s">
        <v>846</v>
      </c>
      <c r="E1396" s="4">
        <v>21</v>
      </c>
      <c r="F1396" s="4" t="s">
        <v>2245</v>
      </c>
    </row>
    <row r="1397" spans="1:6" x14ac:dyDescent="0.25">
      <c r="A1397" s="17">
        <v>39970</v>
      </c>
      <c r="B1397" s="4" t="s">
        <v>275</v>
      </c>
      <c r="C1397" s="4" t="s">
        <v>199</v>
      </c>
      <c r="D1397" s="4" t="s">
        <v>855</v>
      </c>
      <c r="E1397" s="4">
        <v>11</v>
      </c>
      <c r="F1397" s="4" t="s">
        <v>2246</v>
      </c>
    </row>
    <row r="1398" spans="1:6" x14ac:dyDescent="0.25">
      <c r="A1398" s="17">
        <v>40638</v>
      </c>
      <c r="B1398" s="4" t="s">
        <v>283</v>
      </c>
      <c r="C1398" s="4" t="s">
        <v>864</v>
      </c>
      <c r="D1398" s="4" t="s">
        <v>852</v>
      </c>
      <c r="E1398" s="4">
        <v>22</v>
      </c>
      <c r="F1398" s="4" t="s">
        <v>2247</v>
      </c>
    </row>
    <row r="1399" spans="1:6" x14ac:dyDescent="0.25">
      <c r="A1399" s="17">
        <v>40183</v>
      </c>
      <c r="B1399" s="4" t="s">
        <v>268</v>
      </c>
      <c r="C1399" s="4" t="s">
        <v>202</v>
      </c>
      <c r="D1399" s="4" t="s">
        <v>839</v>
      </c>
      <c r="E1399" s="4">
        <v>5</v>
      </c>
      <c r="F1399" s="4" t="s">
        <v>2248</v>
      </c>
    </row>
    <row r="1400" spans="1:6" x14ac:dyDescent="0.25">
      <c r="A1400" s="17">
        <v>40201</v>
      </c>
      <c r="B1400" s="4" t="s">
        <v>280</v>
      </c>
      <c r="C1400" s="4" t="s">
        <v>838</v>
      </c>
      <c r="D1400" s="4" t="s">
        <v>852</v>
      </c>
      <c r="E1400" s="4">
        <v>10</v>
      </c>
      <c r="F1400" s="4" t="s">
        <v>2249</v>
      </c>
    </row>
    <row r="1401" spans="1:6" x14ac:dyDescent="0.25">
      <c r="A1401" s="17">
        <v>39966</v>
      </c>
      <c r="B1401" s="4" t="s">
        <v>266</v>
      </c>
      <c r="C1401" s="4" t="s">
        <v>198</v>
      </c>
      <c r="D1401" s="4" t="s">
        <v>836</v>
      </c>
      <c r="E1401" s="4">
        <v>26</v>
      </c>
      <c r="F1401" s="4" t="s">
        <v>2250</v>
      </c>
    </row>
    <row r="1402" spans="1:6" x14ac:dyDescent="0.25">
      <c r="A1402" s="17">
        <v>40105</v>
      </c>
      <c r="B1402" s="4" t="s">
        <v>278</v>
      </c>
      <c r="C1402" s="4" t="s">
        <v>198</v>
      </c>
      <c r="D1402" s="4" t="s">
        <v>753</v>
      </c>
      <c r="E1402" s="4">
        <v>37</v>
      </c>
      <c r="F1402" s="4" t="s">
        <v>2251</v>
      </c>
    </row>
    <row r="1403" spans="1:6" x14ac:dyDescent="0.25">
      <c r="A1403" s="17">
        <v>39977</v>
      </c>
      <c r="B1403" s="4" t="s">
        <v>283</v>
      </c>
      <c r="C1403" s="4" t="s">
        <v>198</v>
      </c>
      <c r="D1403" s="4" t="s">
        <v>846</v>
      </c>
      <c r="E1403" s="4">
        <v>27</v>
      </c>
      <c r="F1403" s="4" t="s">
        <v>2252</v>
      </c>
    </row>
    <row r="1404" spans="1:6" x14ac:dyDescent="0.25">
      <c r="A1404" s="17">
        <v>40437</v>
      </c>
      <c r="B1404" s="4" t="s">
        <v>267</v>
      </c>
      <c r="C1404" s="4" t="s">
        <v>202</v>
      </c>
      <c r="D1404" s="4" t="s">
        <v>852</v>
      </c>
      <c r="E1404" s="4">
        <v>17</v>
      </c>
      <c r="F1404" s="4" t="s">
        <v>2253</v>
      </c>
    </row>
    <row r="1405" spans="1:6" x14ac:dyDescent="0.25">
      <c r="A1405" s="17">
        <v>40031</v>
      </c>
      <c r="B1405" s="4" t="s">
        <v>261</v>
      </c>
      <c r="C1405" s="4" t="s">
        <v>864</v>
      </c>
      <c r="D1405" s="4" t="s">
        <v>860</v>
      </c>
      <c r="E1405" s="4">
        <v>8</v>
      </c>
      <c r="F1405" s="4" t="s">
        <v>2254</v>
      </c>
    </row>
    <row r="1406" spans="1:6" x14ac:dyDescent="0.25">
      <c r="A1406" s="17">
        <v>40436</v>
      </c>
      <c r="B1406" s="4" t="s">
        <v>267</v>
      </c>
      <c r="C1406" s="4" t="s">
        <v>200</v>
      </c>
      <c r="D1406" s="4" t="s">
        <v>841</v>
      </c>
      <c r="E1406" s="4">
        <v>1</v>
      </c>
      <c r="F1406" s="4" t="s">
        <v>2255</v>
      </c>
    </row>
    <row r="1407" spans="1:6" x14ac:dyDescent="0.25">
      <c r="A1407" s="17">
        <v>40587</v>
      </c>
      <c r="B1407" s="4" t="s">
        <v>845</v>
      </c>
      <c r="C1407" s="4" t="s">
        <v>838</v>
      </c>
      <c r="D1407" s="4" t="s">
        <v>749</v>
      </c>
      <c r="E1407" s="4">
        <v>32</v>
      </c>
      <c r="F1407" s="4" t="s">
        <v>2256</v>
      </c>
    </row>
    <row r="1408" spans="1:6" x14ac:dyDescent="0.25">
      <c r="A1408" s="17">
        <v>40488</v>
      </c>
      <c r="B1408" s="4" t="s">
        <v>284</v>
      </c>
      <c r="C1408" s="4" t="s">
        <v>838</v>
      </c>
      <c r="D1408" s="4" t="s">
        <v>860</v>
      </c>
      <c r="E1408" s="4">
        <v>6</v>
      </c>
      <c r="F1408" s="4" t="s">
        <v>2257</v>
      </c>
    </row>
    <row r="1409" spans="1:6" x14ac:dyDescent="0.25">
      <c r="A1409" s="17">
        <v>40160</v>
      </c>
      <c r="B1409" s="4" t="s">
        <v>281</v>
      </c>
      <c r="C1409" s="4" t="s">
        <v>200</v>
      </c>
      <c r="D1409" s="4" t="s">
        <v>852</v>
      </c>
      <c r="E1409" s="4">
        <v>12</v>
      </c>
      <c r="F1409" s="4" t="s">
        <v>2258</v>
      </c>
    </row>
    <row r="1410" spans="1:6" x14ac:dyDescent="0.25">
      <c r="A1410" s="17">
        <v>39950</v>
      </c>
      <c r="B1410" s="4" t="s">
        <v>278</v>
      </c>
      <c r="C1410" s="4" t="s">
        <v>202</v>
      </c>
      <c r="D1410" s="4" t="s">
        <v>753</v>
      </c>
      <c r="E1410" s="4">
        <v>27</v>
      </c>
      <c r="F1410" s="4" t="s">
        <v>2259</v>
      </c>
    </row>
    <row r="1411" spans="1:6" x14ac:dyDescent="0.25">
      <c r="A1411" s="17">
        <v>40136</v>
      </c>
      <c r="B1411" s="4" t="s">
        <v>272</v>
      </c>
      <c r="C1411" s="4" t="s">
        <v>201</v>
      </c>
      <c r="D1411" s="4" t="s">
        <v>841</v>
      </c>
      <c r="E1411" s="4">
        <v>23</v>
      </c>
      <c r="F1411" s="4" t="s">
        <v>2260</v>
      </c>
    </row>
    <row r="1412" spans="1:6" x14ac:dyDescent="0.25">
      <c r="A1412" s="17">
        <v>40508</v>
      </c>
      <c r="B1412" s="4" t="s">
        <v>273</v>
      </c>
      <c r="C1412" s="4" t="s">
        <v>838</v>
      </c>
      <c r="D1412" s="4" t="s">
        <v>848</v>
      </c>
      <c r="E1412" s="4">
        <v>20</v>
      </c>
      <c r="F1412" s="4" t="s">
        <v>2261</v>
      </c>
    </row>
    <row r="1413" spans="1:6" x14ac:dyDescent="0.25">
      <c r="A1413" s="17">
        <v>39942</v>
      </c>
      <c r="B1413" s="4" t="s">
        <v>186</v>
      </c>
      <c r="C1413" s="4" t="s">
        <v>201</v>
      </c>
      <c r="D1413" s="4" t="s">
        <v>872</v>
      </c>
      <c r="E1413" s="4">
        <v>17</v>
      </c>
      <c r="F1413" s="4" t="s">
        <v>2262</v>
      </c>
    </row>
    <row r="1414" spans="1:6" x14ac:dyDescent="0.25">
      <c r="A1414" s="17">
        <v>40030</v>
      </c>
      <c r="B1414" s="4" t="s">
        <v>272</v>
      </c>
      <c r="C1414" s="4" t="s">
        <v>200</v>
      </c>
      <c r="D1414" s="4" t="s">
        <v>884</v>
      </c>
      <c r="E1414" s="4">
        <v>38</v>
      </c>
      <c r="F1414" s="4" t="s">
        <v>2263</v>
      </c>
    </row>
    <row r="1415" spans="1:6" x14ac:dyDescent="0.25">
      <c r="A1415" s="17">
        <v>40629</v>
      </c>
      <c r="B1415" s="4" t="s">
        <v>278</v>
      </c>
      <c r="C1415" s="4" t="s">
        <v>202</v>
      </c>
      <c r="D1415" s="4" t="s">
        <v>884</v>
      </c>
      <c r="E1415" s="4">
        <v>17</v>
      </c>
      <c r="F1415" s="4" t="s">
        <v>2264</v>
      </c>
    </row>
    <row r="1416" spans="1:6" x14ac:dyDescent="0.25">
      <c r="A1416" s="17">
        <v>39983</v>
      </c>
      <c r="B1416" s="4" t="s">
        <v>186</v>
      </c>
      <c r="C1416" s="4" t="s">
        <v>835</v>
      </c>
      <c r="D1416" s="4" t="s">
        <v>884</v>
      </c>
      <c r="E1416" s="4">
        <v>21</v>
      </c>
      <c r="F1416" s="4" t="s">
        <v>2265</v>
      </c>
    </row>
    <row r="1417" spans="1:6" x14ac:dyDescent="0.25">
      <c r="A1417" s="17">
        <v>40549</v>
      </c>
      <c r="B1417" s="4" t="s">
        <v>271</v>
      </c>
      <c r="C1417" s="4" t="s">
        <v>850</v>
      </c>
      <c r="D1417" s="4" t="s">
        <v>841</v>
      </c>
      <c r="E1417" s="4">
        <v>22</v>
      </c>
      <c r="F1417" s="4" t="s">
        <v>2266</v>
      </c>
    </row>
    <row r="1418" spans="1:6" x14ac:dyDescent="0.25">
      <c r="A1418" s="17">
        <v>40535</v>
      </c>
      <c r="B1418" s="4" t="s">
        <v>280</v>
      </c>
      <c r="C1418" s="4" t="s">
        <v>202</v>
      </c>
      <c r="D1418" s="4" t="s">
        <v>852</v>
      </c>
      <c r="E1418" s="4">
        <v>10</v>
      </c>
      <c r="F1418" s="4" t="s">
        <v>2267</v>
      </c>
    </row>
    <row r="1419" spans="1:6" x14ac:dyDescent="0.25">
      <c r="A1419" s="17">
        <v>40389</v>
      </c>
      <c r="B1419" s="4" t="s">
        <v>261</v>
      </c>
      <c r="C1419" s="4" t="s">
        <v>199</v>
      </c>
      <c r="D1419" s="4" t="s">
        <v>860</v>
      </c>
      <c r="E1419" s="4">
        <v>26</v>
      </c>
      <c r="F1419" s="4" t="s">
        <v>2268</v>
      </c>
    </row>
    <row r="1420" spans="1:6" x14ac:dyDescent="0.25">
      <c r="A1420" s="17">
        <v>40300</v>
      </c>
      <c r="B1420" s="4" t="s">
        <v>266</v>
      </c>
      <c r="C1420" s="4" t="s">
        <v>202</v>
      </c>
      <c r="D1420" s="4" t="s">
        <v>846</v>
      </c>
      <c r="E1420" s="4">
        <v>16</v>
      </c>
      <c r="F1420" s="4" t="s">
        <v>2269</v>
      </c>
    </row>
    <row r="1421" spans="1:6" x14ac:dyDescent="0.25">
      <c r="A1421" s="17">
        <v>40445</v>
      </c>
      <c r="B1421" s="4" t="s">
        <v>277</v>
      </c>
      <c r="C1421" s="4" t="s">
        <v>864</v>
      </c>
      <c r="D1421" s="4" t="s">
        <v>749</v>
      </c>
      <c r="E1421" s="4">
        <v>12</v>
      </c>
      <c r="F1421" s="4" t="s">
        <v>2270</v>
      </c>
    </row>
    <row r="1422" spans="1:6" x14ac:dyDescent="0.25">
      <c r="A1422" s="17">
        <v>40139</v>
      </c>
      <c r="B1422" s="4" t="s">
        <v>284</v>
      </c>
      <c r="C1422" s="4" t="s">
        <v>200</v>
      </c>
      <c r="D1422" s="4" t="s">
        <v>839</v>
      </c>
      <c r="E1422" s="4">
        <v>20</v>
      </c>
      <c r="F1422" s="4" t="s">
        <v>2271</v>
      </c>
    </row>
    <row r="1423" spans="1:6" x14ac:dyDescent="0.25">
      <c r="A1423" s="17">
        <v>39916</v>
      </c>
      <c r="B1423" s="4" t="s">
        <v>281</v>
      </c>
      <c r="C1423" s="4" t="s">
        <v>850</v>
      </c>
      <c r="D1423" s="4" t="s">
        <v>848</v>
      </c>
      <c r="E1423" s="4">
        <v>26</v>
      </c>
      <c r="F1423" s="4" t="s">
        <v>2272</v>
      </c>
    </row>
    <row r="1424" spans="1:6" x14ac:dyDescent="0.25">
      <c r="A1424" s="17">
        <v>40608</v>
      </c>
      <c r="B1424" s="4" t="s">
        <v>282</v>
      </c>
      <c r="C1424" s="4" t="s">
        <v>202</v>
      </c>
      <c r="D1424" s="4" t="s">
        <v>846</v>
      </c>
      <c r="E1424" s="4">
        <v>15</v>
      </c>
      <c r="F1424" s="4" t="s">
        <v>2273</v>
      </c>
    </row>
    <row r="1425" spans="1:6" x14ac:dyDescent="0.25">
      <c r="A1425" s="17">
        <v>40073</v>
      </c>
      <c r="B1425" s="4" t="s">
        <v>276</v>
      </c>
      <c r="C1425" s="4" t="s">
        <v>835</v>
      </c>
      <c r="D1425" s="4" t="s">
        <v>884</v>
      </c>
      <c r="E1425" s="4">
        <v>8</v>
      </c>
      <c r="F1425" s="4" t="s">
        <v>2274</v>
      </c>
    </row>
    <row r="1426" spans="1:6" x14ac:dyDescent="0.25">
      <c r="A1426" s="17">
        <v>40619</v>
      </c>
      <c r="B1426" s="4" t="s">
        <v>845</v>
      </c>
      <c r="C1426" s="4" t="s">
        <v>198</v>
      </c>
      <c r="D1426" s="4" t="s">
        <v>848</v>
      </c>
      <c r="E1426" s="4">
        <v>2</v>
      </c>
      <c r="F1426" s="4" t="s">
        <v>2275</v>
      </c>
    </row>
    <row r="1427" spans="1:6" x14ac:dyDescent="0.25">
      <c r="A1427" s="17">
        <v>40047</v>
      </c>
      <c r="B1427" s="4" t="s">
        <v>261</v>
      </c>
      <c r="C1427" s="4" t="s">
        <v>838</v>
      </c>
      <c r="D1427" s="4" t="s">
        <v>852</v>
      </c>
      <c r="E1427" s="4">
        <v>29</v>
      </c>
      <c r="F1427" s="4" t="s">
        <v>2276</v>
      </c>
    </row>
    <row r="1428" spans="1:6" x14ac:dyDescent="0.25">
      <c r="A1428" s="17">
        <v>40366</v>
      </c>
      <c r="B1428" s="4" t="s">
        <v>277</v>
      </c>
      <c r="C1428" s="4" t="s">
        <v>201</v>
      </c>
      <c r="D1428" s="4" t="s">
        <v>862</v>
      </c>
      <c r="E1428" s="4">
        <v>29</v>
      </c>
      <c r="F1428" s="4" t="s">
        <v>2277</v>
      </c>
    </row>
    <row r="1429" spans="1:6" x14ac:dyDescent="0.25">
      <c r="A1429" s="17">
        <v>39916</v>
      </c>
      <c r="B1429" s="4" t="s">
        <v>275</v>
      </c>
      <c r="C1429" s="4" t="s">
        <v>202</v>
      </c>
      <c r="D1429" s="4" t="s">
        <v>862</v>
      </c>
      <c r="E1429" s="4">
        <v>4</v>
      </c>
      <c r="F1429" s="4" t="s">
        <v>2278</v>
      </c>
    </row>
    <row r="1430" spans="1:6" x14ac:dyDescent="0.25">
      <c r="A1430" s="17">
        <v>40265</v>
      </c>
      <c r="B1430" s="4" t="s">
        <v>270</v>
      </c>
      <c r="C1430" s="4" t="s">
        <v>202</v>
      </c>
      <c r="D1430" s="4" t="s">
        <v>839</v>
      </c>
      <c r="E1430" s="4">
        <v>34</v>
      </c>
      <c r="F1430" s="4" t="s">
        <v>2279</v>
      </c>
    </row>
    <row r="1431" spans="1:6" x14ac:dyDescent="0.25">
      <c r="A1431" s="17">
        <v>40165</v>
      </c>
      <c r="B1431" s="4" t="s">
        <v>261</v>
      </c>
      <c r="C1431" s="4" t="s">
        <v>850</v>
      </c>
      <c r="D1431" s="4" t="s">
        <v>841</v>
      </c>
      <c r="E1431" s="4">
        <v>8</v>
      </c>
      <c r="F1431" s="4" t="s">
        <v>2280</v>
      </c>
    </row>
    <row r="1432" spans="1:6" x14ac:dyDescent="0.25">
      <c r="A1432" s="17">
        <v>40389</v>
      </c>
      <c r="B1432" s="4" t="s">
        <v>845</v>
      </c>
      <c r="C1432" s="4" t="s">
        <v>864</v>
      </c>
      <c r="D1432" s="4" t="s">
        <v>865</v>
      </c>
      <c r="E1432" s="4">
        <v>19</v>
      </c>
      <c r="F1432" s="4" t="s">
        <v>2281</v>
      </c>
    </row>
    <row r="1433" spans="1:6" x14ac:dyDescent="0.25">
      <c r="A1433" s="17">
        <v>40555</v>
      </c>
      <c r="B1433" s="4" t="s">
        <v>186</v>
      </c>
      <c r="C1433" s="4" t="s">
        <v>201</v>
      </c>
      <c r="D1433" s="4" t="s">
        <v>862</v>
      </c>
      <c r="E1433" s="4">
        <v>32</v>
      </c>
      <c r="F1433" s="4" t="s">
        <v>2282</v>
      </c>
    </row>
    <row r="1434" spans="1:6" x14ac:dyDescent="0.25">
      <c r="A1434" s="17">
        <v>40572</v>
      </c>
      <c r="B1434" s="4" t="s">
        <v>275</v>
      </c>
      <c r="C1434" s="4" t="s">
        <v>864</v>
      </c>
      <c r="D1434" s="4" t="s">
        <v>753</v>
      </c>
      <c r="E1434" s="4">
        <v>22</v>
      </c>
      <c r="F1434" s="4" t="s">
        <v>2283</v>
      </c>
    </row>
    <row r="1435" spans="1:6" x14ac:dyDescent="0.25">
      <c r="A1435" s="17">
        <v>40124</v>
      </c>
      <c r="B1435" s="4" t="s">
        <v>271</v>
      </c>
      <c r="C1435" s="4" t="s">
        <v>835</v>
      </c>
      <c r="D1435" s="4" t="s">
        <v>749</v>
      </c>
      <c r="E1435" s="4">
        <v>30</v>
      </c>
      <c r="F1435" s="4" t="s">
        <v>2284</v>
      </c>
    </row>
    <row r="1436" spans="1:6" x14ac:dyDescent="0.25">
      <c r="A1436" s="17">
        <v>39961</v>
      </c>
      <c r="B1436" s="4" t="s">
        <v>263</v>
      </c>
      <c r="C1436" s="4" t="s">
        <v>201</v>
      </c>
      <c r="D1436" s="4" t="s">
        <v>749</v>
      </c>
      <c r="E1436" s="4">
        <v>28</v>
      </c>
      <c r="F1436" s="4" t="s">
        <v>2285</v>
      </c>
    </row>
    <row r="1437" spans="1:6" x14ac:dyDescent="0.25">
      <c r="A1437" s="17">
        <v>39975</v>
      </c>
      <c r="B1437" s="4" t="s">
        <v>190</v>
      </c>
      <c r="C1437" s="4" t="s">
        <v>838</v>
      </c>
      <c r="D1437" s="4" t="s">
        <v>848</v>
      </c>
      <c r="E1437" s="4">
        <v>4</v>
      </c>
      <c r="F1437" s="4" t="s">
        <v>2286</v>
      </c>
    </row>
    <row r="1438" spans="1:6" x14ac:dyDescent="0.25">
      <c r="A1438" s="17">
        <v>40545</v>
      </c>
      <c r="B1438" s="4" t="s">
        <v>263</v>
      </c>
      <c r="C1438" s="4" t="s">
        <v>202</v>
      </c>
      <c r="D1438" s="4" t="s">
        <v>749</v>
      </c>
      <c r="E1438" s="4">
        <v>31</v>
      </c>
      <c r="F1438" s="4" t="s">
        <v>2287</v>
      </c>
    </row>
    <row r="1439" spans="1:6" x14ac:dyDescent="0.25">
      <c r="A1439" s="17">
        <v>40571</v>
      </c>
      <c r="B1439" s="4" t="s">
        <v>279</v>
      </c>
      <c r="C1439" s="4" t="s">
        <v>864</v>
      </c>
      <c r="D1439" s="4" t="s">
        <v>865</v>
      </c>
      <c r="E1439" s="4">
        <v>12</v>
      </c>
      <c r="F1439" s="4" t="s">
        <v>2288</v>
      </c>
    </row>
    <row r="1440" spans="1:6" x14ac:dyDescent="0.25">
      <c r="A1440" s="17">
        <v>40067</v>
      </c>
      <c r="B1440" s="4" t="s">
        <v>277</v>
      </c>
      <c r="C1440" s="4" t="s">
        <v>838</v>
      </c>
      <c r="D1440" s="4" t="s">
        <v>749</v>
      </c>
      <c r="E1440" s="4">
        <v>28</v>
      </c>
      <c r="F1440" s="4" t="s">
        <v>2289</v>
      </c>
    </row>
    <row r="1441" spans="1:6" x14ac:dyDescent="0.25">
      <c r="A1441" s="17">
        <v>40556</v>
      </c>
      <c r="B1441" s="4" t="s">
        <v>845</v>
      </c>
      <c r="C1441" s="4" t="s">
        <v>838</v>
      </c>
      <c r="D1441" s="4" t="s">
        <v>855</v>
      </c>
      <c r="E1441" s="4">
        <v>22</v>
      </c>
      <c r="F1441" s="4" t="s">
        <v>2290</v>
      </c>
    </row>
    <row r="1442" spans="1:6" x14ac:dyDescent="0.25">
      <c r="A1442" s="17">
        <v>40610</v>
      </c>
      <c r="B1442" s="4" t="s">
        <v>279</v>
      </c>
      <c r="C1442" s="4" t="s">
        <v>864</v>
      </c>
      <c r="D1442" s="4" t="s">
        <v>753</v>
      </c>
      <c r="E1442" s="4">
        <v>1</v>
      </c>
      <c r="F1442" s="4" t="s">
        <v>2291</v>
      </c>
    </row>
    <row r="1443" spans="1:6" x14ac:dyDescent="0.25">
      <c r="A1443" s="17">
        <v>40041</v>
      </c>
      <c r="B1443" s="4" t="s">
        <v>186</v>
      </c>
      <c r="C1443" s="4" t="s">
        <v>201</v>
      </c>
      <c r="D1443" s="4" t="s">
        <v>749</v>
      </c>
      <c r="E1443" s="4">
        <v>37</v>
      </c>
      <c r="F1443" s="4" t="s">
        <v>2292</v>
      </c>
    </row>
    <row r="1444" spans="1:6" x14ac:dyDescent="0.25">
      <c r="A1444" s="17">
        <v>40015</v>
      </c>
      <c r="B1444" s="4" t="s">
        <v>280</v>
      </c>
      <c r="C1444" s="4" t="s">
        <v>201</v>
      </c>
      <c r="D1444" s="4" t="s">
        <v>848</v>
      </c>
      <c r="E1444" s="4">
        <v>14</v>
      </c>
      <c r="F1444" s="4" t="s">
        <v>2293</v>
      </c>
    </row>
    <row r="1445" spans="1:6" x14ac:dyDescent="0.25">
      <c r="A1445" s="17">
        <v>40462</v>
      </c>
      <c r="B1445" s="4" t="s">
        <v>276</v>
      </c>
      <c r="C1445" s="4" t="s">
        <v>198</v>
      </c>
      <c r="D1445" s="4" t="s">
        <v>846</v>
      </c>
      <c r="E1445" s="4">
        <v>24</v>
      </c>
      <c r="F1445" s="4" t="s">
        <v>2294</v>
      </c>
    </row>
    <row r="1446" spans="1:6" x14ac:dyDescent="0.25">
      <c r="A1446" s="17">
        <v>40226</v>
      </c>
      <c r="B1446" s="4" t="s">
        <v>284</v>
      </c>
      <c r="C1446" s="4" t="s">
        <v>202</v>
      </c>
      <c r="D1446" s="4" t="s">
        <v>872</v>
      </c>
      <c r="E1446" s="4">
        <v>29</v>
      </c>
      <c r="F1446" s="4" t="s">
        <v>2295</v>
      </c>
    </row>
    <row r="1447" spans="1:6" x14ac:dyDescent="0.25">
      <c r="A1447" s="17">
        <v>40177</v>
      </c>
      <c r="B1447" s="4" t="s">
        <v>275</v>
      </c>
      <c r="C1447" s="4" t="s">
        <v>199</v>
      </c>
      <c r="D1447" s="4" t="s">
        <v>846</v>
      </c>
      <c r="E1447" s="4">
        <v>21</v>
      </c>
      <c r="F1447" s="4" t="s">
        <v>2296</v>
      </c>
    </row>
    <row r="1448" spans="1:6" x14ac:dyDescent="0.25">
      <c r="A1448" s="17">
        <v>40565</v>
      </c>
      <c r="B1448" s="4" t="s">
        <v>190</v>
      </c>
      <c r="C1448" s="4" t="s">
        <v>835</v>
      </c>
      <c r="D1448" s="4" t="s">
        <v>839</v>
      </c>
      <c r="E1448" s="4">
        <v>39</v>
      </c>
      <c r="F1448" s="4" t="s">
        <v>2297</v>
      </c>
    </row>
    <row r="1449" spans="1:6" x14ac:dyDescent="0.25">
      <c r="A1449" s="17">
        <v>40637</v>
      </c>
      <c r="B1449" s="4" t="s">
        <v>845</v>
      </c>
      <c r="C1449" s="4" t="s">
        <v>201</v>
      </c>
      <c r="D1449" s="4" t="s">
        <v>846</v>
      </c>
      <c r="E1449" s="4">
        <v>35</v>
      </c>
      <c r="F1449" s="4" t="s">
        <v>2298</v>
      </c>
    </row>
    <row r="1450" spans="1:6" x14ac:dyDescent="0.25">
      <c r="A1450" s="17">
        <v>40630</v>
      </c>
      <c r="B1450" s="4" t="s">
        <v>280</v>
      </c>
      <c r="C1450" s="4" t="s">
        <v>858</v>
      </c>
      <c r="D1450" s="4" t="s">
        <v>841</v>
      </c>
      <c r="E1450" s="4">
        <v>23</v>
      </c>
      <c r="F1450" s="4" t="s">
        <v>2299</v>
      </c>
    </row>
    <row r="1451" spans="1:6" x14ac:dyDescent="0.25">
      <c r="A1451" s="17">
        <v>40361</v>
      </c>
      <c r="B1451" s="4" t="s">
        <v>265</v>
      </c>
      <c r="C1451" s="4" t="s">
        <v>198</v>
      </c>
      <c r="D1451" s="4" t="s">
        <v>884</v>
      </c>
      <c r="E1451" s="4">
        <v>5</v>
      </c>
      <c r="F1451" s="4" t="s">
        <v>2300</v>
      </c>
    </row>
    <row r="1452" spans="1:6" x14ac:dyDescent="0.25">
      <c r="A1452" s="17">
        <v>40347</v>
      </c>
      <c r="B1452" s="4" t="s">
        <v>270</v>
      </c>
      <c r="C1452" s="4" t="s">
        <v>199</v>
      </c>
      <c r="D1452" s="4" t="s">
        <v>862</v>
      </c>
      <c r="E1452" s="4">
        <v>28</v>
      </c>
      <c r="F1452" s="4" t="s">
        <v>2301</v>
      </c>
    </row>
    <row r="1453" spans="1:6" x14ac:dyDescent="0.25">
      <c r="A1453" s="17">
        <v>39938</v>
      </c>
      <c r="B1453" s="4" t="s">
        <v>191</v>
      </c>
      <c r="C1453" s="4" t="s">
        <v>201</v>
      </c>
      <c r="D1453" s="4" t="s">
        <v>884</v>
      </c>
      <c r="E1453" s="4">
        <v>1</v>
      </c>
      <c r="F1453" s="4" t="s">
        <v>2302</v>
      </c>
    </row>
    <row r="1454" spans="1:6" x14ac:dyDescent="0.25">
      <c r="A1454" s="17">
        <v>40144</v>
      </c>
      <c r="B1454" s="4" t="s">
        <v>261</v>
      </c>
      <c r="C1454" s="4" t="s">
        <v>850</v>
      </c>
      <c r="D1454" s="4" t="s">
        <v>860</v>
      </c>
      <c r="E1454" s="4">
        <v>37</v>
      </c>
      <c r="F1454" s="4" t="s">
        <v>2303</v>
      </c>
    </row>
    <row r="1455" spans="1:6" x14ac:dyDescent="0.25">
      <c r="A1455" s="17">
        <v>40620</v>
      </c>
      <c r="B1455" s="4" t="s">
        <v>276</v>
      </c>
      <c r="C1455" s="4" t="s">
        <v>850</v>
      </c>
      <c r="D1455" s="4" t="s">
        <v>862</v>
      </c>
      <c r="E1455" s="4">
        <v>32</v>
      </c>
      <c r="F1455" s="4" t="s">
        <v>2304</v>
      </c>
    </row>
    <row r="1456" spans="1:6" x14ac:dyDescent="0.25">
      <c r="A1456" s="17">
        <v>40338</v>
      </c>
      <c r="B1456" s="4" t="s">
        <v>263</v>
      </c>
      <c r="C1456" s="4" t="s">
        <v>198</v>
      </c>
      <c r="D1456" s="4" t="s">
        <v>865</v>
      </c>
      <c r="E1456" s="4">
        <v>3</v>
      </c>
      <c r="F1456" s="4" t="s">
        <v>2305</v>
      </c>
    </row>
    <row r="1457" spans="1:6" x14ac:dyDescent="0.25">
      <c r="A1457" s="17">
        <v>40411</v>
      </c>
      <c r="B1457" s="4" t="s">
        <v>267</v>
      </c>
      <c r="C1457" s="4" t="s">
        <v>198</v>
      </c>
      <c r="D1457" s="4" t="s">
        <v>852</v>
      </c>
      <c r="E1457" s="4">
        <v>7</v>
      </c>
      <c r="F1457" s="4" t="s">
        <v>2306</v>
      </c>
    </row>
    <row r="1458" spans="1:6" x14ac:dyDescent="0.25">
      <c r="A1458" s="17">
        <v>39933</v>
      </c>
      <c r="B1458" s="4" t="s">
        <v>275</v>
      </c>
      <c r="C1458" s="4" t="s">
        <v>198</v>
      </c>
      <c r="D1458" s="4" t="s">
        <v>848</v>
      </c>
      <c r="E1458" s="4">
        <v>3</v>
      </c>
      <c r="F1458" s="4" t="s">
        <v>2307</v>
      </c>
    </row>
    <row r="1459" spans="1:6" x14ac:dyDescent="0.25">
      <c r="A1459" s="17">
        <v>40392</v>
      </c>
      <c r="B1459" s="4" t="s">
        <v>271</v>
      </c>
      <c r="C1459" s="4" t="s">
        <v>200</v>
      </c>
      <c r="D1459" s="4" t="s">
        <v>836</v>
      </c>
      <c r="E1459" s="4">
        <v>3</v>
      </c>
      <c r="F1459" s="4" t="s">
        <v>2308</v>
      </c>
    </row>
    <row r="1460" spans="1:6" x14ac:dyDescent="0.25">
      <c r="A1460" s="17">
        <v>40224</v>
      </c>
      <c r="B1460" s="4" t="s">
        <v>261</v>
      </c>
      <c r="C1460" s="4" t="s">
        <v>201</v>
      </c>
      <c r="D1460" s="4" t="s">
        <v>846</v>
      </c>
      <c r="E1460" s="4">
        <v>25</v>
      </c>
      <c r="F1460" s="4" t="s">
        <v>2309</v>
      </c>
    </row>
    <row r="1461" spans="1:6" x14ac:dyDescent="0.25">
      <c r="A1461" s="17">
        <v>40196</v>
      </c>
      <c r="B1461" s="4" t="s">
        <v>186</v>
      </c>
      <c r="C1461" s="4" t="s">
        <v>838</v>
      </c>
      <c r="D1461" s="4" t="s">
        <v>855</v>
      </c>
      <c r="E1461" s="4">
        <v>17</v>
      </c>
      <c r="F1461" s="4" t="s">
        <v>2310</v>
      </c>
    </row>
    <row r="1462" spans="1:6" x14ac:dyDescent="0.25">
      <c r="A1462" s="17">
        <v>40569</v>
      </c>
      <c r="B1462" s="4" t="s">
        <v>283</v>
      </c>
      <c r="C1462" s="4" t="s">
        <v>199</v>
      </c>
      <c r="D1462" s="4" t="s">
        <v>753</v>
      </c>
      <c r="E1462" s="4">
        <v>38</v>
      </c>
      <c r="F1462" s="4" t="s">
        <v>2311</v>
      </c>
    </row>
    <row r="1463" spans="1:6" x14ac:dyDescent="0.25">
      <c r="A1463" s="17">
        <v>40090</v>
      </c>
      <c r="B1463" s="4" t="s">
        <v>261</v>
      </c>
      <c r="C1463" s="4" t="s">
        <v>200</v>
      </c>
      <c r="D1463" s="4" t="s">
        <v>839</v>
      </c>
      <c r="E1463" s="4">
        <v>34</v>
      </c>
      <c r="F1463" s="4" t="s">
        <v>2312</v>
      </c>
    </row>
    <row r="1464" spans="1:6" x14ac:dyDescent="0.25">
      <c r="A1464" s="17">
        <v>40289</v>
      </c>
      <c r="B1464" s="4" t="s">
        <v>266</v>
      </c>
      <c r="C1464" s="4" t="s">
        <v>199</v>
      </c>
      <c r="D1464" s="4" t="s">
        <v>839</v>
      </c>
      <c r="E1464" s="4">
        <v>26</v>
      </c>
      <c r="F1464" s="4" t="s">
        <v>2313</v>
      </c>
    </row>
    <row r="1465" spans="1:6" x14ac:dyDescent="0.25">
      <c r="A1465" s="17">
        <v>40452</v>
      </c>
      <c r="B1465" s="4" t="s">
        <v>186</v>
      </c>
      <c r="C1465" s="4" t="s">
        <v>864</v>
      </c>
      <c r="D1465" s="4" t="s">
        <v>848</v>
      </c>
      <c r="E1465" s="4">
        <v>25</v>
      </c>
      <c r="F1465" s="4" t="s">
        <v>2314</v>
      </c>
    </row>
    <row r="1466" spans="1:6" x14ac:dyDescent="0.25">
      <c r="A1466" s="17">
        <v>40394</v>
      </c>
      <c r="B1466" s="4" t="s">
        <v>275</v>
      </c>
      <c r="C1466" s="4" t="s">
        <v>864</v>
      </c>
      <c r="D1466" s="4" t="s">
        <v>839</v>
      </c>
      <c r="E1466" s="4">
        <v>4</v>
      </c>
      <c r="F1466" s="4" t="s">
        <v>2315</v>
      </c>
    </row>
    <row r="1467" spans="1:6" x14ac:dyDescent="0.25">
      <c r="A1467" s="17">
        <v>40031</v>
      </c>
      <c r="B1467" s="4" t="s">
        <v>282</v>
      </c>
      <c r="C1467" s="4" t="s">
        <v>198</v>
      </c>
      <c r="D1467" s="4" t="s">
        <v>852</v>
      </c>
      <c r="E1467" s="4">
        <v>14</v>
      </c>
      <c r="F1467" s="4" t="s">
        <v>2316</v>
      </c>
    </row>
    <row r="1468" spans="1:6" x14ac:dyDescent="0.25">
      <c r="A1468" s="17">
        <v>40333</v>
      </c>
      <c r="B1468" s="4" t="s">
        <v>272</v>
      </c>
      <c r="C1468" s="4" t="s">
        <v>199</v>
      </c>
      <c r="D1468" s="4" t="s">
        <v>841</v>
      </c>
      <c r="E1468" s="4">
        <v>29</v>
      </c>
      <c r="F1468" s="4" t="s">
        <v>2317</v>
      </c>
    </row>
    <row r="1469" spans="1:6" x14ac:dyDescent="0.25">
      <c r="A1469" s="17">
        <v>40158</v>
      </c>
      <c r="B1469" s="4" t="s">
        <v>271</v>
      </c>
      <c r="C1469" s="4" t="s">
        <v>200</v>
      </c>
      <c r="D1469" s="4" t="s">
        <v>841</v>
      </c>
      <c r="E1469" s="4">
        <v>32</v>
      </c>
      <c r="F1469" s="4" t="s">
        <v>2318</v>
      </c>
    </row>
    <row r="1470" spans="1:6" x14ac:dyDescent="0.25">
      <c r="A1470" s="17">
        <v>40406</v>
      </c>
      <c r="B1470" s="4" t="s">
        <v>284</v>
      </c>
      <c r="C1470" s="4" t="s">
        <v>198</v>
      </c>
      <c r="D1470" s="4" t="s">
        <v>852</v>
      </c>
      <c r="E1470" s="4">
        <v>14</v>
      </c>
      <c r="F1470" s="4" t="s">
        <v>2319</v>
      </c>
    </row>
    <row r="1471" spans="1:6" x14ac:dyDescent="0.25">
      <c r="A1471" s="17">
        <v>39946</v>
      </c>
      <c r="B1471" s="4" t="s">
        <v>268</v>
      </c>
      <c r="C1471" s="4" t="s">
        <v>838</v>
      </c>
      <c r="D1471" s="4" t="s">
        <v>749</v>
      </c>
      <c r="E1471" s="4">
        <v>35</v>
      </c>
      <c r="F1471" s="4" t="s">
        <v>2320</v>
      </c>
    </row>
    <row r="1472" spans="1:6" x14ac:dyDescent="0.25">
      <c r="A1472" s="17">
        <v>40145</v>
      </c>
      <c r="B1472" s="4" t="s">
        <v>266</v>
      </c>
      <c r="C1472" s="4" t="s">
        <v>864</v>
      </c>
      <c r="D1472" s="4" t="s">
        <v>836</v>
      </c>
      <c r="E1472" s="4">
        <v>8</v>
      </c>
      <c r="F1472" s="4" t="s">
        <v>2321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H14" sqref="H14"/>
    </sheetView>
  </sheetViews>
  <sheetFormatPr defaultRowHeight="15" x14ac:dyDescent="0.25"/>
  <cols>
    <col min="1" max="1" width="10.42578125" bestFit="1" customWidth="1"/>
    <col min="3" max="3" width="8.28515625" bestFit="1" customWidth="1"/>
    <col min="5" max="5" width="13.140625" bestFit="1" customWidth="1"/>
    <col min="6" max="6" width="12.140625" bestFit="1" customWidth="1"/>
    <col min="8" max="8" width="10.42578125" bestFit="1" customWidth="1"/>
    <col min="9" max="9" width="12.140625" bestFit="1" customWidth="1"/>
  </cols>
  <sheetData>
    <row r="1" spans="1:9" ht="60" x14ac:dyDescent="0.25">
      <c r="A1" s="1" t="s">
        <v>44</v>
      </c>
      <c r="B1" s="2"/>
      <c r="C1" s="2"/>
      <c r="D1" s="2"/>
      <c r="E1" s="2"/>
      <c r="F1" s="2"/>
      <c r="G1" s="2"/>
      <c r="H1" s="3"/>
    </row>
    <row r="3" spans="1:9" x14ac:dyDescent="0.25">
      <c r="A3" s="5" t="s">
        <v>35</v>
      </c>
      <c r="B3" s="5" t="s">
        <v>36</v>
      </c>
      <c r="C3" s="5" t="s">
        <v>37</v>
      </c>
      <c r="E3" s="116" t="s">
        <v>2331</v>
      </c>
      <c r="F3" t="s">
        <v>2330</v>
      </c>
      <c r="H3" s="113" t="s">
        <v>2331</v>
      </c>
      <c r="I3" s="113" t="s">
        <v>2330</v>
      </c>
    </row>
    <row r="4" spans="1:9" x14ac:dyDescent="0.25">
      <c r="A4" s="17">
        <v>40255</v>
      </c>
      <c r="B4" s="4" t="s">
        <v>40</v>
      </c>
      <c r="C4" s="7">
        <v>73</v>
      </c>
      <c r="E4" s="117" t="s">
        <v>30</v>
      </c>
      <c r="F4" s="115">
        <v>242</v>
      </c>
      <c r="H4" s="4" t="s">
        <v>30</v>
      </c>
      <c r="I4" s="4">
        <v>242</v>
      </c>
    </row>
    <row r="5" spans="1:9" x14ac:dyDescent="0.25">
      <c r="A5" s="17">
        <v>40256</v>
      </c>
      <c r="B5" s="4" t="s">
        <v>41</v>
      </c>
      <c r="C5" s="7">
        <v>121</v>
      </c>
      <c r="E5" s="117" t="s">
        <v>40</v>
      </c>
      <c r="F5" s="115">
        <v>781</v>
      </c>
      <c r="H5" s="4" t="s">
        <v>40</v>
      </c>
      <c r="I5" s="4">
        <v>781</v>
      </c>
    </row>
    <row r="6" spans="1:9" x14ac:dyDescent="0.25">
      <c r="A6" s="17">
        <v>40257</v>
      </c>
      <c r="B6" s="4" t="s">
        <v>40</v>
      </c>
      <c r="C6" s="7">
        <v>167</v>
      </c>
      <c r="E6" s="117" t="s">
        <v>41</v>
      </c>
      <c r="F6" s="115">
        <v>402</v>
      </c>
      <c r="H6" s="4" t="s">
        <v>41</v>
      </c>
      <c r="I6" s="4">
        <v>402</v>
      </c>
    </row>
    <row r="7" spans="1:9" x14ac:dyDescent="0.25">
      <c r="A7" s="17">
        <v>40258</v>
      </c>
      <c r="B7" s="4" t="s">
        <v>42</v>
      </c>
      <c r="C7" s="7">
        <v>167</v>
      </c>
      <c r="E7" s="117" t="s">
        <v>42</v>
      </c>
      <c r="F7" s="115">
        <v>410</v>
      </c>
      <c r="H7" s="4" t="s">
        <v>42</v>
      </c>
      <c r="I7" s="4">
        <v>410</v>
      </c>
    </row>
    <row r="8" spans="1:9" x14ac:dyDescent="0.25">
      <c r="A8" s="17">
        <v>40259</v>
      </c>
      <c r="B8" s="4" t="s">
        <v>43</v>
      </c>
      <c r="C8" s="7">
        <v>75</v>
      </c>
      <c r="E8" s="117" t="s">
        <v>28</v>
      </c>
      <c r="F8" s="115">
        <v>543</v>
      </c>
      <c r="H8" s="4" t="s">
        <v>28</v>
      </c>
      <c r="I8" s="4">
        <v>543</v>
      </c>
    </row>
    <row r="9" spans="1:9" x14ac:dyDescent="0.25">
      <c r="A9" s="17">
        <v>40260</v>
      </c>
      <c r="B9" s="4" t="s">
        <v>40</v>
      </c>
      <c r="C9" s="7">
        <v>157</v>
      </c>
      <c r="E9" s="117" t="s">
        <v>43</v>
      </c>
      <c r="F9" s="115">
        <v>457</v>
      </c>
      <c r="H9" s="4" t="s">
        <v>43</v>
      </c>
      <c r="I9" s="4">
        <v>457</v>
      </c>
    </row>
    <row r="10" spans="1:9" x14ac:dyDescent="0.25">
      <c r="A10" s="17">
        <v>40261</v>
      </c>
      <c r="B10" s="4" t="s">
        <v>43</v>
      </c>
      <c r="C10" s="7">
        <v>61</v>
      </c>
      <c r="E10" s="117" t="s">
        <v>245</v>
      </c>
      <c r="F10" s="115">
        <v>2835</v>
      </c>
      <c r="H10" s="113" t="s">
        <v>245</v>
      </c>
      <c r="I10" s="113">
        <v>2835</v>
      </c>
    </row>
    <row r="11" spans="1:9" x14ac:dyDescent="0.25">
      <c r="A11" s="17">
        <v>40262</v>
      </c>
      <c r="B11" s="4" t="s">
        <v>40</v>
      </c>
      <c r="C11" s="7">
        <v>108</v>
      </c>
    </row>
    <row r="12" spans="1:9" x14ac:dyDescent="0.25">
      <c r="A12" s="17">
        <v>40263</v>
      </c>
      <c r="B12" s="4" t="s">
        <v>41</v>
      </c>
      <c r="C12" s="7">
        <v>139</v>
      </c>
    </row>
    <row r="13" spans="1:9" x14ac:dyDescent="0.25">
      <c r="A13" s="17">
        <v>40264</v>
      </c>
      <c r="B13" s="4" t="s">
        <v>28</v>
      </c>
      <c r="C13" s="7">
        <v>130</v>
      </c>
    </row>
    <row r="14" spans="1:9" x14ac:dyDescent="0.25">
      <c r="A14" s="17">
        <v>40265</v>
      </c>
      <c r="B14" s="4" t="s">
        <v>43</v>
      </c>
      <c r="C14" s="7">
        <v>66</v>
      </c>
    </row>
    <row r="15" spans="1:9" x14ac:dyDescent="0.25">
      <c r="A15" s="17">
        <v>40266</v>
      </c>
      <c r="B15" s="4" t="s">
        <v>28</v>
      </c>
      <c r="C15" s="7">
        <v>86</v>
      </c>
    </row>
    <row r="16" spans="1:9" x14ac:dyDescent="0.25">
      <c r="A16" s="17">
        <v>40267</v>
      </c>
      <c r="B16" s="4" t="s">
        <v>42</v>
      </c>
      <c r="C16" s="7">
        <v>122</v>
      </c>
    </row>
    <row r="17" spans="1:3" x14ac:dyDescent="0.25">
      <c r="A17" s="17">
        <v>40268</v>
      </c>
      <c r="B17" s="4" t="s">
        <v>28</v>
      </c>
      <c r="C17" s="7">
        <v>50</v>
      </c>
    </row>
    <row r="18" spans="1:3" x14ac:dyDescent="0.25">
      <c r="A18" s="17">
        <v>40269</v>
      </c>
      <c r="B18" s="4" t="s">
        <v>43</v>
      </c>
      <c r="C18" s="7">
        <v>77</v>
      </c>
    </row>
    <row r="19" spans="1:3" x14ac:dyDescent="0.25">
      <c r="A19" s="17">
        <v>40270</v>
      </c>
      <c r="B19" s="4" t="s">
        <v>40</v>
      </c>
      <c r="C19" s="7">
        <v>140</v>
      </c>
    </row>
    <row r="20" spans="1:3" x14ac:dyDescent="0.25">
      <c r="A20" s="17">
        <v>40271</v>
      </c>
      <c r="B20" s="4" t="s">
        <v>43</v>
      </c>
      <c r="C20" s="7">
        <v>107</v>
      </c>
    </row>
    <row r="21" spans="1:3" x14ac:dyDescent="0.25">
      <c r="A21" s="17">
        <v>40272</v>
      </c>
      <c r="B21" s="4" t="s">
        <v>28</v>
      </c>
      <c r="C21" s="7">
        <v>109</v>
      </c>
    </row>
    <row r="22" spans="1:3" x14ac:dyDescent="0.25">
      <c r="A22" s="17">
        <v>40273</v>
      </c>
      <c r="B22" s="4" t="s">
        <v>42</v>
      </c>
      <c r="C22" s="7">
        <v>121</v>
      </c>
    </row>
    <row r="23" spans="1:3" x14ac:dyDescent="0.25">
      <c r="A23" s="17">
        <v>40274</v>
      </c>
      <c r="B23" s="4" t="s">
        <v>40</v>
      </c>
      <c r="C23" s="7">
        <v>78</v>
      </c>
    </row>
    <row r="24" spans="1:3" x14ac:dyDescent="0.25">
      <c r="A24" s="17">
        <v>40275</v>
      </c>
      <c r="B24" s="4" t="s">
        <v>28</v>
      </c>
      <c r="C24" s="7">
        <v>168</v>
      </c>
    </row>
    <row r="25" spans="1:3" x14ac:dyDescent="0.25">
      <c r="A25" s="17">
        <v>40276</v>
      </c>
      <c r="B25" s="4" t="s">
        <v>41</v>
      </c>
      <c r="C25" s="7">
        <v>88</v>
      </c>
    </row>
    <row r="26" spans="1:3" x14ac:dyDescent="0.25">
      <c r="A26" s="17">
        <v>40277</v>
      </c>
      <c r="B26" s="4" t="s">
        <v>30</v>
      </c>
      <c r="C26" s="7">
        <v>110</v>
      </c>
    </row>
    <row r="27" spans="1:3" x14ac:dyDescent="0.25">
      <c r="A27" s="17">
        <v>40278</v>
      </c>
      <c r="B27" s="4" t="s">
        <v>30</v>
      </c>
      <c r="C27" s="7">
        <v>132</v>
      </c>
    </row>
    <row r="28" spans="1:3" x14ac:dyDescent="0.25">
      <c r="A28" s="17">
        <v>40279</v>
      </c>
      <c r="B28" s="4" t="s">
        <v>41</v>
      </c>
      <c r="C28" s="7">
        <v>54</v>
      </c>
    </row>
    <row r="29" spans="1:3" x14ac:dyDescent="0.25">
      <c r="A29" s="17">
        <v>40280</v>
      </c>
      <c r="B29" s="4" t="s">
        <v>40</v>
      </c>
      <c r="C29" s="7">
        <v>58</v>
      </c>
    </row>
    <row r="30" spans="1:3" x14ac:dyDescent="0.25">
      <c r="A30" s="17">
        <v>40281</v>
      </c>
      <c r="B30" s="4" t="s">
        <v>43</v>
      </c>
      <c r="C30" s="7">
        <v>71</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8"/>
  <sheetViews>
    <sheetView workbookViewId="0">
      <selection activeCell="F7" sqref="F7"/>
    </sheetView>
  </sheetViews>
  <sheetFormatPr defaultRowHeight="15" x14ac:dyDescent="0.25"/>
  <cols>
    <col min="1" max="1" width="9.7109375" bestFit="1" customWidth="1"/>
    <col min="5" max="5" width="12.42578125" customWidth="1"/>
    <col min="6" max="6" width="11.7109375" customWidth="1"/>
    <col min="7" max="7" width="4" customWidth="1"/>
    <col min="8" max="8" width="4.7109375" customWidth="1"/>
    <col min="9" max="9" width="3.85546875" customWidth="1"/>
    <col min="10" max="10" width="3.28515625" customWidth="1"/>
    <col min="11" max="11" width="5.85546875" bestFit="1" customWidth="1"/>
    <col min="12" max="12" width="4.140625" customWidth="1"/>
    <col min="13" max="13" width="3.85546875" customWidth="1"/>
    <col min="14" max="14" width="10.7109375" bestFit="1" customWidth="1"/>
  </cols>
  <sheetData>
    <row r="1" spans="1:12" ht="75" x14ac:dyDescent="0.25">
      <c r="A1" s="1" t="s">
        <v>2322</v>
      </c>
      <c r="B1" s="2"/>
      <c r="C1" s="2"/>
      <c r="D1" s="2"/>
      <c r="E1" s="2"/>
      <c r="F1" s="2"/>
      <c r="G1" s="2"/>
      <c r="H1" s="3"/>
      <c r="K1" t="s">
        <v>2323</v>
      </c>
      <c r="L1" t="s">
        <v>2324</v>
      </c>
    </row>
    <row r="3" spans="1:12" x14ac:dyDescent="0.25">
      <c r="A3" s="5" t="s">
        <v>35</v>
      </c>
      <c r="B3" s="5" t="s">
        <v>36</v>
      </c>
      <c r="C3" s="5" t="s">
        <v>37</v>
      </c>
    </row>
    <row r="4" spans="1:12" x14ac:dyDescent="0.25">
      <c r="A4" s="17">
        <v>40255</v>
      </c>
      <c r="B4" s="4" t="s">
        <v>40</v>
      </c>
      <c r="C4" s="7">
        <v>73</v>
      </c>
    </row>
    <row r="5" spans="1:12" x14ac:dyDescent="0.25">
      <c r="A5" s="17">
        <v>40256</v>
      </c>
      <c r="B5" s="4" t="s">
        <v>40</v>
      </c>
      <c r="C5" s="7">
        <v>121</v>
      </c>
    </row>
    <row r="6" spans="1:12" x14ac:dyDescent="0.25">
      <c r="A6" s="17">
        <v>40257</v>
      </c>
      <c r="B6" s="4" t="s">
        <v>42</v>
      </c>
      <c r="C6" s="7">
        <v>167</v>
      </c>
    </row>
    <row r="7" spans="1:12" x14ac:dyDescent="0.25">
      <c r="A7" s="17">
        <v>40258</v>
      </c>
      <c r="B7" s="4" t="s">
        <v>28</v>
      </c>
      <c r="C7" s="7">
        <v>167</v>
      </c>
    </row>
    <row r="8" spans="1:12" x14ac:dyDescent="0.25">
      <c r="A8" s="17">
        <v>40259</v>
      </c>
      <c r="B8" s="4" t="s">
        <v>28</v>
      </c>
      <c r="C8" s="7">
        <v>75</v>
      </c>
    </row>
    <row r="9" spans="1:12" x14ac:dyDescent="0.25">
      <c r="A9" s="17">
        <v>40260</v>
      </c>
      <c r="B9" s="4" t="s">
        <v>28</v>
      </c>
      <c r="C9" s="7">
        <v>157</v>
      </c>
    </row>
    <row r="10" spans="1:12" x14ac:dyDescent="0.25">
      <c r="A10" s="17">
        <v>40261</v>
      </c>
      <c r="B10" s="4" t="s">
        <v>41</v>
      </c>
      <c r="C10" s="7">
        <v>61</v>
      </c>
    </row>
    <row r="11" spans="1:12" x14ac:dyDescent="0.25">
      <c r="A11" s="17">
        <v>40262</v>
      </c>
      <c r="B11" s="4" t="s">
        <v>40</v>
      </c>
      <c r="C11" s="7">
        <v>108</v>
      </c>
    </row>
    <row r="12" spans="1:12" x14ac:dyDescent="0.25">
      <c r="A12" s="17">
        <v>40263</v>
      </c>
      <c r="B12" s="4" t="s">
        <v>41</v>
      </c>
      <c r="C12" s="7">
        <v>139</v>
      </c>
    </row>
    <row r="13" spans="1:12" x14ac:dyDescent="0.25">
      <c r="A13" s="17">
        <v>40264</v>
      </c>
      <c r="B13" s="4" t="s">
        <v>28</v>
      </c>
      <c r="C13" s="7">
        <v>130</v>
      </c>
    </row>
    <row r="14" spans="1:12" x14ac:dyDescent="0.25">
      <c r="A14" s="17">
        <v>40265</v>
      </c>
      <c r="B14" s="4" t="s">
        <v>40</v>
      </c>
      <c r="C14" s="7">
        <v>66</v>
      </c>
    </row>
    <row r="15" spans="1:12" x14ac:dyDescent="0.25">
      <c r="A15" s="17">
        <v>40266</v>
      </c>
      <c r="B15" s="4" t="s">
        <v>28</v>
      </c>
      <c r="C15" s="7">
        <v>86</v>
      </c>
    </row>
    <row r="16" spans="1:12" x14ac:dyDescent="0.25">
      <c r="A16" s="17">
        <v>40267</v>
      </c>
      <c r="B16" s="4" t="s">
        <v>42</v>
      </c>
      <c r="C16" s="7">
        <v>122</v>
      </c>
    </row>
    <row r="17" spans="1:3" x14ac:dyDescent="0.25">
      <c r="A17" s="17">
        <v>40268</v>
      </c>
      <c r="B17" s="4" t="s">
        <v>28</v>
      </c>
      <c r="C17" s="7">
        <v>50</v>
      </c>
    </row>
    <row r="18" spans="1:3" x14ac:dyDescent="0.25">
      <c r="A18" s="17">
        <v>40269</v>
      </c>
      <c r="B18" s="4" t="s">
        <v>28</v>
      </c>
      <c r="C18" s="7">
        <v>77</v>
      </c>
    </row>
    <row r="19" spans="1:3" x14ac:dyDescent="0.25">
      <c r="A19" s="17">
        <v>40270</v>
      </c>
      <c r="B19" s="4" t="s">
        <v>40</v>
      </c>
      <c r="C19" s="7">
        <v>140</v>
      </c>
    </row>
    <row r="20" spans="1:3" x14ac:dyDescent="0.25">
      <c r="A20" s="17">
        <v>40271</v>
      </c>
      <c r="B20" s="4" t="s">
        <v>41</v>
      </c>
      <c r="C20" s="7">
        <v>107</v>
      </c>
    </row>
    <row r="21" spans="1:3" x14ac:dyDescent="0.25">
      <c r="A21" s="17">
        <v>40272</v>
      </c>
      <c r="B21" s="4" t="s">
        <v>40</v>
      </c>
      <c r="C21" s="7">
        <v>109</v>
      </c>
    </row>
    <row r="22" spans="1:3" x14ac:dyDescent="0.25">
      <c r="A22" s="17">
        <v>40273</v>
      </c>
      <c r="B22" s="4" t="s">
        <v>28</v>
      </c>
      <c r="C22" s="7">
        <v>121</v>
      </c>
    </row>
    <row r="23" spans="1:3" x14ac:dyDescent="0.25">
      <c r="A23" s="17">
        <v>40274</v>
      </c>
      <c r="B23" s="4" t="s">
        <v>41</v>
      </c>
      <c r="C23" s="7">
        <v>78</v>
      </c>
    </row>
    <row r="24" spans="1:3" x14ac:dyDescent="0.25">
      <c r="A24" s="17">
        <v>40275</v>
      </c>
      <c r="B24" s="4" t="s">
        <v>40</v>
      </c>
      <c r="C24" s="7">
        <v>168</v>
      </c>
    </row>
    <row r="25" spans="1:3" x14ac:dyDescent="0.25">
      <c r="A25" s="17">
        <v>40276</v>
      </c>
      <c r="B25" s="4" t="s">
        <v>42</v>
      </c>
      <c r="C25" s="7">
        <v>88</v>
      </c>
    </row>
    <row r="26" spans="1:3" x14ac:dyDescent="0.25">
      <c r="A26" s="17">
        <v>40277</v>
      </c>
      <c r="B26" s="4" t="s">
        <v>41</v>
      </c>
      <c r="C26" s="7">
        <v>110</v>
      </c>
    </row>
    <row r="27" spans="1:3" x14ac:dyDescent="0.25">
      <c r="A27" s="17">
        <v>40278</v>
      </c>
      <c r="B27" s="4" t="s">
        <v>41</v>
      </c>
      <c r="C27" s="7">
        <v>132</v>
      </c>
    </row>
    <row r="28" spans="1:3" x14ac:dyDescent="0.25">
      <c r="A28" s="17">
        <v>40279</v>
      </c>
      <c r="B28" s="4" t="s">
        <v>28</v>
      </c>
      <c r="C28" s="7">
        <v>54</v>
      </c>
    </row>
    <row r="29" spans="1:3" x14ac:dyDescent="0.25">
      <c r="A29" s="17">
        <v>40280</v>
      </c>
      <c r="B29" s="4" t="s">
        <v>40</v>
      </c>
      <c r="C29" s="7">
        <v>58</v>
      </c>
    </row>
    <row r="30" spans="1:3" x14ac:dyDescent="0.25">
      <c r="A30" s="17">
        <v>40281</v>
      </c>
      <c r="B30" s="4" t="s">
        <v>42</v>
      </c>
      <c r="C30" s="7">
        <v>71</v>
      </c>
    </row>
    <row r="31" spans="1:3" x14ac:dyDescent="0.25">
      <c r="A31" s="17">
        <v>40282</v>
      </c>
      <c r="B31" s="4" t="s">
        <v>40</v>
      </c>
      <c r="C31" s="7">
        <v>50</v>
      </c>
    </row>
    <row r="32" spans="1:3" x14ac:dyDescent="0.25">
      <c r="A32" s="17">
        <v>40283</v>
      </c>
      <c r="B32" s="4" t="s">
        <v>41</v>
      </c>
      <c r="C32" s="7">
        <v>109</v>
      </c>
    </row>
    <row r="33" spans="1:3" x14ac:dyDescent="0.25">
      <c r="A33" s="17">
        <v>40284</v>
      </c>
      <c r="B33" s="4" t="s">
        <v>41</v>
      </c>
      <c r="C33" s="7">
        <v>138</v>
      </c>
    </row>
    <row r="34" spans="1:3" x14ac:dyDescent="0.25">
      <c r="A34" s="17">
        <v>40285</v>
      </c>
      <c r="B34" s="4" t="s">
        <v>42</v>
      </c>
      <c r="C34" s="7">
        <v>74</v>
      </c>
    </row>
    <row r="35" spans="1:3" x14ac:dyDescent="0.25">
      <c r="A35" s="17">
        <v>40286</v>
      </c>
      <c r="B35" s="4" t="s">
        <v>42</v>
      </c>
      <c r="C35" s="7">
        <v>50</v>
      </c>
    </row>
    <row r="36" spans="1:3" x14ac:dyDescent="0.25">
      <c r="A36" s="17">
        <v>40287</v>
      </c>
      <c r="B36" s="4" t="s">
        <v>42</v>
      </c>
      <c r="C36" s="7">
        <v>103</v>
      </c>
    </row>
    <row r="37" spans="1:3" x14ac:dyDescent="0.25">
      <c r="A37" s="17">
        <v>40288</v>
      </c>
      <c r="B37" s="4" t="s">
        <v>28</v>
      </c>
      <c r="C37" s="7">
        <v>134</v>
      </c>
    </row>
    <row r="38" spans="1:3" x14ac:dyDescent="0.25">
      <c r="A38" s="17">
        <v>40289</v>
      </c>
      <c r="B38" s="4" t="s">
        <v>28</v>
      </c>
      <c r="C38" s="7">
        <v>151</v>
      </c>
    </row>
    <row r="39" spans="1:3" x14ac:dyDescent="0.25">
      <c r="A39" s="17">
        <v>40290</v>
      </c>
      <c r="B39" s="4" t="s">
        <v>41</v>
      </c>
      <c r="C39" s="7">
        <v>135</v>
      </c>
    </row>
    <row r="40" spans="1:3" x14ac:dyDescent="0.25">
      <c r="A40" s="17">
        <v>40291</v>
      </c>
      <c r="B40" s="4" t="s">
        <v>28</v>
      </c>
      <c r="C40" s="7">
        <v>54</v>
      </c>
    </row>
    <row r="41" spans="1:3" x14ac:dyDescent="0.25">
      <c r="A41" s="17">
        <v>40292</v>
      </c>
      <c r="B41" s="4" t="s">
        <v>40</v>
      </c>
      <c r="C41" s="7">
        <v>66</v>
      </c>
    </row>
    <row r="42" spans="1:3" x14ac:dyDescent="0.25">
      <c r="A42" s="17">
        <v>40293</v>
      </c>
      <c r="B42" s="4" t="s">
        <v>42</v>
      </c>
      <c r="C42" s="7">
        <v>81</v>
      </c>
    </row>
    <row r="43" spans="1:3" x14ac:dyDescent="0.25">
      <c r="A43" s="17">
        <v>40294</v>
      </c>
      <c r="B43" s="4" t="s">
        <v>40</v>
      </c>
      <c r="C43" s="7">
        <v>94</v>
      </c>
    </row>
    <row r="44" spans="1:3" x14ac:dyDescent="0.25">
      <c r="A44" s="17">
        <v>40295</v>
      </c>
      <c r="B44" s="4" t="s">
        <v>28</v>
      </c>
      <c r="C44" s="7">
        <v>142</v>
      </c>
    </row>
    <row r="45" spans="1:3" x14ac:dyDescent="0.25">
      <c r="A45" s="17">
        <v>40296</v>
      </c>
      <c r="B45" s="4" t="s">
        <v>41</v>
      </c>
      <c r="C45" s="7">
        <v>75</v>
      </c>
    </row>
    <row r="46" spans="1:3" x14ac:dyDescent="0.25">
      <c r="A46" s="17">
        <v>40297</v>
      </c>
      <c r="B46" s="4" t="s">
        <v>28</v>
      </c>
      <c r="C46" s="7">
        <v>114</v>
      </c>
    </row>
    <row r="47" spans="1:3" x14ac:dyDescent="0.25">
      <c r="A47" s="17">
        <v>40298</v>
      </c>
      <c r="B47" s="4" t="s">
        <v>42</v>
      </c>
      <c r="C47" s="7">
        <v>120</v>
      </c>
    </row>
    <row r="48" spans="1:3" x14ac:dyDescent="0.25">
      <c r="A48" s="17">
        <v>40299</v>
      </c>
      <c r="B48" s="4" t="s">
        <v>41</v>
      </c>
      <c r="C48" s="7">
        <v>146</v>
      </c>
    </row>
    <row r="49" spans="1:3" x14ac:dyDescent="0.25">
      <c r="A49" s="17">
        <v>40300</v>
      </c>
      <c r="B49" s="4" t="s">
        <v>40</v>
      </c>
      <c r="C49" s="7">
        <v>96</v>
      </c>
    </row>
    <row r="50" spans="1:3" x14ac:dyDescent="0.25">
      <c r="A50" s="17">
        <v>40301</v>
      </c>
      <c r="B50" s="4" t="s">
        <v>42</v>
      </c>
      <c r="C50" s="7">
        <v>69</v>
      </c>
    </row>
    <row r="51" spans="1:3" x14ac:dyDescent="0.25">
      <c r="A51" s="17">
        <v>40302</v>
      </c>
      <c r="B51" s="4" t="s">
        <v>40</v>
      </c>
      <c r="C51" s="7">
        <v>130</v>
      </c>
    </row>
    <row r="52" spans="1:3" x14ac:dyDescent="0.25">
      <c r="A52" s="17">
        <v>40303</v>
      </c>
      <c r="B52" s="4" t="s">
        <v>28</v>
      </c>
      <c r="C52" s="7">
        <v>150</v>
      </c>
    </row>
    <row r="53" spans="1:3" x14ac:dyDescent="0.25">
      <c r="A53" s="17">
        <v>40304</v>
      </c>
      <c r="B53" s="4" t="s">
        <v>28</v>
      </c>
      <c r="C53" s="7">
        <v>62</v>
      </c>
    </row>
    <row r="54" spans="1:3" x14ac:dyDescent="0.25">
      <c r="A54" s="17">
        <v>40305</v>
      </c>
      <c r="B54" s="4" t="s">
        <v>40</v>
      </c>
      <c r="C54" s="7">
        <v>166</v>
      </c>
    </row>
    <row r="55" spans="1:3" x14ac:dyDescent="0.25">
      <c r="A55" s="17">
        <v>40306</v>
      </c>
      <c r="B55" s="4" t="s">
        <v>40</v>
      </c>
      <c r="C55" s="7">
        <v>152</v>
      </c>
    </row>
    <row r="56" spans="1:3" x14ac:dyDescent="0.25">
      <c r="A56" s="17">
        <v>40307</v>
      </c>
      <c r="B56" s="4" t="s">
        <v>40</v>
      </c>
      <c r="C56" s="7">
        <v>143</v>
      </c>
    </row>
    <row r="57" spans="1:3" x14ac:dyDescent="0.25">
      <c r="A57" s="17">
        <v>40308</v>
      </c>
      <c r="B57" s="4" t="s">
        <v>41</v>
      </c>
      <c r="C57" s="7">
        <v>139</v>
      </c>
    </row>
    <row r="58" spans="1:3" x14ac:dyDescent="0.25">
      <c r="A58" s="17">
        <v>40309</v>
      </c>
      <c r="B58" s="4" t="s">
        <v>28</v>
      </c>
      <c r="C58" s="7">
        <v>111</v>
      </c>
    </row>
    <row r="59" spans="1:3" x14ac:dyDescent="0.25">
      <c r="A59" s="17">
        <v>40310</v>
      </c>
      <c r="B59" s="4" t="s">
        <v>41</v>
      </c>
      <c r="C59" s="7">
        <v>70</v>
      </c>
    </row>
    <row r="60" spans="1:3" x14ac:dyDescent="0.25">
      <c r="A60" s="17">
        <v>40311</v>
      </c>
      <c r="B60" s="4" t="s">
        <v>40</v>
      </c>
      <c r="C60" s="7">
        <v>104</v>
      </c>
    </row>
    <row r="61" spans="1:3" x14ac:dyDescent="0.25">
      <c r="A61" s="17">
        <v>40312</v>
      </c>
      <c r="B61" s="4" t="s">
        <v>40</v>
      </c>
      <c r="C61" s="7">
        <v>64</v>
      </c>
    </row>
    <row r="62" spans="1:3" x14ac:dyDescent="0.25">
      <c r="A62" s="17">
        <v>40313</v>
      </c>
      <c r="B62" s="4" t="s">
        <v>28</v>
      </c>
      <c r="C62" s="7">
        <v>56</v>
      </c>
    </row>
    <row r="63" spans="1:3" x14ac:dyDescent="0.25">
      <c r="A63" s="17">
        <v>40314</v>
      </c>
      <c r="B63" s="4" t="s">
        <v>28</v>
      </c>
      <c r="C63" s="7">
        <v>76</v>
      </c>
    </row>
    <row r="64" spans="1:3" x14ac:dyDescent="0.25">
      <c r="A64" s="17">
        <v>40315</v>
      </c>
      <c r="B64" s="4" t="s">
        <v>40</v>
      </c>
      <c r="C64" s="7">
        <v>96</v>
      </c>
    </row>
    <row r="65" spans="1:3" x14ac:dyDescent="0.25">
      <c r="A65" s="17">
        <v>40316</v>
      </c>
      <c r="B65" s="4" t="s">
        <v>28</v>
      </c>
      <c r="C65" s="7">
        <v>163</v>
      </c>
    </row>
    <row r="66" spans="1:3" x14ac:dyDescent="0.25">
      <c r="A66" s="17">
        <v>40317</v>
      </c>
      <c r="B66" s="4" t="s">
        <v>40</v>
      </c>
      <c r="C66" s="7">
        <v>108</v>
      </c>
    </row>
    <row r="67" spans="1:3" x14ac:dyDescent="0.25">
      <c r="A67" s="17">
        <v>40318</v>
      </c>
      <c r="B67" s="4" t="s">
        <v>41</v>
      </c>
      <c r="C67" s="7">
        <v>63</v>
      </c>
    </row>
    <row r="68" spans="1:3" x14ac:dyDescent="0.25">
      <c r="A68" s="17">
        <v>40319</v>
      </c>
      <c r="B68" s="4" t="s">
        <v>42</v>
      </c>
      <c r="C68" s="7">
        <v>99</v>
      </c>
    </row>
    <row r="69" spans="1:3" x14ac:dyDescent="0.25">
      <c r="A69" s="17">
        <v>40320</v>
      </c>
      <c r="B69" s="4" t="s">
        <v>41</v>
      </c>
      <c r="C69" s="7">
        <v>115</v>
      </c>
    </row>
    <row r="70" spans="1:3" x14ac:dyDescent="0.25">
      <c r="A70" s="17">
        <v>40321</v>
      </c>
      <c r="B70" s="4" t="s">
        <v>28</v>
      </c>
      <c r="C70" s="7">
        <v>125</v>
      </c>
    </row>
    <row r="71" spans="1:3" x14ac:dyDescent="0.25">
      <c r="A71" s="17">
        <v>40322</v>
      </c>
      <c r="B71" s="4" t="s">
        <v>28</v>
      </c>
      <c r="C71" s="7">
        <v>130</v>
      </c>
    </row>
    <row r="72" spans="1:3" x14ac:dyDescent="0.25">
      <c r="A72" s="17">
        <v>40323</v>
      </c>
      <c r="B72" s="4" t="s">
        <v>41</v>
      </c>
      <c r="C72" s="7">
        <v>133</v>
      </c>
    </row>
    <row r="73" spans="1:3" x14ac:dyDescent="0.25">
      <c r="A73" s="17">
        <v>40324</v>
      </c>
      <c r="B73" s="4" t="s">
        <v>28</v>
      </c>
      <c r="C73" s="7">
        <v>148</v>
      </c>
    </row>
    <row r="74" spans="1:3" x14ac:dyDescent="0.25">
      <c r="A74" s="17">
        <v>40325</v>
      </c>
      <c r="B74" s="4" t="s">
        <v>41</v>
      </c>
      <c r="C74" s="7">
        <v>148</v>
      </c>
    </row>
    <row r="75" spans="1:3" x14ac:dyDescent="0.25">
      <c r="A75" s="17">
        <v>40326</v>
      </c>
      <c r="B75" s="4" t="s">
        <v>42</v>
      </c>
      <c r="C75" s="7">
        <v>56</v>
      </c>
    </row>
    <row r="76" spans="1:3" x14ac:dyDescent="0.25">
      <c r="A76" s="17">
        <v>40327</v>
      </c>
      <c r="B76" s="4" t="s">
        <v>28</v>
      </c>
      <c r="C76" s="7">
        <v>134</v>
      </c>
    </row>
    <row r="77" spans="1:3" x14ac:dyDescent="0.25">
      <c r="A77" s="17">
        <v>40328</v>
      </c>
      <c r="B77" s="4" t="s">
        <v>42</v>
      </c>
      <c r="C77" s="7">
        <v>54</v>
      </c>
    </row>
    <row r="78" spans="1:3" x14ac:dyDescent="0.25">
      <c r="A78" s="17">
        <v>40329</v>
      </c>
      <c r="B78" s="4" t="s">
        <v>40</v>
      </c>
      <c r="C78" s="7">
        <v>59</v>
      </c>
    </row>
    <row r="79" spans="1:3" x14ac:dyDescent="0.25">
      <c r="A79" s="17">
        <v>40330</v>
      </c>
      <c r="B79" s="4" t="s">
        <v>42</v>
      </c>
      <c r="C79" s="7">
        <v>99</v>
      </c>
    </row>
    <row r="80" spans="1:3" x14ac:dyDescent="0.25">
      <c r="A80" s="17">
        <v>40331</v>
      </c>
      <c r="B80" s="4" t="s">
        <v>41</v>
      </c>
      <c r="C80" s="7">
        <v>135</v>
      </c>
    </row>
    <row r="81" spans="1:3" x14ac:dyDescent="0.25">
      <c r="A81" s="17">
        <v>40332</v>
      </c>
      <c r="B81" s="4" t="s">
        <v>42</v>
      </c>
      <c r="C81" s="7">
        <v>135</v>
      </c>
    </row>
    <row r="82" spans="1:3" x14ac:dyDescent="0.25">
      <c r="A82" s="17">
        <v>40333</v>
      </c>
      <c r="B82" s="4" t="s">
        <v>28</v>
      </c>
      <c r="C82" s="7">
        <v>75</v>
      </c>
    </row>
    <row r="83" spans="1:3" x14ac:dyDescent="0.25">
      <c r="A83" s="17">
        <v>40334</v>
      </c>
      <c r="B83" s="4" t="s">
        <v>40</v>
      </c>
      <c r="C83" s="7">
        <v>167</v>
      </c>
    </row>
    <row r="84" spans="1:3" x14ac:dyDescent="0.25">
      <c r="A84" s="17">
        <v>40335</v>
      </c>
      <c r="B84" s="4" t="s">
        <v>40</v>
      </c>
      <c r="C84" s="7">
        <v>152</v>
      </c>
    </row>
    <row r="85" spans="1:3" x14ac:dyDescent="0.25">
      <c r="A85" s="17">
        <v>40336</v>
      </c>
      <c r="B85" s="4" t="s">
        <v>41</v>
      </c>
      <c r="C85" s="7">
        <v>129</v>
      </c>
    </row>
    <row r="86" spans="1:3" x14ac:dyDescent="0.25">
      <c r="A86" s="17">
        <v>40337</v>
      </c>
      <c r="B86" s="4" t="s">
        <v>28</v>
      </c>
      <c r="C86" s="7">
        <v>167</v>
      </c>
    </row>
    <row r="87" spans="1:3" x14ac:dyDescent="0.25">
      <c r="A87" s="17">
        <v>40338</v>
      </c>
      <c r="B87" s="4" t="s">
        <v>40</v>
      </c>
      <c r="C87" s="7">
        <v>74</v>
      </c>
    </row>
    <row r="88" spans="1:3" x14ac:dyDescent="0.25">
      <c r="A88" s="17">
        <v>40339</v>
      </c>
      <c r="B88" s="4" t="s">
        <v>42</v>
      </c>
      <c r="C88" s="7">
        <v>69</v>
      </c>
    </row>
    <row r="89" spans="1:3" x14ac:dyDescent="0.25">
      <c r="A89" s="17">
        <v>40340</v>
      </c>
      <c r="B89" s="4" t="s">
        <v>41</v>
      </c>
      <c r="C89" s="7">
        <v>109</v>
      </c>
    </row>
    <row r="90" spans="1:3" x14ac:dyDescent="0.25">
      <c r="A90" s="17">
        <v>40341</v>
      </c>
      <c r="B90" s="4" t="s">
        <v>40</v>
      </c>
      <c r="C90" s="7">
        <v>119</v>
      </c>
    </row>
    <row r="91" spans="1:3" x14ac:dyDescent="0.25">
      <c r="A91" s="17">
        <v>40342</v>
      </c>
      <c r="B91" s="4" t="s">
        <v>40</v>
      </c>
      <c r="C91" s="7">
        <v>76</v>
      </c>
    </row>
    <row r="92" spans="1:3" x14ac:dyDescent="0.25">
      <c r="A92" s="17">
        <v>40343</v>
      </c>
      <c r="B92" s="4" t="s">
        <v>42</v>
      </c>
      <c r="C92" s="7">
        <v>108</v>
      </c>
    </row>
    <row r="93" spans="1:3" x14ac:dyDescent="0.25">
      <c r="A93" s="17">
        <v>40344</v>
      </c>
      <c r="B93" s="4" t="s">
        <v>41</v>
      </c>
      <c r="C93" s="7">
        <v>109</v>
      </c>
    </row>
    <row r="94" spans="1:3" x14ac:dyDescent="0.25">
      <c r="A94" s="17">
        <v>40345</v>
      </c>
      <c r="B94" s="4" t="s">
        <v>40</v>
      </c>
      <c r="C94" s="7">
        <v>138</v>
      </c>
    </row>
    <row r="95" spans="1:3" x14ac:dyDescent="0.25">
      <c r="A95" s="17">
        <v>40346</v>
      </c>
      <c r="B95" s="4" t="s">
        <v>41</v>
      </c>
      <c r="C95" s="7">
        <v>130</v>
      </c>
    </row>
    <row r="96" spans="1:3" x14ac:dyDescent="0.25">
      <c r="A96" s="17">
        <v>40347</v>
      </c>
      <c r="B96" s="4" t="s">
        <v>42</v>
      </c>
      <c r="C96" s="7">
        <v>137</v>
      </c>
    </row>
    <row r="97" spans="1:3" x14ac:dyDescent="0.25">
      <c r="A97" s="17">
        <v>40348</v>
      </c>
      <c r="B97" s="4" t="s">
        <v>42</v>
      </c>
      <c r="C97" s="7">
        <v>152</v>
      </c>
    </row>
    <row r="98" spans="1:3" x14ac:dyDescent="0.25">
      <c r="A98" s="17">
        <v>40349</v>
      </c>
      <c r="B98" s="4" t="s">
        <v>42</v>
      </c>
      <c r="C98" s="7">
        <v>100</v>
      </c>
    </row>
    <row r="99" spans="1:3" x14ac:dyDescent="0.25">
      <c r="A99" s="17">
        <v>40350</v>
      </c>
      <c r="B99" s="4" t="s">
        <v>41</v>
      </c>
      <c r="C99" s="7">
        <v>123</v>
      </c>
    </row>
    <row r="100" spans="1:3" x14ac:dyDescent="0.25">
      <c r="A100" s="17">
        <v>40351</v>
      </c>
      <c r="B100" s="4" t="s">
        <v>41</v>
      </c>
      <c r="C100" s="7">
        <v>110</v>
      </c>
    </row>
    <row r="101" spans="1:3" x14ac:dyDescent="0.25">
      <c r="A101" s="17">
        <v>40352</v>
      </c>
      <c r="B101" s="4" t="s">
        <v>41</v>
      </c>
      <c r="C101" s="7">
        <v>146</v>
      </c>
    </row>
    <row r="102" spans="1:3" x14ac:dyDescent="0.25">
      <c r="A102" s="17">
        <v>40353</v>
      </c>
      <c r="B102" s="4" t="s">
        <v>42</v>
      </c>
      <c r="C102" s="7">
        <v>71</v>
      </c>
    </row>
    <row r="103" spans="1:3" x14ac:dyDescent="0.25">
      <c r="A103" s="17">
        <v>40354</v>
      </c>
      <c r="B103" s="4" t="s">
        <v>28</v>
      </c>
      <c r="C103" s="7">
        <v>141</v>
      </c>
    </row>
    <row r="104" spans="1:3" x14ac:dyDescent="0.25">
      <c r="A104" s="17">
        <v>40355</v>
      </c>
      <c r="B104" s="4" t="s">
        <v>42</v>
      </c>
      <c r="C104" s="7">
        <v>126</v>
      </c>
    </row>
    <row r="105" spans="1:3" x14ac:dyDescent="0.25">
      <c r="A105" s="17">
        <v>40356</v>
      </c>
      <c r="B105" s="4" t="s">
        <v>42</v>
      </c>
      <c r="C105" s="7">
        <v>126</v>
      </c>
    </row>
    <row r="106" spans="1:3" x14ac:dyDescent="0.25">
      <c r="A106" s="17">
        <v>40357</v>
      </c>
      <c r="B106" s="4" t="s">
        <v>42</v>
      </c>
      <c r="C106" s="7">
        <v>123</v>
      </c>
    </row>
    <row r="107" spans="1:3" x14ac:dyDescent="0.25">
      <c r="A107" s="17">
        <v>40358</v>
      </c>
      <c r="B107" s="4" t="s">
        <v>40</v>
      </c>
      <c r="C107" s="7">
        <v>165</v>
      </c>
    </row>
    <row r="108" spans="1:3" x14ac:dyDescent="0.25">
      <c r="A108" s="17">
        <v>40359</v>
      </c>
      <c r="B108" s="4" t="s">
        <v>40</v>
      </c>
      <c r="C108" s="7">
        <v>153</v>
      </c>
    </row>
    <row r="109" spans="1:3" x14ac:dyDescent="0.25">
      <c r="A109" s="17">
        <v>40360</v>
      </c>
      <c r="B109" s="4" t="s">
        <v>40</v>
      </c>
      <c r="C109" s="7">
        <v>103</v>
      </c>
    </row>
    <row r="110" spans="1:3" x14ac:dyDescent="0.25">
      <c r="A110" s="17">
        <v>40361</v>
      </c>
      <c r="B110" s="4" t="s">
        <v>40</v>
      </c>
      <c r="C110" s="7">
        <v>156</v>
      </c>
    </row>
    <row r="111" spans="1:3" x14ac:dyDescent="0.25">
      <c r="A111" s="17">
        <v>40362</v>
      </c>
      <c r="B111" s="4" t="s">
        <v>42</v>
      </c>
      <c r="C111" s="7">
        <v>141</v>
      </c>
    </row>
    <row r="112" spans="1:3" x14ac:dyDescent="0.25">
      <c r="A112" s="17">
        <v>40363</v>
      </c>
      <c r="B112" s="4" t="s">
        <v>40</v>
      </c>
      <c r="C112" s="7">
        <v>79</v>
      </c>
    </row>
    <row r="113" spans="1:3" x14ac:dyDescent="0.25">
      <c r="A113" s="17">
        <v>40364</v>
      </c>
      <c r="B113" s="4" t="s">
        <v>42</v>
      </c>
      <c r="C113" s="7">
        <v>78</v>
      </c>
    </row>
    <row r="114" spans="1:3" x14ac:dyDescent="0.25">
      <c r="A114" s="17">
        <v>40365</v>
      </c>
      <c r="B114" s="4" t="s">
        <v>40</v>
      </c>
      <c r="C114" s="7">
        <v>120</v>
      </c>
    </row>
    <row r="115" spans="1:3" x14ac:dyDescent="0.25">
      <c r="A115" s="17">
        <v>40366</v>
      </c>
      <c r="B115" s="4" t="s">
        <v>40</v>
      </c>
      <c r="C115" s="7">
        <v>157</v>
      </c>
    </row>
    <row r="116" spans="1:3" x14ac:dyDescent="0.25">
      <c r="A116" s="17">
        <v>40367</v>
      </c>
      <c r="B116" s="4" t="s">
        <v>42</v>
      </c>
      <c r="C116" s="7">
        <v>67</v>
      </c>
    </row>
    <row r="117" spans="1:3" x14ac:dyDescent="0.25">
      <c r="A117" s="17">
        <v>40368</v>
      </c>
      <c r="B117" s="4" t="s">
        <v>42</v>
      </c>
      <c r="C117" s="7">
        <v>170</v>
      </c>
    </row>
    <row r="118" spans="1:3" x14ac:dyDescent="0.25">
      <c r="A118" s="17">
        <v>40369</v>
      </c>
      <c r="B118" s="4" t="s">
        <v>42</v>
      </c>
      <c r="C118" s="7">
        <v>92</v>
      </c>
    </row>
    <row r="119" spans="1:3" x14ac:dyDescent="0.25">
      <c r="A119" s="17">
        <v>40370</v>
      </c>
      <c r="B119" s="4" t="s">
        <v>41</v>
      </c>
      <c r="C119" s="7">
        <v>104</v>
      </c>
    </row>
    <row r="120" spans="1:3" x14ac:dyDescent="0.25">
      <c r="A120" s="17">
        <v>40371</v>
      </c>
      <c r="B120" s="4" t="s">
        <v>42</v>
      </c>
      <c r="C120" s="7">
        <v>141</v>
      </c>
    </row>
    <row r="121" spans="1:3" x14ac:dyDescent="0.25">
      <c r="A121" s="17">
        <v>40372</v>
      </c>
      <c r="B121" s="4" t="s">
        <v>28</v>
      </c>
      <c r="C121" s="7">
        <v>153</v>
      </c>
    </row>
    <row r="122" spans="1:3" x14ac:dyDescent="0.25">
      <c r="A122" s="17">
        <v>40373</v>
      </c>
      <c r="B122" s="4" t="s">
        <v>42</v>
      </c>
      <c r="C122" s="7">
        <v>100</v>
      </c>
    </row>
    <row r="123" spans="1:3" x14ac:dyDescent="0.25">
      <c r="A123" s="17">
        <v>40374</v>
      </c>
      <c r="B123" s="4" t="s">
        <v>40</v>
      </c>
      <c r="C123" s="7">
        <v>56</v>
      </c>
    </row>
    <row r="124" spans="1:3" x14ac:dyDescent="0.25">
      <c r="A124" s="17">
        <v>40375</v>
      </c>
      <c r="B124" s="4" t="s">
        <v>41</v>
      </c>
      <c r="C124" s="7">
        <v>76</v>
      </c>
    </row>
    <row r="125" spans="1:3" x14ac:dyDescent="0.25">
      <c r="A125" s="17">
        <v>40376</v>
      </c>
      <c r="B125" s="4" t="s">
        <v>41</v>
      </c>
      <c r="C125" s="7">
        <v>113</v>
      </c>
    </row>
    <row r="126" spans="1:3" x14ac:dyDescent="0.25">
      <c r="A126" s="17">
        <v>40377</v>
      </c>
      <c r="B126" s="4" t="s">
        <v>41</v>
      </c>
      <c r="C126" s="7">
        <v>117</v>
      </c>
    </row>
    <row r="127" spans="1:3" x14ac:dyDescent="0.25">
      <c r="A127" s="17">
        <v>40378</v>
      </c>
      <c r="B127" s="4" t="s">
        <v>42</v>
      </c>
      <c r="C127" s="7">
        <v>78</v>
      </c>
    </row>
    <row r="128" spans="1:3" x14ac:dyDescent="0.25">
      <c r="A128" s="17">
        <v>40379</v>
      </c>
      <c r="B128" s="4" t="s">
        <v>28</v>
      </c>
      <c r="C128" s="7">
        <v>88</v>
      </c>
    </row>
    <row r="129" spans="1:3" x14ac:dyDescent="0.25">
      <c r="A129" s="17">
        <v>40380</v>
      </c>
      <c r="B129" s="4" t="s">
        <v>40</v>
      </c>
      <c r="C129" s="7">
        <v>168</v>
      </c>
    </row>
    <row r="130" spans="1:3" x14ac:dyDescent="0.25">
      <c r="A130" s="17">
        <v>40381</v>
      </c>
      <c r="B130" s="4" t="s">
        <v>40</v>
      </c>
      <c r="C130" s="7">
        <v>159</v>
      </c>
    </row>
    <row r="131" spans="1:3" x14ac:dyDescent="0.25">
      <c r="A131" s="17">
        <v>40382</v>
      </c>
      <c r="B131" s="4" t="s">
        <v>41</v>
      </c>
      <c r="C131" s="7">
        <v>98</v>
      </c>
    </row>
    <row r="132" spans="1:3" x14ac:dyDescent="0.25">
      <c r="A132" s="17">
        <v>40383</v>
      </c>
      <c r="B132" s="4" t="s">
        <v>42</v>
      </c>
      <c r="C132" s="7">
        <v>130</v>
      </c>
    </row>
    <row r="133" spans="1:3" x14ac:dyDescent="0.25">
      <c r="A133" s="17">
        <v>40384</v>
      </c>
      <c r="B133" s="4" t="s">
        <v>42</v>
      </c>
      <c r="C133" s="7">
        <v>136</v>
      </c>
    </row>
    <row r="134" spans="1:3" x14ac:dyDescent="0.25">
      <c r="A134" s="17">
        <v>40385</v>
      </c>
      <c r="B134" s="4" t="s">
        <v>42</v>
      </c>
      <c r="C134" s="7">
        <v>56</v>
      </c>
    </row>
    <row r="135" spans="1:3" x14ac:dyDescent="0.25">
      <c r="A135" s="17">
        <v>40386</v>
      </c>
      <c r="B135" s="4" t="s">
        <v>41</v>
      </c>
      <c r="C135" s="7">
        <v>130</v>
      </c>
    </row>
    <row r="136" spans="1:3" x14ac:dyDescent="0.25">
      <c r="A136" s="17">
        <v>40387</v>
      </c>
      <c r="B136" s="4" t="s">
        <v>40</v>
      </c>
      <c r="C136" s="7">
        <v>53</v>
      </c>
    </row>
    <row r="137" spans="1:3" x14ac:dyDescent="0.25">
      <c r="A137" s="17">
        <v>40388</v>
      </c>
      <c r="B137" s="4" t="s">
        <v>41</v>
      </c>
      <c r="C137" s="7">
        <v>160</v>
      </c>
    </row>
    <row r="138" spans="1:3" x14ac:dyDescent="0.25">
      <c r="A138" s="17">
        <v>40389</v>
      </c>
      <c r="B138" s="4" t="s">
        <v>41</v>
      </c>
      <c r="C138" s="7">
        <v>113</v>
      </c>
    </row>
    <row r="139" spans="1:3" x14ac:dyDescent="0.25">
      <c r="A139" s="17">
        <v>40390</v>
      </c>
      <c r="B139" s="4" t="s">
        <v>28</v>
      </c>
      <c r="C139" s="7">
        <v>123</v>
      </c>
    </row>
    <row r="140" spans="1:3" x14ac:dyDescent="0.25">
      <c r="A140" s="17">
        <v>40391</v>
      </c>
      <c r="B140" s="4" t="s">
        <v>28</v>
      </c>
      <c r="C140" s="7">
        <v>60</v>
      </c>
    </row>
    <row r="141" spans="1:3" x14ac:dyDescent="0.25">
      <c r="A141" s="17">
        <v>40392</v>
      </c>
      <c r="B141" s="4" t="s">
        <v>42</v>
      </c>
      <c r="C141" s="7">
        <v>73</v>
      </c>
    </row>
    <row r="142" spans="1:3" x14ac:dyDescent="0.25">
      <c r="A142" s="17">
        <v>40393</v>
      </c>
      <c r="B142" s="4" t="s">
        <v>28</v>
      </c>
      <c r="C142" s="7">
        <v>167</v>
      </c>
    </row>
    <row r="143" spans="1:3" x14ac:dyDescent="0.25">
      <c r="A143" s="17">
        <v>40394</v>
      </c>
      <c r="B143" s="4" t="s">
        <v>40</v>
      </c>
      <c r="C143" s="7">
        <v>114</v>
      </c>
    </row>
    <row r="144" spans="1:3" x14ac:dyDescent="0.25">
      <c r="A144" s="17">
        <v>40395</v>
      </c>
      <c r="B144" s="4" t="s">
        <v>42</v>
      </c>
      <c r="C144" s="7">
        <v>148</v>
      </c>
    </row>
    <row r="145" spans="1:3" x14ac:dyDescent="0.25">
      <c r="A145" s="17">
        <v>40396</v>
      </c>
      <c r="B145" s="4" t="s">
        <v>28</v>
      </c>
      <c r="C145" s="7">
        <v>81</v>
      </c>
    </row>
    <row r="146" spans="1:3" x14ac:dyDescent="0.25">
      <c r="A146" s="17">
        <v>40397</v>
      </c>
      <c r="B146" s="4" t="s">
        <v>41</v>
      </c>
      <c r="C146" s="7">
        <v>79</v>
      </c>
    </row>
    <row r="147" spans="1:3" x14ac:dyDescent="0.25">
      <c r="A147" s="17">
        <v>40398</v>
      </c>
      <c r="B147" s="4" t="s">
        <v>28</v>
      </c>
      <c r="C147" s="7">
        <v>76</v>
      </c>
    </row>
    <row r="148" spans="1:3" x14ac:dyDescent="0.25">
      <c r="A148" s="17">
        <v>40399</v>
      </c>
      <c r="B148" s="4" t="s">
        <v>28</v>
      </c>
      <c r="C148" s="7">
        <v>166</v>
      </c>
    </row>
    <row r="149" spans="1:3" x14ac:dyDescent="0.25">
      <c r="A149" s="17">
        <v>40400</v>
      </c>
      <c r="B149" s="4" t="s">
        <v>28</v>
      </c>
      <c r="C149" s="7">
        <v>106</v>
      </c>
    </row>
    <row r="150" spans="1:3" x14ac:dyDescent="0.25">
      <c r="A150" s="17">
        <v>40401</v>
      </c>
      <c r="B150" s="4" t="s">
        <v>42</v>
      </c>
      <c r="C150" s="7">
        <v>74</v>
      </c>
    </row>
    <row r="151" spans="1:3" x14ac:dyDescent="0.25">
      <c r="A151" s="17">
        <v>40402</v>
      </c>
      <c r="B151" s="4" t="s">
        <v>28</v>
      </c>
      <c r="C151" s="7">
        <v>95</v>
      </c>
    </row>
    <row r="152" spans="1:3" x14ac:dyDescent="0.25">
      <c r="A152" s="17">
        <v>40403</v>
      </c>
      <c r="B152" s="4" t="s">
        <v>28</v>
      </c>
      <c r="C152" s="7">
        <v>151</v>
      </c>
    </row>
    <row r="153" spans="1:3" x14ac:dyDescent="0.25">
      <c r="A153" s="17">
        <v>40404</v>
      </c>
      <c r="B153" s="4" t="s">
        <v>41</v>
      </c>
      <c r="C153" s="7">
        <v>117</v>
      </c>
    </row>
    <row r="154" spans="1:3" x14ac:dyDescent="0.25">
      <c r="A154" s="17">
        <v>40405</v>
      </c>
      <c r="B154" s="4" t="s">
        <v>42</v>
      </c>
      <c r="C154" s="7">
        <v>143</v>
      </c>
    </row>
    <row r="155" spans="1:3" x14ac:dyDescent="0.25">
      <c r="A155" s="17">
        <v>40406</v>
      </c>
      <c r="B155" s="4" t="s">
        <v>28</v>
      </c>
      <c r="C155" s="7">
        <v>122</v>
      </c>
    </row>
    <row r="156" spans="1:3" x14ac:dyDescent="0.25">
      <c r="A156" s="17">
        <v>40407</v>
      </c>
      <c r="B156" s="4" t="s">
        <v>28</v>
      </c>
      <c r="C156" s="7">
        <v>76</v>
      </c>
    </row>
    <row r="157" spans="1:3" x14ac:dyDescent="0.25">
      <c r="A157" s="17">
        <v>40408</v>
      </c>
      <c r="B157" s="4" t="s">
        <v>42</v>
      </c>
      <c r="C157" s="7">
        <v>145</v>
      </c>
    </row>
    <row r="158" spans="1:3" x14ac:dyDescent="0.25">
      <c r="A158" s="17">
        <v>40409</v>
      </c>
      <c r="B158" s="4" t="s">
        <v>42</v>
      </c>
      <c r="C158" s="7">
        <v>123</v>
      </c>
    </row>
    <row r="159" spans="1:3" x14ac:dyDescent="0.25">
      <c r="A159" s="17">
        <v>40410</v>
      </c>
      <c r="B159" s="4" t="s">
        <v>28</v>
      </c>
      <c r="C159" s="7">
        <v>116</v>
      </c>
    </row>
    <row r="160" spans="1:3" x14ac:dyDescent="0.25">
      <c r="A160" s="17">
        <v>40411</v>
      </c>
      <c r="B160" s="4" t="s">
        <v>28</v>
      </c>
      <c r="C160" s="7">
        <v>91</v>
      </c>
    </row>
    <row r="161" spans="1:3" x14ac:dyDescent="0.25">
      <c r="A161" s="17">
        <v>40412</v>
      </c>
      <c r="B161" s="4" t="s">
        <v>42</v>
      </c>
      <c r="C161" s="7">
        <v>117</v>
      </c>
    </row>
    <row r="162" spans="1:3" x14ac:dyDescent="0.25">
      <c r="A162" s="17">
        <v>40413</v>
      </c>
      <c r="B162" s="4" t="s">
        <v>28</v>
      </c>
      <c r="C162" s="7">
        <v>170</v>
      </c>
    </row>
    <row r="163" spans="1:3" x14ac:dyDescent="0.25">
      <c r="A163" s="17">
        <v>40414</v>
      </c>
      <c r="B163" s="4" t="s">
        <v>40</v>
      </c>
      <c r="C163" s="7">
        <v>141</v>
      </c>
    </row>
    <row r="164" spans="1:3" x14ac:dyDescent="0.25">
      <c r="A164" s="17">
        <v>40415</v>
      </c>
      <c r="B164" s="4" t="s">
        <v>42</v>
      </c>
      <c r="C164" s="7">
        <v>54</v>
      </c>
    </row>
    <row r="165" spans="1:3" x14ac:dyDescent="0.25">
      <c r="A165" s="17">
        <v>40416</v>
      </c>
      <c r="B165" s="4" t="s">
        <v>28</v>
      </c>
      <c r="C165" s="7">
        <v>95</v>
      </c>
    </row>
    <row r="166" spans="1:3" x14ac:dyDescent="0.25">
      <c r="A166" s="17">
        <v>40417</v>
      </c>
      <c r="B166" s="4" t="s">
        <v>40</v>
      </c>
      <c r="C166" s="7">
        <v>57</v>
      </c>
    </row>
    <row r="167" spans="1:3" x14ac:dyDescent="0.25">
      <c r="A167" s="17">
        <v>40418</v>
      </c>
      <c r="B167" s="4" t="s">
        <v>40</v>
      </c>
      <c r="C167" s="7">
        <v>133</v>
      </c>
    </row>
    <row r="168" spans="1:3" x14ac:dyDescent="0.25">
      <c r="A168" s="17">
        <v>40419</v>
      </c>
      <c r="B168" s="4" t="s">
        <v>42</v>
      </c>
      <c r="C168" s="7">
        <v>147</v>
      </c>
    </row>
    <row r="169" spans="1:3" x14ac:dyDescent="0.25">
      <c r="A169" s="17">
        <v>40420</v>
      </c>
      <c r="B169" s="4" t="s">
        <v>40</v>
      </c>
      <c r="C169" s="7">
        <v>84</v>
      </c>
    </row>
    <row r="170" spans="1:3" x14ac:dyDescent="0.25">
      <c r="A170" s="17">
        <v>40421</v>
      </c>
      <c r="B170" s="4" t="s">
        <v>41</v>
      </c>
      <c r="C170" s="7">
        <v>147</v>
      </c>
    </row>
    <row r="171" spans="1:3" x14ac:dyDescent="0.25">
      <c r="A171" s="17">
        <v>40422</v>
      </c>
      <c r="B171" s="4" t="s">
        <v>42</v>
      </c>
      <c r="C171" s="7">
        <v>86</v>
      </c>
    </row>
    <row r="172" spans="1:3" x14ac:dyDescent="0.25">
      <c r="A172" s="17">
        <v>40423</v>
      </c>
      <c r="B172" s="4" t="s">
        <v>40</v>
      </c>
      <c r="C172" s="7">
        <v>87</v>
      </c>
    </row>
    <row r="173" spans="1:3" x14ac:dyDescent="0.25">
      <c r="A173" s="17">
        <v>40424</v>
      </c>
      <c r="B173" s="4" t="s">
        <v>41</v>
      </c>
      <c r="C173" s="7">
        <v>150</v>
      </c>
    </row>
    <row r="174" spans="1:3" x14ac:dyDescent="0.25">
      <c r="A174" s="17">
        <v>40425</v>
      </c>
      <c r="B174" s="4" t="s">
        <v>42</v>
      </c>
      <c r="C174" s="7">
        <v>97</v>
      </c>
    </row>
    <row r="175" spans="1:3" x14ac:dyDescent="0.25">
      <c r="A175" s="17">
        <v>40426</v>
      </c>
      <c r="B175" s="4" t="s">
        <v>41</v>
      </c>
      <c r="C175" s="7">
        <v>151</v>
      </c>
    </row>
    <row r="176" spans="1:3" x14ac:dyDescent="0.25">
      <c r="A176" s="17">
        <v>40427</v>
      </c>
      <c r="B176" s="4" t="s">
        <v>41</v>
      </c>
      <c r="C176" s="7">
        <v>62</v>
      </c>
    </row>
    <row r="177" spans="1:3" x14ac:dyDescent="0.25">
      <c r="A177" s="17">
        <v>40428</v>
      </c>
      <c r="B177" s="4" t="s">
        <v>40</v>
      </c>
      <c r="C177" s="7">
        <v>125</v>
      </c>
    </row>
    <row r="178" spans="1:3" x14ac:dyDescent="0.25">
      <c r="A178" s="17">
        <v>40429</v>
      </c>
      <c r="B178" s="4" t="s">
        <v>42</v>
      </c>
      <c r="C178" s="7">
        <v>69</v>
      </c>
    </row>
    <row r="179" spans="1:3" x14ac:dyDescent="0.25">
      <c r="A179" s="17">
        <v>40430</v>
      </c>
      <c r="B179" s="4" t="s">
        <v>28</v>
      </c>
      <c r="C179" s="7">
        <v>160</v>
      </c>
    </row>
    <row r="180" spans="1:3" x14ac:dyDescent="0.25">
      <c r="A180" s="17">
        <v>40431</v>
      </c>
      <c r="B180" s="4" t="s">
        <v>28</v>
      </c>
      <c r="C180" s="7">
        <v>88</v>
      </c>
    </row>
    <row r="181" spans="1:3" x14ac:dyDescent="0.25">
      <c r="A181" s="17">
        <v>40432</v>
      </c>
      <c r="B181" s="4" t="s">
        <v>28</v>
      </c>
      <c r="C181" s="7">
        <v>107</v>
      </c>
    </row>
    <row r="182" spans="1:3" x14ac:dyDescent="0.25">
      <c r="A182" s="17">
        <v>40433</v>
      </c>
      <c r="B182" s="4" t="s">
        <v>41</v>
      </c>
      <c r="C182" s="7">
        <v>148</v>
      </c>
    </row>
    <row r="183" spans="1:3" x14ac:dyDescent="0.25">
      <c r="A183" s="17">
        <v>40434</v>
      </c>
      <c r="B183" s="4" t="s">
        <v>40</v>
      </c>
      <c r="C183" s="7">
        <v>75</v>
      </c>
    </row>
    <row r="184" spans="1:3" x14ac:dyDescent="0.25">
      <c r="A184" s="17">
        <v>40435</v>
      </c>
      <c r="B184" s="4" t="s">
        <v>40</v>
      </c>
      <c r="C184" s="7">
        <v>68</v>
      </c>
    </row>
    <row r="185" spans="1:3" x14ac:dyDescent="0.25">
      <c r="A185" s="17">
        <v>40436</v>
      </c>
      <c r="B185" s="4" t="s">
        <v>42</v>
      </c>
      <c r="C185" s="7">
        <v>98</v>
      </c>
    </row>
    <row r="186" spans="1:3" x14ac:dyDescent="0.25">
      <c r="A186" s="17">
        <v>40437</v>
      </c>
      <c r="B186" s="4" t="s">
        <v>42</v>
      </c>
      <c r="C186" s="7">
        <v>134</v>
      </c>
    </row>
    <row r="187" spans="1:3" x14ac:dyDescent="0.25">
      <c r="A187" s="17">
        <v>40438</v>
      </c>
      <c r="B187" s="4" t="s">
        <v>40</v>
      </c>
      <c r="C187" s="7">
        <v>84</v>
      </c>
    </row>
    <row r="188" spans="1:3" x14ac:dyDescent="0.25">
      <c r="A188" s="17">
        <v>40439</v>
      </c>
      <c r="B188" s="4" t="s">
        <v>40</v>
      </c>
      <c r="C188" s="7">
        <v>155</v>
      </c>
    </row>
    <row r="189" spans="1:3" x14ac:dyDescent="0.25">
      <c r="A189" s="17">
        <v>40440</v>
      </c>
      <c r="B189" s="4" t="s">
        <v>28</v>
      </c>
      <c r="C189" s="7">
        <v>146</v>
      </c>
    </row>
    <row r="190" spans="1:3" x14ac:dyDescent="0.25">
      <c r="A190" s="17">
        <v>40441</v>
      </c>
      <c r="B190" s="4" t="s">
        <v>40</v>
      </c>
      <c r="C190" s="7">
        <v>110</v>
      </c>
    </row>
    <row r="191" spans="1:3" x14ac:dyDescent="0.25">
      <c r="A191" s="17">
        <v>40442</v>
      </c>
      <c r="B191" s="4" t="s">
        <v>28</v>
      </c>
      <c r="C191" s="7">
        <v>139</v>
      </c>
    </row>
    <row r="192" spans="1:3" x14ac:dyDescent="0.25">
      <c r="A192" s="17">
        <v>40443</v>
      </c>
      <c r="B192" s="4" t="s">
        <v>42</v>
      </c>
      <c r="C192" s="7">
        <v>68</v>
      </c>
    </row>
    <row r="193" spans="1:3" x14ac:dyDescent="0.25">
      <c r="A193" s="17">
        <v>40444</v>
      </c>
      <c r="B193" s="4" t="s">
        <v>28</v>
      </c>
      <c r="C193" s="7">
        <v>131</v>
      </c>
    </row>
    <row r="194" spans="1:3" x14ac:dyDescent="0.25">
      <c r="A194" s="17">
        <v>40445</v>
      </c>
      <c r="B194" s="4" t="s">
        <v>40</v>
      </c>
      <c r="C194" s="7">
        <v>141</v>
      </c>
    </row>
    <row r="195" spans="1:3" x14ac:dyDescent="0.25">
      <c r="A195" s="17">
        <v>40446</v>
      </c>
      <c r="B195" s="4" t="s">
        <v>28</v>
      </c>
      <c r="C195" s="7">
        <v>50</v>
      </c>
    </row>
    <row r="196" spans="1:3" x14ac:dyDescent="0.25">
      <c r="A196" s="17">
        <v>40447</v>
      </c>
      <c r="B196" s="4" t="s">
        <v>42</v>
      </c>
      <c r="C196" s="7">
        <v>65</v>
      </c>
    </row>
    <row r="197" spans="1:3" x14ac:dyDescent="0.25">
      <c r="A197" s="17">
        <v>40448</v>
      </c>
      <c r="B197" s="4" t="s">
        <v>40</v>
      </c>
      <c r="C197" s="7">
        <v>126</v>
      </c>
    </row>
    <row r="198" spans="1:3" x14ac:dyDescent="0.25">
      <c r="A198" s="17">
        <v>40449</v>
      </c>
      <c r="B198" s="4" t="s">
        <v>40</v>
      </c>
      <c r="C198" s="7">
        <v>117</v>
      </c>
    </row>
    <row r="199" spans="1:3" x14ac:dyDescent="0.25">
      <c r="A199" s="17">
        <v>40450</v>
      </c>
      <c r="B199" s="4" t="s">
        <v>41</v>
      </c>
      <c r="C199" s="7">
        <v>57</v>
      </c>
    </row>
    <row r="200" spans="1:3" x14ac:dyDescent="0.25">
      <c r="A200" s="17">
        <v>40451</v>
      </c>
      <c r="B200" s="4" t="s">
        <v>41</v>
      </c>
      <c r="C200" s="7">
        <v>146</v>
      </c>
    </row>
    <row r="201" spans="1:3" x14ac:dyDescent="0.25">
      <c r="A201" s="17">
        <v>40452</v>
      </c>
      <c r="B201" s="4" t="s">
        <v>40</v>
      </c>
      <c r="C201" s="7">
        <v>159</v>
      </c>
    </row>
    <row r="202" spans="1:3" x14ac:dyDescent="0.25">
      <c r="A202" s="17">
        <v>40453</v>
      </c>
      <c r="B202" s="4" t="s">
        <v>42</v>
      </c>
      <c r="C202" s="7">
        <v>80</v>
      </c>
    </row>
    <row r="203" spans="1:3" x14ac:dyDescent="0.25">
      <c r="A203" s="17">
        <v>40454</v>
      </c>
      <c r="B203" s="4" t="s">
        <v>28</v>
      </c>
      <c r="C203" s="7">
        <v>132</v>
      </c>
    </row>
    <row r="204" spans="1:3" x14ac:dyDescent="0.25">
      <c r="A204" s="17">
        <v>40455</v>
      </c>
      <c r="B204" s="4" t="s">
        <v>40</v>
      </c>
      <c r="C204" s="7">
        <v>60</v>
      </c>
    </row>
    <row r="205" spans="1:3" x14ac:dyDescent="0.25">
      <c r="A205" s="17">
        <v>40456</v>
      </c>
      <c r="B205" s="4" t="s">
        <v>28</v>
      </c>
      <c r="C205" s="7">
        <v>116</v>
      </c>
    </row>
    <row r="206" spans="1:3" x14ac:dyDescent="0.25">
      <c r="A206" s="17">
        <v>40457</v>
      </c>
      <c r="B206" s="4" t="s">
        <v>28</v>
      </c>
      <c r="C206" s="7">
        <v>132</v>
      </c>
    </row>
    <row r="207" spans="1:3" x14ac:dyDescent="0.25">
      <c r="A207" s="17">
        <v>40458</v>
      </c>
      <c r="B207" s="4" t="s">
        <v>42</v>
      </c>
      <c r="C207" s="7">
        <v>143</v>
      </c>
    </row>
    <row r="208" spans="1:3" x14ac:dyDescent="0.25">
      <c r="A208" s="17">
        <v>40459</v>
      </c>
      <c r="B208" s="4" t="s">
        <v>40</v>
      </c>
      <c r="C208" s="7">
        <v>146</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94"/>
  <sheetViews>
    <sheetView workbookViewId="0">
      <selection activeCell="A2" sqref="A2"/>
    </sheetView>
  </sheetViews>
  <sheetFormatPr defaultRowHeight="15" x14ac:dyDescent="0.25"/>
  <cols>
    <col min="1" max="1" width="18.42578125" customWidth="1"/>
  </cols>
  <sheetData>
    <row r="1" spans="1:11" ht="45" x14ac:dyDescent="0.25">
      <c r="A1" s="1" t="s">
        <v>2327</v>
      </c>
      <c r="B1" s="2"/>
      <c r="C1" s="2"/>
      <c r="D1" s="2"/>
      <c r="E1" s="2"/>
      <c r="F1" s="2"/>
      <c r="G1" s="2"/>
      <c r="H1" s="3"/>
      <c r="J1" t="s">
        <v>2323</v>
      </c>
      <c r="K1" t="s">
        <v>2325</v>
      </c>
    </row>
    <row r="4" spans="1:11" ht="75" x14ac:dyDescent="0.25">
      <c r="A4" s="73" t="s">
        <v>2326</v>
      </c>
    </row>
    <row r="5" spans="1:11" x14ac:dyDescent="0.25">
      <c r="A5">
        <v>29.2</v>
      </c>
    </row>
    <row r="6" spans="1:11" x14ac:dyDescent="0.25">
      <c r="A6">
        <v>26.4</v>
      </c>
    </row>
    <row r="7" spans="1:11" x14ac:dyDescent="0.25">
      <c r="A7">
        <v>21.5</v>
      </c>
    </row>
    <row r="8" spans="1:11" x14ac:dyDescent="0.25">
      <c r="A8">
        <v>30.3</v>
      </c>
    </row>
    <row r="9" spans="1:11" x14ac:dyDescent="0.25">
      <c r="A9">
        <v>30.9</v>
      </c>
    </row>
    <row r="10" spans="1:11" x14ac:dyDescent="0.25">
      <c r="A10">
        <v>26.1</v>
      </c>
    </row>
    <row r="11" spans="1:11" x14ac:dyDescent="0.25">
      <c r="A11">
        <v>33.5</v>
      </c>
    </row>
    <row r="12" spans="1:11" x14ac:dyDescent="0.25">
      <c r="A12">
        <v>23.7</v>
      </c>
    </row>
    <row r="13" spans="1:11" x14ac:dyDescent="0.25">
      <c r="A13">
        <v>14.5</v>
      </c>
    </row>
    <row r="14" spans="1:11" x14ac:dyDescent="0.25">
      <c r="A14">
        <v>27.1</v>
      </c>
    </row>
    <row r="15" spans="1:11" x14ac:dyDescent="0.25">
      <c r="A15">
        <v>28.9</v>
      </c>
    </row>
    <row r="16" spans="1:11" x14ac:dyDescent="0.25">
      <c r="A16">
        <v>49.6</v>
      </c>
    </row>
    <row r="17" spans="1:1" x14ac:dyDescent="0.25">
      <c r="A17">
        <v>29.8</v>
      </c>
    </row>
    <row r="18" spans="1:1" x14ac:dyDescent="0.25">
      <c r="A18">
        <v>46</v>
      </c>
    </row>
    <row r="19" spans="1:1" x14ac:dyDescent="0.25">
      <c r="A19">
        <v>28.6</v>
      </c>
    </row>
    <row r="20" spans="1:1" x14ac:dyDescent="0.25">
      <c r="A20">
        <v>11.4</v>
      </c>
    </row>
    <row r="21" spans="1:1" x14ac:dyDescent="0.25">
      <c r="A21">
        <v>33</v>
      </c>
    </row>
    <row r="22" spans="1:1" x14ac:dyDescent="0.25">
      <c r="A22">
        <v>37</v>
      </c>
    </row>
    <row r="23" spans="1:1" x14ac:dyDescent="0.25">
      <c r="A23">
        <v>14</v>
      </c>
    </row>
    <row r="24" spans="1:1" x14ac:dyDescent="0.25">
      <c r="A24">
        <v>31.1</v>
      </c>
    </row>
    <row r="25" spans="1:1" x14ac:dyDescent="0.25">
      <c r="A25">
        <v>29.4</v>
      </c>
    </row>
    <row r="26" spans="1:1" x14ac:dyDescent="0.25">
      <c r="A26">
        <v>24.1</v>
      </c>
    </row>
    <row r="27" spans="1:1" x14ac:dyDescent="0.25">
      <c r="A27">
        <v>14.2</v>
      </c>
    </row>
    <row r="28" spans="1:1" x14ac:dyDescent="0.25">
      <c r="A28">
        <v>31.9</v>
      </c>
    </row>
    <row r="29" spans="1:1" x14ac:dyDescent="0.25">
      <c r="A29">
        <v>48.2</v>
      </c>
    </row>
    <row r="30" spans="1:1" x14ac:dyDescent="0.25">
      <c r="A30">
        <v>47.8</v>
      </c>
    </row>
    <row r="31" spans="1:1" x14ac:dyDescent="0.25">
      <c r="A31">
        <v>24.8</v>
      </c>
    </row>
    <row r="32" spans="1:1" x14ac:dyDescent="0.25">
      <c r="A32">
        <v>19</v>
      </c>
    </row>
    <row r="33" spans="1:1" x14ac:dyDescent="0.25">
      <c r="A33">
        <v>30.3</v>
      </c>
    </row>
    <row r="34" spans="1:1" x14ac:dyDescent="0.25">
      <c r="A34">
        <v>13.6</v>
      </c>
    </row>
    <row r="35" spans="1:1" x14ac:dyDescent="0.25">
      <c r="A35">
        <v>27</v>
      </c>
    </row>
    <row r="36" spans="1:1" x14ac:dyDescent="0.25">
      <c r="A36">
        <v>26.1</v>
      </c>
    </row>
    <row r="37" spans="1:1" x14ac:dyDescent="0.25">
      <c r="A37">
        <v>32.5</v>
      </c>
    </row>
    <row r="38" spans="1:1" x14ac:dyDescent="0.25">
      <c r="A38">
        <v>29.7</v>
      </c>
    </row>
    <row r="39" spans="1:1" x14ac:dyDescent="0.25">
      <c r="A39">
        <v>24.8</v>
      </c>
    </row>
    <row r="40" spans="1:1" x14ac:dyDescent="0.25">
      <c r="A40">
        <v>21.7</v>
      </c>
    </row>
    <row r="41" spans="1:1" x14ac:dyDescent="0.25">
      <c r="A41">
        <v>18.399999999999999</v>
      </c>
    </row>
    <row r="42" spans="1:1" x14ac:dyDescent="0.25">
      <c r="A42">
        <v>38.1</v>
      </c>
    </row>
    <row r="43" spans="1:1" x14ac:dyDescent="0.25">
      <c r="A43">
        <v>20.2</v>
      </c>
    </row>
    <row r="44" spans="1:1" x14ac:dyDescent="0.25">
      <c r="A44">
        <v>30.2</v>
      </c>
    </row>
    <row r="45" spans="1:1" x14ac:dyDescent="0.25">
      <c r="A45">
        <v>20.6</v>
      </c>
    </row>
    <row r="46" spans="1:1" x14ac:dyDescent="0.25">
      <c r="A46">
        <v>32.1</v>
      </c>
    </row>
    <row r="47" spans="1:1" x14ac:dyDescent="0.25">
      <c r="A47">
        <v>26.2</v>
      </c>
    </row>
    <row r="48" spans="1:1" x14ac:dyDescent="0.25">
      <c r="A48">
        <v>37.200000000000003</v>
      </c>
    </row>
    <row r="49" spans="1:1" x14ac:dyDescent="0.25">
      <c r="A49">
        <v>26.9</v>
      </c>
    </row>
    <row r="50" spans="1:1" x14ac:dyDescent="0.25">
      <c r="A50">
        <v>11.9</v>
      </c>
    </row>
    <row r="51" spans="1:1" x14ac:dyDescent="0.25">
      <c r="A51">
        <v>18.5</v>
      </c>
    </row>
    <row r="52" spans="1:1" x14ac:dyDescent="0.25">
      <c r="A52">
        <v>30.3</v>
      </c>
    </row>
    <row r="53" spans="1:1" x14ac:dyDescent="0.25">
      <c r="A53">
        <v>34.6</v>
      </c>
    </row>
    <row r="54" spans="1:1" x14ac:dyDescent="0.25">
      <c r="A54">
        <v>23.6</v>
      </c>
    </row>
    <row r="55" spans="1:1" x14ac:dyDescent="0.25">
      <c r="A55">
        <v>16.8</v>
      </c>
    </row>
    <row r="56" spans="1:1" x14ac:dyDescent="0.25">
      <c r="A56">
        <v>23.4</v>
      </c>
    </row>
    <row r="57" spans="1:1" x14ac:dyDescent="0.25">
      <c r="A57">
        <v>28.3</v>
      </c>
    </row>
    <row r="58" spans="1:1" x14ac:dyDescent="0.25">
      <c r="A58">
        <v>30.1</v>
      </c>
    </row>
    <row r="59" spans="1:1" x14ac:dyDescent="0.25">
      <c r="A59">
        <v>14.7</v>
      </c>
    </row>
    <row r="60" spans="1:1" x14ac:dyDescent="0.25">
      <c r="A60">
        <v>18.3</v>
      </c>
    </row>
    <row r="61" spans="1:1" x14ac:dyDescent="0.25">
      <c r="A61">
        <v>42.6</v>
      </c>
    </row>
    <row r="62" spans="1:1" x14ac:dyDescent="0.25">
      <c r="A62">
        <v>37.299999999999997</v>
      </c>
    </row>
    <row r="63" spans="1:1" x14ac:dyDescent="0.25">
      <c r="A63">
        <v>19.3</v>
      </c>
    </row>
    <row r="64" spans="1:1" x14ac:dyDescent="0.25">
      <c r="A64">
        <v>20.100000000000001</v>
      </c>
    </row>
    <row r="65" spans="1:1" x14ac:dyDescent="0.25">
      <c r="A65">
        <v>21.2</v>
      </c>
    </row>
    <row r="66" spans="1:1" x14ac:dyDescent="0.25">
      <c r="A66">
        <v>38</v>
      </c>
    </row>
    <row r="67" spans="1:1" x14ac:dyDescent="0.25">
      <c r="A67">
        <v>11.5</v>
      </c>
    </row>
    <row r="68" spans="1:1" x14ac:dyDescent="0.25">
      <c r="A68">
        <v>11.9</v>
      </c>
    </row>
    <row r="69" spans="1:1" x14ac:dyDescent="0.25">
      <c r="A69">
        <v>41.4</v>
      </c>
    </row>
    <row r="70" spans="1:1" x14ac:dyDescent="0.25">
      <c r="A70">
        <v>28.4</v>
      </c>
    </row>
    <row r="71" spans="1:1" x14ac:dyDescent="0.25">
      <c r="A71">
        <v>21.9</v>
      </c>
    </row>
    <row r="72" spans="1:1" x14ac:dyDescent="0.25">
      <c r="A72">
        <v>38.799999999999997</v>
      </c>
    </row>
    <row r="73" spans="1:1" x14ac:dyDescent="0.25">
      <c r="A73">
        <v>20.100000000000001</v>
      </c>
    </row>
    <row r="74" spans="1:1" x14ac:dyDescent="0.25">
      <c r="A74">
        <v>22.6</v>
      </c>
    </row>
    <row r="75" spans="1:1" x14ac:dyDescent="0.25">
      <c r="A75">
        <v>23.8</v>
      </c>
    </row>
    <row r="76" spans="1:1" x14ac:dyDescent="0.25">
      <c r="A76">
        <v>32.799999999999997</v>
      </c>
    </row>
    <row r="77" spans="1:1" x14ac:dyDescent="0.25">
      <c r="A77">
        <v>15.9</v>
      </c>
    </row>
    <row r="78" spans="1:1" x14ac:dyDescent="0.25">
      <c r="A78">
        <v>36</v>
      </c>
    </row>
    <row r="79" spans="1:1" x14ac:dyDescent="0.25">
      <c r="A79">
        <v>25.2</v>
      </c>
    </row>
    <row r="80" spans="1:1" x14ac:dyDescent="0.25">
      <c r="A80">
        <v>14.6</v>
      </c>
    </row>
    <row r="81" spans="1:1" x14ac:dyDescent="0.25">
      <c r="A81">
        <v>13.4</v>
      </c>
    </row>
    <row r="82" spans="1:1" x14ac:dyDescent="0.25">
      <c r="A82">
        <v>26.8</v>
      </c>
    </row>
    <row r="83" spans="1:1" x14ac:dyDescent="0.25">
      <c r="A83">
        <v>20.399999999999999</v>
      </c>
    </row>
    <row r="84" spans="1:1" x14ac:dyDescent="0.25">
      <c r="A84">
        <v>40.4</v>
      </c>
    </row>
    <row r="85" spans="1:1" x14ac:dyDescent="0.25">
      <c r="A85">
        <v>40.799999999999997</v>
      </c>
    </row>
    <row r="86" spans="1:1" x14ac:dyDescent="0.25">
      <c r="A86">
        <v>20.3</v>
      </c>
    </row>
    <row r="87" spans="1:1" x14ac:dyDescent="0.25">
      <c r="A87">
        <v>37.9</v>
      </c>
    </row>
    <row r="88" spans="1:1" x14ac:dyDescent="0.25">
      <c r="A88">
        <v>39.9</v>
      </c>
    </row>
    <row r="89" spans="1:1" x14ac:dyDescent="0.25">
      <c r="A89">
        <v>49.2</v>
      </c>
    </row>
    <row r="90" spans="1:1" x14ac:dyDescent="0.25">
      <c r="A90">
        <v>43.8</v>
      </c>
    </row>
    <row r="91" spans="1:1" x14ac:dyDescent="0.25">
      <c r="A91">
        <v>47.3</v>
      </c>
    </row>
    <row r="92" spans="1:1" x14ac:dyDescent="0.25">
      <c r="A92">
        <v>30.7</v>
      </c>
    </row>
    <row r="93" spans="1:1" x14ac:dyDescent="0.25">
      <c r="A93">
        <v>33.1</v>
      </c>
    </row>
    <row r="94" spans="1:1" x14ac:dyDescent="0.25">
      <c r="A94">
        <v>29.3</v>
      </c>
    </row>
    <row r="95" spans="1:1" x14ac:dyDescent="0.25">
      <c r="A95">
        <v>23.3</v>
      </c>
    </row>
    <row r="96" spans="1:1" x14ac:dyDescent="0.25">
      <c r="A96">
        <v>31.5</v>
      </c>
    </row>
    <row r="97" spans="1:1" x14ac:dyDescent="0.25">
      <c r="A97">
        <v>29.4</v>
      </c>
    </row>
    <row r="98" spans="1:1" x14ac:dyDescent="0.25">
      <c r="A98">
        <v>23.5</v>
      </c>
    </row>
    <row r="99" spans="1:1" x14ac:dyDescent="0.25">
      <c r="A99">
        <v>12.5</v>
      </c>
    </row>
    <row r="100" spans="1:1" x14ac:dyDescent="0.25">
      <c r="A100">
        <v>32.6</v>
      </c>
    </row>
    <row r="101" spans="1:1" x14ac:dyDescent="0.25">
      <c r="A101">
        <v>42.6</v>
      </c>
    </row>
    <row r="102" spans="1:1" x14ac:dyDescent="0.25">
      <c r="A102">
        <v>28.2</v>
      </c>
    </row>
    <row r="103" spans="1:1" x14ac:dyDescent="0.25">
      <c r="A103">
        <v>17.600000000000001</v>
      </c>
    </row>
    <row r="104" spans="1:1" x14ac:dyDescent="0.25">
      <c r="A104">
        <v>40.1</v>
      </c>
    </row>
    <row r="105" spans="1:1" x14ac:dyDescent="0.25">
      <c r="A105">
        <v>22.7</v>
      </c>
    </row>
    <row r="106" spans="1:1" x14ac:dyDescent="0.25">
      <c r="A106">
        <v>30.3</v>
      </c>
    </row>
    <row r="107" spans="1:1" x14ac:dyDescent="0.25">
      <c r="A107">
        <v>42.2</v>
      </c>
    </row>
    <row r="108" spans="1:1" x14ac:dyDescent="0.25">
      <c r="A108">
        <v>12.5</v>
      </c>
    </row>
    <row r="109" spans="1:1" x14ac:dyDescent="0.25">
      <c r="A109">
        <v>30.4</v>
      </c>
    </row>
    <row r="110" spans="1:1" x14ac:dyDescent="0.25">
      <c r="A110">
        <v>23.5</v>
      </c>
    </row>
    <row r="111" spans="1:1" x14ac:dyDescent="0.25">
      <c r="A111">
        <v>26.1</v>
      </c>
    </row>
    <row r="112" spans="1:1" x14ac:dyDescent="0.25">
      <c r="A112">
        <v>20.399999999999999</v>
      </c>
    </row>
    <row r="113" spans="1:1" x14ac:dyDescent="0.25">
      <c r="A113">
        <v>15.3</v>
      </c>
    </row>
    <row r="114" spans="1:1" x14ac:dyDescent="0.25">
      <c r="A114">
        <v>41.2</v>
      </c>
    </row>
    <row r="115" spans="1:1" x14ac:dyDescent="0.25">
      <c r="A115">
        <v>22.3</v>
      </c>
    </row>
    <row r="116" spans="1:1" x14ac:dyDescent="0.25">
      <c r="A116">
        <v>23.3</v>
      </c>
    </row>
    <row r="117" spans="1:1" x14ac:dyDescent="0.25">
      <c r="A117">
        <v>24.3</v>
      </c>
    </row>
    <row r="118" spans="1:1" x14ac:dyDescent="0.25">
      <c r="A118">
        <v>22.4</v>
      </c>
    </row>
    <row r="119" spans="1:1" x14ac:dyDescent="0.25">
      <c r="A119">
        <v>28.2</v>
      </c>
    </row>
    <row r="120" spans="1:1" x14ac:dyDescent="0.25">
      <c r="A120">
        <v>22.9</v>
      </c>
    </row>
    <row r="121" spans="1:1" x14ac:dyDescent="0.25">
      <c r="A121">
        <v>22.4</v>
      </c>
    </row>
    <row r="122" spans="1:1" x14ac:dyDescent="0.25">
      <c r="A122">
        <v>30.5</v>
      </c>
    </row>
    <row r="123" spans="1:1" x14ac:dyDescent="0.25">
      <c r="A123">
        <v>22.9</v>
      </c>
    </row>
    <row r="124" spans="1:1" x14ac:dyDescent="0.25">
      <c r="A124">
        <v>21.4</v>
      </c>
    </row>
    <row r="125" spans="1:1" x14ac:dyDescent="0.25">
      <c r="A125">
        <v>25.3</v>
      </c>
    </row>
    <row r="126" spans="1:1" x14ac:dyDescent="0.25">
      <c r="A126">
        <v>27.9</v>
      </c>
    </row>
    <row r="127" spans="1:1" x14ac:dyDescent="0.25">
      <c r="A127">
        <v>21.2</v>
      </c>
    </row>
    <row r="128" spans="1:1" x14ac:dyDescent="0.25">
      <c r="A128">
        <v>29.4</v>
      </c>
    </row>
    <row r="129" spans="1:1" x14ac:dyDescent="0.25">
      <c r="A129">
        <v>15.8</v>
      </c>
    </row>
    <row r="130" spans="1:1" x14ac:dyDescent="0.25">
      <c r="A130">
        <v>49.5</v>
      </c>
    </row>
    <row r="131" spans="1:1" x14ac:dyDescent="0.25">
      <c r="A131">
        <v>30.3</v>
      </c>
    </row>
    <row r="132" spans="1:1" x14ac:dyDescent="0.25">
      <c r="A132">
        <v>15.2</v>
      </c>
    </row>
    <row r="133" spans="1:1" x14ac:dyDescent="0.25">
      <c r="A133">
        <v>20.2</v>
      </c>
    </row>
    <row r="134" spans="1:1" x14ac:dyDescent="0.25">
      <c r="A134">
        <v>38.1</v>
      </c>
    </row>
    <row r="135" spans="1:1" x14ac:dyDescent="0.25">
      <c r="A135">
        <v>38.9</v>
      </c>
    </row>
    <row r="136" spans="1:1" x14ac:dyDescent="0.25">
      <c r="A136">
        <v>27.4</v>
      </c>
    </row>
    <row r="137" spans="1:1" x14ac:dyDescent="0.25">
      <c r="A137">
        <v>25</v>
      </c>
    </row>
    <row r="138" spans="1:1" x14ac:dyDescent="0.25">
      <c r="A138">
        <v>30</v>
      </c>
    </row>
    <row r="139" spans="1:1" x14ac:dyDescent="0.25">
      <c r="A139">
        <v>46.8</v>
      </c>
    </row>
    <row r="140" spans="1:1" x14ac:dyDescent="0.25">
      <c r="A140">
        <v>21.3</v>
      </c>
    </row>
    <row r="141" spans="1:1" x14ac:dyDescent="0.25">
      <c r="A141">
        <v>32.200000000000003</v>
      </c>
    </row>
    <row r="142" spans="1:1" x14ac:dyDescent="0.25">
      <c r="A142">
        <v>49.6</v>
      </c>
    </row>
    <row r="143" spans="1:1" x14ac:dyDescent="0.25">
      <c r="A143">
        <v>20.2</v>
      </c>
    </row>
    <row r="144" spans="1:1" x14ac:dyDescent="0.25">
      <c r="A144">
        <v>30</v>
      </c>
    </row>
    <row r="145" spans="1:1" x14ac:dyDescent="0.25">
      <c r="A145">
        <v>30.4</v>
      </c>
    </row>
    <row r="146" spans="1:1" x14ac:dyDescent="0.25">
      <c r="A146">
        <v>24.8</v>
      </c>
    </row>
    <row r="147" spans="1:1" x14ac:dyDescent="0.25">
      <c r="A147">
        <v>20.5</v>
      </c>
    </row>
    <row r="148" spans="1:1" x14ac:dyDescent="0.25">
      <c r="A148">
        <v>36.5</v>
      </c>
    </row>
    <row r="149" spans="1:1" x14ac:dyDescent="0.25">
      <c r="A149">
        <v>35.9</v>
      </c>
    </row>
    <row r="150" spans="1:1" x14ac:dyDescent="0.25">
      <c r="A150">
        <v>39.5</v>
      </c>
    </row>
    <row r="151" spans="1:1" x14ac:dyDescent="0.25">
      <c r="A151">
        <v>25.3</v>
      </c>
    </row>
    <row r="152" spans="1:1" x14ac:dyDescent="0.25">
      <c r="A152">
        <v>37.5</v>
      </c>
    </row>
    <row r="153" spans="1:1" x14ac:dyDescent="0.25">
      <c r="A153">
        <v>27</v>
      </c>
    </row>
    <row r="154" spans="1:1" x14ac:dyDescent="0.25">
      <c r="A154">
        <v>13.8</v>
      </c>
    </row>
    <row r="155" spans="1:1" x14ac:dyDescent="0.25">
      <c r="A155">
        <v>16</v>
      </c>
    </row>
    <row r="156" spans="1:1" x14ac:dyDescent="0.25">
      <c r="A156">
        <v>25.2</v>
      </c>
    </row>
    <row r="157" spans="1:1" x14ac:dyDescent="0.25">
      <c r="A157">
        <v>29.3</v>
      </c>
    </row>
    <row r="158" spans="1:1" x14ac:dyDescent="0.25">
      <c r="A158">
        <v>26.5</v>
      </c>
    </row>
    <row r="159" spans="1:1" x14ac:dyDescent="0.25">
      <c r="A159">
        <v>49.6</v>
      </c>
    </row>
    <row r="160" spans="1:1" x14ac:dyDescent="0.25">
      <c r="A160">
        <v>19.8</v>
      </c>
    </row>
    <row r="161" spans="1:1" x14ac:dyDescent="0.25">
      <c r="A161">
        <v>26.4</v>
      </c>
    </row>
    <row r="162" spans="1:1" x14ac:dyDescent="0.25">
      <c r="A162">
        <v>32.4</v>
      </c>
    </row>
    <row r="163" spans="1:1" x14ac:dyDescent="0.25">
      <c r="A163">
        <v>29</v>
      </c>
    </row>
    <row r="164" spans="1:1" x14ac:dyDescent="0.25">
      <c r="A164">
        <v>27.6</v>
      </c>
    </row>
    <row r="165" spans="1:1" x14ac:dyDescent="0.25">
      <c r="A165">
        <v>19.100000000000001</v>
      </c>
    </row>
    <row r="166" spans="1:1" x14ac:dyDescent="0.25">
      <c r="A166">
        <v>41.8</v>
      </c>
    </row>
    <row r="167" spans="1:1" x14ac:dyDescent="0.25">
      <c r="A167">
        <v>25.4</v>
      </c>
    </row>
    <row r="168" spans="1:1" x14ac:dyDescent="0.25">
      <c r="A168">
        <v>28.7</v>
      </c>
    </row>
    <row r="169" spans="1:1" x14ac:dyDescent="0.25">
      <c r="A169">
        <v>37.4</v>
      </c>
    </row>
    <row r="170" spans="1:1" x14ac:dyDescent="0.25">
      <c r="A170">
        <v>26.2</v>
      </c>
    </row>
    <row r="171" spans="1:1" x14ac:dyDescent="0.25">
      <c r="A171">
        <v>35.1</v>
      </c>
    </row>
    <row r="172" spans="1:1" x14ac:dyDescent="0.25">
      <c r="A172">
        <v>28.2</v>
      </c>
    </row>
    <row r="173" spans="1:1" x14ac:dyDescent="0.25">
      <c r="A173">
        <v>25.7</v>
      </c>
    </row>
    <row r="174" spans="1:1" x14ac:dyDescent="0.25">
      <c r="A174">
        <v>42.3</v>
      </c>
    </row>
    <row r="175" spans="1:1" x14ac:dyDescent="0.25">
      <c r="A175">
        <v>28.8</v>
      </c>
    </row>
    <row r="176" spans="1:1" x14ac:dyDescent="0.25">
      <c r="A176">
        <v>16.399999999999999</v>
      </c>
    </row>
    <row r="177" spans="1:1" x14ac:dyDescent="0.25">
      <c r="A177">
        <v>27.4</v>
      </c>
    </row>
    <row r="178" spans="1:1" x14ac:dyDescent="0.25">
      <c r="A178">
        <v>22.9</v>
      </c>
    </row>
    <row r="179" spans="1:1" x14ac:dyDescent="0.25">
      <c r="A179">
        <v>34.9</v>
      </c>
    </row>
    <row r="180" spans="1:1" x14ac:dyDescent="0.25">
      <c r="A180">
        <v>26</v>
      </c>
    </row>
    <row r="181" spans="1:1" x14ac:dyDescent="0.25">
      <c r="A181">
        <v>20</v>
      </c>
    </row>
    <row r="182" spans="1:1" x14ac:dyDescent="0.25">
      <c r="A182">
        <v>36.1</v>
      </c>
    </row>
    <row r="183" spans="1:1" x14ac:dyDescent="0.25">
      <c r="A183">
        <v>24.2</v>
      </c>
    </row>
    <row r="184" spans="1:1" x14ac:dyDescent="0.25">
      <c r="A184">
        <v>24.6</v>
      </c>
    </row>
    <row r="185" spans="1:1" x14ac:dyDescent="0.25">
      <c r="A185">
        <v>34</v>
      </c>
    </row>
    <row r="186" spans="1:1" x14ac:dyDescent="0.25">
      <c r="A186">
        <v>24.4</v>
      </c>
    </row>
    <row r="187" spans="1:1" x14ac:dyDescent="0.25">
      <c r="A187">
        <v>28.4</v>
      </c>
    </row>
    <row r="188" spans="1:1" x14ac:dyDescent="0.25">
      <c r="A188">
        <v>34.200000000000003</v>
      </c>
    </row>
    <row r="189" spans="1:1" x14ac:dyDescent="0.25">
      <c r="A189">
        <v>17.5</v>
      </c>
    </row>
    <row r="190" spans="1:1" x14ac:dyDescent="0.25">
      <c r="A190">
        <v>30.3</v>
      </c>
    </row>
    <row r="191" spans="1:1" x14ac:dyDescent="0.25">
      <c r="A191">
        <v>31.7</v>
      </c>
    </row>
    <row r="192" spans="1:1" x14ac:dyDescent="0.25">
      <c r="A192">
        <v>30.8</v>
      </c>
    </row>
    <row r="193" spans="1:1" x14ac:dyDescent="0.25">
      <c r="A193">
        <v>27.5</v>
      </c>
    </row>
    <row r="194" spans="1:1" x14ac:dyDescent="0.25">
      <c r="A194">
        <v>22.1</v>
      </c>
    </row>
    <row r="195" spans="1:1" x14ac:dyDescent="0.25">
      <c r="A195">
        <v>26.2</v>
      </c>
    </row>
    <row r="196" spans="1:1" x14ac:dyDescent="0.25">
      <c r="A196">
        <v>28.5</v>
      </c>
    </row>
    <row r="197" spans="1:1" x14ac:dyDescent="0.25">
      <c r="A197">
        <v>31.3</v>
      </c>
    </row>
    <row r="198" spans="1:1" x14ac:dyDescent="0.25">
      <c r="A198">
        <v>21.6</v>
      </c>
    </row>
    <row r="199" spans="1:1" x14ac:dyDescent="0.25">
      <c r="A199">
        <v>25.1</v>
      </c>
    </row>
    <row r="200" spans="1:1" x14ac:dyDescent="0.25">
      <c r="A200">
        <v>26</v>
      </c>
    </row>
    <row r="201" spans="1:1" x14ac:dyDescent="0.25">
      <c r="A201">
        <v>28.6</v>
      </c>
    </row>
    <row r="202" spans="1:1" x14ac:dyDescent="0.25">
      <c r="A202">
        <v>28.5</v>
      </c>
    </row>
    <row r="203" spans="1:1" x14ac:dyDescent="0.25">
      <c r="A203">
        <v>31.2</v>
      </c>
    </row>
    <row r="204" spans="1:1" x14ac:dyDescent="0.25">
      <c r="A204">
        <v>13.6</v>
      </c>
    </row>
    <row r="205" spans="1:1" x14ac:dyDescent="0.25">
      <c r="A205">
        <v>34.9</v>
      </c>
    </row>
    <row r="206" spans="1:1" x14ac:dyDescent="0.25">
      <c r="A206">
        <v>27</v>
      </c>
    </row>
    <row r="207" spans="1:1" x14ac:dyDescent="0.25">
      <c r="A207">
        <v>29.5</v>
      </c>
    </row>
    <row r="208" spans="1:1" x14ac:dyDescent="0.25">
      <c r="A208">
        <v>21.8</v>
      </c>
    </row>
    <row r="209" spans="1:1" x14ac:dyDescent="0.25">
      <c r="A209">
        <v>32.299999999999997</v>
      </c>
    </row>
    <row r="210" spans="1:1" x14ac:dyDescent="0.25">
      <c r="A210">
        <v>16.100000000000001</v>
      </c>
    </row>
    <row r="211" spans="1:1" x14ac:dyDescent="0.25">
      <c r="A211">
        <v>26.3</v>
      </c>
    </row>
    <row r="212" spans="1:1" x14ac:dyDescent="0.25">
      <c r="A212">
        <v>12.7</v>
      </c>
    </row>
    <row r="213" spans="1:1" x14ac:dyDescent="0.25">
      <c r="A213">
        <v>34.5</v>
      </c>
    </row>
    <row r="214" spans="1:1" x14ac:dyDescent="0.25">
      <c r="A214">
        <v>29.7</v>
      </c>
    </row>
    <row r="215" spans="1:1" x14ac:dyDescent="0.25">
      <c r="A215">
        <v>40</v>
      </c>
    </row>
    <row r="216" spans="1:1" x14ac:dyDescent="0.25">
      <c r="A216">
        <v>14.8</v>
      </c>
    </row>
    <row r="217" spans="1:1" x14ac:dyDescent="0.25">
      <c r="A217">
        <v>20.6</v>
      </c>
    </row>
    <row r="218" spans="1:1" x14ac:dyDescent="0.25">
      <c r="A218">
        <v>25.2</v>
      </c>
    </row>
    <row r="219" spans="1:1" x14ac:dyDescent="0.25">
      <c r="A219">
        <v>28.1</v>
      </c>
    </row>
    <row r="220" spans="1:1" x14ac:dyDescent="0.25">
      <c r="A220">
        <v>38.5</v>
      </c>
    </row>
    <row r="221" spans="1:1" x14ac:dyDescent="0.25">
      <c r="A221">
        <v>22.5</v>
      </c>
    </row>
    <row r="222" spans="1:1" x14ac:dyDescent="0.25">
      <c r="A222">
        <v>24.9</v>
      </c>
    </row>
    <row r="223" spans="1:1" x14ac:dyDescent="0.25">
      <c r="A223">
        <v>22.8</v>
      </c>
    </row>
    <row r="224" spans="1:1" x14ac:dyDescent="0.25">
      <c r="A224">
        <v>49.5</v>
      </c>
    </row>
    <row r="225" spans="1:1" x14ac:dyDescent="0.25">
      <c r="A225">
        <v>37.5</v>
      </c>
    </row>
    <row r="226" spans="1:1" x14ac:dyDescent="0.25">
      <c r="A226">
        <v>22.9</v>
      </c>
    </row>
    <row r="227" spans="1:1" x14ac:dyDescent="0.25">
      <c r="A227">
        <v>38.9</v>
      </c>
    </row>
    <row r="228" spans="1:1" x14ac:dyDescent="0.25">
      <c r="A228">
        <v>27.5</v>
      </c>
    </row>
    <row r="229" spans="1:1" x14ac:dyDescent="0.25">
      <c r="A229">
        <v>23.8</v>
      </c>
    </row>
    <row r="230" spans="1:1" x14ac:dyDescent="0.25">
      <c r="A230">
        <v>40.6</v>
      </c>
    </row>
    <row r="231" spans="1:1" x14ac:dyDescent="0.25">
      <c r="A231">
        <v>21.3</v>
      </c>
    </row>
    <row r="232" spans="1:1" x14ac:dyDescent="0.25">
      <c r="A232">
        <v>30</v>
      </c>
    </row>
    <row r="233" spans="1:1" x14ac:dyDescent="0.25">
      <c r="A233">
        <v>21.1</v>
      </c>
    </row>
    <row r="234" spans="1:1" x14ac:dyDescent="0.25">
      <c r="A234">
        <v>25</v>
      </c>
    </row>
    <row r="235" spans="1:1" x14ac:dyDescent="0.25">
      <c r="A235">
        <v>26.1</v>
      </c>
    </row>
    <row r="236" spans="1:1" x14ac:dyDescent="0.25">
      <c r="A236">
        <v>39.4</v>
      </c>
    </row>
    <row r="237" spans="1:1" x14ac:dyDescent="0.25">
      <c r="A237">
        <v>29.2</v>
      </c>
    </row>
    <row r="238" spans="1:1" x14ac:dyDescent="0.25">
      <c r="A238">
        <v>27.9</v>
      </c>
    </row>
    <row r="239" spans="1:1" x14ac:dyDescent="0.25">
      <c r="A239">
        <v>46</v>
      </c>
    </row>
    <row r="240" spans="1:1" x14ac:dyDescent="0.25">
      <c r="A240">
        <v>28</v>
      </c>
    </row>
    <row r="241" spans="1:1" x14ac:dyDescent="0.25">
      <c r="A241">
        <v>20.5</v>
      </c>
    </row>
    <row r="242" spans="1:1" x14ac:dyDescent="0.25">
      <c r="A242">
        <v>13.4</v>
      </c>
    </row>
    <row r="243" spans="1:1" x14ac:dyDescent="0.25">
      <c r="A243">
        <v>38.200000000000003</v>
      </c>
    </row>
    <row r="244" spans="1:1" x14ac:dyDescent="0.25">
      <c r="A244">
        <v>29.1</v>
      </c>
    </row>
    <row r="245" spans="1:1" x14ac:dyDescent="0.25">
      <c r="A245">
        <v>27.3</v>
      </c>
    </row>
    <row r="246" spans="1:1" x14ac:dyDescent="0.25">
      <c r="A246">
        <v>12.4</v>
      </c>
    </row>
    <row r="247" spans="1:1" x14ac:dyDescent="0.25">
      <c r="A247">
        <v>37</v>
      </c>
    </row>
    <row r="248" spans="1:1" x14ac:dyDescent="0.25">
      <c r="A248">
        <v>28.5</v>
      </c>
    </row>
    <row r="249" spans="1:1" x14ac:dyDescent="0.25">
      <c r="A249">
        <v>24.8</v>
      </c>
    </row>
    <row r="250" spans="1:1" x14ac:dyDescent="0.25">
      <c r="A250">
        <v>38.4</v>
      </c>
    </row>
    <row r="251" spans="1:1" x14ac:dyDescent="0.25">
      <c r="A251">
        <v>13.3</v>
      </c>
    </row>
    <row r="252" spans="1:1" x14ac:dyDescent="0.25">
      <c r="A252">
        <v>28.4</v>
      </c>
    </row>
    <row r="253" spans="1:1" x14ac:dyDescent="0.25">
      <c r="A253">
        <v>26.4</v>
      </c>
    </row>
    <row r="254" spans="1:1" x14ac:dyDescent="0.25">
      <c r="A254">
        <v>24.3</v>
      </c>
    </row>
    <row r="255" spans="1:1" x14ac:dyDescent="0.25">
      <c r="A255">
        <v>20.100000000000001</v>
      </c>
    </row>
    <row r="256" spans="1:1" x14ac:dyDescent="0.25">
      <c r="A256">
        <v>13.1</v>
      </c>
    </row>
    <row r="257" spans="1:1" x14ac:dyDescent="0.25">
      <c r="A257">
        <v>21.7</v>
      </c>
    </row>
    <row r="258" spans="1:1" x14ac:dyDescent="0.25">
      <c r="A258">
        <v>42.9</v>
      </c>
    </row>
    <row r="259" spans="1:1" x14ac:dyDescent="0.25">
      <c r="A259">
        <v>22.7</v>
      </c>
    </row>
    <row r="260" spans="1:1" x14ac:dyDescent="0.25">
      <c r="A260">
        <v>20.5</v>
      </c>
    </row>
    <row r="261" spans="1:1" x14ac:dyDescent="0.25">
      <c r="A261">
        <v>12</v>
      </c>
    </row>
    <row r="262" spans="1:1" x14ac:dyDescent="0.25">
      <c r="A262">
        <v>31</v>
      </c>
    </row>
    <row r="263" spans="1:1" x14ac:dyDescent="0.25">
      <c r="A263">
        <v>48.4</v>
      </c>
    </row>
    <row r="264" spans="1:1" x14ac:dyDescent="0.25">
      <c r="A264">
        <v>29.9</v>
      </c>
    </row>
    <row r="265" spans="1:1" x14ac:dyDescent="0.25">
      <c r="A265">
        <v>28.2</v>
      </c>
    </row>
    <row r="266" spans="1:1" x14ac:dyDescent="0.25">
      <c r="A266">
        <v>19.899999999999999</v>
      </c>
    </row>
    <row r="267" spans="1:1" x14ac:dyDescent="0.25">
      <c r="A267">
        <v>33.1</v>
      </c>
    </row>
    <row r="268" spans="1:1" x14ac:dyDescent="0.25">
      <c r="A268">
        <v>28</v>
      </c>
    </row>
    <row r="269" spans="1:1" x14ac:dyDescent="0.25">
      <c r="A269">
        <v>22.9</v>
      </c>
    </row>
    <row r="270" spans="1:1" x14ac:dyDescent="0.25">
      <c r="A270">
        <v>41.3</v>
      </c>
    </row>
    <row r="271" spans="1:1" x14ac:dyDescent="0.25">
      <c r="A271">
        <v>32.5</v>
      </c>
    </row>
    <row r="272" spans="1:1" x14ac:dyDescent="0.25">
      <c r="A272">
        <v>16.3</v>
      </c>
    </row>
    <row r="273" spans="1:1" x14ac:dyDescent="0.25">
      <c r="A273">
        <v>29.3</v>
      </c>
    </row>
    <row r="274" spans="1:1" x14ac:dyDescent="0.25">
      <c r="A274">
        <v>28.9</v>
      </c>
    </row>
    <row r="275" spans="1:1" x14ac:dyDescent="0.25">
      <c r="A275">
        <v>27.4</v>
      </c>
    </row>
    <row r="276" spans="1:1" x14ac:dyDescent="0.25">
      <c r="A276">
        <v>25.6</v>
      </c>
    </row>
    <row r="277" spans="1:1" x14ac:dyDescent="0.25">
      <c r="A277">
        <v>24</v>
      </c>
    </row>
    <row r="278" spans="1:1" x14ac:dyDescent="0.25">
      <c r="A278">
        <v>29.7</v>
      </c>
    </row>
    <row r="279" spans="1:1" x14ac:dyDescent="0.25">
      <c r="A279">
        <v>32.9</v>
      </c>
    </row>
    <row r="280" spans="1:1" x14ac:dyDescent="0.25">
      <c r="A280">
        <v>30.9</v>
      </c>
    </row>
    <row r="281" spans="1:1" x14ac:dyDescent="0.25">
      <c r="A281">
        <v>27.5</v>
      </c>
    </row>
    <row r="282" spans="1:1" x14ac:dyDescent="0.25">
      <c r="A282">
        <v>21.8</v>
      </c>
    </row>
    <row r="283" spans="1:1" x14ac:dyDescent="0.25">
      <c r="A283">
        <v>21.2</v>
      </c>
    </row>
    <row r="284" spans="1:1" x14ac:dyDescent="0.25">
      <c r="A284">
        <v>11.8</v>
      </c>
    </row>
    <row r="285" spans="1:1" x14ac:dyDescent="0.25">
      <c r="A285">
        <v>45.2</v>
      </c>
    </row>
    <row r="286" spans="1:1" x14ac:dyDescent="0.25">
      <c r="A286">
        <v>35.9</v>
      </c>
    </row>
    <row r="287" spans="1:1" x14ac:dyDescent="0.25">
      <c r="A287">
        <v>11.3</v>
      </c>
    </row>
    <row r="288" spans="1:1" x14ac:dyDescent="0.25">
      <c r="A288">
        <v>24.4</v>
      </c>
    </row>
    <row r="289" spans="1:1" x14ac:dyDescent="0.25">
      <c r="A289">
        <v>25.8</v>
      </c>
    </row>
    <row r="290" spans="1:1" x14ac:dyDescent="0.25">
      <c r="A290">
        <v>32.1</v>
      </c>
    </row>
    <row r="291" spans="1:1" x14ac:dyDescent="0.25">
      <c r="A291">
        <v>31</v>
      </c>
    </row>
    <row r="292" spans="1:1" x14ac:dyDescent="0.25">
      <c r="A292">
        <v>20.2</v>
      </c>
    </row>
    <row r="293" spans="1:1" x14ac:dyDescent="0.25">
      <c r="A293">
        <v>36.700000000000003</v>
      </c>
    </row>
    <row r="294" spans="1:1" x14ac:dyDescent="0.25">
      <c r="A294">
        <v>30.2</v>
      </c>
    </row>
    <row r="295" spans="1:1" x14ac:dyDescent="0.25">
      <c r="A295">
        <v>34.700000000000003</v>
      </c>
    </row>
    <row r="296" spans="1:1" x14ac:dyDescent="0.25">
      <c r="A296">
        <v>18.5</v>
      </c>
    </row>
    <row r="297" spans="1:1" x14ac:dyDescent="0.25">
      <c r="A297">
        <v>15.1</v>
      </c>
    </row>
    <row r="298" spans="1:1" x14ac:dyDescent="0.25">
      <c r="A298">
        <v>28.8</v>
      </c>
    </row>
    <row r="299" spans="1:1" x14ac:dyDescent="0.25">
      <c r="A299">
        <v>15.4</v>
      </c>
    </row>
    <row r="300" spans="1:1" x14ac:dyDescent="0.25">
      <c r="A300">
        <v>29.9</v>
      </c>
    </row>
    <row r="301" spans="1:1" x14ac:dyDescent="0.25">
      <c r="A301">
        <v>27.9</v>
      </c>
    </row>
    <row r="302" spans="1:1" x14ac:dyDescent="0.25">
      <c r="A302">
        <v>14</v>
      </c>
    </row>
    <row r="303" spans="1:1" x14ac:dyDescent="0.25">
      <c r="A303">
        <v>31.8</v>
      </c>
    </row>
    <row r="304" spans="1:1" x14ac:dyDescent="0.25">
      <c r="A304">
        <v>48.6</v>
      </c>
    </row>
    <row r="305" spans="1:1" x14ac:dyDescent="0.25">
      <c r="A305">
        <v>46.3</v>
      </c>
    </row>
    <row r="306" spans="1:1" x14ac:dyDescent="0.25">
      <c r="A306">
        <v>21</v>
      </c>
    </row>
    <row r="307" spans="1:1" x14ac:dyDescent="0.25">
      <c r="A307">
        <v>25.6</v>
      </c>
    </row>
    <row r="308" spans="1:1" x14ac:dyDescent="0.25">
      <c r="A308">
        <v>23.9</v>
      </c>
    </row>
    <row r="309" spans="1:1" x14ac:dyDescent="0.25">
      <c r="A309">
        <v>36.9</v>
      </c>
    </row>
    <row r="310" spans="1:1" x14ac:dyDescent="0.25">
      <c r="A310">
        <v>28.6</v>
      </c>
    </row>
    <row r="311" spans="1:1" x14ac:dyDescent="0.25">
      <c r="A311">
        <v>24.5</v>
      </c>
    </row>
    <row r="312" spans="1:1" x14ac:dyDescent="0.25">
      <c r="A312">
        <v>26</v>
      </c>
    </row>
    <row r="313" spans="1:1" x14ac:dyDescent="0.25">
      <c r="A313">
        <v>20.399999999999999</v>
      </c>
    </row>
    <row r="314" spans="1:1" x14ac:dyDescent="0.25">
      <c r="A314">
        <v>25</v>
      </c>
    </row>
    <row r="315" spans="1:1" x14ac:dyDescent="0.25">
      <c r="A315">
        <v>27.4</v>
      </c>
    </row>
    <row r="316" spans="1:1" x14ac:dyDescent="0.25">
      <c r="A316">
        <v>40.200000000000003</v>
      </c>
    </row>
    <row r="317" spans="1:1" x14ac:dyDescent="0.25">
      <c r="A317">
        <v>35.6</v>
      </c>
    </row>
    <row r="318" spans="1:1" x14ac:dyDescent="0.25">
      <c r="A318">
        <v>40.700000000000003</v>
      </c>
    </row>
    <row r="319" spans="1:1" x14ac:dyDescent="0.25">
      <c r="A319">
        <v>43.8</v>
      </c>
    </row>
    <row r="320" spans="1:1" x14ac:dyDescent="0.25">
      <c r="A320">
        <v>40.1</v>
      </c>
    </row>
    <row r="321" spans="1:1" x14ac:dyDescent="0.25">
      <c r="A321">
        <v>37.700000000000003</v>
      </c>
    </row>
    <row r="322" spans="1:1" x14ac:dyDescent="0.25">
      <c r="A322">
        <v>27</v>
      </c>
    </row>
    <row r="323" spans="1:1" x14ac:dyDescent="0.25">
      <c r="A323">
        <v>30.8</v>
      </c>
    </row>
    <row r="324" spans="1:1" x14ac:dyDescent="0.25">
      <c r="A324">
        <v>21.2</v>
      </c>
    </row>
    <row r="325" spans="1:1" x14ac:dyDescent="0.25">
      <c r="A325">
        <v>29.2</v>
      </c>
    </row>
    <row r="326" spans="1:1" x14ac:dyDescent="0.25">
      <c r="A326">
        <v>29</v>
      </c>
    </row>
    <row r="327" spans="1:1" x14ac:dyDescent="0.25">
      <c r="A327">
        <v>30.6</v>
      </c>
    </row>
    <row r="328" spans="1:1" x14ac:dyDescent="0.25">
      <c r="A328">
        <v>40.799999999999997</v>
      </c>
    </row>
    <row r="329" spans="1:1" x14ac:dyDescent="0.25">
      <c r="A329">
        <v>28.5</v>
      </c>
    </row>
    <row r="330" spans="1:1" x14ac:dyDescent="0.25">
      <c r="A330">
        <v>25.1</v>
      </c>
    </row>
    <row r="331" spans="1:1" x14ac:dyDescent="0.25">
      <c r="A331">
        <v>14.7</v>
      </c>
    </row>
    <row r="332" spans="1:1" x14ac:dyDescent="0.25">
      <c r="A332">
        <v>28</v>
      </c>
    </row>
    <row r="333" spans="1:1" x14ac:dyDescent="0.25">
      <c r="A333">
        <v>29.3</v>
      </c>
    </row>
    <row r="334" spans="1:1" x14ac:dyDescent="0.25">
      <c r="A334">
        <v>26.2</v>
      </c>
    </row>
    <row r="335" spans="1:1" x14ac:dyDescent="0.25">
      <c r="A335">
        <v>23.5</v>
      </c>
    </row>
    <row r="336" spans="1:1" x14ac:dyDescent="0.25">
      <c r="A336">
        <v>30.7</v>
      </c>
    </row>
    <row r="337" spans="1:1" x14ac:dyDescent="0.25">
      <c r="A337">
        <v>27.3</v>
      </c>
    </row>
    <row r="338" spans="1:1" x14ac:dyDescent="0.25">
      <c r="A338">
        <v>20.7</v>
      </c>
    </row>
    <row r="339" spans="1:1" x14ac:dyDescent="0.25">
      <c r="A339">
        <v>30.5</v>
      </c>
    </row>
    <row r="340" spans="1:1" x14ac:dyDescent="0.25">
      <c r="A340">
        <v>21.2</v>
      </c>
    </row>
    <row r="341" spans="1:1" x14ac:dyDescent="0.25">
      <c r="A341">
        <v>20.3</v>
      </c>
    </row>
    <row r="342" spans="1:1" x14ac:dyDescent="0.25">
      <c r="A342">
        <v>36.700000000000003</v>
      </c>
    </row>
    <row r="343" spans="1:1" x14ac:dyDescent="0.25">
      <c r="A343">
        <v>29.6</v>
      </c>
    </row>
    <row r="344" spans="1:1" x14ac:dyDescent="0.25">
      <c r="A344">
        <v>26.8</v>
      </c>
    </row>
    <row r="345" spans="1:1" x14ac:dyDescent="0.25">
      <c r="A345">
        <v>28.6</v>
      </c>
    </row>
    <row r="346" spans="1:1" x14ac:dyDescent="0.25">
      <c r="A346">
        <v>37.4</v>
      </c>
    </row>
    <row r="347" spans="1:1" x14ac:dyDescent="0.25">
      <c r="A347">
        <v>32.1</v>
      </c>
    </row>
    <row r="348" spans="1:1" x14ac:dyDescent="0.25">
      <c r="A348">
        <v>27.4</v>
      </c>
    </row>
    <row r="349" spans="1:1" x14ac:dyDescent="0.25">
      <c r="A349">
        <v>38</v>
      </c>
    </row>
    <row r="350" spans="1:1" x14ac:dyDescent="0.25">
      <c r="A350">
        <v>43</v>
      </c>
    </row>
    <row r="351" spans="1:1" x14ac:dyDescent="0.25">
      <c r="A351">
        <v>26.6</v>
      </c>
    </row>
    <row r="352" spans="1:1" x14ac:dyDescent="0.25">
      <c r="A352">
        <v>39.5</v>
      </c>
    </row>
    <row r="353" spans="1:1" x14ac:dyDescent="0.25">
      <c r="A353">
        <v>32.200000000000003</v>
      </c>
    </row>
    <row r="354" spans="1:1" x14ac:dyDescent="0.25">
      <c r="A354">
        <v>29.6</v>
      </c>
    </row>
    <row r="355" spans="1:1" x14ac:dyDescent="0.25">
      <c r="A355">
        <v>27.2</v>
      </c>
    </row>
    <row r="356" spans="1:1" x14ac:dyDescent="0.25">
      <c r="A356">
        <v>27.8</v>
      </c>
    </row>
    <row r="357" spans="1:1" x14ac:dyDescent="0.25">
      <c r="A357">
        <v>13.6</v>
      </c>
    </row>
    <row r="358" spans="1:1" x14ac:dyDescent="0.25">
      <c r="A358">
        <v>25.8</v>
      </c>
    </row>
    <row r="359" spans="1:1" x14ac:dyDescent="0.25">
      <c r="A359">
        <v>48.4</v>
      </c>
    </row>
    <row r="360" spans="1:1" x14ac:dyDescent="0.25">
      <c r="A360">
        <v>24</v>
      </c>
    </row>
    <row r="361" spans="1:1" x14ac:dyDescent="0.25">
      <c r="A361">
        <v>30.6</v>
      </c>
    </row>
    <row r="362" spans="1:1" x14ac:dyDescent="0.25">
      <c r="A362">
        <v>41.1</v>
      </c>
    </row>
    <row r="363" spans="1:1" x14ac:dyDescent="0.25">
      <c r="A363">
        <v>46.4</v>
      </c>
    </row>
    <row r="364" spans="1:1" x14ac:dyDescent="0.25">
      <c r="A364">
        <v>25.7</v>
      </c>
    </row>
    <row r="365" spans="1:1" x14ac:dyDescent="0.25">
      <c r="A365">
        <v>25.5</v>
      </c>
    </row>
    <row r="366" spans="1:1" x14ac:dyDescent="0.25">
      <c r="A366">
        <v>28.1</v>
      </c>
    </row>
    <row r="367" spans="1:1" x14ac:dyDescent="0.25">
      <c r="A367">
        <v>21.3</v>
      </c>
    </row>
    <row r="368" spans="1:1" x14ac:dyDescent="0.25">
      <c r="A368">
        <v>25.8</v>
      </c>
    </row>
    <row r="369" spans="1:1" x14ac:dyDescent="0.25">
      <c r="A369">
        <v>38.1</v>
      </c>
    </row>
    <row r="370" spans="1:1" x14ac:dyDescent="0.25">
      <c r="A370">
        <v>28.1</v>
      </c>
    </row>
    <row r="371" spans="1:1" x14ac:dyDescent="0.25">
      <c r="A371">
        <v>36.1</v>
      </c>
    </row>
    <row r="372" spans="1:1" x14ac:dyDescent="0.25">
      <c r="A372">
        <v>19.5</v>
      </c>
    </row>
    <row r="373" spans="1:1" x14ac:dyDescent="0.25">
      <c r="A373">
        <v>21.4</v>
      </c>
    </row>
    <row r="374" spans="1:1" x14ac:dyDescent="0.25">
      <c r="A374">
        <v>44.8</v>
      </c>
    </row>
    <row r="375" spans="1:1" x14ac:dyDescent="0.25">
      <c r="A375">
        <v>43.7</v>
      </c>
    </row>
    <row r="376" spans="1:1" x14ac:dyDescent="0.25">
      <c r="A376">
        <v>18.8</v>
      </c>
    </row>
    <row r="377" spans="1:1" x14ac:dyDescent="0.25">
      <c r="A377">
        <v>17.399999999999999</v>
      </c>
    </row>
    <row r="378" spans="1:1" x14ac:dyDescent="0.25">
      <c r="A378">
        <v>28.9</v>
      </c>
    </row>
    <row r="379" spans="1:1" x14ac:dyDescent="0.25">
      <c r="A379">
        <v>20.100000000000001</v>
      </c>
    </row>
    <row r="380" spans="1:1" x14ac:dyDescent="0.25">
      <c r="A380">
        <v>15.5</v>
      </c>
    </row>
    <row r="381" spans="1:1" x14ac:dyDescent="0.25">
      <c r="A381">
        <v>25.9</v>
      </c>
    </row>
    <row r="382" spans="1:1" x14ac:dyDescent="0.25">
      <c r="A382">
        <v>27.9</v>
      </c>
    </row>
    <row r="383" spans="1:1" x14ac:dyDescent="0.25">
      <c r="A383">
        <v>26.7</v>
      </c>
    </row>
    <row r="384" spans="1:1" x14ac:dyDescent="0.25">
      <c r="A384">
        <v>35.5</v>
      </c>
    </row>
    <row r="385" spans="1:1" x14ac:dyDescent="0.25">
      <c r="A385">
        <v>46.6</v>
      </c>
    </row>
    <row r="386" spans="1:1" x14ac:dyDescent="0.25">
      <c r="A386">
        <v>40</v>
      </c>
    </row>
    <row r="387" spans="1:1" x14ac:dyDescent="0.25">
      <c r="A387">
        <v>26.2</v>
      </c>
    </row>
    <row r="388" spans="1:1" x14ac:dyDescent="0.25">
      <c r="A388">
        <v>26.4</v>
      </c>
    </row>
    <row r="389" spans="1:1" x14ac:dyDescent="0.25">
      <c r="A389">
        <v>30.5</v>
      </c>
    </row>
    <row r="390" spans="1:1" x14ac:dyDescent="0.25">
      <c r="A390">
        <v>38.299999999999997</v>
      </c>
    </row>
    <row r="391" spans="1:1" x14ac:dyDescent="0.25">
      <c r="A391">
        <v>29.8</v>
      </c>
    </row>
    <row r="392" spans="1:1" x14ac:dyDescent="0.25">
      <c r="A392">
        <v>37.6</v>
      </c>
    </row>
    <row r="393" spans="1:1" x14ac:dyDescent="0.25">
      <c r="A393">
        <v>23.1</v>
      </c>
    </row>
    <row r="394" spans="1:1" x14ac:dyDescent="0.25">
      <c r="A394">
        <v>40.4</v>
      </c>
    </row>
    <row r="395" spans="1:1" x14ac:dyDescent="0.25">
      <c r="A395">
        <v>39</v>
      </c>
    </row>
    <row r="396" spans="1:1" x14ac:dyDescent="0.25">
      <c r="A396">
        <v>15.8</v>
      </c>
    </row>
    <row r="397" spans="1:1" x14ac:dyDescent="0.25">
      <c r="A397">
        <v>20.9</v>
      </c>
    </row>
    <row r="398" spans="1:1" x14ac:dyDescent="0.25">
      <c r="A398">
        <v>30</v>
      </c>
    </row>
    <row r="399" spans="1:1" x14ac:dyDescent="0.25">
      <c r="A399">
        <v>20.100000000000001</v>
      </c>
    </row>
    <row r="400" spans="1:1" x14ac:dyDescent="0.25">
      <c r="A400">
        <v>39.299999999999997</v>
      </c>
    </row>
    <row r="401" spans="1:1" x14ac:dyDescent="0.25">
      <c r="A401">
        <v>32.6</v>
      </c>
    </row>
    <row r="402" spans="1:1" x14ac:dyDescent="0.25">
      <c r="A402">
        <v>19</v>
      </c>
    </row>
    <row r="403" spans="1:1" x14ac:dyDescent="0.25">
      <c r="A403">
        <v>28.3</v>
      </c>
    </row>
    <row r="404" spans="1:1" x14ac:dyDescent="0.25">
      <c r="A404">
        <v>34.799999999999997</v>
      </c>
    </row>
    <row r="405" spans="1:1" x14ac:dyDescent="0.25">
      <c r="A405">
        <v>33.700000000000003</v>
      </c>
    </row>
    <row r="406" spans="1:1" x14ac:dyDescent="0.25">
      <c r="A406">
        <v>25.6</v>
      </c>
    </row>
    <row r="407" spans="1:1" x14ac:dyDescent="0.25">
      <c r="A407">
        <v>27.5</v>
      </c>
    </row>
    <row r="408" spans="1:1" x14ac:dyDescent="0.25">
      <c r="A408">
        <v>29.5</v>
      </c>
    </row>
    <row r="409" spans="1:1" x14ac:dyDescent="0.25">
      <c r="A409">
        <v>36.200000000000003</v>
      </c>
    </row>
    <row r="410" spans="1:1" x14ac:dyDescent="0.25">
      <c r="A410">
        <v>23.8</v>
      </c>
    </row>
    <row r="411" spans="1:1" x14ac:dyDescent="0.25">
      <c r="A411">
        <v>44.4</v>
      </c>
    </row>
    <row r="412" spans="1:1" x14ac:dyDescent="0.25">
      <c r="A412">
        <v>29.3</v>
      </c>
    </row>
    <row r="413" spans="1:1" x14ac:dyDescent="0.25">
      <c r="A413">
        <v>27.3</v>
      </c>
    </row>
    <row r="414" spans="1:1" x14ac:dyDescent="0.25">
      <c r="A414">
        <v>28.1</v>
      </c>
    </row>
    <row r="415" spans="1:1" x14ac:dyDescent="0.25">
      <c r="A415">
        <v>32.200000000000003</v>
      </c>
    </row>
    <row r="416" spans="1:1" x14ac:dyDescent="0.25">
      <c r="A416">
        <v>16.3</v>
      </c>
    </row>
    <row r="417" spans="1:1" x14ac:dyDescent="0.25">
      <c r="A417">
        <v>30.8</v>
      </c>
    </row>
    <row r="418" spans="1:1" x14ac:dyDescent="0.25">
      <c r="A418">
        <v>23</v>
      </c>
    </row>
    <row r="419" spans="1:1" x14ac:dyDescent="0.25">
      <c r="A419">
        <v>24.9</v>
      </c>
    </row>
    <row r="420" spans="1:1" x14ac:dyDescent="0.25">
      <c r="A420">
        <v>27</v>
      </c>
    </row>
    <row r="421" spans="1:1" x14ac:dyDescent="0.25">
      <c r="A421">
        <v>20.7</v>
      </c>
    </row>
    <row r="422" spans="1:1" x14ac:dyDescent="0.25">
      <c r="A422">
        <v>47.1</v>
      </c>
    </row>
    <row r="423" spans="1:1" x14ac:dyDescent="0.25">
      <c r="A423">
        <v>23.1</v>
      </c>
    </row>
    <row r="424" spans="1:1" x14ac:dyDescent="0.25">
      <c r="A424">
        <v>35.5</v>
      </c>
    </row>
    <row r="425" spans="1:1" x14ac:dyDescent="0.25">
      <c r="A425">
        <v>30.1</v>
      </c>
    </row>
    <row r="426" spans="1:1" x14ac:dyDescent="0.25">
      <c r="A426">
        <v>27.5</v>
      </c>
    </row>
    <row r="427" spans="1:1" x14ac:dyDescent="0.25">
      <c r="A427">
        <v>37.299999999999997</v>
      </c>
    </row>
    <row r="428" spans="1:1" x14ac:dyDescent="0.25">
      <c r="A428">
        <v>35.4</v>
      </c>
    </row>
    <row r="429" spans="1:1" x14ac:dyDescent="0.25">
      <c r="A429">
        <v>25.7</v>
      </c>
    </row>
    <row r="430" spans="1:1" x14ac:dyDescent="0.25">
      <c r="A430">
        <v>20.100000000000001</v>
      </c>
    </row>
    <row r="431" spans="1:1" x14ac:dyDescent="0.25">
      <c r="A431">
        <v>20.6</v>
      </c>
    </row>
    <row r="432" spans="1:1" x14ac:dyDescent="0.25">
      <c r="A432">
        <v>33.5</v>
      </c>
    </row>
    <row r="433" spans="1:1" x14ac:dyDescent="0.25">
      <c r="A433">
        <v>24.5</v>
      </c>
    </row>
    <row r="434" spans="1:1" x14ac:dyDescent="0.25">
      <c r="A434">
        <v>28</v>
      </c>
    </row>
    <row r="435" spans="1:1" x14ac:dyDescent="0.25">
      <c r="A435">
        <v>29.7</v>
      </c>
    </row>
    <row r="436" spans="1:1" x14ac:dyDescent="0.25">
      <c r="A436">
        <v>23</v>
      </c>
    </row>
    <row r="437" spans="1:1" x14ac:dyDescent="0.25">
      <c r="A437">
        <v>33.9</v>
      </c>
    </row>
    <row r="438" spans="1:1" x14ac:dyDescent="0.25">
      <c r="A438">
        <v>24.2</v>
      </c>
    </row>
    <row r="439" spans="1:1" x14ac:dyDescent="0.25">
      <c r="A439">
        <v>30.9</v>
      </c>
    </row>
    <row r="440" spans="1:1" x14ac:dyDescent="0.25">
      <c r="A440">
        <v>21.8</v>
      </c>
    </row>
    <row r="441" spans="1:1" x14ac:dyDescent="0.25">
      <c r="A441">
        <v>13.7</v>
      </c>
    </row>
    <row r="442" spans="1:1" x14ac:dyDescent="0.25">
      <c r="A442">
        <v>24</v>
      </c>
    </row>
    <row r="443" spans="1:1" x14ac:dyDescent="0.25">
      <c r="A443">
        <v>23.9</v>
      </c>
    </row>
    <row r="444" spans="1:1" x14ac:dyDescent="0.25">
      <c r="A444">
        <v>35.4</v>
      </c>
    </row>
    <row r="445" spans="1:1" x14ac:dyDescent="0.25">
      <c r="A445">
        <v>34</v>
      </c>
    </row>
    <row r="446" spans="1:1" x14ac:dyDescent="0.25">
      <c r="A446">
        <v>20.6</v>
      </c>
    </row>
    <row r="447" spans="1:1" x14ac:dyDescent="0.25">
      <c r="A447">
        <v>24.8</v>
      </c>
    </row>
    <row r="448" spans="1:1" x14ac:dyDescent="0.25">
      <c r="A448">
        <v>43.2</v>
      </c>
    </row>
    <row r="449" spans="1:1" x14ac:dyDescent="0.25">
      <c r="A449">
        <v>32.6</v>
      </c>
    </row>
    <row r="450" spans="1:1" x14ac:dyDescent="0.25">
      <c r="A450">
        <v>20.5</v>
      </c>
    </row>
    <row r="451" spans="1:1" x14ac:dyDescent="0.25">
      <c r="A451">
        <v>37.5</v>
      </c>
    </row>
    <row r="452" spans="1:1" x14ac:dyDescent="0.25">
      <c r="A452">
        <v>27.5</v>
      </c>
    </row>
    <row r="453" spans="1:1" x14ac:dyDescent="0.25">
      <c r="A453">
        <v>28</v>
      </c>
    </row>
    <row r="454" spans="1:1" x14ac:dyDescent="0.25">
      <c r="A454">
        <v>28.7</v>
      </c>
    </row>
    <row r="455" spans="1:1" x14ac:dyDescent="0.25">
      <c r="A455">
        <v>22.7</v>
      </c>
    </row>
    <row r="456" spans="1:1" x14ac:dyDescent="0.25">
      <c r="A456">
        <v>24.2</v>
      </c>
    </row>
    <row r="457" spans="1:1" x14ac:dyDescent="0.25">
      <c r="A457">
        <v>37.4</v>
      </c>
    </row>
    <row r="458" spans="1:1" x14ac:dyDescent="0.25">
      <c r="A458">
        <v>26.9</v>
      </c>
    </row>
    <row r="459" spans="1:1" x14ac:dyDescent="0.25">
      <c r="A459">
        <v>26.4</v>
      </c>
    </row>
    <row r="460" spans="1:1" x14ac:dyDescent="0.25">
      <c r="A460">
        <v>14.1</v>
      </c>
    </row>
    <row r="461" spans="1:1" x14ac:dyDescent="0.25">
      <c r="A461">
        <v>26.7</v>
      </c>
    </row>
    <row r="462" spans="1:1" x14ac:dyDescent="0.25">
      <c r="A462">
        <v>15.9</v>
      </c>
    </row>
    <row r="463" spans="1:1" x14ac:dyDescent="0.25">
      <c r="A463">
        <v>41</v>
      </c>
    </row>
    <row r="464" spans="1:1" x14ac:dyDescent="0.25">
      <c r="A464">
        <v>25.9</v>
      </c>
    </row>
    <row r="465" spans="1:1" x14ac:dyDescent="0.25">
      <c r="A465">
        <v>29.2</v>
      </c>
    </row>
    <row r="466" spans="1:1" x14ac:dyDescent="0.25">
      <c r="A466">
        <v>27</v>
      </c>
    </row>
    <row r="467" spans="1:1" x14ac:dyDescent="0.25">
      <c r="A467">
        <v>22.4</v>
      </c>
    </row>
    <row r="468" spans="1:1" x14ac:dyDescent="0.25">
      <c r="A468">
        <v>20.100000000000001</v>
      </c>
    </row>
    <row r="469" spans="1:1" x14ac:dyDescent="0.25">
      <c r="A469">
        <v>35</v>
      </c>
    </row>
    <row r="470" spans="1:1" x14ac:dyDescent="0.25">
      <c r="A470">
        <v>29.3</v>
      </c>
    </row>
    <row r="471" spans="1:1" x14ac:dyDescent="0.25">
      <c r="A471">
        <v>24.8</v>
      </c>
    </row>
    <row r="472" spans="1:1" x14ac:dyDescent="0.25">
      <c r="A472">
        <v>34.799999999999997</v>
      </c>
    </row>
    <row r="473" spans="1:1" x14ac:dyDescent="0.25">
      <c r="A473">
        <v>33.9</v>
      </c>
    </row>
    <row r="474" spans="1:1" x14ac:dyDescent="0.25">
      <c r="A474">
        <v>26.6</v>
      </c>
    </row>
    <row r="475" spans="1:1" x14ac:dyDescent="0.25">
      <c r="A475">
        <v>37.5</v>
      </c>
    </row>
    <row r="476" spans="1:1" x14ac:dyDescent="0.25">
      <c r="A476">
        <v>18.2</v>
      </c>
    </row>
    <row r="477" spans="1:1" x14ac:dyDescent="0.25">
      <c r="A477">
        <v>34.6</v>
      </c>
    </row>
    <row r="478" spans="1:1" x14ac:dyDescent="0.25">
      <c r="A478">
        <v>21.1</v>
      </c>
    </row>
    <row r="479" spans="1:1" x14ac:dyDescent="0.25">
      <c r="A479">
        <v>25.6</v>
      </c>
    </row>
    <row r="480" spans="1:1" x14ac:dyDescent="0.25">
      <c r="A480">
        <v>11.1</v>
      </c>
    </row>
    <row r="481" spans="1:1" x14ac:dyDescent="0.25">
      <c r="A481">
        <v>25.1</v>
      </c>
    </row>
    <row r="482" spans="1:1" x14ac:dyDescent="0.25">
      <c r="A482">
        <v>34.4</v>
      </c>
    </row>
    <row r="483" spans="1:1" x14ac:dyDescent="0.25">
      <c r="A483">
        <v>28.2</v>
      </c>
    </row>
    <row r="484" spans="1:1" x14ac:dyDescent="0.25">
      <c r="A484">
        <v>28.7</v>
      </c>
    </row>
    <row r="485" spans="1:1" x14ac:dyDescent="0.25">
      <c r="A485">
        <v>38.799999999999997</v>
      </c>
    </row>
    <row r="486" spans="1:1" x14ac:dyDescent="0.25">
      <c r="A486">
        <v>25.4</v>
      </c>
    </row>
    <row r="487" spans="1:1" x14ac:dyDescent="0.25">
      <c r="A487">
        <v>26.2</v>
      </c>
    </row>
    <row r="488" spans="1:1" x14ac:dyDescent="0.25">
      <c r="A488">
        <v>31</v>
      </c>
    </row>
    <row r="489" spans="1:1" x14ac:dyDescent="0.25">
      <c r="A489">
        <v>32.700000000000003</v>
      </c>
    </row>
    <row r="490" spans="1:1" x14ac:dyDescent="0.25">
      <c r="A490">
        <v>20.8</v>
      </c>
    </row>
    <row r="491" spans="1:1" x14ac:dyDescent="0.25">
      <c r="A491">
        <v>12.2</v>
      </c>
    </row>
    <row r="492" spans="1:1" x14ac:dyDescent="0.25">
      <c r="A492">
        <v>22.6</v>
      </c>
    </row>
    <row r="493" spans="1:1" x14ac:dyDescent="0.25">
      <c r="A493">
        <v>29</v>
      </c>
    </row>
    <row r="494" spans="1:1" x14ac:dyDescent="0.25">
      <c r="A494">
        <v>27.3</v>
      </c>
    </row>
    <row r="495" spans="1:1" x14ac:dyDescent="0.25">
      <c r="A495">
        <v>38.299999999999997</v>
      </c>
    </row>
    <row r="496" spans="1:1" x14ac:dyDescent="0.25">
      <c r="A496">
        <v>27.7</v>
      </c>
    </row>
    <row r="497" spans="1:1" x14ac:dyDescent="0.25">
      <c r="A497">
        <v>29.7</v>
      </c>
    </row>
    <row r="498" spans="1:1" x14ac:dyDescent="0.25">
      <c r="A498">
        <v>15.2</v>
      </c>
    </row>
    <row r="499" spans="1:1" x14ac:dyDescent="0.25">
      <c r="A499">
        <v>34.700000000000003</v>
      </c>
    </row>
    <row r="500" spans="1:1" x14ac:dyDescent="0.25">
      <c r="A500">
        <v>38</v>
      </c>
    </row>
    <row r="501" spans="1:1" x14ac:dyDescent="0.25">
      <c r="A501">
        <v>29.8</v>
      </c>
    </row>
    <row r="502" spans="1:1" x14ac:dyDescent="0.25">
      <c r="A502">
        <v>26.2</v>
      </c>
    </row>
    <row r="503" spans="1:1" x14ac:dyDescent="0.25">
      <c r="A503">
        <v>35.9</v>
      </c>
    </row>
    <row r="504" spans="1:1" x14ac:dyDescent="0.25">
      <c r="A504">
        <v>37.700000000000003</v>
      </c>
    </row>
    <row r="505" spans="1:1" x14ac:dyDescent="0.25">
      <c r="A505">
        <v>49</v>
      </c>
    </row>
    <row r="506" spans="1:1" x14ac:dyDescent="0.25">
      <c r="A506">
        <v>22</v>
      </c>
    </row>
    <row r="507" spans="1:1" x14ac:dyDescent="0.25">
      <c r="A507">
        <v>36.299999999999997</v>
      </c>
    </row>
    <row r="508" spans="1:1" x14ac:dyDescent="0.25">
      <c r="A508">
        <v>25.7</v>
      </c>
    </row>
    <row r="509" spans="1:1" x14ac:dyDescent="0.25">
      <c r="A509">
        <v>27.7</v>
      </c>
    </row>
    <row r="510" spans="1:1" x14ac:dyDescent="0.25">
      <c r="A510">
        <v>19</v>
      </c>
    </row>
    <row r="511" spans="1:1" x14ac:dyDescent="0.25">
      <c r="A511">
        <v>26.2</v>
      </c>
    </row>
    <row r="512" spans="1:1" x14ac:dyDescent="0.25">
      <c r="A512">
        <v>11.6</v>
      </c>
    </row>
    <row r="513" spans="1:1" x14ac:dyDescent="0.25">
      <c r="A513">
        <v>49</v>
      </c>
    </row>
    <row r="514" spans="1:1" x14ac:dyDescent="0.25">
      <c r="A514">
        <v>25.7</v>
      </c>
    </row>
    <row r="515" spans="1:1" x14ac:dyDescent="0.25">
      <c r="A515">
        <v>24.9</v>
      </c>
    </row>
    <row r="516" spans="1:1" x14ac:dyDescent="0.25">
      <c r="A516">
        <v>29.9</v>
      </c>
    </row>
    <row r="517" spans="1:1" x14ac:dyDescent="0.25">
      <c r="A517">
        <v>22.9</v>
      </c>
    </row>
    <row r="518" spans="1:1" x14ac:dyDescent="0.25">
      <c r="A518">
        <v>29.7</v>
      </c>
    </row>
    <row r="519" spans="1:1" x14ac:dyDescent="0.25">
      <c r="A519">
        <v>25.3</v>
      </c>
    </row>
    <row r="520" spans="1:1" x14ac:dyDescent="0.25">
      <c r="A520">
        <v>33.1</v>
      </c>
    </row>
    <row r="521" spans="1:1" x14ac:dyDescent="0.25">
      <c r="A521">
        <v>36</v>
      </c>
    </row>
    <row r="522" spans="1:1" x14ac:dyDescent="0.25">
      <c r="A522">
        <v>28.6</v>
      </c>
    </row>
    <row r="523" spans="1:1" x14ac:dyDescent="0.25">
      <c r="A523">
        <v>22.9</v>
      </c>
    </row>
    <row r="524" spans="1:1" x14ac:dyDescent="0.25">
      <c r="A524">
        <v>14.1</v>
      </c>
    </row>
    <row r="525" spans="1:1" x14ac:dyDescent="0.25">
      <c r="A525">
        <v>26.2</v>
      </c>
    </row>
    <row r="526" spans="1:1" x14ac:dyDescent="0.25">
      <c r="A526">
        <v>34.6</v>
      </c>
    </row>
    <row r="527" spans="1:1" x14ac:dyDescent="0.25">
      <c r="A527">
        <v>30</v>
      </c>
    </row>
    <row r="528" spans="1:1" x14ac:dyDescent="0.25">
      <c r="A528">
        <v>26.1</v>
      </c>
    </row>
    <row r="529" spans="1:1" x14ac:dyDescent="0.25">
      <c r="A529">
        <v>22.7</v>
      </c>
    </row>
    <row r="530" spans="1:1" x14ac:dyDescent="0.25">
      <c r="A530">
        <v>17.100000000000001</v>
      </c>
    </row>
    <row r="531" spans="1:1" x14ac:dyDescent="0.25">
      <c r="A531">
        <v>35.4</v>
      </c>
    </row>
    <row r="532" spans="1:1" x14ac:dyDescent="0.25">
      <c r="A532">
        <v>17.2</v>
      </c>
    </row>
    <row r="533" spans="1:1" x14ac:dyDescent="0.25">
      <c r="A533">
        <v>28.4</v>
      </c>
    </row>
    <row r="534" spans="1:1" x14ac:dyDescent="0.25">
      <c r="A534">
        <v>13.1</v>
      </c>
    </row>
    <row r="535" spans="1:1" x14ac:dyDescent="0.25">
      <c r="A535">
        <v>40.200000000000003</v>
      </c>
    </row>
    <row r="536" spans="1:1" x14ac:dyDescent="0.25">
      <c r="A536">
        <v>33.1</v>
      </c>
    </row>
    <row r="537" spans="1:1" x14ac:dyDescent="0.25">
      <c r="A537">
        <v>21</v>
      </c>
    </row>
    <row r="538" spans="1:1" x14ac:dyDescent="0.25">
      <c r="A538">
        <v>16.7</v>
      </c>
    </row>
    <row r="539" spans="1:1" x14ac:dyDescent="0.25">
      <c r="A539">
        <v>27.5</v>
      </c>
    </row>
    <row r="540" spans="1:1" x14ac:dyDescent="0.25">
      <c r="A540">
        <v>27.4</v>
      </c>
    </row>
    <row r="541" spans="1:1" x14ac:dyDescent="0.25">
      <c r="A541">
        <v>25</v>
      </c>
    </row>
    <row r="542" spans="1:1" x14ac:dyDescent="0.25">
      <c r="A542">
        <v>23.3</v>
      </c>
    </row>
    <row r="543" spans="1:1" x14ac:dyDescent="0.25">
      <c r="A543">
        <v>42.9</v>
      </c>
    </row>
    <row r="544" spans="1:1" x14ac:dyDescent="0.25">
      <c r="A544">
        <v>25.5</v>
      </c>
    </row>
    <row r="545" spans="1:1" x14ac:dyDescent="0.25">
      <c r="A545">
        <v>16.5</v>
      </c>
    </row>
    <row r="546" spans="1:1" x14ac:dyDescent="0.25">
      <c r="A546">
        <v>27.4</v>
      </c>
    </row>
    <row r="547" spans="1:1" x14ac:dyDescent="0.25">
      <c r="A547">
        <v>35.9</v>
      </c>
    </row>
    <row r="548" spans="1:1" x14ac:dyDescent="0.25">
      <c r="A548">
        <v>33.700000000000003</v>
      </c>
    </row>
    <row r="549" spans="1:1" x14ac:dyDescent="0.25">
      <c r="A549">
        <v>39.200000000000003</v>
      </c>
    </row>
    <row r="550" spans="1:1" x14ac:dyDescent="0.25">
      <c r="A550">
        <v>47.7</v>
      </c>
    </row>
    <row r="551" spans="1:1" x14ac:dyDescent="0.25">
      <c r="A551">
        <v>29</v>
      </c>
    </row>
    <row r="552" spans="1:1" x14ac:dyDescent="0.25">
      <c r="A552">
        <v>22.4</v>
      </c>
    </row>
    <row r="553" spans="1:1" x14ac:dyDescent="0.25">
      <c r="A553">
        <v>23</v>
      </c>
    </row>
    <row r="554" spans="1:1" x14ac:dyDescent="0.25">
      <c r="A554">
        <v>26.3</v>
      </c>
    </row>
    <row r="555" spans="1:1" x14ac:dyDescent="0.25">
      <c r="A555">
        <v>19.8</v>
      </c>
    </row>
    <row r="556" spans="1:1" x14ac:dyDescent="0.25">
      <c r="A556">
        <v>20.6</v>
      </c>
    </row>
    <row r="557" spans="1:1" x14ac:dyDescent="0.25">
      <c r="A557">
        <v>24</v>
      </c>
    </row>
    <row r="558" spans="1:1" x14ac:dyDescent="0.25">
      <c r="A558">
        <v>13.2</v>
      </c>
    </row>
    <row r="559" spans="1:1" x14ac:dyDescent="0.25">
      <c r="A559">
        <v>28.2</v>
      </c>
    </row>
    <row r="560" spans="1:1" x14ac:dyDescent="0.25">
      <c r="A560">
        <v>18.899999999999999</v>
      </c>
    </row>
    <row r="561" spans="1:1" x14ac:dyDescent="0.25">
      <c r="A561">
        <v>22.9</v>
      </c>
    </row>
    <row r="562" spans="1:1" x14ac:dyDescent="0.25">
      <c r="A562">
        <v>29.4</v>
      </c>
    </row>
    <row r="563" spans="1:1" x14ac:dyDescent="0.25">
      <c r="A563">
        <v>49.4</v>
      </c>
    </row>
    <row r="564" spans="1:1" x14ac:dyDescent="0.25">
      <c r="A564">
        <v>17.600000000000001</v>
      </c>
    </row>
    <row r="565" spans="1:1" x14ac:dyDescent="0.25">
      <c r="A565">
        <v>28.2</v>
      </c>
    </row>
    <row r="566" spans="1:1" x14ac:dyDescent="0.25">
      <c r="A566">
        <v>36</v>
      </c>
    </row>
    <row r="567" spans="1:1" x14ac:dyDescent="0.25">
      <c r="A567">
        <v>36.200000000000003</v>
      </c>
    </row>
    <row r="568" spans="1:1" x14ac:dyDescent="0.25">
      <c r="A568">
        <v>13.5</v>
      </c>
    </row>
    <row r="569" spans="1:1" x14ac:dyDescent="0.25">
      <c r="A569">
        <v>30.7</v>
      </c>
    </row>
    <row r="570" spans="1:1" x14ac:dyDescent="0.25">
      <c r="A570">
        <v>29.4</v>
      </c>
    </row>
    <row r="571" spans="1:1" x14ac:dyDescent="0.25">
      <c r="A571">
        <v>25.5</v>
      </c>
    </row>
    <row r="572" spans="1:1" x14ac:dyDescent="0.25">
      <c r="A572">
        <v>23.3</v>
      </c>
    </row>
    <row r="573" spans="1:1" x14ac:dyDescent="0.25">
      <c r="A573">
        <v>26.5</v>
      </c>
    </row>
    <row r="574" spans="1:1" x14ac:dyDescent="0.25">
      <c r="A574">
        <v>25.1</v>
      </c>
    </row>
    <row r="575" spans="1:1" x14ac:dyDescent="0.25">
      <c r="A575">
        <v>25.6</v>
      </c>
    </row>
    <row r="576" spans="1:1" x14ac:dyDescent="0.25">
      <c r="A576">
        <v>25.1</v>
      </c>
    </row>
    <row r="577" spans="1:1" x14ac:dyDescent="0.25">
      <c r="A577">
        <v>27.8</v>
      </c>
    </row>
    <row r="578" spans="1:1" x14ac:dyDescent="0.25">
      <c r="A578">
        <v>40.9</v>
      </c>
    </row>
    <row r="579" spans="1:1" x14ac:dyDescent="0.25">
      <c r="A579">
        <v>28.8</v>
      </c>
    </row>
    <row r="580" spans="1:1" x14ac:dyDescent="0.25">
      <c r="A580">
        <v>25.8</v>
      </c>
    </row>
    <row r="581" spans="1:1" x14ac:dyDescent="0.25">
      <c r="A581">
        <v>39.700000000000003</v>
      </c>
    </row>
    <row r="582" spans="1:1" x14ac:dyDescent="0.25">
      <c r="A582">
        <v>44.5</v>
      </c>
    </row>
    <row r="583" spans="1:1" x14ac:dyDescent="0.25">
      <c r="A583">
        <v>31.3</v>
      </c>
    </row>
    <row r="584" spans="1:1" x14ac:dyDescent="0.25">
      <c r="A584">
        <v>36.700000000000003</v>
      </c>
    </row>
    <row r="585" spans="1:1" x14ac:dyDescent="0.25">
      <c r="A585">
        <v>38.5</v>
      </c>
    </row>
    <row r="586" spans="1:1" x14ac:dyDescent="0.25">
      <c r="A586">
        <v>17.8</v>
      </c>
    </row>
    <row r="587" spans="1:1" x14ac:dyDescent="0.25">
      <c r="A587">
        <v>21.9</v>
      </c>
    </row>
    <row r="588" spans="1:1" x14ac:dyDescent="0.25">
      <c r="A588">
        <v>29.9</v>
      </c>
    </row>
    <row r="589" spans="1:1" x14ac:dyDescent="0.25">
      <c r="A589">
        <v>26.3</v>
      </c>
    </row>
    <row r="590" spans="1:1" x14ac:dyDescent="0.25">
      <c r="A590">
        <v>38.200000000000003</v>
      </c>
    </row>
    <row r="591" spans="1:1" x14ac:dyDescent="0.25">
      <c r="A591">
        <v>39.4</v>
      </c>
    </row>
    <row r="592" spans="1:1" x14ac:dyDescent="0.25">
      <c r="A592">
        <v>24.7</v>
      </c>
    </row>
    <row r="593" spans="1:1" x14ac:dyDescent="0.25">
      <c r="A593">
        <v>47.9</v>
      </c>
    </row>
    <row r="594" spans="1:1" x14ac:dyDescent="0.25">
      <c r="A594">
        <v>30.8</v>
      </c>
    </row>
    <row r="595" spans="1:1" x14ac:dyDescent="0.25">
      <c r="A595">
        <v>33.5</v>
      </c>
    </row>
    <row r="596" spans="1:1" x14ac:dyDescent="0.25">
      <c r="A596">
        <v>13.2</v>
      </c>
    </row>
    <row r="597" spans="1:1" x14ac:dyDescent="0.25">
      <c r="A597">
        <v>27.4</v>
      </c>
    </row>
    <row r="598" spans="1:1" x14ac:dyDescent="0.25">
      <c r="A598">
        <v>21.7</v>
      </c>
    </row>
    <row r="599" spans="1:1" x14ac:dyDescent="0.25">
      <c r="A599">
        <v>40.9</v>
      </c>
    </row>
    <row r="600" spans="1:1" x14ac:dyDescent="0.25">
      <c r="A600">
        <v>18.7</v>
      </c>
    </row>
    <row r="601" spans="1:1" x14ac:dyDescent="0.25">
      <c r="A601">
        <v>37.4</v>
      </c>
    </row>
    <row r="602" spans="1:1" x14ac:dyDescent="0.25">
      <c r="A602">
        <v>35.5</v>
      </c>
    </row>
    <row r="603" spans="1:1" x14ac:dyDescent="0.25">
      <c r="A603">
        <v>22.3</v>
      </c>
    </row>
    <row r="604" spans="1:1" x14ac:dyDescent="0.25">
      <c r="A604">
        <v>30.6</v>
      </c>
    </row>
    <row r="605" spans="1:1" x14ac:dyDescent="0.25">
      <c r="A605">
        <v>16.2</v>
      </c>
    </row>
    <row r="606" spans="1:1" x14ac:dyDescent="0.25">
      <c r="A606">
        <v>23.9</v>
      </c>
    </row>
    <row r="607" spans="1:1" x14ac:dyDescent="0.25">
      <c r="A607">
        <v>20.100000000000001</v>
      </c>
    </row>
    <row r="608" spans="1:1" x14ac:dyDescent="0.25">
      <c r="A608">
        <v>48.3</v>
      </c>
    </row>
    <row r="609" spans="1:1" x14ac:dyDescent="0.25">
      <c r="A609">
        <v>30.3</v>
      </c>
    </row>
    <row r="610" spans="1:1" x14ac:dyDescent="0.25">
      <c r="A610">
        <v>31.9</v>
      </c>
    </row>
    <row r="611" spans="1:1" x14ac:dyDescent="0.25">
      <c r="A611">
        <v>25.6</v>
      </c>
    </row>
    <row r="612" spans="1:1" x14ac:dyDescent="0.25">
      <c r="A612">
        <v>47.9</v>
      </c>
    </row>
    <row r="613" spans="1:1" x14ac:dyDescent="0.25">
      <c r="A613">
        <v>28.4</v>
      </c>
    </row>
    <row r="614" spans="1:1" x14ac:dyDescent="0.25">
      <c r="A614">
        <v>25.9</v>
      </c>
    </row>
    <row r="615" spans="1:1" x14ac:dyDescent="0.25">
      <c r="A615">
        <v>29</v>
      </c>
    </row>
    <row r="616" spans="1:1" x14ac:dyDescent="0.25">
      <c r="A616">
        <v>21.7</v>
      </c>
    </row>
    <row r="617" spans="1:1" x14ac:dyDescent="0.25">
      <c r="A617">
        <v>43.2</v>
      </c>
    </row>
    <row r="618" spans="1:1" x14ac:dyDescent="0.25">
      <c r="A618">
        <v>36.799999999999997</v>
      </c>
    </row>
    <row r="619" spans="1:1" x14ac:dyDescent="0.25">
      <c r="A619">
        <v>16.7</v>
      </c>
    </row>
    <row r="620" spans="1:1" x14ac:dyDescent="0.25">
      <c r="A620">
        <v>27.1</v>
      </c>
    </row>
    <row r="621" spans="1:1" x14ac:dyDescent="0.25">
      <c r="A621">
        <v>35.700000000000003</v>
      </c>
    </row>
    <row r="622" spans="1:1" x14ac:dyDescent="0.25">
      <c r="A622">
        <v>32.5</v>
      </c>
    </row>
    <row r="623" spans="1:1" x14ac:dyDescent="0.25">
      <c r="A623">
        <v>24.7</v>
      </c>
    </row>
    <row r="624" spans="1:1" x14ac:dyDescent="0.25">
      <c r="A624">
        <v>21.7</v>
      </c>
    </row>
    <row r="625" spans="1:1" x14ac:dyDescent="0.25">
      <c r="A625">
        <v>28.7</v>
      </c>
    </row>
    <row r="626" spans="1:1" x14ac:dyDescent="0.25">
      <c r="A626">
        <v>29.6</v>
      </c>
    </row>
    <row r="627" spans="1:1" x14ac:dyDescent="0.25">
      <c r="A627">
        <v>28.2</v>
      </c>
    </row>
    <row r="628" spans="1:1" x14ac:dyDescent="0.25">
      <c r="A628">
        <v>30.2</v>
      </c>
    </row>
    <row r="629" spans="1:1" x14ac:dyDescent="0.25">
      <c r="A629">
        <v>40</v>
      </c>
    </row>
    <row r="630" spans="1:1" x14ac:dyDescent="0.25">
      <c r="A630">
        <v>46.8</v>
      </c>
    </row>
    <row r="631" spans="1:1" x14ac:dyDescent="0.25">
      <c r="A631">
        <v>26.6</v>
      </c>
    </row>
    <row r="632" spans="1:1" x14ac:dyDescent="0.25">
      <c r="A632">
        <v>27.9</v>
      </c>
    </row>
    <row r="633" spans="1:1" x14ac:dyDescent="0.25">
      <c r="A633">
        <v>15.9</v>
      </c>
    </row>
    <row r="634" spans="1:1" x14ac:dyDescent="0.25">
      <c r="A634">
        <v>20.7</v>
      </c>
    </row>
    <row r="635" spans="1:1" x14ac:dyDescent="0.25">
      <c r="A635">
        <v>30.1</v>
      </c>
    </row>
    <row r="636" spans="1:1" x14ac:dyDescent="0.25">
      <c r="A636">
        <v>26.6</v>
      </c>
    </row>
    <row r="637" spans="1:1" x14ac:dyDescent="0.25">
      <c r="A637">
        <v>27.6</v>
      </c>
    </row>
    <row r="638" spans="1:1" x14ac:dyDescent="0.25">
      <c r="A638">
        <v>39.700000000000003</v>
      </c>
    </row>
    <row r="639" spans="1:1" x14ac:dyDescent="0.25">
      <c r="A639">
        <v>21.8</v>
      </c>
    </row>
    <row r="640" spans="1:1" x14ac:dyDescent="0.25">
      <c r="A640">
        <v>24.9</v>
      </c>
    </row>
    <row r="641" spans="1:1" x14ac:dyDescent="0.25">
      <c r="A641">
        <v>35.200000000000003</v>
      </c>
    </row>
    <row r="642" spans="1:1" x14ac:dyDescent="0.25">
      <c r="A642">
        <v>18.899999999999999</v>
      </c>
    </row>
    <row r="643" spans="1:1" x14ac:dyDescent="0.25">
      <c r="A643">
        <v>21.6</v>
      </c>
    </row>
    <row r="644" spans="1:1" x14ac:dyDescent="0.25">
      <c r="A644">
        <v>20.2</v>
      </c>
    </row>
    <row r="645" spans="1:1" x14ac:dyDescent="0.25">
      <c r="A645">
        <v>25.4</v>
      </c>
    </row>
    <row r="646" spans="1:1" x14ac:dyDescent="0.25">
      <c r="A646">
        <v>32.6</v>
      </c>
    </row>
    <row r="647" spans="1:1" x14ac:dyDescent="0.25">
      <c r="A647">
        <v>36.6</v>
      </c>
    </row>
    <row r="648" spans="1:1" x14ac:dyDescent="0.25">
      <c r="A648">
        <v>45.8</v>
      </c>
    </row>
    <row r="649" spans="1:1" x14ac:dyDescent="0.25">
      <c r="A649">
        <v>24</v>
      </c>
    </row>
    <row r="650" spans="1:1" x14ac:dyDescent="0.25">
      <c r="A650">
        <v>25.5</v>
      </c>
    </row>
    <row r="651" spans="1:1" x14ac:dyDescent="0.25">
      <c r="A651">
        <v>28.7</v>
      </c>
    </row>
    <row r="652" spans="1:1" x14ac:dyDescent="0.25">
      <c r="A652">
        <v>20</v>
      </c>
    </row>
    <row r="653" spans="1:1" x14ac:dyDescent="0.25">
      <c r="A653">
        <v>28.2</v>
      </c>
    </row>
    <row r="654" spans="1:1" x14ac:dyDescent="0.25">
      <c r="A654">
        <v>20.399999999999999</v>
      </c>
    </row>
    <row r="655" spans="1:1" x14ac:dyDescent="0.25">
      <c r="A655">
        <v>35.4</v>
      </c>
    </row>
    <row r="656" spans="1:1" x14ac:dyDescent="0.25">
      <c r="A656">
        <v>25.9</v>
      </c>
    </row>
    <row r="657" spans="1:1" x14ac:dyDescent="0.25">
      <c r="A657">
        <v>39.4</v>
      </c>
    </row>
    <row r="658" spans="1:1" x14ac:dyDescent="0.25">
      <c r="A658">
        <v>21.8</v>
      </c>
    </row>
    <row r="659" spans="1:1" x14ac:dyDescent="0.25">
      <c r="A659">
        <v>31.1</v>
      </c>
    </row>
    <row r="660" spans="1:1" x14ac:dyDescent="0.25">
      <c r="A660">
        <v>29.1</v>
      </c>
    </row>
    <row r="661" spans="1:1" x14ac:dyDescent="0.25">
      <c r="A661">
        <v>24.7</v>
      </c>
    </row>
    <row r="662" spans="1:1" x14ac:dyDescent="0.25">
      <c r="A662">
        <v>14</v>
      </c>
    </row>
    <row r="663" spans="1:1" x14ac:dyDescent="0.25">
      <c r="A663">
        <v>20.9</v>
      </c>
    </row>
    <row r="664" spans="1:1" x14ac:dyDescent="0.25">
      <c r="A664">
        <v>14.2</v>
      </c>
    </row>
    <row r="665" spans="1:1" x14ac:dyDescent="0.25">
      <c r="A665">
        <v>33.9</v>
      </c>
    </row>
    <row r="666" spans="1:1" x14ac:dyDescent="0.25">
      <c r="A666">
        <v>26.2</v>
      </c>
    </row>
    <row r="667" spans="1:1" x14ac:dyDescent="0.25">
      <c r="A667">
        <v>38.200000000000003</v>
      </c>
    </row>
    <row r="668" spans="1:1" x14ac:dyDescent="0.25">
      <c r="A668">
        <v>40.799999999999997</v>
      </c>
    </row>
    <row r="669" spans="1:1" x14ac:dyDescent="0.25">
      <c r="A669">
        <v>31.8</v>
      </c>
    </row>
    <row r="670" spans="1:1" x14ac:dyDescent="0.25">
      <c r="A670">
        <v>44.6</v>
      </c>
    </row>
    <row r="671" spans="1:1" x14ac:dyDescent="0.25">
      <c r="A671">
        <v>33.6</v>
      </c>
    </row>
    <row r="672" spans="1:1" x14ac:dyDescent="0.25">
      <c r="A672">
        <v>27.8</v>
      </c>
    </row>
    <row r="673" spans="1:1" x14ac:dyDescent="0.25">
      <c r="A673">
        <v>37.9</v>
      </c>
    </row>
    <row r="674" spans="1:1" x14ac:dyDescent="0.25">
      <c r="A674">
        <v>23.8</v>
      </c>
    </row>
    <row r="675" spans="1:1" x14ac:dyDescent="0.25">
      <c r="A675">
        <v>27.2</v>
      </c>
    </row>
    <row r="676" spans="1:1" x14ac:dyDescent="0.25">
      <c r="A676">
        <v>28.2</v>
      </c>
    </row>
    <row r="677" spans="1:1" x14ac:dyDescent="0.25">
      <c r="A677">
        <v>17.600000000000001</v>
      </c>
    </row>
    <row r="678" spans="1:1" x14ac:dyDescent="0.25">
      <c r="A678">
        <v>28.5</v>
      </c>
    </row>
    <row r="679" spans="1:1" x14ac:dyDescent="0.25">
      <c r="A679">
        <v>25.3</v>
      </c>
    </row>
    <row r="680" spans="1:1" x14ac:dyDescent="0.25">
      <c r="A680">
        <v>35.700000000000003</v>
      </c>
    </row>
    <row r="681" spans="1:1" x14ac:dyDescent="0.25">
      <c r="A681">
        <v>39.5</v>
      </c>
    </row>
    <row r="682" spans="1:1" x14ac:dyDescent="0.25">
      <c r="A682">
        <v>23.7</v>
      </c>
    </row>
    <row r="683" spans="1:1" x14ac:dyDescent="0.25">
      <c r="A683">
        <v>31</v>
      </c>
    </row>
    <row r="684" spans="1:1" x14ac:dyDescent="0.25">
      <c r="A684">
        <v>21.1</v>
      </c>
    </row>
    <row r="685" spans="1:1" x14ac:dyDescent="0.25">
      <c r="A685">
        <v>29.5</v>
      </c>
    </row>
    <row r="686" spans="1:1" x14ac:dyDescent="0.25">
      <c r="A686">
        <v>36.6</v>
      </c>
    </row>
    <row r="687" spans="1:1" x14ac:dyDescent="0.25">
      <c r="A687">
        <v>28.2</v>
      </c>
    </row>
    <row r="688" spans="1:1" x14ac:dyDescent="0.25">
      <c r="A688">
        <v>38.700000000000003</v>
      </c>
    </row>
    <row r="689" spans="1:1" x14ac:dyDescent="0.25">
      <c r="A689">
        <v>24.9</v>
      </c>
    </row>
    <row r="690" spans="1:1" x14ac:dyDescent="0.25">
      <c r="A690">
        <v>18.7</v>
      </c>
    </row>
    <row r="691" spans="1:1" x14ac:dyDescent="0.25">
      <c r="A691">
        <v>39.9</v>
      </c>
    </row>
    <row r="692" spans="1:1" x14ac:dyDescent="0.25">
      <c r="A692">
        <v>29.9</v>
      </c>
    </row>
    <row r="693" spans="1:1" x14ac:dyDescent="0.25">
      <c r="A693">
        <v>28.6</v>
      </c>
    </row>
    <row r="694" spans="1:1" x14ac:dyDescent="0.25">
      <c r="A694">
        <v>42.1</v>
      </c>
    </row>
    <row r="695" spans="1:1" x14ac:dyDescent="0.25">
      <c r="A695">
        <v>29.4</v>
      </c>
    </row>
    <row r="696" spans="1:1" x14ac:dyDescent="0.25">
      <c r="A696">
        <v>18.899999999999999</v>
      </c>
    </row>
    <row r="697" spans="1:1" x14ac:dyDescent="0.25">
      <c r="A697">
        <v>26.3</v>
      </c>
    </row>
    <row r="698" spans="1:1" x14ac:dyDescent="0.25">
      <c r="A698">
        <v>30.8</v>
      </c>
    </row>
    <row r="699" spans="1:1" x14ac:dyDescent="0.25">
      <c r="A699">
        <v>22.8</v>
      </c>
    </row>
    <row r="700" spans="1:1" x14ac:dyDescent="0.25">
      <c r="A700">
        <v>25.3</v>
      </c>
    </row>
    <row r="701" spans="1:1" x14ac:dyDescent="0.25">
      <c r="A701">
        <v>22.8</v>
      </c>
    </row>
    <row r="702" spans="1:1" x14ac:dyDescent="0.25">
      <c r="A702">
        <v>24.4</v>
      </c>
    </row>
    <row r="703" spans="1:1" x14ac:dyDescent="0.25">
      <c r="A703">
        <v>30.7</v>
      </c>
    </row>
    <row r="704" spans="1:1" x14ac:dyDescent="0.25">
      <c r="A704">
        <v>24.7</v>
      </c>
    </row>
    <row r="705" spans="1:1" x14ac:dyDescent="0.25">
      <c r="A705">
        <v>21.5</v>
      </c>
    </row>
    <row r="706" spans="1:1" x14ac:dyDescent="0.25">
      <c r="A706">
        <v>32.9</v>
      </c>
    </row>
    <row r="707" spans="1:1" x14ac:dyDescent="0.25">
      <c r="A707">
        <v>15.2</v>
      </c>
    </row>
    <row r="708" spans="1:1" x14ac:dyDescent="0.25">
      <c r="A708">
        <v>31.9</v>
      </c>
    </row>
    <row r="709" spans="1:1" x14ac:dyDescent="0.25">
      <c r="A709">
        <v>16.100000000000001</v>
      </c>
    </row>
    <row r="710" spans="1:1" x14ac:dyDescent="0.25">
      <c r="A710">
        <v>38.6</v>
      </c>
    </row>
    <row r="711" spans="1:1" x14ac:dyDescent="0.25">
      <c r="A711">
        <v>34.9</v>
      </c>
    </row>
    <row r="712" spans="1:1" x14ac:dyDescent="0.25">
      <c r="A712">
        <v>39.700000000000003</v>
      </c>
    </row>
    <row r="713" spans="1:1" x14ac:dyDescent="0.25">
      <c r="A713">
        <v>38.299999999999997</v>
      </c>
    </row>
    <row r="714" spans="1:1" x14ac:dyDescent="0.25">
      <c r="A714">
        <v>25.1</v>
      </c>
    </row>
    <row r="715" spans="1:1" x14ac:dyDescent="0.25">
      <c r="A715">
        <v>27.2</v>
      </c>
    </row>
    <row r="716" spans="1:1" x14ac:dyDescent="0.25">
      <c r="A716">
        <v>29.1</v>
      </c>
    </row>
    <row r="717" spans="1:1" x14ac:dyDescent="0.25">
      <c r="A717">
        <v>23.6</v>
      </c>
    </row>
    <row r="718" spans="1:1" x14ac:dyDescent="0.25">
      <c r="A718">
        <v>29.2</v>
      </c>
    </row>
    <row r="719" spans="1:1" x14ac:dyDescent="0.25">
      <c r="A719">
        <v>33.6</v>
      </c>
    </row>
    <row r="720" spans="1:1" x14ac:dyDescent="0.25">
      <c r="A720">
        <v>36.799999999999997</v>
      </c>
    </row>
    <row r="721" spans="1:1" x14ac:dyDescent="0.25">
      <c r="A721">
        <v>26.5</v>
      </c>
    </row>
    <row r="722" spans="1:1" x14ac:dyDescent="0.25">
      <c r="A722">
        <v>28</v>
      </c>
    </row>
    <row r="723" spans="1:1" x14ac:dyDescent="0.25">
      <c r="A723">
        <v>37.6</v>
      </c>
    </row>
    <row r="724" spans="1:1" x14ac:dyDescent="0.25">
      <c r="A724">
        <v>40.4</v>
      </c>
    </row>
    <row r="725" spans="1:1" x14ac:dyDescent="0.25">
      <c r="A725">
        <v>34.9</v>
      </c>
    </row>
    <row r="726" spans="1:1" x14ac:dyDescent="0.25">
      <c r="A726">
        <v>44.3</v>
      </c>
    </row>
    <row r="727" spans="1:1" x14ac:dyDescent="0.25">
      <c r="A727">
        <v>30</v>
      </c>
    </row>
    <row r="728" spans="1:1" x14ac:dyDescent="0.25">
      <c r="A728">
        <v>33.6</v>
      </c>
    </row>
    <row r="729" spans="1:1" x14ac:dyDescent="0.25">
      <c r="A729">
        <v>28.6</v>
      </c>
    </row>
    <row r="730" spans="1:1" x14ac:dyDescent="0.25">
      <c r="A730">
        <v>27.1</v>
      </c>
    </row>
    <row r="731" spans="1:1" x14ac:dyDescent="0.25">
      <c r="A731">
        <v>26.4</v>
      </c>
    </row>
    <row r="732" spans="1:1" x14ac:dyDescent="0.25">
      <c r="A732">
        <v>37.4</v>
      </c>
    </row>
    <row r="733" spans="1:1" x14ac:dyDescent="0.25">
      <c r="A733">
        <v>36.700000000000003</v>
      </c>
    </row>
    <row r="734" spans="1:1" x14ac:dyDescent="0.25">
      <c r="A734">
        <v>14</v>
      </c>
    </row>
    <row r="735" spans="1:1" x14ac:dyDescent="0.25">
      <c r="A735">
        <v>13.5</v>
      </c>
    </row>
    <row r="736" spans="1:1" x14ac:dyDescent="0.25">
      <c r="A736">
        <v>37.6</v>
      </c>
    </row>
    <row r="737" spans="1:1" x14ac:dyDescent="0.25">
      <c r="A737">
        <v>36.799999999999997</v>
      </c>
    </row>
    <row r="738" spans="1:1" x14ac:dyDescent="0.25">
      <c r="A738">
        <v>29</v>
      </c>
    </row>
    <row r="739" spans="1:1" x14ac:dyDescent="0.25">
      <c r="A739">
        <v>28.8</v>
      </c>
    </row>
    <row r="740" spans="1:1" x14ac:dyDescent="0.25">
      <c r="A740">
        <v>45.3</v>
      </c>
    </row>
    <row r="741" spans="1:1" x14ac:dyDescent="0.25">
      <c r="A741">
        <v>20.9</v>
      </c>
    </row>
    <row r="742" spans="1:1" x14ac:dyDescent="0.25">
      <c r="A742">
        <v>33.4</v>
      </c>
    </row>
    <row r="743" spans="1:1" x14ac:dyDescent="0.25">
      <c r="A743">
        <v>28.7</v>
      </c>
    </row>
    <row r="744" spans="1:1" x14ac:dyDescent="0.25">
      <c r="A744">
        <v>28.2</v>
      </c>
    </row>
    <row r="745" spans="1:1" x14ac:dyDescent="0.25">
      <c r="A745">
        <v>41.5</v>
      </c>
    </row>
    <row r="746" spans="1:1" x14ac:dyDescent="0.25">
      <c r="A746">
        <v>37.200000000000003</v>
      </c>
    </row>
    <row r="747" spans="1:1" x14ac:dyDescent="0.25">
      <c r="A747">
        <v>36.200000000000003</v>
      </c>
    </row>
    <row r="748" spans="1:1" x14ac:dyDescent="0.25">
      <c r="A748">
        <v>22</v>
      </c>
    </row>
    <row r="749" spans="1:1" x14ac:dyDescent="0.25">
      <c r="A749">
        <v>14.8</v>
      </c>
    </row>
    <row r="750" spans="1:1" x14ac:dyDescent="0.25">
      <c r="A750">
        <v>25.4</v>
      </c>
    </row>
    <row r="751" spans="1:1" x14ac:dyDescent="0.25">
      <c r="A751">
        <v>23.9</v>
      </c>
    </row>
    <row r="752" spans="1:1" x14ac:dyDescent="0.25">
      <c r="A752">
        <v>30.2</v>
      </c>
    </row>
    <row r="753" spans="1:1" x14ac:dyDescent="0.25">
      <c r="A753">
        <v>20.7</v>
      </c>
    </row>
    <row r="754" spans="1:1" x14ac:dyDescent="0.25">
      <c r="A754">
        <v>21.9</v>
      </c>
    </row>
    <row r="755" spans="1:1" x14ac:dyDescent="0.25">
      <c r="A755">
        <v>20.3</v>
      </c>
    </row>
    <row r="756" spans="1:1" x14ac:dyDescent="0.25">
      <c r="A756">
        <v>45.9</v>
      </c>
    </row>
    <row r="757" spans="1:1" x14ac:dyDescent="0.25">
      <c r="A757">
        <v>20.8</v>
      </c>
    </row>
    <row r="758" spans="1:1" x14ac:dyDescent="0.25">
      <c r="A758">
        <v>40.700000000000003</v>
      </c>
    </row>
    <row r="759" spans="1:1" x14ac:dyDescent="0.25">
      <c r="A759">
        <v>30.5</v>
      </c>
    </row>
    <row r="760" spans="1:1" x14ac:dyDescent="0.25">
      <c r="A760">
        <v>26.3</v>
      </c>
    </row>
    <row r="761" spans="1:1" x14ac:dyDescent="0.25">
      <c r="A761">
        <v>22.6</v>
      </c>
    </row>
    <row r="762" spans="1:1" x14ac:dyDescent="0.25">
      <c r="A762">
        <v>25.8</v>
      </c>
    </row>
    <row r="763" spans="1:1" x14ac:dyDescent="0.25">
      <c r="A763">
        <v>27.2</v>
      </c>
    </row>
    <row r="764" spans="1:1" x14ac:dyDescent="0.25">
      <c r="A764">
        <v>26.8</v>
      </c>
    </row>
    <row r="765" spans="1:1" x14ac:dyDescent="0.25">
      <c r="A765">
        <v>22.7</v>
      </c>
    </row>
    <row r="766" spans="1:1" x14ac:dyDescent="0.25">
      <c r="A766">
        <v>19</v>
      </c>
    </row>
    <row r="767" spans="1:1" x14ac:dyDescent="0.25">
      <c r="A767">
        <v>28.8</v>
      </c>
    </row>
    <row r="768" spans="1:1" x14ac:dyDescent="0.25">
      <c r="A768">
        <v>27.8</v>
      </c>
    </row>
    <row r="769" spans="1:1" x14ac:dyDescent="0.25">
      <c r="A769">
        <v>43.6</v>
      </c>
    </row>
    <row r="770" spans="1:1" x14ac:dyDescent="0.25">
      <c r="A770">
        <v>33.1</v>
      </c>
    </row>
    <row r="771" spans="1:1" x14ac:dyDescent="0.25">
      <c r="A771">
        <v>13.8</v>
      </c>
    </row>
    <row r="772" spans="1:1" x14ac:dyDescent="0.25">
      <c r="A772">
        <v>30</v>
      </c>
    </row>
    <row r="773" spans="1:1" x14ac:dyDescent="0.25">
      <c r="A773">
        <v>29.2</v>
      </c>
    </row>
    <row r="774" spans="1:1" x14ac:dyDescent="0.25">
      <c r="A774">
        <v>49.4</v>
      </c>
    </row>
    <row r="775" spans="1:1" x14ac:dyDescent="0.25">
      <c r="A775">
        <v>21</v>
      </c>
    </row>
    <row r="776" spans="1:1" x14ac:dyDescent="0.25">
      <c r="A776">
        <v>30.5</v>
      </c>
    </row>
    <row r="777" spans="1:1" x14ac:dyDescent="0.25">
      <c r="A777">
        <v>38.5</v>
      </c>
    </row>
    <row r="778" spans="1:1" x14ac:dyDescent="0.25">
      <c r="A778">
        <v>23.3</v>
      </c>
    </row>
    <row r="779" spans="1:1" x14ac:dyDescent="0.25">
      <c r="A779">
        <v>28.6</v>
      </c>
    </row>
    <row r="780" spans="1:1" x14ac:dyDescent="0.25">
      <c r="A780">
        <v>30.7</v>
      </c>
    </row>
    <row r="781" spans="1:1" x14ac:dyDescent="0.25">
      <c r="A781">
        <v>25.7</v>
      </c>
    </row>
    <row r="782" spans="1:1" x14ac:dyDescent="0.25">
      <c r="A782">
        <v>27.4</v>
      </c>
    </row>
    <row r="783" spans="1:1" x14ac:dyDescent="0.25">
      <c r="A783">
        <v>36.700000000000003</v>
      </c>
    </row>
    <row r="784" spans="1:1" x14ac:dyDescent="0.25">
      <c r="A784">
        <v>41.6</v>
      </c>
    </row>
    <row r="785" spans="1:1" x14ac:dyDescent="0.25">
      <c r="A785">
        <v>11.8</v>
      </c>
    </row>
    <row r="786" spans="1:1" x14ac:dyDescent="0.25">
      <c r="A786">
        <v>24.9</v>
      </c>
    </row>
    <row r="787" spans="1:1" x14ac:dyDescent="0.25">
      <c r="A787">
        <v>28.8</v>
      </c>
    </row>
    <row r="788" spans="1:1" x14ac:dyDescent="0.25">
      <c r="A788">
        <v>30</v>
      </c>
    </row>
    <row r="789" spans="1:1" x14ac:dyDescent="0.25">
      <c r="A789">
        <v>28.6</v>
      </c>
    </row>
    <row r="790" spans="1:1" x14ac:dyDescent="0.25">
      <c r="A790">
        <v>27.9</v>
      </c>
    </row>
    <row r="791" spans="1:1" x14ac:dyDescent="0.25">
      <c r="A791">
        <v>32.6</v>
      </c>
    </row>
    <row r="792" spans="1:1" x14ac:dyDescent="0.25">
      <c r="A792">
        <v>30.2</v>
      </c>
    </row>
    <row r="793" spans="1:1" x14ac:dyDescent="0.25">
      <c r="A793">
        <v>27.6</v>
      </c>
    </row>
    <row r="794" spans="1:1" x14ac:dyDescent="0.25">
      <c r="A794">
        <v>26.2</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B4" sqref="B4"/>
    </sheetView>
  </sheetViews>
  <sheetFormatPr defaultRowHeight="15" x14ac:dyDescent="0.25"/>
  <cols>
    <col min="2" max="2" width="9.5703125" customWidth="1"/>
    <col min="3" max="9" width="11.85546875" bestFit="1" customWidth="1"/>
    <col min="10" max="10" width="1.7109375" customWidth="1"/>
    <col min="12" max="12" width="1.7109375" customWidth="1"/>
  </cols>
  <sheetData>
    <row r="1" spans="1:9" ht="60" x14ac:dyDescent="0.25">
      <c r="A1" s="1" t="s">
        <v>2328</v>
      </c>
      <c r="B1" s="2"/>
      <c r="C1" s="2"/>
      <c r="D1" s="2"/>
      <c r="E1" s="2"/>
      <c r="F1" s="2"/>
      <c r="G1" s="2"/>
      <c r="H1" s="2"/>
      <c r="I1" s="3"/>
    </row>
    <row r="4" spans="1:9" x14ac:dyDescent="0.25">
      <c r="A4" s="8" t="s">
        <v>135</v>
      </c>
      <c r="B4" s="16"/>
      <c r="D4" s="8" t="s">
        <v>135</v>
      </c>
      <c r="E4" s="16"/>
    </row>
    <row r="6" spans="1:9" x14ac:dyDescent="0.25">
      <c r="A6" s="8" t="s">
        <v>2329</v>
      </c>
      <c r="D6" s="8" t="s">
        <v>2329</v>
      </c>
    </row>
    <row r="7" spans="1:9" x14ac:dyDescent="0.25">
      <c r="A7" s="4">
        <v>12</v>
      </c>
      <c r="D7" s="4">
        <v>12</v>
      </c>
    </row>
    <row r="8" spans="1:9" x14ac:dyDescent="0.25">
      <c r="A8" s="4">
        <v>13</v>
      </c>
      <c r="D8" s="4">
        <v>13</v>
      </c>
    </row>
    <row r="9" spans="1:9" x14ac:dyDescent="0.25">
      <c r="A9" s="4">
        <v>0</v>
      </c>
      <c r="D9" s="4">
        <v>0</v>
      </c>
    </row>
    <row r="10" spans="1:9" x14ac:dyDescent="0.25">
      <c r="A10" s="4">
        <v>15</v>
      </c>
      <c r="D10" s="4">
        <v>15</v>
      </c>
    </row>
    <row r="11" spans="1:9" x14ac:dyDescent="0.25">
      <c r="A11" s="4">
        <v>0</v>
      </c>
      <c r="D11" s="4">
        <v>0</v>
      </c>
    </row>
    <row r="12" spans="1:9" x14ac:dyDescent="0.25">
      <c r="A12" s="4">
        <v>8</v>
      </c>
      <c r="D12" s="4">
        <v>8</v>
      </c>
    </row>
    <row r="13" spans="1:9" x14ac:dyDescent="0.25">
      <c r="A13" s="4">
        <v>9</v>
      </c>
      <c r="D13" s="4">
        <v>9</v>
      </c>
    </row>
    <row r="14" spans="1:9" x14ac:dyDescent="0.25">
      <c r="A14" s="4">
        <v>10</v>
      </c>
      <c r="D14" s="4">
        <v>10</v>
      </c>
    </row>
    <row r="15" spans="1:9" x14ac:dyDescent="0.25">
      <c r="A15" s="4">
        <v>4</v>
      </c>
      <c r="D15" s="4">
        <v>4</v>
      </c>
    </row>
    <row r="16" spans="1:9" x14ac:dyDescent="0.25">
      <c r="A16" s="4">
        <v>0</v>
      </c>
      <c r="D16" s="4">
        <v>0</v>
      </c>
    </row>
    <row r="17" spans="1:4" x14ac:dyDescent="0.25">
      <c r="A17" s="4">
        <v>7</v>
      </c>
      <c r="D17" s="4">
        <v>7</v>
      </c>
    </row>
    <row r="18" spans="1:4" x14ac:dyDescent="0.25">
      <c r="A18" s="4">
        <v>14</v>
      </c>
      <c r="D18" s="4">
        <v>14</v>
      </c>
    </row>
    <row r="19" spans="1:4" x14ac:dyDescent="0.25">
      <c r="A19" s="4">
        <v>6</v>
      </c>
      <c r="D19" s="4">
        <v>6</v>
      </c>
    </row>
    <row r="20" spans="1:4" x14ac:dyDescent="0.25">
      <c r="A20" s="4">
        <v>9</v>
      </c>
      <c r="D20" s="4">
        <v>9</v>
      </c>
    </row>
    <row r="21" spans="1:4" x14ac:dyDescent="0.25">
      <c r="A21" s="4">
        <v>11</v>
      </c>
      <c r="D21" s="4">
        <v>11</v>
      </c>
    </row>
    <row r="22" spans="1:4" x14ac:dyDescent="0.25">
      <c r="A22" s="4">
        <v>0</v>
      </c>
      <c r="D22" s="4">
        <v>0</v>
      </c>
    </row>
    <row r="23" spans="1:4" x14ac:dyDescent="0.25">
      <c r="A23" s="4">
        <v>3</v>
      </c>
      <c r="D23" s="4">
        <v>3</v>
      </c>
    </row>
    <row r="24" spans="1:4" x14ac:dyDescent="0.25">
      <c r="A24" s="4">
        <v>15</v>
      </c>
      <c r="D24" s="4">
        <v>15</v>
      </c>
    </row>
    <row r="25" spans="1:4" x14ac:dyDescent="0.25">
      <c r="A25" s="4">
        <v>13</v>
      </c>
      <c r="D25" s="4">
        <v>13</v>
      </c>
    </row>
    <row r="26" spans="1:4" x14ac:dyDescent="0.25">
      <c r="A26" s="4">
        <v>11</v>
      </c>
      <c r="D26" s="4">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E5" sqref="E5"/>
    </sheetView>
  </sheetViews>
  <sheetFormatPr defaultRowHeight="15" x14ac:dyDescent="0.25"/>
  <cols>
    <col min="1" max="1" width="9.85546875" bestFit="1" customWidth="1"/>
    <col min="5" max="6" width="10.140625" bestFit="1" customWidth="1"/>
    <col min="8" max="8" width="10.42578125" bestFit="1" customWidth="1"/>
  </cols>
  <sheetData>
    <row r="1" spans="1:8" x14ac:dyDescent="0.25">
      <c r="A1" s="1" t="s">
        <v>45</v>
      </c>
      <c r="B1" s="2"/>
      <c r="C1" s="2"/>
      <c r="D1" s="2"/>
      <c r="E1" s="2"/>
      <c r="F1" s="2"/>
      <c r="G1" s="2"/>
      <c r="H1" s="3"/>
    </row>
    <row r="3" spans="1:8" x14ac:dyDescent="0.25">
      <c r="A3" s="5" t="s">
        <v>35</v>
      </c>
      <c r="B3" s="5" t="s">
        <v>36</v>
      </c>
      <c r="C3" s="5" t="s">
        <v>37</v>
      </c>
      <c r="E3" s="5" t="s">
        <v>39</v>
      </c>
    </row>
    <row r="4" spans="1:8" x14ac:dyDescent="0.25">
      <c r="A4" s="17">
        <v>40255</v>
      </c>
      <c r="B4" s="4" t="s">
        <v>40</v>
      </c>
      <c r="C4" s="7">
        <v>73</v>
      </c>
      <c r="E4" s="10">
        <f>SUM(C4:C30)</f>
        <v>2835</v>
      </c>
    </row>
    <row r="5" spans="1:8" x14ac:dyDescent="0.25">
      <c r="A5" s="17">
        <v>40256</v>
      </c>
      <c r="B5" s="4" t="s">
        <v>41</v>
      </c>
      <c r="C5" s="7">
        <v>121</v>
      </c>
    </row>
    <row r="6" spans="1:8" x14ac:dyDescent="0.25">
      <c r="A6" s="17">
        <v>40257</v>
      </c>
      <c r="B6" s="4" t="s">
        <v>40</v>
      </c>
      <c r="C6" s="7">
        <v>167</v>
      </c>
    </row>
    <row r="7" spans="1:8" x14ac:dyDescent="0.25">
      <c r="A7" s="17">
        <v>40258</v>
      </c>
      <c r="B7" s="4" t="s">
        <v>42</v>
      </c>
      <c r="C7" s="7">
        <v>167</v>
      </c>
    </row>
    <row r="8" spans="1:8" x14ac:dyDescent="0.25">
      <c r="A8" s="17">
        <v>40259</v>
      </c>
      <c r="B8" s="4" t="s">
        <v>43</v>
      </c>
      <c r="C8" s="7">
        <v>75</v>
      </c>
    </row>
    <row r="9" spans="1:8" x14ac:dyDescent="0.25">
      <c r="A9" s="17">
        <v>40260</v>
      </c>
      <c r="B9" s="4" t="s">
        <v>40</v>
      </c>
      <c r="C9" s="7">
        <v>157</v>
      </c>
    </row>
    <row r="10" spans="1:8" x14ac:dyDescent="0.25">
      <c r="A10" s="17">
        <v>40261</v>
      </c>
      <c r="B10" s="4" t="s">
        <v>43</v>
      </c>
      <c r="C10" s="7">
        <v>61</v>
      </c>
    </row>
    <row r="11" spans="1:8" x14ac:dyDescent="0.25">
      <c r="A11" s="17">
        <v>40262</v>
      </c>
      <c r="B11" s="4" t="s">
        <v>40</v>
      </c>
      <c r="C11" s="7">
        <v>108</v>
      </c>
    </row>
    <row r="12" spans="1:8" x14ac:dyDescent="0.25">
      <c r="A12" s="17">
        <v>40263</v>
      </c>
      <c r="B12" s="4" t="s">
        <v>41</v>
      </c>
      <c r="C12" s="7">
        <v>139</v>
      </c>
    </row>
    <row r="13" spans="1:8" x14ac:dyDescent="0.25">
      <c r="A13" s="17">
        <v>40264</v>
      </c>
      <c r="B13" s="4" t="s">
        <v>28</v>
      </c>
      <c r="C13" s="7">
        <v>130</v>
      </c>
    </row>
    <row r="14" spans="1:8" x14ac:dyDescent="0.25">
      <c r="A14" s="17">
        <v>40265</v>
      </c>
      <c r="B14" s="4" t="s">
        <v>43</v>
      </c>
      <c r="C14" s="7">
        <v>66</v>
      </c>
    </row>
    <row r="15" spans="1:8" x14ac:dyDescent="0.25">
      <c r="A15" s="17">
        <v>40266</v>
      </c>
      <c r="B15" s="4" t="s">
        <v>28</v>
      </c>
      <c r="C15" s="7">
        <v>86</v>
      </c>
    </row>
    <row r="16" spans="1:8" x14ac:dyDescent="0.25">
      <c r="A16" s="17">
        <v>40267</v>
      </c>
      <c r="B16" s="4" t="s">
        <v>42</v>
      </c>
      <c r="C16" s="7">
        <v>122</v>
      </c>
    </row>
    <row r="17" spans="1:3" x14ac:dyDescent="0.25">
      <c r="A17" s="17">
        <v>40268</v>
      </c>
      <c r="B17" s="4" t="s">
        <v>28</v>
      </c>
      <c r="C17" s="7">
        <v>50</v>
      </c>
    </row>
    <row r="18" spans="1:3" x14ac:dyDescent="0.25">
      <c r="A18" s="17">
        <v>40269</v>
      </c>
      <c r="B18" s="4" t="s">
        <v>43</v>
      </c>
      <c r="C18" s="7">
        <v>77</v>
      </c>
    </row>
    <row r="19" spans="1:3" x14ac:dyDescent="0.25">
      <c r="A19" s="17">
        <v>40270</v>
      </c>
      <c r="B19" s="4" t="s">
        <v>40</v>
      </c>
      <c r="C19" s="7">
        <v>140</v>
      </c>
    </row>
    <row r="20" spans="1:3" x14ac:dyDescent="0.25">
      <c r="A20" s="17">
        <v>40271</v>
      </c>
      <c r="B20" s="4" t="s">
        <v>43</v>
      </c>
      <c r="C20" s="7">
        <v>107</v>
      </c>
    </row>
    <row r="21" spans="1:3" x14ac:dyDescent="0.25">
      <c r="A21" s="17">
        <v>40272</v>
      </c>
      <c r="B21" s="4" t="s">
        <v>28</v>
      </c>
      <c r="C21" s="7">
        <v>109</v>
      </c>
    </row>
    <row r="22" spans="1:3" x14ac:dyDescent="0.25">
      <c r="A22" s="17">
        <v>40273</v>
      </c>
      <c r="B22" s="4" t="s">
        <v>42</v>
      </c>
      <c r="C22" s="7">
        <v>121</v>
      </c>
    </row>
    <row r="23" spans="1:3" x14ac:dyDescent="0.25">
      <c r="A23" s="17">
        <v>40274</v>
      </c>
      <c r="B23" s="4" t="s">
        <v>40</v>
      </c>
      <c r="C23" s="7">
        <v>78</v>
      </c>
    </row>
    <row r="24" spans="1:3" x14ac:dyDescent="0.25">
      <c r="A24" s="17">
        <v>40275</v>
      </c>
      <c r="B24" s="4" t="s">
        <v>28</v>
      </c>
      <c r="C24" s="7">
        <v>168</v>
      </c>
    </row>
    <row r="25" spans="1:3" x14ac:dyDescent="0.25">
      <c r="A25" s="17">
        <v>40276</v>
      </c>
      <c r="B25" s="4" t="s">
        <v>41</v>
      </c>
      <c r="C25" s="7">
        <v>88</v>
      </c>
    </row>
    <row r="26" spans="1:3" x14ac:dyDescent="0.25">
      <c r="A26" s="17">
        <v>40277</v>
      </c>
      <c r="B26" s="4" t="s">
        <v>30</v>
      </c>
      <c r="C26" s="7">
        <v>110</v>
      </c>
    </row>
    <row r="27" spans="1:3" x14ac:dyDescent="0.25">
      <c r="A27" s="17">
        <v>40278</v>
      </c>
      <c r="B27" s="4" t="s">
        <v>30</v>
      </c>
      <c r="C27" s="7">
        <v>132</v>
      </c>
    </row>
    <row r="28" spans="1:3" x14ac:dyDescent="0.25">
      <c r="A28" s="17">
        <v>40279</v>
      </c>
      <c r="B28" s="4" t="s">
        <v>41</v>
      </c>
      <c r="C28" s="7">
        <v>54</v>
      </c>
    </row>
    <row r="29" spans="1:3" x14ac:dyDescent="0.25">
      <c r="A29" s="17">
        <v>40280</v>
      </c>
      <c r="B29" s="4" t="s">
        <v>40</v>
      </c>
      <c r="C29" s="7">
        <v>58</v>
      </c>
    </row>
    <row r="30" spans="1:3" x14ac:dyDescent="0.25">
      <c r="A30" s="17">
        <v>40281</v>
      </c>
      <c r="B30" s="4" t="s">
        <v>43</v>
      </c>
      <c r="C30" s="7">
        <v>71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election activeCell="I10" sqref="I10"/>
    </sheetView>
  </sheetViews>
  <sheetFormatPr defaultRowHeight="15" x14ac:dyDescent="0.25"/>
  <cols>
    <col min="1" max="1" width="9.85546875" bestFit="1" customWidth="1"/>
    <col min="4" max="4" width="12.42578125" bestFit="1" customWidth="1"/>
    <col min="5" max="5" width="10.140625" bestFit="1" customWidth="1"/>
    <col min="6" max="6" width="12.42578125" bestFit="1" customWidth="1"/>
    <col min="8" max="8" width="13.140625" bestFit="1" customWidth="1"/>
    <col min="9" max="9" width="16.28515625" bestFit="1" customWidth="1"/>
    <col min="10" max="11" width="13.140625" bestFit="1" customWidth="1"/>
    <col min="12" max="12" width="11.28515625" bestFit="1" customWidth="1"/>
  </cols>
  <sheetData>
    <row r="1" spans="1:12" x14ac:dyDescent="0.25">
      <c r="A1" s="1" t="s">
        <v>46</v>
      </c>
      <c r="B1" s="2"/>
      <c r="C1" s="2"/>
      <c r="D1" s="2"/>
      <c r="E1" s="2"/>
      <c r="F1" s="2"/>
      <c r="G1" s="2"/>
      <c r="H1" s="3"/>
    </row>
    <row r="3" spans="1:12" x14ac:dyDescent="0.25">
      <c r="A3" s="5" t="s">
        <v>35</v>
      </c>
      <c r="B3" s="5" t="s">
        <v>36</v>
      </c>
      <c r="C3" s="5" t="s">
        <v>37</v>
      </c>
      <c r="D3" s="5" t="s">
        <v>47</v>
      </c>
    </row>
    <row r="4" spans="1:12" x14ac:dyDescent="0.25">
      <c r="A4" s="17">
        <v>40255</v>
      </c>
      <c r="B4" s="4" t="s">
        <v>40</v>
      </c>
      <c r="C4" s="7">
        <v>73</v>
      </c>
      <c r="D4" s="4" t="s">
        <v>48</v>
      </c>
    </row>
    <row r="5" spans="1:12" x14ac:dyDescent="0.25">
      <c r="A5" s="17">
        <v>40256</v>
      </c>
      <c r="B5" s="4" t="s">
        <v>41</v>
      </c>
      <c r="C5" s="7">
        <v>121</v>
      </c>
      <c r="D5" s="4" t="s">
        <v>48</v>
      </c>
      <c r="H5" s="116" t="s">
        <v>2330</v>
      </c>
      <c r="I5" s="116" t="s">
        <v>2332</v>
      </c>
    </row>
    <row r="6" spans="1:12" x14ac:dyDescent="0.25">
      <c r="A6" s="17">
        <v>40257</v>
      </c>
      <c r="B6" s="4" t="s">
        <v>40</v>
      </c>
      <c r="C6" s="7">
        <v>167</v>
      </c>
      <c r="D6" s="4" t="s">
        <v>49</v>
      </c>
      <c r="H6" s="116" t="s">
        <v>2331</v>
      </c>
      <c r="I6" t="s">
        <v>49</v>
      </c>
      <c r="J6" t="s">
        <v>50</v>
      </c>
      <c r="K6" t="s">
        <v>48</v>
      </c>
      <c r="L6" t="s">
        <v>245</v>
      </c>
    </row>
    <row r="7" spans="1:12" x14ac:dyDescent="0.25">
      <c r="A7" s="17">
        <v>40258</v>
      </c>
      <c r="B7" s="4" t="s">
        <v>42</v>
      </c>
      <c r="C7" s="7">
        <v>167</v>
      </c>
      <c r="D7" s="4" t="s">
        <v>50</v>
      </c>
      <c r="H7" s="117" t="s">
        <v>30</v>
      </c>
      <c r="I7" s="114"/>
      <c r="J7" s="114">
        <v>132</v>
      </c>
      <c r="K7" s="114">
        <v>110</v>
      </c>
      <c r="L7" s="114">
        <v>242</v>
      </c>
    </row>
    <row r="8" spans="1:12" x14ac:dyDescent="0.25">
      <c r="A8" s="17">
        <v>40259</v>
      </c>
      <c r="B8" s="4" t="s">
        <v>43</v>
      </c>
      <c r="C8" s="7">
        <v>75</v>
      </c>
      <c r="D8" s="4" t="s">
        <v>48</v>
      </c>
      <c r="H8" s="117" t="s">
        <v>40</v>
      </c>
      <c r="I8" s="114">
        <v>303</v>
      </c>
      <c r="J8" s="114">
        <v>108</v>
      </c>
      <c r="K8" s="114">
        <v>370</v>
      </c>
      <c r="L8" s="114">
        <v>781</v>
      </c>
    </row>
    <row r="9" spans="1:12" x14ac:dyDescent="0.25">
      <c r="A9" s="17">
        <v>40260</v>
      </c>
      <c r="B9" s="4" t="s">
        <v>40</v>
      </c>
      <c r="C9" s="7">
        <v>157</v>
      </c>
      <c r="D9" s="4" t="s">
        <v>48</v>
      </c>
      <c r="H9" s="117" t="s">
        <v>41</v>
      </c>
      <c r="I9" s="114">
        <v>227</v>
      </c>
      <c r="J9" s="114"/>
      <c r="K9" s="114">
        <v>175</v>
      </c>
      <c r="L9" s="114">
        <v>402</v>
      </c>
    </row>
    <row r="10" spans="1:12" x14ac:dyDescent="0.25">
      <c r="A10" s="17">
        <v>40261</v>
      </c>
      <c r="B10" s="4" t="s">
        <v>43</v>
      </c>
      <c r="C10" s="7">
        <v>61</v>
      </c>
      <c r="D10" s="4" t="s">
        <v>48</v>
      </c>
      <c r="H10" s="117" t="s">
        <v>42</v>
      </c>
      <c r="I10" s="114"/>
      <c r="J10" s="114">
        <v>288</v>
      </c>
      <c r="K10" s="114">
        <v>122</v>
      </c>
      <c r="L10" s="114">
        <v>410</v>
      </c>
    </row>
    <row r="11" spans="1:12" x14ac:dyDescent="0.25">
      <c r="A11" s="17">
        <v>40262</v>
      </c>
      <c r="B11" s="4" t="s">
        <v>40</v>
      </c>
      <c r="C11" s="7">
        <v>108</v>
      </c>
      <c r="D11" s="4" t="s">
        <v>50</v>
      </c>
      <c r="H11" s="117" t="s">
        <v>28</v>
      </c>
      <c r="I11" s="114"/>
      <c r="J11" s="114">
        <v>375</v>
      </c>
      <c r="K11" s="114">
        <v>168</v>
      </c>
      <c r="L11" s="114">
        <v>543</v>
      </c>
    </row>
    <row r="12" spans="1:12" x14ac:dyDescent="0.25">
      <c r="A12" s="17">
        <v>40263</v>
      </c>
      <c r="B12" s="4" t="s">
        <v>41</v>
      </c>
      <c r="C12" s="7">
        <v>139</v>
      </c>
      <c r="D12" s="4" t="s">
        <v>49</v>
      </c>
      <c r="H12" s="117" t="s">
        <v>43</v>
      </c>
      <c r="I12" s="114">
        <v>71</v>
      </c>
      <c r="J12" s="114">
        <v>184</v>
      </c>
      <c r="K12" s="114">
        <v>202</v>
      </c>
      <c r="L12" s="114">
        <v>457</v>
      </c>
    </row>
    <row r="13" spans="1:12" x14ac:dyDescent="0.25">
      <c r="A13" s="17">
        <v>40264</v>
      </c>
      <c r="B13" s="4" t="s">
        <v>28</v>
      </c>
      <c r="C13" s="7">
        <v>130</v>
      </c>
      <c r="D13" s="4" t="s">
        <v>50</v>
      </c>
      <c r="H13" s="117" t="s">
        <v>245</v>
      </c>
      <c r="I13" s="114">
        <v>601</v>
      </c>
      <c r="J13" s="114">
        <v>1087</v>
      </c>
      <c r="K13" s="114">
        <v>1147</v>
      </c>
      <c r="L13" s="114">
        <v>2835</v>
      </c>
    </row>
    <row r="14" spans="1:12" x14ac:dyDescent="0.25">
      <c r="A14" s="17">
        <v>40265</v>
      </c>
      <c r="B14" s="4" t="s">
        <v>43</v>
      </c>
      <c r="C14" s="7">
        <v>66</v>
      </c>
      <c r="D14" s="4" t="s">
        <v>48</v>
      </c>
    </row>
    <row r="15" spans="1:12" x14ac:dyDescent="0.25">
      <c r="A15" s="17">
        <v>40266</v>
      </c>
      <c r="B15" s="4" t="s">
        <v>28</v>
      </c>
      <c r="C15" s="7">
        <v>86</v>
      </c>
      <c r="D15" s="4" t="s">
        <v>50</v>
      </c>
    </row>
    <row r="16" spans="1:12" x14ac:dyDescent="0.25">
      <c r="A16" s="17">
        <v>40267</v>
      </c>
      <c r="B16" s="4" t="s">
        <v>42</v>
      </c>
      <c r="C16" s="7">
        <v>122</v>
      </c>
      <c r="D16" s="4" t="s">
        <v>48</v>
      </c>
    </row>
    <row r="17" spans="1:4" x14ac:dyDescent="0.25">
      <c r="A17" s="17">
        <v>40268</v>
      </c>
      <c r="B17" s="4" t="s">
        <v>28</v>
      </c>
      <c r="C17" s="7">
        <v>50</v>
      </c>
      <c r="D17" s="4" t="s">
        <v>50</v>
      </c>
    </row>
    <row r="18" spans="1:4" x14ac:dyDescent="0.25">
      <c r="A18" s="17">
        <v>40269</v>
      </c>
      <c r="B18" s="4" t="s">
        <v>43</v>
      </c>
      <c r="C18" s="7">
        <v>77</v>
      </c>
      <c r="D18" s="4" t="s">
        <v>50</v>
      </c>
    </row>
    <row r="19" spans="1:4" x14ac:dyDescent="0.25">
      <c r="A19" s="17">
        <v>40270</v>
      </c>
      <c r="B19" s="4" t="s">
        <v>40</v>
      </c>
      <c r="C19" s="7">
        <v>140</v>
      </c>
      <c r="D19" s="4" t="s">
        <v>48</v>
      </c>
    </row>
    <row r="20" spans="1:4" x14ac:dyDescent="0.25">
      <c r="A20" s="17">
        <v>40271</v>
      </c>
      <c r="B20" s="4" t="s">
        <v>43</v>
      </c>
      <c r="C20" s="7">
        <v>107</v>
      </c>
      <c r="D20" s="4" t="s">
        <v>50</v>
      </c>
    </row>
    <row r="21" spans="1:4" x14ac:dyDescent="0.25">
      <c r="A21" s="17">
        <v>40272</v>
      </c>
      <c r="B21" s="4" t="s">
        <v>28</v>
      </c>
      <c r="C21" s="7">
        <v>109</v>
      </c>
      <c r="D21" s="4" t="s">
        <v>50</v>
      </c>
    </row>
    <row r="22" spans="1:4" x14ac:dyDescent="0.25">
      <c r="A22" s="17">
        <v>40273</v>
      </c>
      <c r="B22" s="4" t="s">
        <v>42</v>
      </c>
      <c r="C22" s="7">
        <v>121</v>
      </c>
      <c r="D22" s="4" t="s">
        <v>50</v>
      </c>
    </row>
    <row r="23" spans="1:4" x14ac:dyDescent="0.25">
      <c r="A23" s="17">
        <v>40274</v>
      </c>
      <c r="B23" s="4" t="s">
        <v>40</v>
      </c>
      <c r="C23" s="7">
        <v>78</v>
      </c>
      <c r="D23" s="4" t="s">
        <v>49</v>
      </c>
    </row>
    <row r="24" spans="1:4" x14ac:dyDescent="0.25">
      <c r="A24" s="17">
        <v>40275</v>
      </c>
      <c r="B24" s="4" t="s">
        <v>28</v>
      </c>
      <c r="C24" s="7">
        <v>168</v>
      </c>
      <c r="D24" s="4" t="s">
        <v>48</v>
      </c>
    </row>
    <row r="25" spans="1:4" x14ac:dyDescent="0.25">
      <c r="A25" s="17">
        <v>40276</v>
      </c>
      <c r="B25" s="4" t="s">
        <v>41</v>
      </c>
      <c r="C25" s="7">
        <v>88</v>
      </c>
      <c r="D25" s="4" t="s">
        <v>49</v>
      </c>
    </row>
    <row r="26" spans="1:4" x14ac:dyDescent="0.25">
      <c r="A26" s="17">
        <v>40277</v>
      </c>
      <c r="B26" s="4" t="s">
        <v>30</v>
      </c>
      <c r="C26" s="7">
        <v>110</v>
      </c>
      <c r="D26" s="4" t="s">
        <v>48</v>
      </c>
    </row>
    <row r="27" spans="1:4" x14ac:dyDescent="0.25">
      <c r="A27" s="17">
        <v>40278</v>
      </c>
      <c r="B27" s="4" t="s">
        <v>30</v>
      </c>
      <c r="C27" s="7">
        <v>132</v>
      </c>
      <c r="D27" s="4" t="s">
        <v>50</v>
      </c>
    </row>
    <row r="28" spans="1:4" x14ac:dyDescent="0.25">
      <c r="A28" s="17">
        <v>40279</v>
      </c>
      <c r="B28" s="4" t="s">
        <v>41</v>
      </c>
      <c r="C28" s="7">
        <v>54</v>
      </c>
      <c r="D28" s="4" t="s">
        <v>48</v>
      </c>
    </row>
    <row r="29" spans="1:4" x14ac:dyDescent="0.25">
      <c r="A29" s="17">
        <v>40280</v>
      </c>
      <c r="B29" s="4" t="s">
        <v>40</v>
      </c>
      <c r="C29" s="7">
        <v>58</v>
      </c>
      <c r="D29" s="4" t="s">
        <v>49</v>
      </c>
    </row>
    <row r="30" spans="1:4" x14ac:dyDescent="0.25">
      <c r="A30" s="17">
        <v>40281</v>
      </c>
      <c r="B30" s="4" t="s">
        <v>43</v>
      </c>
      <c r="C30" s="7">
        <v>71</v>
      </c>
      <c r="D30" s="4" t="s">
        <v>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8"/>
  <sheetViews>
    <sheetView workbookViewId="0">
      <selection activeCell="F6" sqref="F6"/>
    </sheetView>
  </sheetViews>
  <sheetFormatPr defaultRowHeight="15" x14ac:dyDescent="0.25"/>
  <cols>
    <col min="1" max="1" width="9.85546875" bestFit="1" customWidth="1"/>
    <col min="2" max="2" width="8.7109375" bestFit="1" customWidth="1"/>
    <col min="3" max="3" width="8.42578125" bestFit="1" customWidth="1"/>
    <col min="8" max="8" width="10.42578125" bestFit="1" customWidth="1"/>
  </cols>
  <sheetData>
    <row r="1" spans="1:8" x14ac:dyDescent="0.25">
      <c r="A1" s="1" t="s">
        <v>51</v>
      </c>
      <c r="B1" s="2"/>
      <c r="C1" s="2"/>
      <c r="D1" s="2"/>
      <c r="E1" s="2"/>
      <c r="F1" s="2"/>
      <c r="G1" s="2"/>
      <c r="H1" s="3"/>
    </row>
    <row r="3" spans="1:8" x14ac:dyDescent="0.25">
      <c r="A3" s="5" t="s">
        <v>35</v>
      </c>
      <c r="B3" s="5" t="s">
        <v>36</v>
      </c>
      <c r="C3" s="5" t="s">
        <v>37</v>
      </c>
    </row>
    <row r="4" spans="1:8" x14ac:dyDescent="0.25">
      <c r="A4" s="17">
        <v>40368</v>
      </c>
      <c r="B4" s="4" t="s">
        <v>43</v>
      </c>
      <c r="C4" s="7">
        <v>170</v>
      </c>
    </row>
    <row r="5" spans="1:8" x14ac:dyDescent="0.25">
      <c r="A5" s="17">
        <v>40413</v>
      </c>
      <c r="B5" s="4" t="s">
        <v>42</v>
      </c>
      <c r="C5" s="7">
        <v>170</v>
      </c>
    </row>
    <row r="6" spans="1:8" x14ac:dyDescent="0.25">
      <c r="A6" s="17">
        <v>40275</v>
      </c>
      <c r="B6" s="4" t="s">
        <v>28</v>
      </c>
      <c r="C6" s="7">
        <v>168</v>
      </c>
    </row>
    <row r="7" spans="1:8" x14ac:dyDescent="0.25">
      <c r="A7" s="17">
        <v>40380</v>
      </c>
      <c r="B7" s="4" t="s">
        <v>43</v>
      </c>
      <c r="C7" s="7">
        <v>168</v>
      </c>
    </row>
    <row r="8" spans="1:8" x14ac:dyDescent="0.25">
      <c r="A8" s="17">
        <v>40257</v>
      </c>
      <c r="B8" s="4" t="s">
        <v>40</v>
      </c>
      <c r="C8" s="7">
        <v>167</v>
      </c>
    </row>
    <row r="9" spans="1:8" x14ac:dyDescent="0.25">
      <c r="A9" s="18">
        <v>40258</v>
      </c>
      <c r="B9" s="19" t="s">
        <v>42</v>
      </c>
      <c r="C9" s="20">
        <v>167</v>
      </c>
    </row>
    <row r="10" spans="1:8" x14ac:dyDescent="0.25">
      <c r="A10" s="17">
        <v>40334</v>
      </c>
      <c r="B10" s="4" t="s">
        <v>43</v>
      </c>
      <c r="C10" s="7">
        <v>167</v>
      </c>
    </row>
    <row r="11" spans="1:8" x14ac:dyDescent="0.25">
      <c r="A11" s="17">
        <v>40337</v>
      </c>
      <c r="B11" s="4" t="s">
        <v>28</v>
      </c>
      <c r="C11" s="7">
        <v>167</v>
      </c>
    </row>
    <row r="12" spans="1:8" x14ac:dyDescent="0.25">
      <c r="A12" s="17">
        <v>40393</v>
      </c>
      <c r="B12" s="4" t="s">
        <v>43</v>
      </c>
      <c r="C12" s="7">
        <v>167</v>
      </c>
    </row>
    <row r="13" spans="1:8" x14ac:dyDescent="0.25">
      <c r="A13" s="17">
        <v>40305</v>
      </c>
      <c r="B13" s="4" t="s">
        <v>28</v>
      </c>
      <c r="C13" s="7">
        <v>166</v>
      </c>
    </row>
    <row r="14" spans="1:8" x14ac:dyDescent="0.25">
      <c r="A14" s="17">
        <v>40399</v>
      </c>
      <c r="B14" s="4" t="s">
        <v>42</v>
      </c>
      <c r="C14" s="7">
        <v>166</v>
      </c>
    </row>
    <row r="15" spans="1:8" x14ac:dyDescent="0.25">
      <c r="A15" s="17">
        <v>40358</v>
      </c>
      <c r="B15" s="4" t="s">
        <v>30</v>
      </c>
      <c r="C15" s="7">
        <v>165</v>
      </c>
    </row>
    <row r="16" spans="1:8" x14ac:dyDescent="0.25">
      <c r="A16" s="17">
        <v>40316</v>
      </c>
      <c r="B16" s="4" t="s">
        <v>40</v>
      </c>
      <c r="C16" s="7">
        <v>163</v>
      </c>
    </row>
    <row r="17" spans="1:3" x14ac:dyDescent="0.25">
      <c r="A17" s="17">
        <v>40388</v>
      </c>
      <c r="B17" s="4" t="s">
        <v>43</v>
      </c>
      <c r="C17" s="7">
        <v>160</v>
      </c>
    </row>
    <row r="18" spans="1:3" x14ac:dyDescent="0.25">
      <c r="A18" s="17">
        <v>40430</v>
      </c>
      <c r="B18" s="4" t="s">
        <v>41</v>
      </c>
      <c r="C18" s="7">
        <v>160</v>
      </c>
    </row>
    <row r="19" spans="1:3" x14ac:dyDescent="0.25">
      <c r="A19" s="17">
        <v>40381</v>
      </c>
      <c r="B19" s="4" t="s">
        <v>42</v>
      </c>
      <c r="C19" s="7">
        <v>159</v>
      </c>
    </row>
    <row r="20" spans="1:3" x14ac:dyDescent="0.25">
      <c r="A20" s="17">
        <v>40452</v>
      </c>
      <c r="B20" s="4" t="s">
        <v>28</v>
      </c>
      <c r="C20" s="7">
        <v>159</v>
      </c>
    </row>
    <row r="21" spans="1:3" x14ac:dyDescent="0.25">
      <c r="A21" s="17">
        <v>40260</v>
      </c>
      <c r="B21" s="4" t="s">
        <v>40</v>
      </c>
      <c r="C21" s="7">
        <v>157</v>
      </c>
    </row>
    <row r="22" spans="1:3" x14ac:dyDescent="0.25">
      <c r="A22" s="17">
        <v>40366</v>
      </c>
      <c r="B22" s="4" t="s">
        <v>41</v>
      </c>
      <c r="C22" s="7">
        <v>157</v>
      </c>
    </row>
    <row r="23" spans="1:3" x14ac:dyDescent="0.25">
      <c r="A23" s="17">
        <v>40361</v>
      </c>
      <c r="B23" s="4" t="s">
        <v>43</v>
      </c>
      <c r="C23" s="7">
        <v>156</v>
      </c>
    </row>
    <row r="24" spans="1:3" x14ac:dyDescent="0.25">
      <c r="A24" s="17">
        <v>40439</v>
      </c>
      <c r="B24" s="4" t="s">
        <v>28</v>
      </c>
      <c r="C24" s="7">
        <v>155</v>
      </c>
    </row>
    <row r="25" spans="1:3" x14ac:dyDescent="0.25">
      <c r="A25" s="17">
        <v>40359</v>
      </c>
      <c r="B25" s="4" t="s">
        <v>42</v>
      </c>
      <c r="C25" s="7">
        <v>153</v>
      </c>
    </row>
    <row r="26" spans="1:3" x14ac:dyDescent="0.25">
      <c r="A26" s="17">
        <v>40372</v>
      </c>
      <c r="B26" s="4" t="s">
        <v>30</v>
      </c>
      <c r="C26" s="7">
        <v>153</v>
      </c>
    </row>
    <row r="27" spans="1:3" x14ac:dyDescent="0.25">
      <c r="A27" s="17">
        <v>40306</v>
      </c>
      <c r="B27" s="4" t="s">
        <v>28</v>
      </c>
      <c r="C27" s="7">
        <v>152</v>
      </c>
    </row>
    <row r="28" spans="1:3" x14ac:dyDescent="0.25">
      <c r="A28" s="17">
        <v>40335</v>
      </c>
      <c r="B28" s="4" t="s">
        <v>42</v>
      </c>
      <c r="C28" s="7">
        <v>152</v>
      </c>
    </row>
    <row r="29" spans="1:3" x14ac:dyDescent="0.25">
      <c r="A29" s="17">
        <v>40348</v>
      </c>
      <c r="B29" s="4" t="s">
        <v>40</v>
      </c>
      <c r="C29" s="7">
        <v>152</v>
      </c>
    </row>
    <row r="30" spans="1:3" x14ac:dyDescent="0.25">
      <c r="A30" s="17">
        <v>40289</v>
      </c>
      <c r="B30" s="4" t="s">
        <v>30</v>
      </c>
      <c r="C30" s="7">
        <v>151</v>
      </c>
    </row>
    <row r="31" spans="1:3" x14ac:dyDescent="0.25">
      <c r="A31" s="17">
        <v>40403</v>
      </c>
      <c r="B31" s="4" t="s">
        <v>42</v>
      </c>
      <c r="C31" s="7">
        <v>151</v>
      </c>
    </row>
    <row r="32" spans="1:3" x14ac:dyDescent="0.25">
      <c r="A32" s="17">
        <v>40426</v>
      </c>
      <c r="B32" s="4" t="s">
        <v>41</v>
      </c>
      <c r="C32" s="7">
        <v>151</v>
      </c>
    </row>
    <row r="33" spans="1:3" x14ac:dyDescent="0.25">
      <c r="A33" s="17">
        <v>40303</v>
      </c>
      <c r="B33" s="4" t="s">
        <v>40</v>
      </c>
      <c r="C33" s="7">
        <v>150</v>
      </c>
    </row>
    <row r="34" spans="1:3" x14ac:dyDescent="0.25">
      <c r="A34" s="17">
        <v>40424</v>
      </c>
      <c r="B34" s="4" t="s">
        <v>41</v>
      </c>
      <c r="C34" s="7">
        <v>150</v>
      </c>
    </row>
    <row r="35" spans="1:3" x14ac:dyDescent="0.25">
      <c r="A35" s="17">
        <v>40324</v>
      </c>
      <c r="B35" s="4" t="s">
        <v>42</v>
      </c>
      <c r="C35" s="7">
        <v>148</v>
      </c>
    </row>
    <row r="36" spans="1:3" x14ac:dyDescent="0.25">
      <c r="A36" s="17">
        <v>40325</v>
      </c>
      <c r="B36" s="4" t="s">
        <v>42</v>
      </c>
      <c r="C36" s="7">
        <v>148</v>
      </c>
    </row>
    <row r="37" spans="1:3" x14ac:dyDescent="0.25">
      <c r="A37" s="17">
        <v>40395</v>
      </c>
      <c r="B37" s="4" t="s">
        <v>43</v>
      </c>
      <c r="C37" s="7">
        <v>148</v>
      </c>
    </row>
    <row r="38" spans="1:3" x14ac:dyDescent="0.25">
      <c r="A38" s="17">
        <v>40433</v>
      </c>
      <c r="B38" s="4" t="s">
        <v>30</v>
      </c>
      <c r="C38" s="7">
        <v>148</v>
      </c>
    </row>
    <row r="39" spans="1:3" x14ac:dyDescent="0.25">
      <c r="A39" s="17">
        <v>40419</v>
      </c>
      <c r="B39" s="4" t="s">
        <v>41</v>
      </c>
      <c r="C39" s="7">
        <v>147</v>
      </c>
    </row>
    <row r="40" spans="1:3" x14ac:dyDescent="0.25">
      <c r="A40" s="17">
        <v>40421</v>
      </c>
      <c r="B40" s="4" t="s">
        <v>43</v>
      </c>
      <c r="C40" s="7">
        <v>147</v>
      </c>
    </row>
    <row r="41" spans="1:3" x14ac:dyDescent="0.25">
      <c r="A41" s="17">
        <v>40299</v>
      </c>
      <c r="B41" s="4" t="s">
        <v>30</v>
      </c>
      <c r="C41" s="7">
        <v>146</v>
      </c>
    </row>
    <row r="42" spans="1:3" x14ac:dyDescent="0.25">
      <c r="A42" s="17">
        <v>40352</v>
      </c>
      <c r="B42" s="4" t="s">
        <v>43</v>
      </c>
      <c r="C42" s="7">
        <v>146</v>
      </c>
    </row>
    <row r="43" spans="1:3" x14ac:dyDescent="0.25">
      <c r="A43" s="17">
        <v>40440</v>
      </c>
      <c r="B43" s="4" t="s">
        <v>41</v>
      </c>
      <c r="C43" s="7">
        <v>146</v>
      </c>
    </row>
    <row r="44" spans="1:3" x14ac:dyDescent="0.25">
      <c r="A44" s="17">
        <v>40451</v>
      </c>
      <c r="B44" s="4" t="s">
        <v>40</v>
      </c>
      <c r="C44" s="7">
        <v>146</v>
      </c>
    </row>
    <row r="45" spans="1:3" x14ac:dyDescent="0.25">
      <c r="A45" s="17">
        <v>40459</v>
      </c>
      <c r="B45" s="4" t="s">
        <v>43</v>
      </c>
      <c r="C45" s="7">
        <v>146</v>
      </c>
    </row>
    <row r="46" spans="1:3" x14ac:dyDescent="0.25">
      <c r="A46" s="17">
        <v>40408</v>
      </c>
      <c r="B46" s="4" t="s">
        <v>42</v>
      </c>
      <c r="C46" s="7">
        <v>145</v>
      </c>
    </row>
    <row r="47" spans="1:3" x14ac:dyDescent="0.25">
      <c r="A47" s="17">
        <v>40307</v>
      </c>
      <c r="B47" s="4" t="s">
        <v>42</v>
      </c>
      <c r="C47" s="7">
        <v>143</v>
      </c>
    </row>
    <row r="48" spans="1:3" x14ac:dyDescent="0.25">
      <c r="A48" s="17">
        <v>40405</v>
      </c>
      <c r="B48" s="4" t="s">
        <v>43</v>
      </c>
      <c r="C48" s="7">
        <v>143</v>
      </c>
    </row>
    <row r="49" spans="1:3" x14ac:dyDescent="0.25">
      <c r="A49" s="17">
        <v>40458</v>
      </c>
      <c r="B49" s="4" t="s">
        <v>40</v>
      </c>
      <c r="C49" s="7">
        <v>143</v>
      </c>
    </row>
    <row r="50" spans="1:3" x14ac:dyDescent="0.25">
      <c r="A50" s="17">
        <v>40295</v>
      </c>
      <c r="B50" s="4" t="s">
        <v>41</v>
      </c>
      <c r="C50" s="7">
        <v>142</v>
      </c>
    </row>
    <row r="51" spans="1:3" x14ac:dyDescent="0.25">
      <c r="A51" s="17">
        <v>40354</v>
      </c>
      <c r="B51" s="4" t="s">
        <v>41</v>
      </c>
      <c r="C51" s="7">
        <v>141</v>
      </c>
    </row>
    <row r="52" spans="1:3" x14ac:dyDescent="0.25">
      <c r="A52" s="17">
        <v>40362</v>
      </c>
      <c r="B52" s="4" t="s">
        <v>41</v>
      </c>
      <c r="C52" s="7">
        <v>141</v>
      </c>
    </row>
    <row r="53" spans="1:3" x14ac:dyDescent="0.25">
      <c r="A53" s="17">
        <v>40371</v>
      </c>
      <c r="B53" s="4" t="s">
        <v>41</v>
      </c>
      <c r="C53" s="7">
        <v>141</v>
      </c>
    </row>
    <row r="54" spans="1:3" x14ac:dyDescent="0.25">
      <c r="A54" s="17">
        <v>40414</v>
      </c>
      <c r="B54" s="4" t="s">
        <v>40</v>
      </c>
      <c r="C54" s="7">
        <v>141</v>
      </c>
    </row>
    <row r="55" spans="1:3" x14ac:dyDescent="0.25">
      <c r="A55" s="17">
        <v>40445</v>
      </c>
      <c r="B55" s="4" t="s">
        <v>43</v>
      </c>
      <c r="C55" s="7">
        <v>141</v>
      </c>
    </row>
    <row r="56" spans="1:3" x14ac:dyDescent="0.25">
      <c r="A56" s="17">
        <v>40270</v>
      </c>
      <c r="B56" s="4" t="s">
        <v>40</v>
      </c>
      <c r="C56" s="7">
        <v>140</v>
      </c>
    </row>
    <row r="57" spans="1:3" x14ac:dyDescent="0.25">
      <c r="A57" s="17">
        <v>40263</v>
      </c>
      <c r="B57" s="4" t="s">
        <v>41</v>
      </c>
      <c r="C57" s="7">
        <v>139</v>
      </c>
    </row>
    <row r="58" spans="1:3" x14ac:dyDescent="0.25">
      <c r="A58" s="17">
        <v>40308</v>
      </c>
      <c r="B58" s="4" t="s">
        <v>42</v>
      </c>
      <c r="C58" s="7">
        <v>139</v>
      </c>
    </row>
    <row r="59" spans="1:3" x14ac:dyDescent="0.25">
      <c r="A59" s="17">
        <v>40442</v>
      </c>
      <c r="B59" s="4" t="s">
        <v>43</v>
      </c>
      <c r="C59" s="7">
        <v>139</v>
      </c>
    </row>
    <row r="60" spans="1:3" x14ac:dyDescent="0.25">
      <c r="A60" s="17">
        <v>40284</v>
      </c>
      <c r="B60" s="4" t="s">
        <v>43</v>
      </c>
      <c r="C60" s="7">
        <v>138</v>
      </c>
    </row>
    <row r="61" spans="1:3" x14ac:dyDescent="0.25">
      <c r="A61" s="17">
        <v>40345</v>
      </c>
      <c r="B61" s="4" t="s">
        <v>28</v>
      </c>
      <c r="C61" s="7">
        <v>138</v>
      </c>
    </row>
    <row r="62" spans="1:3" x14ac:dyDescent="0.25">
      <c r="A62" s="17">
        <v>40347</v>
      </c>
      <c r="B62" s="4" t="s">
        <v>43</v>
      </c>
      <c r="C62" s="7">
        <v>137</v>
      </c>
    </row>
    <row r="63" spans="1:3" x14ac:dyDescent="0.25">
      <c r="A63" s="17">
        <v>40384</v>
      </c>
      <c r="B63" s="4" t="s">
        <v>30</v>
      </c>
      <c r="C63" s="7">
        <v>136</v>
      </c>
    </row>
    <row r="64" spans="1:3" x14ac:dyDescent="0.25">
      <c r="A64" s="17">
        <v>40290</v>
      </c>
      <c r="B64" s="4" t="s">
        <v>42</v>
      </c>
      <c r="C64" s="7">
        <v>135</v>
      </c>
    </row>
    <row r="65" spans="1:3" x14ac:dyDescent="0.25">
      <c r="A65" s="17">
        <v>40331</v>
      </c>
      <c r="B65" s="4" t="s">
        <v>43</v>
      </c>
      <c r="C65" s="7">
        <v>135</v>
      </c>
    </row>
    <row r="66" spans="1:3" x14ac:dyDescent="0.25">
      <c r="A66" s="17">
        <v>40332</v>
      </c>
      <c r="B66" s="4" t="s">
        <v>42</v>
      </c>
      <c r="C66" s="7">
        <v>135</v>
      </c>
    </row>
    <row r="67" spans="1:3" x14ac:dyDescent="0.25">
      <c r="A67" s="17">
        <v>40288</v>
      </c>
      <c r="B67" s="4" t="s">
        <v>43</v>
      </c>
      <c r="C67" s="7">
        <v>134</v>
      </c>
    </row>
    <row r="68" spans="1:3" x14ac:dyDescent="0.25">
      <c r="A68" s="17">
        <v>40327</v>
      </c>
      <c r="B68" s="4" t="s">
        <v>40</v>
      </c>
      <c r="C68" s="7">
        <v>134</v>
      </c>
    </row>
    <row r="69" spans="1:3" x14ac:dyDescent="0.25">
      <c r="A69" s="17">
        <v>40437</v>
      </c>
      <c r="B69" s="4" t="s">
        <v>43</v>
      </c>
      <c r="C69" s="7">
        <v>134</v>
      </c>
    </row>
    <row r="70" spans="1:3" x14ac:dyDescent="0.25">
      <c r="A70" s="17">
        <v>40323</v>
      </c>
      <c r="B70" s="4" t="s">
        <v>42</v>
      </c>
      <c r="C70" s="7">
        <v>133</v>
      </c>
    </row>
    <row r="71" spans="1:3" x14ac:dyDescent="0.25">
      <c r="A71" s="17">
        <v>40418</v>
      </c>
      <c r="B71" s="4" t="s">
        <v>43</v>
      </c>
      <c r="C71" s="7">
        <v>133</v>
      </c>
    </row>
    <row r="72" spans="1:3" x14ac:dyDescent="0.25">
      <c r="A72" s="17">
        <v>40278</v>
      </c>
      <c r="B72" s="4" t="s">
        <v>30</v>
      </c>
      <c r="C72" s="7">
        <v>132</v>
      </c>
    </row>
    <row r="73" spans="1:3" x14ac:dyDescent="0.25">
      <c r="A73" s="17">
        <v>40454</v>
      </c>
      <c r="B73" s="4" t="s">
        <v>43</v>
      </c>
      <c r="C73" s="7">
        <v>132</v>
      </c>
    </row>
    <row r="74" spans="1:3" x14ac:dyDescent="0.25">
      <c r="A74" s="17">
        <v>40457</v>
      </c>
      <c r="B74" s="4" t="s">
        <v>42</v>
      </c>
      <c r="C74" s="7">
        <v>132</v>
      </c>
    </row>
    <row r="75" spans="1:3" x14ac:dyDescent="0.25">
      <c r="A75" s="17">
        <v>40444</v>
      </c>
      <c r="B75" s="4" t="s">
        <v>41</v>
      </c>
      <c r="C75" s="7">
        <v>131</v>
      </c>
    </row>
    <row r="76" spans="1:3" x14ac:dyDescent="0.25">
      <c r="A76" s="17">
        <v>40264</v>
      </c>
      <c r="B76" s="4" t="s">
        <v>28</v>
      </c>
      <c r="C76" s="7">
        <v>130</v>
      </c>
    </row>
    <row r="77" spans="1:3" x14ac:dyDescent="0.25">
      <c r="A77" s="17">
        <v>40302</v>
      </c>
      <c r="B77" s="4" t="s">
        <v>43</v>
      </c>
      <c r="C77" s="7">
        <v>130</v>
      </c>
    </row>
    <row r="78" spans="1:3" x14ac:dyDescent="0.25">
      <c r="A78" s="17">
        <v>40322</v>
      </c>
      <c r="B78" s="4" t="s">
        <v>42</v>
      </c>
      <c r="C78" s="7">
        <v>130</v>
      </c>
    </row>
    <row r="79" spans="1:3" x14ac:dyDescent="0.25">
      <c r="A79" s="17">
        <v>40346</v>
      </c>
      <c r="B79" s="4" t="s">
        <v>40</v>
      </c>
      <c r="C79" s="7">
        <v>130</v>
      </c>
    </row>
    <row r="80" spans="1:3" x14ac:dyDescent="0.25">
      <c r="A80" s="17">
        <v>40383</v>
      </c>
      <c r="B80" s="4" t="s">
        <v>41</v>
      </c>
      <c r="C80" s="7">
        <v>130</v>
      </c>
    </row>
    <row r="81" spans="1:3" x14ac:dyDescent="0.25">
      <c r="A81" s="17">
        <v>40386</v>
      </c>
      <c r="B81" s="4" t="s">
        <v>42</v>
      </c>
      <c r="C81" s="7">
        <v>130</v>
      </c>
    </row>
    <row r="82" spans="1:3" x14ac:dyDescent="0.25">
      <c r="A82" s="17">
        <v>40336</v>
      </c>
      <c r="B82" s="4" t="s">
        <v>43</v>
      </c>
      <c r="C82" s="7">
        <v>129</v>
      </c>
    </row>
    <row r="83" spans="1:3" x14ac:dyDescent="0.25">
      <c r="A83" s="17">
        <v>40355</v>
      </c>
      <c r="B83" s="4" t="s">
        <v>40</v>
      </c>
      <c r="C83" s="7">
        <v>126</v>
      </c>
    </row>
    <row r="84" spans="1:3" x14ac:dyDescent="0.25">
      <c r="A84" s="17">
        <v>40356</v>
      </c>
      <c r="B84" s="4" t="s">
        <v>41</v>
      </c>
      <c r="C84" s="7">
        <v>126</v>
      </c>
    </row>
    <row r="85" spans="1:3" x14ac:dyDescent="0.25">
      <c r="A85" s="17">
        <v>40448</v>
      </c>
      <c r="B85" s="4" t="s">
        <v>42</v>
      </c>
      <c r="C85" s="7">
        <v>126</v>
      </c>
    </row>
    <row r="86" spans="1:3" x14ac:dyDescent="0.25">
      <c r="A86" s="17">
        <v>40321</v>
      </c>
      <c r="B86" s="4" t="s">
        <v>40</v>
      </c>
      <c r="C86" s="7">
        <v>125</v>
      </c>
    </row>
    <row r="87" spans="1:3" x14ac:dyDescent="0.25">
      <c r="A87" s="17">
        <v>40428</v>
      </c>
      <c r="B87" s="4" t="s">
        <v>41</v>
      </c>
      <c r="C87" s="7">
        <v>125</v>
      </c>
    </row>
    <row r="88" spans="1:3" x14ac:dyDescent="0.25">
      <c r="A88" s="17">
        <v>40350</v>
      </c>
      <c r="B88" s="4" t="s">
        <v>41</v>
      </c>
      <c r="C88" s="7">
        <v>123</v>
      </c>
    </row>
    <row r="89" spans="1:3" x14ac:dyDescent="0.25">
      <c r="A89" s="17">
        <v>40357</v>
      </c>
      <c r="B89" s="4" t="s">
        <v>42</v>
      </c>
      <c r="C89" s="7">
        <v>123</v>
      </c>
    </row>
    <row r="90" spans="1:3" x14ac:dyDescent="0.25">
      <c r="A90" s="17">
        <v>40390</v>
      </c>
      <c r="B90" s="4" t="s">
        <v>28</v>
      </c>
      <c r="C90" s="7">
        <v>123</v>
      </c>
    </row>
    <row r="91" spans="1:3" x14ac:dyDescent="0.25">
      <c r="A91" s="17">
        <v>40409</v>
      </c>
      <c r="B91" s="4" t="s">
        <v>42</v>
      </c>
      <c r="C91" s="7">
        <v>123</v>
      </c>
    </row>
    <row r="92" spans="1:3" x14ac:dyDescent="0.25">
      <c r="A92" s="17">
        <v>40267</v>
      </c>
      <c r="B92" s="4" t="s">
        <v>42</v>
      </c>
      <c r="C92" s="7">
        <v>122</v>
      </c>
    </row>
    <row r="93" spans="1:3" x14ac:dyDescent="0.25">
      <c r="A93" s="17">
        <v>40406</v>
      </c>
      <c r="B93" s="4" t="s">
        <v>41</v>
      </c>
      <c r="C93" s="7">
        <v>122</v>
      </c>
    </row>
    <row r="94" spans="1:3" x14ac:dyDescent="0.25">
      <c r="A94" s="17">
        <v>40256</v>
      </c>
      <c r="B94" s="4" t="s">
        <v>41</v>
      </c>
      <c r="C94" s="7">
        <v>121</v>
      </c>
    </row>
    <row r="95" spans="1:3" x14ac:dyDescent="0.25">
      <c r="A95" s="17">
        <v>40273</v>
      </c>
      <c r="B95" s="4" t="s">
        <v>42</v>
      </c>
      <c r="C95" s="7">
        <v>121</v>
      </c>
    </row>
    <row r="96" spans="1:3" x14ac:dyDescent="0.25">
      <c r="A96" s="17">
        <v>40298</v>
      </c>
      <c r="B96" s="4" t="s">
        <v>40</v>
      </c>
      <c r="C96" s="7">
        <v>120</v>
      </c>
    </row>
    <row r="97" spans="1:3" x14ac:dyDescent="0.25">
      <c r="A97" s="17">
        <v>40365</v>
      </c>
      <c r="B97" s="4" t="s">
        <v>43</v>
      </c>
      <c r="C97" s="7">
        <v>120</v>
      </c>
    </row>
    <row r="98" spans="1:3" x14ac:dyDescent="0.25">
      <c r="A98" s="17">
        <v>40341</v>
      </c>
      <c r="B98" s="4" t="s">
        <v>42</v>
      </c>
      <c r="C98" s="7">
        <v>119</v>
      </c>
    </row>
    <row r="99" spans="1:3" x14ac:dyDescent="0.25">
      <c r="A99" s="17">
        <v>40377</v>
      </c>
      <c r="B99" s="4" t="s">
        <v>42</v>
      </c>
      <c r="C99" s="7">
        <v>117</v>
      </c>
    </row>
    <row r="100" spans="1:3" x14ac:dyDescent="0.25">
      <c r="A100" s="17">
        <v>40404</v>
      </c>
      <c r="B100" s="4" t="s">
        <v>40</v>
      </c>
      <c r="C100" s="7">
        <v>117</v>
      </c>
    </row>
    <row r="101" spans="1:3" x14ac:dyDescent="0.25">
      <c r="A101" s="17">
        <v>40412</v>
      </c>
      <c r="B101" s="4" t="s">
        <v>43</v>
      </c>
      <c r="C101" s="7">
        <v>117</v>
      </c>
    </row>
    <row r="102" spans="1:3" x14ac:dyDescent="0.25">
      <c r="A102" s="17">
        <v>40449</v>
      </c>
      <c r="B102" s="4" t="s">
        <v>42</v>
      </c>
      <c r="C102" s="7">
        <v>117</v>
      </c>
    </row>
    <row r="103" spans="1:3" x14ac:dyDescent="0.25">
      <c r="A103" s="17">
        <v>40410</v>
      </c>
      <c r="B103" s="4" t="s">
        <v>41</v>
      </c>
      <c r="C103" s="7">
        <v>116</v>
      </c>
    </row>
    <row r="104" spans="1:3" x14ac:dyDescent="0.25">
      <c r="A104" s="17">
        <v>40456</v>
      </c>
      <c r="B104" s="4" t="s">
        <v>43</v>
      </c>
      <c r="C104" s="7">
        <v>116</v>
      </c>
    </row>
    <row r="105" spans="1:3" x14ac:dyDescent="0.25">
      <c r="A105" s="17">
        <v>40320</v>
      </c>
      <c r="B105" s="4" t="s">
        <v>41</v>
      </c>
      <c r="C105" s="7">
        <v>115</v>
      </c>
    </row>
    <row r="106" spans="1:3" x14ac:dyDescent="0.25">
      <c r="A106" s="17">
        <v>40297</v>
      </c>
      <c r="B106" s="4" t="s">
        <v>30</v>
      </c>
      <c r="C106" s="7">
        <v>114</v>
      </c>
    </row>
    <row r="107" spans="1:3" x14ac:dyDescent="0.25">
      <c r="A107" s="17">
        <v>40394</v>
      </c>
      <c r="B107" s="4" t="s">
        <v>28</v>
      </c>
      <c r="C107" s="7">
        <v>114</v>
      </c>
    </row>
    <row r="108" spans="1:3" x14ac:dyDescent="0.25">
      <c r="A108" s="17">
        <v>40376</v>
      </c>
      <c r="B108" s="4" t="s">
        <v>41</v>
      </c>
      <c r="C108" s="7">
        <v>113</v>
      </c>
    </row>
    <row r="109" spans="1:3" x14ac:dyDescent="0.25">
      <c r="A109" s="17">
        <v>40389</v>
      </c>
      <c r="B109" s="4" t="s">
        <v>30</v>
      </c>
      <c r="C109" s="7">
        <v>113</v>
      </c>
    </row>
    <row r="110" spans="1:3" x14ac:dyDescent="0.25">
      <c r="A110" s="17">
        <v>40309</v>
      </c>
      <c r="B110" s="4" t="s">
        <v>30</v>
      </c>
      <c r="C110" s="7">
        <v>111</v>
      </c>
    </row>
    <row r="111" spans="1:3" x14ac:dyDescent="0.25">
      <c r="A111" s="17">
        <v>40277</v>
      </c>
      <c r="B111" s="4" t="s">
        <v>30</v>
      </c>
      <c r="C111" s="7">
        <v>110</v>
      </c>
    </row>
    <row r="112" spans="1:3" x14ac:dyDescent="0.25">
      <c r="A112" s="17">
        <v>40351</v>
      </c>
      <c r="B112" s="4" t="s">
        <v>43</v>
      </c>
      <c r="C112" s="7">
        <v>110</v>
      </c>
    </row>
    <row r="113" spans="1:3" x14ac:dyDescent="0.25">
      <c r="A113" s="17">
        <v>40441</v>
      </c>
      <c r="B113" s="4" t="s">
        <v>43</v>
      </c>
      <c r="C113" s="7">
        <v>110</v>
      </c>
    </row>
    <row r="114" spans="1:3" x14ac:dyDescent="0.25">
      <c r="A114" s="17">
        <v>40272</v>
      </c>
      <c r="B114" s="4" t="s">
        <v>28</v>
      </c>
      <c r="C114" s="7">
        <v>109</v>
      </c>
    </row>
    <row r="115" spans="1:3" x14ac:dyDescent="0.25">
      <c r="A115" s="17">
        <v>40283</v>
      </c>
      <c r="B115" s="4" t="s">
        <v>40</v>
      </c>
      <c r="C115" s="7">
        <v>109</v>
      </c>
    </row>
    <row r="116" spans="1:3" x14ac:dyDescent="0.25">
      <c r="A116" s="17">
        <v>40340</v>
      </c>
      <c r="B116" s="4" t="s">
        <v>30</v>
      </c>
      <c r="C116" s="7">
        <v>109</v>
      </c>
    </row>
    <row r="117" spans="1:3" x14ac:dyDescent="0.25">
      <c r="A117" s="17">
        <v>40344</v>
      </c>
      <c r="B117" s="4" t="s">
        <v>43</v>
      </c>
      <c r="C117" s="7">
        <v>109</v>
      </c>
    </row>
    <row r="118" spans="1:3" x14ac:dyDescent="0.25">
      <c r="A118" s="17">
        <v>40262</v>
      </c>
      <c r="B118" s="4" t="s">
        <v>40</v>
      </c>
      <c r="C118" s="7">
        <v>108</v>
      </c>
    </row>
    <row r="119" spans="1:3" x14ac:dyDescent="0.25">
      <c r="A119" s="17">
        <v>40317</v>
      </c>
      <c r="B119" s="4" t="s">
        <v>42</v>
      </c>
      <c r="C119" s="7">
        <v>108</v>
      </c>
    </row>
    <row r="120" spans="1:3" x14ac:dyDescent="0.25">
      <c r="A120" s="17">
        <v>40343</v>
      </c>
      <c r="B120" s="4" t="s">
        <v>43</v>
      </c>
      <c r="C120" s="7">
        <v>108</v>
      </c>
    </row>
    <row r="121" spans="1:3" x14ac:dyDescent="0.25">
      <c r="A121" s="17">
        <v>40271</v>
      </c>
      <c r="B121" s="4" t="s">
        <v>43</v>
      </c>
      <c r="C121" s="7">
        <v>107</v>
      </c>
    </row>
    <row r="122" spans="1:3" x14ac:dyDescent="0.25">
      <c r="A122" s="17">
        <v>40432</v>
      </c>
      <c r="B122" s="4" t="s">
        <v>30</v>
      </c>
      <c r="C122" s="7">
        <v>107</v>
      </c>
    </row>
    <row r="123" spans="1:3" x14ac:dyDescent="0.25">
      <c r="A123" s="17">
        <v>40400</v>
      </c>
      <c r="B123" s="4" t="s">
        <v>41</v>
      </c>
      <c r="C123" s="7">
        <v>106</v>
      </c>
    </row>
    <row r="124" spans="1:3" x14ac:dyDescent="0.25">
      <c r="A124" s="17">
        <v>40311</v>
      </c>
      <c r="B124" s="4" t="s">
        <v>40</v>
      </c>
      <c r="C124" s="7">
        <v>104</v>
      </c>
    </row>
    <row r="125" spans="1:3" x14ac:dyDescent="0.25">
      <c r="A125" s="17">
        <v>40370</v>
      </c>
      <c r="B125" s="4" t="s">
        <v>41</v>
      </c>
      <c r="C125" s="7">
        <v>104</v>
      </c>
    </row>
    <row r="126" spans="1:3" x14ac:dyDescent="0.25">
      <c r="A126" s="17">
        <v>40287</v>
      </c>
      <c r="B126" s="4" t="s">
        <v>30</v>
      </c>
      <c r="C126" s="7">
        <v>103</v>
      </c>
    </row>
    <row r="127" spans="1:3" x14ac:dyDescent="0.25">
      <c r="A127" s="17">
        <v>40360</v>
      </c>
      <c r="B127" s="4" t="s">
        <v>43</v>
      </c>
      <c r="C127" s="7">
        <v>103</v>
      </c>
    </row>
    <row r="128" spans="1:3" x14ac:dyDescent="0.25">
      <c r="A128" s="17">
        <v>40349</v>
      </c>
      <c r="B128" s="4" t="s">
        <v>41</v>
      </c>
      <c r="C128" s="7">
        <v>100</v>
      </c>
    </row>
    <row r="129" spans="1:3" x14ac:dyDescent="0.25">
      <c r="A129" s="17">
        <v>40373</v>
      </c>
      <c r="B129" s="4" t="s">
        <v>40</v>
      </c>
      <c r="C129" s="7">
        <v>100</v>
      </c>
    </row>
    <row r="130" spans="1:3" x14ac:dyDescent="0.25">
      <c r="A130" s="17">
        <v>40319</v>
      </c>
      <c r="B130" s="4" t="s">
        <v>40</v>
      </c>
      <c r="C130" s="7">
        <v>99</v>
      </c>
    </row>
    <row r="131" spans="1:3" x14ac:dyDescent="0.25">
      <c r="A131" s="17">
        <v>40330</v>
      </c>
      <c r="B131" s="4" t="s">
        <v>41</v>
      </c>
      <c r="C131" s="7">
        <v>99</v>
      </c>
    </row>
    <row r="132" spans="1:3" x14ac:dyDescent="0.25">
      <c r="A132" s="17">
        <v>40382</v>
      </c>
      <c r="B132" s="4" t="s">
        <v>30</v>
      </c>
      <c r="C132" s="7">
        <v>98</v>
      </c>
    </row>
    <row r="133" spans="1:3" x14ac:dyDescent="0.25">
      <c r="A133" s="17">
        <v>40436</v>
      </c>
      <c r="B133" s="4" t="s">
        <v>42</v>
      </c>
      <c r="C133" s="7">
        <v>98</v>
      </c>
    </row>
    <row r="134" spans="1:3" x14ac:dyDescent="0.25">
      <c r="A134" s="17">
        <v>40425</v>
      </c>
      <c r="B134" s="4" t="s">
        <v>30</v>
      </c>
      <c r="C134" s="7">
        <v>97</v>
      </c>
    </row>
    <row r="135" spans="1:3" x14ac:dyDescent="0.25">
      <c r="A135" s="17">
        <v>40300</v>
      </c>
      <c r="B135" s="4" t="s">
        <v>28</v>
      </c>
      <c r="C135" s="7">
        <v>96</v>
      </c>
    </row>
    <row r="136" spans="1:3" x14ac:dyDescent="0.25">
      <c r="A136" s="17">
        <v>40315</v>
      </c>
      <c r="B136" s="4" t="s">
        <v>42</v>
      </c>
      <c r="C136" s="7">
        <v>96</v>
      </c>
    </row>
    <row r="137" spans="1:3" x14ac:dyDescent="0.25">
      <c r="A137" s="17">
        <v>40402</v>
      </c>
      <c r="B137" s="4" t="s">
        <v>28</v>
      </c>
      <c r="C137" s="7">
        <v>95</v>
      </c>
    </row>
    <row r="138" spans="1:3" x14ac:dyDescent="0.25">
      <c r="A138" s="17">
        <v>40416</v>
      </c>
      <c r="B138" s="4" t="s">
        <v>41</v>
      </c>
      <c r="C138" s="7">
        <v>95</v>
      </c>
    </row>
    <row r="139" spans="1:3" x14ac:dyDescent="0.25">
      <c r="A139" s="17">
        <v>40294</v>
      </c>
      <c r="B139" s="4" t="s">
        <v>30</v>
      </c>
      <c r="C139" s="7">
        <v>94</v>
      </c>
    </row>
    <row r="140" spans="1:3" x14ac:dyDescent="0.25">
      <c r="A140" s="17">
        <v>40369</v>
      </c>
      <c r="B140" s="4" t="s">
        <v>40</v>
      </c>
      <c r="C140" s="7">
        <v>92</v>
      </c>
    </row>
    <row r="141" spans="1:3" x14ac:dyDescent="0.25">
      <c r="A141" s="17">
        <v>40411</v>
      </c>
      <c r="B141" s="4" t="s">
        <v>43</v>
      </c>
      <c r="C141" s="7">
        <v>91</v>
      </c>
    </row>
    <row r="142" spans="1:3" x14ac:dyDescent="0.25">
      <c r="A142" s="17">
        <v>40276</v>
      </c>
      <c r="B142" s="4" t="s">
        <v>41</v>
      </c>
      <c r="C142" s="7">
        <v>88</v>
      </c>
    </row>
    <row r="143" spans="1:3" x14ac:dyDescent="0.25">
      <c r="A143" s="17">
        <v>40379</v>
      </c>
      <c r="B143" s="4" t="s">
        <v>43</v>
      </c>
      <c r="C143" s="7">
        <v>88</v>
      </c>
    </row>
    <row r="144" spans="1:3" x14ac:dyDescent="0.25">
      <c r="A144" s="17">
        <v>40431</v>
      </c>
      <c r="B144" s="4" t="s">
        <v>42</v>
      </c>
      <c r="C144" s="7">
        <v>88</v>
      </c>
    </row>
    <row r="145" spans="1:3" x14ac:dyDescent="0.25">
      <c r="A145" s="17">
        <v>40423</v>
      </c>
      <c r="B145" s="4" t="s">
        <v>40</v>
      </c>
      <c r="C145" s="7">
        <v>87</v>
      </c>
    </row>
    <row r="146" spans="1:3" x14ac:dyDescent="0.25">
      <c r="A146" s="17">
        <v>40266</v>
      </c>
      <c r="B146" s="4" t="s">
        <v>28</v>
      </c>
      <c r="C146" s="7">
        <v>86</v>
      </c>
    </row>
    <row r="147" spans="1:3" x14ac:dyDescent="0.25">
      <c r="A147" s="17">
        <v>40422</v>
      </c>
      <c r="B147" s="4" t="s">
        <v>40</v>
      </c>
      <c r="C147" s="7">
        <v>86</v>
      </c>
    </row>
    <row r="148" spans="1:3" x14ac:dyDescent="0.25">
      <c r="A148" s="17">
        <v>40420</v>
      </c>
      <c r="B148" s="4" t="s">
        <v>30</v>
      </c>
      <c r="C148" s="7">
        <v>84</v>
      </c>
    </row>
    <row r="149" spans="1:3" x14ac:dyDescent="0.25">
      <c r="A149" s="17">
        <v>40438</v>
      </c>
      <c r="B149" s="4" t="s">
        <v>30</v>
      </c>
      <c r="C149" s="7">
        <v>84</v>
      </c>
    </row>
    <row r="150" spans="1:3" x14ac:dyDescent="0.25">
      <c r="A150" s="17">
        <v>40293</v>
      </c>
      <c r="B150" s="4" t="s">
        <v>28</v>
      </c>
      <c r="C150" s="7">
        <v>81</v>
      </c>
    </row>
    <row r="151" spans="1:3" x14ac:dyDescent="0.25">
      <c r="A151" s="17">
        <v>40396</v>
      </c>
      <c r="B151" s="4" t="s">
        <v>41</v>
      </c>
      <c r="C151" s="7">
        <v>81</v>
      </c>
    </row>
    <row r="152" spans="1:3" x14ac:dyDescent="0.25">
      <c r="A152" s="17">
        <v>40453</v>
      </c>
      <c r="B152" s="4" t="s">
        <v>43</v>
      </c>
      <c r="C152" s="7">
        <v>80</v>
      </c>
    </row>
    <row r="153" spans="1:3" x14ac:dyDescent="0.25">
      <c r="A153" s="17">
        <v>40363</v>
      </c>
      <c r="B153" s="4" t="s">
        <v>40</v>
      </c>
      <c r="C153" s="7">
        <v>79</v>
      </c>
    </row>
    <row r="154" spans="1:3" x14ac:dyDescent="0.25">
      <c r="A154" s="17">
        <v>40397</v>
      </c>
      <c r="B154" s="4" t="s">
        <v>41</v>
      </c>
      <c r="C154" s="7">
        <v>79</v>
      </c>
    </row>
    <row r="155" spans="1:3" x14ac:dyDescent="0.25">
      <c r="A155" s="17">
        <v>40274</v>
      </c>
      <c r="B155" s="4" t="s">
        <v>40</v>
      </c>
      <c r="C155" s="7">
        <v>78</v>
      </c>
    </row>
    <row r="156" spans="1:3" x14ac:dyDescent="0.25">
      <c r="A156" s="17">
        <v>40364</v>
      </c>
      <c r="B156" s="4" t="s">
        <v>30</v>
      </c>
      <c r="C156" s="7">
        <v>78</v>
      </c>
    </row>
    <row r="157" spans="1:3" x14ac:dyDescent="0.25">
      <c r="A157" s="17">
        <v>40378</v>
      </c>
      <c r="B157" s="4" t="s">
        <v>30</v>
      </c>
      <c r="C157" s="7">
        <v>78</v>
      </c>
    </row>
    <row r="158" spans="1:3" x14ac:dyDescent="0.25">
      <c r="A158" s="17">
        <v>40269</v>
      </c>
      <c r="B158" s="4" t="s">
        <v>43</v>
      </c>
      <c r="C158" s="7">
        <v>77</v>
      </c>
    </row>
    <row r="159" spans="1:3" x14ac:dyDescent="0.25">
      <c r="A159" s="17">
        <v>40314</v>
      </c>
      <c r="B159" s="4" t="s">
        <v>42</v>
      </c>
      <c r="C159" s="7">
        <v>76</v>
      </c>
    </row>
    <row r="160" spans="1:3" x14ac:dyDescent="0.25">
      <c r="A160" s="17">
        <v>40342</v>
      </c>
      <c r="B160" s="4" t="s">
        <v>41</v>
      </c>
      <c r="C160" s="7">
        <v>76</v>
      </c>
    </row>
    <row r="161" spans="1:3" x14ac:dyDescent="0.25">
      <c r="A161" s="17">
        <v>40375</v>
      </c>
      <c r="B161" s="4" t="s">
        <v>28</v>
      </c>
      <c r="C161" s="7">
        <v>76</v>
      </c>
    </row>
    <row r="162" spans="1:3" x14ac:dyDescent="0.25">
      <c r="A162" s="17">
        <v>40398</v>
      </c>
      <c r="B162" s="4" t="s">
        <v>41</v>
      </c>
      <c r="C162" s="7">
        <v>76</v>
      </c>
    </row>
    <row r="163" spans="1:3" x14ac:dyDescent="0.25">
      <c r="A163" s="17">
        <v>40407</v>
      </c>
      <c r="B163" s="4" t="s">
        <v>40</v>
      </c>
      <c r="C163" s="7">
        <v>76</v>
      </c>
    </row>
    <row r="164" spans="1:3" x14ac:dyDescent="0.25">
      <c r="A164" s="17">
        <v>40259</v>
      </c>
      <c r="B164" s="4" t="s">
        <v>43</v>
      </c>
      <c r="C164" s="7">
        <v>75</v>
      </c>
    </row>
    <row r="165" spans="1:3" x14ac:dyDescent="0.25">
      <c r="A165" s="17">
        <v>40296</v>
      </c>
      <c r="B165" s="4" t="s">
        <v>40</v>
      </c>
      <c r="C165" s="7">
        <v>75</v>
      </c>
    </row>
    <row r="166" spans="1:3" x14ac:dyDescent="0.25">
      <c r="A166" s="17">
        <v>40333</v>
      </c>
      <c r="B166" s="4" t="s">
        <v>42</v>
      </c>
      <c r="C166" s="7">
        <v>75</v>
      </c>
    </row>
    <row r="167" spans="1:3" x14ac:dyDescent="0.25">
      <c r="A167" s="17">
        <v>40434</v>
      </c>
      <c r="B167" s="4" t="s">
        <v>40</v>
      </c>
      <c r="C167" s="7">
        <v>75</v>
      </c>
    </row>
    <row r="168" spans="1:3" x14ac:dyDescent="0.25">
      <c r="A168" s="17">
        <v>40285</v>
      </c>
      <c r="B168" s="4" t="s">
        <v>41</v>
      </c>
      <c r="C168" s="7">
        <v>74</v>
      </c>
    </row>
    <row r="169" spans="1:3" x14ac:dyDescent="0.25">
      <c r="A169" s="17">
        <v>40338</v>
      </c>
      <c r="B169" s="4" t="s">
        <v>42</v>
      </c>
      <c r="C169" s="7">
        <v>74</v>
      </c>
    </row>
    <row r="170" spans="1:3" x14ac:dyDescent="0.25">
      <c r="A170" s="17">
        <v>40401</v>
      </c>
      <c r="B170" s="4" t="s">
        <v>43</v>
      </c>
      <c r="C170" s="7">
        <v>74</v>
      </c>
    </row>
    <row r="171" spans="1:3" x14ac:dyDescent="0.25">
      <c r="A171" s="17">
        <v>40255</v>
      </c>
      <c r="B171" s="4" t="s">
        <v>40</v>
      </c>
      <c r="C171" s="7">
        <v>73</v>
      </c>
    </row>
    <row r="172" spans="1:3" x14ac:dyDescent="0.25">
      <c r="A172" s="17">
        <v>40392</v>
      </c>
      <c r="B172" s="4" t="s">
        <v>28</v>
      </c>
      <c r="C172" s="7">
        <v>73</v>
      </c>
    </row>
    <row r="173" spans="1:3" x14ac:dyDescent="0.25">
      <c r="A173" s="17">
        <v>40281</v>
      </c>
      <c r="B173" s="4" t="s">
        <v>43</v>
      </c>
      <c r="C173" s="7">
        <v>71</v>
      </c>
    </row>
    <row r="174" spans="1:3" x14ac:dyDescent="0.25">
      <c r="A174" s="17">
        <v>40353</v>
      </c>
      <c r="B174" s="4" t="s">
        <v>42</v>
      </c>
      <c r="C174" s="7">
        <v>71</v>
      </c>
    </row>
    <row r="175" spans="1:3" x14ac:dyDescent="0.25">
      <c r="A175" s="17">
        <v>40310</v>
      </c>
      <c r="B175" s="4" t="s">
        <v>42</v>
      </c>
      <c r="C175" s="7">
        <v>70</v>
      </c>
    </row>
    <row r="176" spans="1:3" x14ac:dyDescent="0.25">
      <c r="A176" s="17">
        <v>40301</v>
      </c>
      <c r="B176" s="4" t="s">
        <v>28</v>
      </c>
      <c r="C176" s="7">
        <v>69</v>
      </c>
    </row>
    <row r="177" spans="1:3" x14ac:dyDescent="0.25">
      <c r="A177" s="17">
        <v>40339</v>
      </c>
      <c r="B177" s="4" t="s">
        <v>30</v>
      </c>
      <c r="C177" s="7">
        <v>69</v>
      </c>
    </row>
    <row r="178" spans="1:3" x14ac:dyDescent="0.25">
      <c r="A178" s="17">
        <v>40429</v>
      </c>
      <c r="B178" s="4" t="s">
        <v>40</v>
      </c>
      <c r="C178" s="7">
        <v>69</v>
      </c>
    </row>
    <row r="179" spans="1:3" x14ac:dyDescent="0.25">
      <c r="A179" s="17">
        <v>40435</v>
      </c>
      <c r="B179" s="4" t="s">
        <v>40</v>
      </c>
      <c r="C179" s="7">
        <v>68</v>
      </c>
    </row>
    <row r="180" spans="1:3" x14ac:dyDescent="0.25">
      <c r="A180" s="17">
        <v>40443</v>
      </c>
      <c r="B180" s="4" t="s">
        <v>28</v>
      </c>
      <c r="C180" s="7">
        <v>68</v>
      </c>
    </row>
    <row r="181" spans="1:3" x14ac:dyDescent="0.25">
      <c r="A181" s="17">
        <v>40367</v>
      </c>
      <c r="B181" s="4" t="s">
        <v>42</v>
      </c>
      <c r="C181" s="7">
        <v>67</v>
      </c>
    </row>
    <row r="182" spans="1:3" x14ac:dyDescent="0.25">
      <c r="A182" s="17">
        <v>40265</v>
      </c>
      <c r="B182" s="4" t="s">
        <v>43</v>
      </c>
      <c r="C182" s="7">
        <v>66</v>
      </c>
    </row>
    <row r="183" spans="1:3" x14ac:dyDescent="0.25">
      <c r="A183" s="17">
        <v>40292</v>
      </c>
      <c r="B183" s="4" t="s">
        <v>43</v>
      </c>
      <c r="C183" s="7">
        <v>66</v>
      </c>
    </row>
    <row r="184" spans="1:3" x14ac:dyDescent="0.25">
      <c r="A184" s="17">
        <v>40447</v>
      </c>
      <c r="B184" s="4" t="s">
        <v>28</v>
      </c>
      <c r="C184" s="7">
        <v>65</v>
      </c>
    </row>
    <row r="185" spans="1:3" x14ac:dyDescent="0.25">
      <c r="A185" s="17">
        <v>40312</v>
      </c>
      <c r="B185" s="4" t="s">
        <v>28</v>
      </c>
      <c r="C185" s="7">
        <v>64</v>
      </c>
    </row>
    <row r="186" spans="1:3" x14ac:dyDescent="0.25">
      <c r="A186" s="17">
        <v>40318</v>
      </c>
      <c r="B186" s="4" t="s">
        <v>42</v>
      </c>
      <c r="C186" s="7">
        <v>63</v>
      </c>
    </row>
    <row r="187" spans="1:3" x14ac:dyDescent="0.25">
      <c r="A187" s="17">
        <v>40304</v>
      </c>
      <c r="B187" s="4" t="s">
        <v>30</v>
      </c>
      <c r="C187" s="7">
        <v>62</v>
      </c>
    </row>
    <row r="188" spans="1:3" x14ac:dyDescent="0.25">
      <c r="A188" s="17">
        <v>40427</v>
      </c>
      <c r="B188" s="4" t="s">
        <v>30</v>
      </c>
      <c r="C188" s="7">
        <v>62</v>
      </c>
    </row>
    <row r="189" spans="1:3" x14ac:dyDescent="0.25">
      <c r="A189" s="17">
        <v>40261</v>
      </c>
      <c r="B189" s="4" t="s">
        <v>43</v>
      </c>
      <c r="C189" s="7">
        <v>61</v>
      </c>
    </row>
    <row r="190" spans="1:3" x14ac:dyDescent="0.25">
      <c r="A190" s="17">
        <v>40391</v>
      </c>
      <c r="B190" s="4" t="s">
        <v>30</v>
      </c>
      <c r="C190" s="7">
        <v>60</v>
      </c>
    </row>
    <row r="191" spans="1:3" x14ac:dyDescent="0.25">
      <c r="A191" s="17">
        <v>40455</v>
      </c>
      <c r="B191" s="4" t="s">
        <v>28</v>
      </c>
      <c r="C191" s="7">
        <v>60</v>
      </c>
    </row>
    <row r="192" spans="1:3" x14ac:dyDescent="0.25">
      <c r="A192" s="17">
        <v>40329</v>
      </c>
      <c r="B192" s="4" t="s">
        <v>41</v>
      </c>
      <c r="C192" s="7">
        <v>59</v>
      </c>
    </row>
    <row r="193" spans="1:3" x14ac:dyDescent="0.25">
      <c r="A193" s="17">
        <v>40280</v>
      </c>
      <c r="B193" s="4" t="s">
        <v>40</v>
      </c>
      <c r="C193" s="7">
        <v>58</v>
      </c>
    </row>
    <row r="194" spans="1:3" x14ac:dyDescent="0.25">
      <c r="A194" s="17">
        <v>40417</v>
      </c>
      <c r="B194" s="4" t="s">
        <v>28</v>
      </c>
      <c r="C194" s="7">
        <v>57</v>
      </c>
    </row>
    <row r="195" spans="1:3" x14ac:dyDescent="0.25">
      <c r="A195" s="17">
        <v>40450</v>
      </c>
      <c r="B195" s="4" t="s">
        <v>42</v>
      </c>
      <c r="C195" s="7">
        <v>57</v>
      </c>
    </row>
    <row r="196" spans="1:3" x14ac:dyDescent="0.25">
      <c r="A196" s="17">
        <v>40313</v>
      </c>
      <c r="B196" s="4" t="s">
        <v>41</v>
      </c>
      <c r="C196" s="7">
        <v>56</v>
      </c>
    </row>
    <row r="197" spans="1:3" x14ac:dyDescent="0.25">
      <c r="A197" s="17">
        <v>40326</v>
      </c>
      <c r="B197" s="4" t="s">
        <v>42</v>
      </c>
      <c r="C197" s="7">
        <v>56</v>
      </c>
    </row>
    <row r="198" spans="1:3" x14ac:dyDescent="0.25">
      <c r="A198" s="17">
        <v>40374</v>
      </c>
      <c r="B198" s="4" t="s">
        <v>43</v>
      </c>
      <c r="C198" s="7">
        <v>56</v>
      </c>
    </row>
    <row r="199" spans="1:3" x14ac:dyDescent="0.25">
      <c r="A199" s="17">
        <v>40385</v>
      </c>
      <c r="B199" s="4" t="s">
        <v>42</v>
      </c>
      <c r="C199" s="7">
        <v>56</v>
      </c>
    </row>
    <row r="200" spans="1:3" x14ac:dyDescent="0.25">
      <c r="A200" s="17">
        <v>40279</v>
      </c>
      <c r="B200" s="4" t="s">
        <v>41</v>
      </c>
      <c r="C200" s="7">
        <v>54</v>
      </c>
    </row>
    <row r="201" spans="1:3" x14ac:dyDescent="0.25">
      <c r="A201" s="17">
        <v>40291</v>
      </c>
      <c r="B201" s="4" t="s">
        <v>30</v>
      </c>
      <c r="C201" s="7">
        <v>54</v>
      </c>
    </row>
    <row r="202" spans="1:3" x14ac:dyDescent="0.25">
      <c r="A202" s="17">
        <v>40328</v>
      </c>
      <c r="B202" s="4" t="s">
        <v>40</v>
      </c>
      <c r="C202" s="7">
        <v>54</v>
      </c>
    </row>
    <row r="203" spans="1:3" x14ac:dyDescent="0.25">
      <c r="A203" s="17">
        <v>40415</v>
      </c>
      <c r="B203" s="4" t="s">
        <v>43</v>
      </c>
      <c r="C203" s="7">
        <v>54</v>
      </c>
    </row>
    <row r="204" spans="1:3" x14ac:dyDescent="0.25">
      <c r="A204" s="17">
        <v>40387</v>
      </c>
      <c r="B204" s="4" t="s">
        <v>41</v>
      </c>
      <c r="C204" s="7">
        <v>53</v>
      </c>
    </row>
    <row r="205" spans="1:3" x14ac:dyDescent="0.25">
      <c r="A205" s="17">
        <v>40268</v>
      </c>
      <c r="B205" s="4" t="s">
        <v>28</v>
      </c>
      <c r="C205" s="7">
        <v>50</v>
      </c>
    </row>
    <row r="206" spans="1:3" x14ac:dyDescent="0.25">
      <c r="A206" s="17">
        <v>40282</v>
      </c>
      <c r="B206" s="4" t="s">
        <v>41</v>
      </c>
      <c r="C206" s="7">
        <v>50</v>
      </c>
    </row>
    <row r="207" spans="1:3" x14ac:dyDescent="0.25">
      <c r="A207" s="17">
        <v>40286</v>
      </c>
      <c r="B207" s="4" t="s">
        <v>28</v>
      </c>
      <c r="C207" s="7">
        <v>50</v>
      </c>
    </row>
    <row r="208" spans="1:3" x14ac:dyDescent="0.25">
      <c r="A208" s="17">
        <v>40446</v>
      </c>
      <c r="B208" s="4" t="s">
        <v>43</v>
      </c>
      <c r="C208" s="7">
        <v>50</v>
      </c>
    </row>
  </sheetData>
  <autoFilter ref="A3:C3">
    <sortState ref="A4:C208">
      <sortCondition descending="1" ref="C3"/>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62</vt:i4>
      </vt:variant>
    </vt:vector>
  </HeadingPairs>
  <TitlesOfParts>
    <vt:vector size="62" baseType="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lpstr>Sheet16</vt:lpstr>
      <vt:lpstr>Sheet17</vt:lpstr>
      <vt:lpstr>Sheet18</vt:lpstr>
      <vt:lpstr>Sheet19</vt:lpstr>
      <vt:lpstr>Sheet20</vt:lpstr>
      <vt:lpstr>Sheet21</vt:lpstr>
      <vt:lpstr>Sheet22</vt:lpstr>
      <vt:lpstr>Sheet23</vt:lpstr>
      <vt:lpstr>Sheet24</vt:lpstr>
      <vt:lpstr>Sheet25</vt:lpstr>
      <vt:lpstr>Sheet26</vt:lpstr>
      <vt:lpstr>Sheet27</vt:lpstr>
      <vt:lpstr>Sheet28</vt:lpstr>
      <vt:lpstr>Sheet29</vt:lpstr>
      <vt:lpstr>Sheet30</vt:lpstr>
      <vt:lpstr>Sheet31</vt:lpstr>
      <vt:lpstr>Sheet32</vt:lpstr>
      <vt:lpstr>Sheet33</vt:lpstr>
      <vt:lpstr>Sheet34</vt:lpstr>
      <vt:lpstr>Sheet35</vt:lpstr>
      <vt:lpstr>Sheet36</vt:lpstr>
      <vt:lpstr>Sheet37</vt:lpstr>
      <vt:lpstr>Sheet38</vt:lpstr>
      <vt:lpstr>Sheet39</vt:lpstr>
      <vt:lpstr>Sheet40</vt:lpstr>
      <vt:lpstr>Sheet41</vt:lpstr>
      <vt:lpstr>Sheet42</vt:lpstr>
      <vt:lpstr>Sheet43</vt:lpstr>
      <vt:lpstr>Sheet44</vt:lpstr>
      <vt:lpstr>Sheet45</vt:lpstr>
      <vt:lpstr>Sheet46</vt:lpstr>
      <vt:lpstr>Sheet47</vt:lpstr>
      <vt:lpstr>Sheet48</vt:lpstr>
      <vt:lpstr>Sheet49</vt:lpstr>
      <vt:lpstr>Sheet50</vt:lpstr>
      <vt:lpstr>Sheet51</vt:lpstr>
      <vt:lpstr>Sheet52</vt:lpstr>
      <vt:lpstr>Sheet53</vt:lpstr>
      <vt:lpstr>Sheet54</vt:lpstr>
      <vt:lpstr>Sheet55</vt:lpstr>
      <vt:lpstr>Sheet56</vt:lpstr>
      <vt:lpstr>Sheet57</vt:lpstr>
      <vt:lpstr>Sheet58</vt:lpstr>
      <vt:lpstr>Sheet59</vt:lpstr>
      <vt:lpstr>Sheet60</vt:lpstr>
      <vt:lpstr>Sheet61</vt:lpstr>
      <vt:lpstr>Sheet62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Admin</cp:lastModifiedBy>
  <dcterms:created xsi:type="dcterms:W3CDTF">2023-04-09T09:02:53Z</dcterms:created>
  <dcterms:modified xsi:type="dcterms:W3CDTF">2023-07-31T04:28:14Z</dcterms:modified>
</cp:coreProperties>
</file>