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tsirantokoloina/Documents/Divers/"/>
    </mc:Choice>
  </mc:AlternateContent>
  <bookViews>
    <workbookView xWindow="0" yWindow="460" windowWidth="25600" windowHeight="14440" tabRatio="500" activeTab="4"/>
  </bookViews>
  <sheets>
    <sheet name="Sakafo masaka" sheetId="1" r:id="rId1"/>
    <sheet name="Détails dépense" sheetId="2" r:id="rId2"/>
    <sheet name="Boissons" sheetId="3" r:id="rId3"/>
    <sheet name="Répartitiion tâches" sheetId="4" r:id="rId4"/>
    <sheet name="Recap reunion 0212" sheetId="6" r:id="rId5"/>
    <sheet name="Compt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" l="1"/>
  <c r="F46" i="2"/>
  <c r="F48" i="2"/>
  <c r="F47" i="2"/>
  <c r="F37" i="2"/>
  <c r="E33" i="2"/>
  <c r="E34" i="2"/>
  <c r="E35" i="2"/>
  <c r="E36" i="2"/>
  <c r="E37" i="2"/>
  <c r="F39" i="2"/>
  <c r="E9" i="2"/>
  <c r="E10" i="2"/>
  <c r="E11" i="2"/>
  <c r="E12" i="2"/>
  <c r="E13" i="2"/>
  <c r="E14" i="2"/>
  <c r="E15" i="2"/>
  <c r="E16" i="2"/>
  <c r="E17" i="2"/>
  <c r="F9" i="2"/>
  <c r="E29" i="2"/>
  <c r="E30" i="2"/>
  <c r="E31" i="2"/>
  <c r="E32" i="2"/>
  <c r="F29" i="2"/>
  <c r="G9" i="3"/>
  <c r="E6" i="3"/>
  <c r="E9" i="3"/>
  <c r="H6" i="3"/>
  <c r="I6" i="3"/>
  <c r="I9" i="3"/>
  <c r="G3" i="3"/>
  <c r="G4" i="3"/>
  <c r="G5" i="3"/>
  <c r="G6" i="3"/>
  <c r="G2" i="3"/>
  <c r="H2" i="3"/>
  <c r="H3" i="3"/>
  <c r="I3" i="3"/>
  <c r="I4" i="3"/>
  <c r="I5" i="3"/>
  <c r="I2" i="3"/>
  <c r="H4" i="3"/>
  <c r="H5" i="3"/>
  <c r="E3" i="3"/>
  <c r="E4" i="3"/>
  <c r="E5" i="3"/>
  <c r="E2" i="3"/>
  <c r="E24" i="2"/>
  <c r="E25" i="2"/>
  <c r="E26" i="2"/>
  <c r="E27" i="2"/>
  <c r="E28" i="2"/>
  <c r="F24" i="2"/>
  <c r="B7" i="1"/>
  <c r="E20" i="2"/>
  <c r="E21" i="2"/>
  <c r="E22" i="2"/>
  <c r="E23" i="2"/>
  <c r="F20" i="2"/>
  <c r="B6" i="1"/>
  <c r="E18" i="2"/>
  <c r="E19" i="2"/>
  <c r="F18" i="2"/>
  <c r="B5" i="1"/>
  <c r="B4" i="1"/>
  <c r="E6" i="2"/>
  <c r="E7" i="2"/>
  <c r="E8" i="2"/>
  <c r="F6" i="2"/>
  <c r="B3" i="1"/>
  <c r="E2" i="2"/>
  <c r="E3" i="2"/>
  <c r="E4" i="2"/>
  <c r="E5" i="2"/>
  <c r="F2" i="2"/>
  <c r="B2" i="1"/>
  <c r="E8" i="1"/>
  <c r="F8" i="1"/>
  <c r="G8" i="1"/>
  <c r="E2" i="1"/>
  <c r="E3" i="1"/>
  <c r="E4" i="1"/>
  <c r="E5" i="1"/>
  <c r="E6" i="1"/>
  <c r="E7" i="1"/>
  <c r="E10" i="1"/>
  <c r="B10" i="1"/>
  <c r="F5" i="1"/>
  <c r="G5" i="1"/>
  <c r="F3" i="1"/>
  <c r="G3" i="1"/>
  <c r="F4" i="1"/>
  <c r="G4" i="1"/>
  <c r="F6" i="1"/>
  <c r="G6" i="1"/>
  <c r="F7" i="1"/>
  <c r="G7" i="1"/>
  <c r="F2" i="1"/>
  <c r="G2" i="1"/>
  <c r="G10" i="1"/>
</calcChain>
</file>

<file path=xl/sharedStrings.xml><?xml version="1.0" encoding="utf-8"?>
<sst xmlns="http://schemas.openxmlformats.org/spreadsheetml/2006/main" count="165" uniqueCount="115">
  <si>
    <t>Menu</t>
  </si>
  <si>
    <t>Dépense</t>
  </si>
  <si>
    <t>PV unitaire</t>
  </si>
  <si>
    <t>Quantité</t>
  </si>
  <si>
    <t xml:space="preserve">PV estimé </t>
  </si>
  <si>
    <t>Bénéfice unitaire</t>
  </si>
  <si>
    <t xml:space="preserve">Bénéfice totale estimé </t>
  </si>
  <si>
    <t>Brochette</t>
  </si>
  <si>
    <t>Nem &amp; Sambos</t>
  </si>
  <si>
    <t>Soupe chinoise</t>
  </si>
  <si>
    <t>Soupe tongotr'omby</t>
  </si>
  <si>
    <t>Vary @ anana</t>
  </si>
  <si>
    <t xml:space="preserve">Composé </t>
  </si>
  <si>
    <t>Brochette + sauce &amp; lasary</t>
  </si>
  <si>
    <t>Vary @ anana + saucisse /kitoza</t>
  </si>
  <si>
    <t>Ingrédients</t>
  </si>
  <si>
    <t>Prix unitaire</t>
  </si>
  <si>
    <t>Total</t>
  </si>
  <si>
    <t>hen'omby</t>
  </si>
  <si>
    <t>tahona brochette</t>
  </si>
  <si>
    <t>Nem &amp; sambos</t>
  </si>
  <si>
    <t>Lasary</t>
  </si>
  <si>
    <t>Sauce Voanjo</t>
  </si>
  <si>
    <t>pâte Nem</t>
  </si>
  <si>
    <t>Steack haché</t>
  </si>
  <si>
    <t>zava-maintso</t>
  </si>
  <si>
    <t>Soupe Chinoise</t>
  </si>
  <si>
    <t>Ailes de poulet</t>
  </si>
  <si>
    <t>Taolana</t>
  </si>
  <si>
    <t>Crevette</t>
  </si>
  <si>
    <t xml:space="preserve">Pâte </t>
  </si>
  <si>
    <t>toto-kena</t>
  </si>
  <si>
    <t>Atody</t>
  </si>
  <si>
    <t>Kotomila</t>
  </si>
  <si>
    <t>Ravioli</t>
  </si>
  <si>
    <t xml:space="preserve">Hena </t>
  </si>
  <si>
    <t>tsa-tsio</t>
  </si>
  <si>
    <t>Tongony</t>
  </si>
  <si>
    <t xml:space="preserve">Légume </t>
  </si>
  <si>
    <t>vary</t>
  </si>
  <si>
    <t>anana</t>
  </si>
  <si>
    <t>saucisse</t>
  </si>
  <si>
    <t>kitoza</t>
  </si>
  <si>
    <t>Composé</t>
  </si>
  <si>
    <t>Légumes</t>
  </si>
  <si>
    <t>Mayonnaise</t>
  </si>
  <si>
    <t>concombre</t>
  </si>
  <si>
    <t>macaronni</t>
  </si>
  <si>
    <t>salade</t>
  </si>
  <si>
    <t xml:space="preserve">Ailes de poulet </t>
  </si>
  <si>
    <t>poulet</t>
  </si>
  <si>
    <t>5 epices</t>
  </si>
  <si>
    <t>THB</t>
  </si>
  <si>
    <t>Heneiken</t>
  </si>
  <si>
    <t>Jus cannette</t>
  </si>
  <si>
    <t>Bonbon anglais</t>
  </si>
  <si>
    <t>quantité</t>
  </si>
  <si>
    <t xml:space="preserve">Whisky </t>
  </si>
  <si>
    <t>PA unitaire</t>
  </si>
  <si>
    <t>PA total</t>
  </si>
  <si>
    <t>PV total</t>
  </si>
  <si>
    <t>Bénéfice total</t>
  </si>
  <si>
    <t>Lot</t>
  </si>
  <si>
    <t>Didie</t>
  </si>
  <si>
    <t>Rejo</t>
  </si>
  <si>
    <t>sauce soja</t>
  </si>
  <si>
    <t>sauce huitre</t>
  </si>
  <si>
    <t>Lille</t>
  </si>
  <si>
    <t>Charges fixes</t>
  </si>
  <si>
    <t>Salle</t>
  </si>
  <si>
    <t>Couverts</t>
  </si>
  <si>
    <t>Essui-tout</t>
  </si>
  <si>
    <t>Bol à soupe</t>
  </si>
  <si>
    <t>Kitoza @ saucisse</t>
  </si>
  <si>
    <t xml:space="preserve">Rado </t>
  </si>
  <si>
    <t>Koloina</t>
  </si>
  <si>
    <t xml:space="preserve">Jordy </t>
  </si>
  <si>
    <t>Whisky</t>
  </si>
  <si>
    <t>Boissons</t>
  </si>
  <si>
    <t>Total dépense</t>
  </si>
  <si>
    <t>Recette sakafo masaka</t>
  </si>
  <si>
    <t>Recette boisson</t>
  </si>
  <si>
    <t xml:space="preserve">Bénéfice net </t>
  </si>
  <si>
    <t>Responsable</t>
  </si>
  <si>
    <t>Nems Sambos</t>
  </si>
  <si>
    <t>Colonne1</t>
  </si>
  <si>
    <t>Tâches</t>
  </si>
  <si>
    <t>Coca</t>
  </si>
  <si>
    <t>Hen'omby vidiana any Paris store</t>
  </si>
  <si>
    <t xml:space="preserve">Tahona masikita </t>
  </si>
  <si>
    <t>efa azo daholo ny ingrédients</t>
  </si>
  <si>
    <t>efa azo ny bol</t>
  </si>
  <si>
    <t>Miantsena any @ Auchan ce mercredi</t>
  </si>
  <si>
    <t>3 ravioli par soupe</t>
  </si>
  <si>
    <t xml:space="preserve">Alaina any Wazemmes le vendredi </t>
  </si>
  <si>
    <t xml:space="preserve"> THb sy Bonbon Anglais</t>
  </si>
  <si>
    <t>Jerena any Wazemmes ce Mardi</t>
  </si>
  <si>
    <t>Jordy</t>
  </si>
  <si>
    <t xml:space="preserve">Efa azo ny pâte </t>
  </si>
  <si>
    <t>Ny couverts antsy et fourchette any @ communauté communité</t>
  </si>
  <si>
    <t xml:space="preserve">Mijery sotro mafy ihany ho an'ny lasopy (Action) </t>
  </si>
  <si>
    <t>Sotro à jeter ao @ Auchan</t>
  </si>
  <si>
    <t>Tongotr'omby</t>
  </si>
  <si>
    <t>Andrahoana anaty four alohan'ny hanatonona azy</t>
  </si>
  <si>
    <t>Zava maintso tonga dia afangaro @ pâte</t>
  </si>
  <si>
    <t xml:space="preserve">Vilany </t>
  </si>
  <si>
    <t>Efa ok ny any @ Hanitra</t>
  </si>
  <si>
    <t xml:space="preserve">Rappel </t>
  </si>
  <si>
    <t>Lamba hoany</t>
  </si>
  <si>
    <t>Sakay sy fasiana azy</t>
  </si>
  <si>
    <t xml:space="preserve">Rano </t>
  </si>
  <si>
    <t>Regefa misy mi commande voa endasina</t>
  </si>
  <si>
    <t>Fiantsenana Mercredi</t>
  </si>
  <si>
    <t>Légumes soupe</t>
  </si>
  <si>
    <t>Huile pour friture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</si>
</sst>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_);[Red]\(#,##0\ &quot;€&quot;\)"/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_-* #,##0.00\ [$€-40C]_-;\-* #,##0.00\ [$€-40C]_-;_-* &quot;-&quot;??\ [$€-40C]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44" fontId="0" fillId="0" borderId="0" xfId="0" applyNumberFormat="1" applyAlignment="1">
      <alignment wrapText="1"/>
    </xf>
    <xf numFmtId="44" fontId="0" fillId="0" borderId="0" xfId="0" applyNumberFormat="1"/>
    <xf numFmtId="44" fontId="0" fillId="0" borderId="0" xfId="1" applyFont="1"/>
    <xf numFmtId="0" fontId="0" fillId="0" borderId="1" xfId="0" applyBorder="1" applyAlignment="1">
      <alignment wrapText="1"/>
    </xf>
    <xf numFmtId="44" fontId="0" fillId="0" borderId="1" xfId="1" applyFont="1" applyBorder="1" applyAlignment="1">
      <alignment wrapText="1"/>
    </xf>
    <xf numFmtId="8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44" fontId="0" fillId="0" borderId="1" xfId="0" applyNumberFormat="1" applyBorder="1" applyAlignment="1">
      <alignment wrapText="1"/>
    </xf>
    <xf numFmtId="6" fontId="0" fillId="0" borderId="1" xfId="0" applyNumberFormat="1" applyBorder="1" applyAlignment="1">
      <alignment wrapText="1"/>
    </xf>
    <xf numFmtId="44" fontId="2" fillId="0" borderId="0" xfId="0" applyNumberFormat="1" applyFont="1"/>
    <xf numFmtId="6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44" fontId="0" fillId="0" borderId="0" xfId="0" applyNumberFormat="1"/>
    <xf numFmtId="0" fontId="0" fillId="0" borderId="0" xfId="0" applyAlignment="1">
      <alignment horizontal="left" vertical="center"/>
    </xf>
  </cellXfs>
  <cellStyles count="6">
    <cellStyle name="Lien hypertexte" xfId="2" builtinId="8" hidden="1"/>
    <cellStyle name="Lien hypertexte" xfId="4" builtinId="8" hidden="1"/>
    <cellStyle name="Lien hypertexte visité" xfId="3" builtinId="9" hidden="1"/>
    <cellStyle name="Lien hypertexte visité" xfId="5" builtinId="9" hidden="1"/>
    <cellStyle name="Monétaire" xfId="1" builtinId="4"/>
    <cellStyle name="Normal" xfId="0" builtinId="0"/>
  </cellStyles>
  <dxfs count="10">
    <dxf>
      <alignment horizontal="general" vertical="bottom" textRotation="0" wrapText="1" indent="0" justifyLastLine="0" shrinkToFit="0" readingOrder="0"/>
    </dxf>
    <dxf>
      <numFmt numFmtId="34" formatCode="_ * #,##0.00_)\ &quot;€&quot;_ ;_ * \(#,##0.00\)\ &quot;€&quot;_ ;_ * &quot;-&quot;??_)\ &quot;€&quot;_ ;_ @_ 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_-* #,##0.00\ [$€-40C]_-;\-* #,##0.00\ [$€-40C]_-;_-* &quot;-&quot;??\ [$€-40C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2" formatCode="#,##0.00\ &quot;€&quot;_);[Red]\(#,##0.00\ &quot;€&quot;\)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au1" displayName="Tableau1" ref="A1:G8" totalsRowShown="0" headerRowDxfId="9" dataDxfId="8">
  <autoFilter ref="A1:G8"/>
  <tableColumns count="7">
    <tableColumn id="1" name="Menu" dataDxfId="7"/>
    <tableColumn id="2" name="Dépense" dataDxfId="6" dataCellStyle="Monétaire"/>
    <tableColumn id="3" name="PV unitaire" dataDxfId="5"/>
    <tableColumn id="4" name="Quantité" dataDxfId="4"/>
    <tableColumn id="5" name="PV estimé " dataDxfId="3">
      <calculatedColumnFormula>C:C*D:D</calculatedColumnFormula>
    </tableColumn>
    <tableColumn id="6" name="Bénéfice unitaire" dataDxfId="2" dataCellStyle="Monétaire">
      <calculatedColumnFormula>((D2*C2)-B2)/D2</calculatedColumnFormula>
    </tableColumn>
    <tableColumn id="7" name="Bénéfice totale estimé " dataDxfId="1">
      <calculatedColumnFormula>F2*D2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C20" totalsRowShown="0">
  <autoFilter ref="A1:C20"/>
  <tableColumns count="3">
    <tableColumn id="1" name="Colonne1" dataDxfId="0"/>
    <tableColumn id="2" name="Tâches"/>
    <tableColumn id="3" name="Responsab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14" workbookViewId="0">
      <selection activeCell="E10" sqref="E10"/>
    </sheetView>
  </sheetViews>
  <sheetFormatPr baseColWidth="10" defaultColWidth="20.83203125" defaultRowHeight="16" x14ac:dyDescent="0.2"/>
  <cols>
    <col min="1" max="6" width="20.83203125" style="6"/>
    <col min="7" max="7" width="22.33203125" style="6" customWidth="1"/>
    <col min="8" max="16384" width="20.83203125" style="6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32" x14ac:dyDescent="0.2">
      <c r="A2" s="6" t="s">
        <v>13</v>
      </c>
      <c r="B2" s="7">
        <f>'Détails dépense'!F2</f>
        <v>28</v>
      </c>
      <c r="C2" s="8">
        <v>0.5</v>
      </c>
      <c r="D2" s="6">
        <v>300</v>
      </c>
      <c r="E2" s="9">
        <f t="shared" ref="E2:E8" si="0">C:C*D:D</f>
        <v>150</v>
      </c>
      <c r="F2" s="7">
        <f>((D2*C2)-B2)/D2</f>
        <v>0.40666666666666668</v>
      </c>
      <c r="G2" s="10">
        <f>F2*D2</f>
        <v>122</v>
      </c>
    </row>
    <row r="3" spans="1:7" x14ac:dyDescent="0.2">
      <c r="A3" s="6" t="s">
        <v>8</v>
      </c>
      <c r="B3" s="7">
        <f>'Détails dépense'!F6</f>
        <v>21.5</v>
      </c>
      <c r="C3" s="8">
        <v>0.5</v>
      </c>
      <c r="D3" s="6">
        <v>320</v>
      </c>
      <c r="E3" s="9">
        <f t="shared" si="0"/>
        <v>160</v>
      </c>
      <c r="F3" s="7">
        <f t="shared" ref="F3:F8" si="1">((D3*C3)-B3)/D3</f>
        <v>0.43281249999999999</v>
      </c>
      <c r="G3" s="10">
        <f t="shared" ref="G3:G8" si="2">F3*D3</f>
        <v>138.5</v>
      </c>
    </row>
    <row r="4" spans="1:7" x14ac:dyDescent="0.2">
      <c r="A4" s="6" t="s">
        <v>9</v>
      </c>
      <c r="B4" s="7">
        <f>'Détails dépense'!F9</f>
        <v>42</v>
      </c>
      <c r="C4" s="11">
        <v>5</v>
      </c>
      <c r="D4" s="6">
        <v>30</v>
      </c>
      <c r="E4" s="9">
        <f t="shared" si="0"/>
        <v>150</v>
      </c>
      <c r="F4" s="7">
        <f t="shared" si="1"/>
        <v>3.6</v>
      </c>
      <c r="G4" s="10">
        <f t="shared" si="2"/>
        <v>108</v>
      </c>
    </row>
    <row r="5" spans="1:7" x14ac:dyDescent="0.2">
      <c r="A5" s="6" t="s">
        <v>10</v>
      </c>
      <c r="B5" s="7">
        <f>'Détails dépense'!F18</f>
        <v>33</v>
      </c>
      <c r="C5" s="8">
        <v>3.5</v>
      </c>
      <c r="D5" s="6">
        <v>50</v>
      </c>
      <c r="E5" s="9">
        <f t="shared" si="0"/>
        <v>175</v>
      </c>
      <c r="F5" s="7">
        <f t="shared" si="1"/>
        <v>2.84</v>
      </c>
      <c r="G5" s="10">
        <f t="shared" si="2"/>
        <v>142</v>
      </c>
    </row>
    <row r="6" spans="1:7" ht="32" x14ac:dyDescent="0.2">
      <c r="A6" s="6" t="s">
        <v>14</v>
      </c>
      <c r="B6" s="7">
        <f>'Détails dépense'!F20</f>
        <v>20.6</v>
      </c>
      <c r="C6" s="8">
        <v>3.5</v>
      </c>
      <c r="D6" s="6">
        <v>24</v>
      </c>
      <c r="E6" s="9">
        <f t="shared" si="0"/>
        <v>84</v>
      </c>
      <c r="F6" s="7">
        <f t="shared" si="1"/>
        <v>2.6416666666666666</v>
      </c>
      <c r="G6" s="10">
        <f t="shared" si="2"/>
        <v>63.4</v>
      </c>
    </row>
    <row r="7" spans="1:7" x14ac:dyDescent="0.2">
      <c r="A7" s="6" t="s">
        <v>12</v>
      </c>
      <c r="B7" s="7">
        <f>'Détails dépense'!F24</f>
        <v>9.8000000000000007</v>
      </c>
      <c r="C7" s="8">
        <v>2.5</v>
      </c>
      <c r="D7" s="6">
        <v>30</v>
      </c>
      <c r="E7" s="9">
        <f t="shared" si="0"/>
        <v>75</v>
      </c>
      <c r="F7" s="7">
        <f t="shared" si="1"/>
        <v>2.1733333333333333</v>
      </c>
      <c r="G7" s="10">
        <f t="shared" si="2"/>
        <v>65.2</v>
      </c>
    </row>
    <row r="8" spans="1:7" x14ac:dyDescent="0.2">
      <c r="A8" s="6" t="s">
        <v>27</v>
      </c>
      <c r="B8" s="7">
        <v>13.6</v>
      </c>
      <c r="C8" s="8">
        <v>2</v>
      </c>
      <c r="D8" s="6">
        <v>30</v>
      </c>
      <c r="E8" s="9">
        <f t="shared" si="0"/>
        <v>60</v>
      </c>
      <c r="F8" s="7">
        <f t="shared" si="1"/>
        <v>1.5466666666666666</v>
      </c>
      <c r="G8" s="10">
        <f t="shared" si="2"/>
        <v>46.4</v>
      </c>
    </row>
    <row r="10" spans="1:7" x14ac:dyDescent="0.2">
      <c r="B10" s="10">
        <f>SUM(B2:B9)</f>
        <v>168.5</v>
      </c>
      <c r="E10" s="9">
        <f>SUM(E2:E9)</f>
        <v>854</v>
      </c>
      <c r="G10" s="10">
        <f>SUM(G2:G9)</f>
        <v>685.5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G51" sqref="G51"/>
    </sheetView>
  </sheetViews>
  <sheetFormatPr baseColWidth="10" defaultColWidth="20.83203125" defaultRowHeight="16" x14ac:dyDescent="0.2"/>
  <sheetData>
    <row r="1" spans="1:6" x14ac:dyDescent="0.2">
      <c r="A1" s="1" t="s">
        <v>0</v>
      </c>
      <c r="B1" s="1" t="s">
        <v>15</v>
      </c>
      <c r="C1" s="1" t="s">
        <v>16</v>
      </c>
      <c r="D1" s="1" t="s">
        <v>3</v>
      </c>
      <c r="E1" s="1" t="s">
        <v>17</v>
      </c>
    </row>
    <row r="2" spans="1:6" x14ac:dyDescent="0.2">
      <c r="A2" s="14" t="s">
        <v>7</v>
      </c>
      <c r="B2" s="1" t="s">
        <v>18</v>
      </c>
      <c r="C2" s="2">
        <v>6</v>
      </c>
      <c r="D2" s="1">
        <v>3</v>
      </c>
      <c r="E2" s="3">
        <f>C2*D2</f>
        <v>18</v>
      </c>
      <c r="F2" s="16">
        <f>SUM(E2:E5)</f>
        <v>28</v>
      </c>
    </row>
    <row r="3" spans="1:6" x14ac:dyDescent="0.2">
      <c r="A3" s="14"/>
      <c r="B3" s="1" t="s">
        <v>19</v>
      </c>
      <c r="C3" s="2">
        <v>1</v>
      </c>
      <c r="D3" s="1">
        <v>3</v>
      </c>
      <c r="E3" s="3">
        <f t="shared" ref="E3:E37" si="0">C3*D3</f>
        <v>3</v>
      </c>
      <c r="F3" s="16"/>
    </row>
    <row r="4" spans="1:6" x14ac:dyDescent="0.2">
      <c r="A4" s="14"/>
      <c r="B4" s="1" t="s">
        <v>21</v>
      </c>
      <c r="C4" s="2">
        <v>5</v>
      </c>
      <c r="D4" s="1">
        <v>1</v>
      </c>
      <c r="E4" s="3">
        <f t="shared" si="0"/>
        <v>5</v>
      </c>
      <c r="F4" s="16"/>
    </row>
    <row r="5" spans="1:6" x14ac:dyDescent="0.2">
      <c r="A5" s="14"/>
      <c r="B5" s="1" t="s">
        <v>22</v>
      </c>
      <c r="C5" s="2">
        <v>2</v>
      </c>
      <c r="D5" s="1">
        <v>1</v>
      </c>
      <c r="E5" s="3">
        <f t="shared" si="0"/>
        <v>2</v>
      </c>
      <c r="F5" s="16"/>
    </row>
    <row r="6" spans="1:6" x14ac:dyDescent="0.2">
      <c r="A6" s="15" t="s">
        <v>20</v>
      </c>
      <c r="B6" s="1" t="s">
        <v>23</v>
      </c>
      <c r="C6" s="2">
        <v>2.8</v>
      </c>
      <c r="D6" s="1">
        <v>2</v>
      </c>
      <c r="E6" s="3">
        <f t="shared" si="0"/>
        <v>5.6</v>
      </c>
      <c r="F6" s="16">
        <f>SUM(E6:E8)</f>
        <v>21.5</v>
      </c>
    </row>
    <row r="7" spans="1:6" x14ac:dyDescent="0.2">
      <c r="A7" s="15"/>
      <c r="B7" s="1" t="s">
        <v>24</v>
      </c>
      <c r="C7" s="2">
        <v>5.45</v>
      </c>
      <c r="D7" s="1">
        <v>2</v>
      </c>
      <c r="E7" s="3">
        <f t="shared" si="0"/>
        <v>10.9</v>
      </c>
      <c r="F7" s="16"/>
    </row>
    <row r="8" spans="1:6" x14ac:dyDescent="0.2">
      <c r="A8" s="15"/>
      <c r="B8" s="1" t="s">
        <v>25</v>
      </c>
      <c r="C8" s="2">
        <v>5</v>
      </c>
      <c r="D8" s="1">
        <v>1</v>
      </c>
      <c r="E8" s="3">
        <f t="shared" si="0"/>
        <v>5</v>
      </c>
      <c r="F8" s="16"/>
    </row>
    <row r="9" spans="1:6" x14ac:dyDescent="0.2">
      <c r="A9" s="15" t="s">
        <v>26</v>
      </c>
      <c r="B9" s="1" t="s">
        <v>28</v>
      </c>
      <c r="C9" s="2">
        <v>5</v>
      </c>
      <c r="D9" s="1">
        <v>1</v>
      </c>
      <c r="E9" s="3">
        <f t="shared" si="0"/>
        <v>5</v>
      </c>
      <c r="F9" s="16">
        <f>SUM(E9:E17)</f>
        <v>42</v>
      </c>
    </row>
    <row r="10" spans="1:6" x14ac:dyDescent="0.2">
      <c r="A10" s="15"/>
      <c r="B10" s="1" t="s">
        <v>29</v>
      </c>
      <c r="C10" s="2">
        <v>10</v>
      </c>
      <c r="D10" s="1">
        <v>1</v>
      </c>
      <c r="E10" s="3">
        <f t="shared" si="0"/>
        <v>10</v>
      </c>
      <c r="F10" s="16"/>
    </row>
    <row r="11" spans="1:6" x14ac:dyDescent="0.2">
      <c r="A11" s="15"/>
      <c r="B11" s="1" t="s">
        <v>30</v>
      </c>
      <c r="C11" s="2">
        <v>6</v>
      </c>
      <c r="D11" s="1">
        <v>1</v>
      </c>
      <c r="E11" s="3">
        <f t="shared" si="0"/>
        <v>6</v>
      </c>
      <c r="F11" s="16"/>
    </row>
    <row r="12" spans="1:6" x14ac:dyDescent="0.2">
      <c r="A12" s="15"/>
      <c r="B12" s="1" t="s">
        <v>31</v>
      </c>
      <c r="C12" s="2">
        <v>3</v>
      </c>
      <c r="D12" s="1">
        <v>1</v>
      </c>
      <c r="E12" s="3">
        <f t="shared" si="0"/>
        <v>3</v>
      </c>
      <c r="F12" s="16"/>
    </row>
    <row r="13" spans="1:6" x14ac:dyDescent="0.2">
      <c r="A13" s="15"/>
      <c r="B13" s="1" t="s">
        <v>32</v>
      </c>
      <c r="C13" s="2">
        <v>3</v>
      </c>
      <c r="D13" s="1">
        <v>1</v>
      </c>
      <c r="E13" s="3">
        <f t="shared" si="0"/>
        <v>3</v>
      </c>
      <c r="F13" s="16"/>
    </row>
    <row r="14" spans="1:6" x14ac:dyDescent="0.2">
      <c r="A14" s="15"/>
      <c r="B14" s="1" t="s">
        <v>33</v>
      </c>
      <c r="C14" s="2">
        <v>3</v>
      </c>
      <c r="D14" s="1">
        <v>1</v>
      </c>
      <c r="E14" s="3">
        <f t="shared" si="0"/>
        <v>3</v>
      </c>
      <c r="F14" s="16"/>
    </row>
    <row r="15" spans="1:6" x14ac:dyDescent="0.2">
      <c r="A15" s="15"/>
      <c r="B15" s="1" t="s">
        <v>34</v>
      </c>
      <c r="C15" s="2">
        <v>5</v>
      </c>
      <c r="D15" s="1">
        <v>1</v>
      </c>
      <c r="E15" s="3">
        <f t="shared" si="0"/>
        <v>5</v>
      </c>
      <c r="F15" s="16"/>
    </row>
    <row r="16" spans="1:6" x14ac:dyDescent="0.2">
      <c r="A16" s="15"/>
      <c r="B16" s="1" t="s">
        <v>35</v>
      </c>
      <c r="C16" s="2">
        <v>5</v>
      </c>
      <c r="D16" s="1">
        <v>1</v>
      </c>
      <c r="E16" s="3">
        <f t="shared" si="0"/>
        <v>5</v>
      </c>
      <c r="F16" s="16"/>
    </row>
    <row r="17" spans="1:6" x14ac:dyDescent="0.2">
      <c r="A17" s="15"/>
      <c r="B17" s="1" t="s">
        <v>36</v>
      </c>
      <c r="C17" s="2">
        <v>2</v>
      </c>
      <c r="D17" s="1">
        <v>1</v>
      </c>
      <c r="E17" s="3">
        <f t="shared" si="0"/>
        <v>2</v>
      </c>
      <c r="F17" s="16"/>
    </row>
    <row r="18" spans="1:6" x14ac:dyDescent="0.2">
      <c r="A18" s="15" t="s">
        <v>10</v>
      </c>
      <c r="B18" s="1" t="s">
        <v>37</v>
      </c>
      <c r="C18" s="2">
        <v>4</v>
      </c>
      <c r="D18" s="1">
        <v>7</v>
      </c>
      <c r="E18" s="3">
        <f t="shared" si="0"/>
        <v>28</v>
      </c>
      <c r="F18" s="16">
        <f>SUM(E18:E19)</f>
        <v>33</v>
      </c>
    </row>
    <row r="19" spans="1:6" x14ac:dyDescent="0.2">
      <c r="A19" s="15"/>
      <c r="B19" s="1" t="s">
        <v>38</v>
      </c>
      <c r="C19" s="2">
        <v>5</v>
      </c>
      <c r="D19" s="1">
        <v>1</v>
      </c>
      <c r="E19" s="3">
        <f t="shared" si="0"/>
        <v>5</v>
      </c>
      <c r="F19" s="16"/>
    </row>
    <row r="20" spans="1:6" x14ac:dyDescent="0.2">
      <c r="A20" s="15" t="s">
        <v>11</v>
      </c>
      <c r="B20" s="1" t="s">
        <v>39</v>
      </c>
      <c r="C20" s="2">
        <v>0.8</v>
      </c>
      <c r="D20" s="1">
        <v>2</v>
      </c>
      <c r="E20" s="3">
        <f t="shared" si="0"/>
        <v>1.6</v>
      </c>
      <c r="F20" s="16">
        <f>SUM(E20:E23)</f>
        <v>20.6</v>
      </c>
    </row>
    <row r="21" spans="1:6" x14ac:dyDescent="0.2">
      <c r="A21" s="15"/>
      <c r="B21" s="1" t="s">
        <v>40</v>
      </c>
      <c r="C21" s="2">
        <v>3</v>
      </c>
      <c r="D21" s="1">
        <v>1</v>
      </c>
      <c r="E21" s="3">
        <f t="shared" si="0"/>
        <v>3</v>
      </c>
      <c r="F21" s="16"/>
    </row>
    <row r="22" spans="1:6" x14ac:dyDescent="0.2">
      <c r="A22" s="15"/>
      <c r="B22" s="1" t="s">
        <v>41</v>
      </c>
      <c r="C22" s="2">
        <v>10</v>
      </c>
      <c r="D22" s="1">
        <v>1</v>
      </c>
      <c r="E22" s="3">
        <f t="shared" si="0"/>
        <v>10</v>
      </c>
      <c r="F22" s="16"/>
    </row>
    <row r="23" spans="1:6" x14ac:dyDescent="0.2">
      <c r="A23" s="15"/>
      <c r="B23" s="1" t="s">
        <v>42</v>
      </c>
      <c r="C23" s="2">
        <v>6</v>
      </c>
      <c r="D23" s="1">
        <v>1</v>
      </c>
      <c r="E23" s="3">
        <f t="shared" si="0"/>
        <v>6</v>
      </c>
      <c r="F23" s="16"/>
    </row>
    <row r="24" spans="1:6" x14ac:dyDescent="0.2">
      <c r="A24" s="15" t="s">
        <v>43</v>
      </c>
      <c r="B24" s="1" t="s">
        <v>44</v>
      </c>
      <c r="C24" s="2">
        <v>3</v>
      </c>
      <c r="D24" s="1">
        <v>1</v>
      </c>
      <c r="E24" s="3">
        <f t="shared" si="0"/>
        <v>3</v>
      </c>
      <c r="F24" s="16">
        <f>SUM(E24:E28)</f>
        <v>9.8000000000000007</v>
      </c>
    </row>
    <row r="25" spans="1:6" x14ac:dyDescent="0.2">
      <c r="A25" s="15"/>
      <c r="B25" s="1" t="s">
        <v>45</v>
      </c>
      <c r="C25" s="2">
        <v>1</v>
      </c>
      <c r="D25" s="1">
        <v>1</v>
      </c>
      <c r="E25" s="3">
        <f t="shared" si="0"/>
        <v>1</v>
      </c>
      <c r="F25" s="16"/>
    </row>
    <row r="26" spans="1:6" x14ac:dyDescent="0.2">
      <c r="A26" s="15"/>
      <c r="B26" s="1" t="s">
        <v>46</v>
      </c>
      <c r="C26" s="2">
        <v>1.5</v>
      </c>
      <c r="D26" s="1">
        <v>2</v>
      </c>
      <c r="E26" s="3">
        <f t="shared" si="0"/>
        <v>3</v>
      </c>
      <c r="F26" s="16"/>
    </row>
    <row r="27" spans="1:6" x14ac:dyDescent="0.2">
      <c r="A27" s="15"/>
      <c r="B27" s="1" t="s">
        <v>47</v>
      </c>
      <c r="C27" s="2">
        <v>0.4</v>
      </c>
      <c r="D27">
        <v>2</v>
      </c>
      <c r="E27" s="3">
        <f t="shared" si="0"/>
        <v>0.8</v>
      </c>
      <c r="F27" s="16"/>
    </row>
    <row r="28" spans="1:6" x14ac:dyDescent="0.2">
      <c r="A28" s="15"/>
      <c r="B28" s="1" t="s">
        <v>48</v>
      </c>
      <c r="C28" s="2">
        <v>1</v>
      </c>
      <c r="D28">
        <v>2</v>
      </c>
      <c r="E28" s="3">
        <f t="shared" si="0"/>
        <v>2</v>
      </c>
      <c r="F28" s="16"/>
    </row>
    <row r="29" spans="1:6" x14ac:dyDescent="0.2">
      <c r="A29" s="15" t="s">
        <v>49</v>
      </c>
      <c r="B29" s="1" t="s">
        <v>50</v>
      </c>
      <c r="C29" s="2">
        <v>2.2000000000000002</v>
      </c>
      <c r="D29" s="1">
        <v>3</v>
      </c>
      <c r="E29" s="3">
        <f t="shared" si="0"/>
        <v>6.6000000000000005</v>
      </c>
      <c r="F29" s="16">
        <f>SUM(E29:E32)</f>
        <v>13.600000000000001</v>
      </c>
    </row>
    <row r="30" spans="1:6" x14ac:dyDescent="0.2">
      <c r="A30" s="15"/>
      <c r="B30" s="1" t="s">
        <v>51</v>
      </c>
      <c r="C30" s="2">
        <v>3</v>
      </c>
      <c r="D30" s="1">
        <v>1</v>
      </c>
      <c r="E30" s="3">
        <f t="shared" si="0"/>
        <v>3</v>
      </c>
      <c r="F30" s="16"/>
    </row>
    <row r="31" spans="1:6" x14ac:dyDescent="0.2">
      <c r="A31" s="15"/>
      <c r="B31" s="1" t="s">
        <v>65</v>
      </c>
      <c r="C31" s="2">
        <v>2</v>
      </c>
      <c r="D31" s="1">
        <v>1</v>
      </c>
      <c r="E31" s="3">
        <f t="shared" si="0"/>
        <v>2</v>
      </c>
      <c r="F31" s="16"/>
    </row>
    <row r="32" spans="1:6" x14ac:dyDescent="0.2">
      <c r="A32" s="15"/>
      <c r="B32" s="1" t="s">
        <v>66</v>
      </c>
      <c r="C32" s="2">
        <v>2</v>
      </c>
      <c r="D32" s="1">
        <v>1</v>
      </c>
      <c r="E32" s="3">
        <f t="shared" si="0"/>
        <v>2</v>
      </c>
      <c r="F32" s="16"/>
    </row>
    <row r="33" spans="1:6" x14ac:dyDescent="0.2">
      <c r="A33" s="17" t="s">
        <v>78</v>
      </c>
      <c r="B33" s="1" t="s">
        <v>52</v>
      </c>
      <c r="C33" s="2">
        <v>2</v>
      </c>
      <c r="D33" s="1">
        <v>20</v>
      </c>
      <c r="E33" s="3">
        <f t="shared" si="0"/>
        <v>40</v>
      </c>
    </row>
    <row r="34" spans="1:6" x14ac:dyDescent="0.2">
      <c r="A34" s="17"/>
      <c r="B34" s="1" t="s">
        <v>53</v>
      </c>
      <c r="C34" s="2">
        <v>12.5</v>
      </c>
      <c r="D34" s="1">
        <v>2</v>
      </c>
      <c r="E34" s="3">
        <f t="shared" si="0"/>
        <v>25</v>
      </c>
    </row>
    <row r="35" spans="1:6" x14ac:dyDescent="0.2">
      <c r="A35" s="17"/>
      <c r="B35" s="1" t="s">
        <v>54</v>
      </c>
      <c r="C35" s="2">
        <v>10</v>
      </c>
      <c r="D35" s="1">
        <v>2</v>
      </c>
      <c r="E35" s="3">
        <f t="shared" si="0"/>
        <v>20</v>
      </c>
    </row>
    <row r="36" spans="1:6" x14ac:dyDescent="0.2">
      <c r="A36" s="17"/>
      <c r="B36" s="1" t="s">
        <v>55</v>
      </c>
      <c r="C36" s="2">
        <v>4</v>
      </c>
      <c r="D36" s="1">
        <v>12</v>
      </c>
      <c r="E36" s="3">
        <f t="shared" si="0"/>
        <v>48</v>
      </c>
    </row>
    <row r="37" spans="1:6" x14ac:dyDescent="0.2">
      <c r="A37" s="17"/>
      <c r="B37" s="1" t="s">
        <v>57</v>
      </c>
      <c r="C37" s="2">
        <v>12.6</v>
      </c>
      <c r="D37" s="1">
        <v>4</v>
      </c>
      <c r="E37" s="3">
        <f t="shared" si="0"/>
        <v>50.4</v>
      </c>
      <c r="F37" s="4">
        <f>SUM(E33:E37)</f>
        <v>183.4</v>
      </c>
    </row>
    <row r="39" spans="1:6" x14ac:dyDescent="0.2">
      <c r="A39" t="s">
        <v>68</v>
      </c>
      <c r="B39" s="1" t="s">
        <v>69</v>
      </c>
      <c r="C39" s="2">
        <v>150</v>
      </c>
      <c r="F39" s="4">
        <f>C39</f>
        <v>150</v>
      </c>
    </row>
    <row r="40" spans="1:6" x14ac:dyDescent="0.2">
      <c r="B40" s="1" t="s">
        <v>70</v>
      </c>
    </row>
    <row r="41" spans="1:6" x14ac:dyDescent="0.2">
      <c r="B41" s="1" t="s">
        <v>71</v>
      </c>
    </row>
    <row r="42" spans="1:6" x14ac:dyDescent="0.2">
      <c r="B42" s="1" t="s">
        <v>72</v>
      </c>
    </row>
    <row r="43" spans="1:6" x14ac:dyDescent="0.2">
      <c r="F43" s="4"/>
    </row>
    <row r="46" spans="1:6" x14ac:dyDescent="0.2">
      <c r="E46" t="s">
        <v>79</v>
      </c>
      <c r="F46" s="12">
        <f>SUM(F2:F45)</f>
        <v>501.9</v>
      </c>
    </row>
    <row r="47" spans="1:6" x14ac:dyDescent="0.2">
      <c r="E47" t="s">
        <v>80</v>
      </c>
      <c r="F47" s="4">
        <f>'Sakafo masaka'!E10</f>
        <v>854</v>
      </c>
    </row>
    <row r="48" spans="1:6" x14ac:dyDescent="0.2">
      <c r="E48" t="s">
        <v>81</v>
      </c>
      <c r="F48" s="4">
        <f>Boissons!G9</f>
        <v>352</v>
      </c>
    </row>
    <row r="50" spans="5:6" x14ac:dyDescent="0.2">
      <c r="E50" t="s">
        <v>82</v>
      </c>
      <c r="F50" s="4">
        <f>F46-F47-F48</f>
        <v>-704.1</v>
      </c>
    </row>
  </sheetData>
  <mergeCells count="15">
    <mergeCell ref="F18:F19"/>
    <mergeCell ref="F20:F23"/>
    <mergeCell ref="F29:F32"/>
    <mergeCell ref="A29:A32"/>
    <mergeCell ref="A33:A37"/>
    <mergeCell ref="A18:A19"/>
    <mergeCell ref="A20:A23"/>
    <mergeCell ref="A24:A28"/>
    <mergeCell ref="F24:F28"/>
    <mergeCell ref="A2:A5"/>
    <mergeCell ref="A6:A8"/>
    <mergeCell ref="A9:A17"/>
    <mergeCell ref="F2:F5"/>
    <mergeCell ref="F6:F8"/>
    <mergeCell ref="F9:F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9" sqref="G9"/>
    </sheetView>
  </sheetViews>
  <sheetFormatPr baseColWidth="10" defaultColWidth="20.83203125" defaultRowHeight="16" x14ac:dyDescent="0.2"/>
  <cols>
    <col min="1" max="16384" width="20.83203125" style="1"/>
  </cols>
  <sheetData>
    <row r="1" spans="1:9" x14ac:dyDescent="0.2">
      <c r="B1" s="1" t="s">
        <v>58</v>
      </c>
      <c r="C1" s="1" t="s">
        <v>62</v>
      </c>
      <c r="D1" s="1" t="s">
        <v>56</v>
      </c>
      <c r="E1" s="1" t="s">
        <v>59</v>
      </c>
      <c r="F1" s="1" t="s">
        <v>2</v>
      </c>
      <c r="G1" s="1" t="s">
        <v>60</v>
      </c>
      <c r="H1" s="1" t="s">
        <v>5</v>
      </c>
      <c r="I1" s="1" t="s">
        <v>61</v>
      </c>
    </row>
    <row r="2" spans="1:9" x14ac:dyDescent="0.2">
      <c r="A2" s="1" t="s">
        <v>52</v>
      </c>
      <c r="B2" s="2">
        <v>2</v>
      </c>
      <c r="C2" s="1">
        <v>1</v>
      </c>
      <c r="D2" s="1">
        <v>20</v>
      </c>
      <c r="E2" s="2">
        <f>B2*D2</f>
        <v>40</v>
      </c>
      <c r="F2" s="2">
        <v>3</v>
      </c>
      <c r="G2" s="3">
        <f>F2*D2*C2</f>
        <v>60</v>
      </c>
      <c r="H2" s="3">
        <f>F2-(B2/C2)</f>
        <v>1</v>
      </c>
      <c r="I2" s="3">
        <f>H2*D2*C2</f>
        <v>20</v>
      </c>
    </row>
    <row r="3" spans="1:9" x14ac:dyDescent="0.2">
      <c r="A3" s="1" t="s">
        <v>53</v>
      </c>
      <c r="B3" s="2">
        <v>12.5</v>
      </c>
      <c r="C3" s="1">
        <v>30</v>
      </c>
      <c r="D3" s="1">
        <v>2</v>
      </c>
      <c r="E3" s="2">
        <f t="shared" ref="E3:E6" si="0">B3*D3</f>
        <v>25</v>
      </c>
      <c r="F3" s="2">
        <v>1</v>
      </c>
      <c r="G3" s="3">
        <f t="shared" ref="G3:G6" si="1">F3*D3*C3</f>
        <v>60</v>
      </c>
      <c r="H3" s="3">
        <f t="shared" ref="H3:H6" si="2">F3-(B3/C3)</f>
        <v>0.58333333333333326</v>
      </c>
      <c r="I3" s="3">
        <f t="shared" ref="I3:I6" si="3">H3*D3*C3</f>
        <v>34.999999999999993</v>
      </c>
    </row>
    <row r="4" spans="1:9" x14ac:dyDescent="0.2">
      <c r="A4" s="1" t="s">
        <v>54</v>
      </c>
      <c r="B4" s="2">
        <v>10</v>
      </c>
      <c r="C4" s="1">
        <v>24</v>
      </c>
      <c r="D4" s="1">
        <v>2</v>
      </c>
      <c r="E4" s="2">
        <f t="shared" si="0"/>
        <v>20</v>
      </c>
      <c r="F4" s="2">
        <v>1</v>
      </c>
      <c r="G4" s="3">
        <f t="shared" si="1"/>
        <v>48</v>
      </c>
      <c r="H4" s="3">
        <f t="shared" si="2"/>
        <v>0.58333333333333326</v>
      </c>
      <c r="I4" s="3">
        <f t="shared" si="3"/>
        <v>27.999999999999996</v>
      </c>
    </row>
    <row r="5" spans="1:9" x14ac:dyDescent="0.2">
      <c r="A5" s="1" t="s">
        <v>55</v>
      </c>
      <c r="B5" s="2">
        <v>4</v>
      </c>
      <c r="C5" s="1">
        <v>1</v>
      </c>
      <c r="D5" s="1">
        <v>12</v>
      </c>
      <c r="E5" s="2">
        <f t="shared" si="0"/>
        <v>48</v>
      </c>
      <c r="F5" s="2">
        <v>7</v>
      </c>
      <c r="G5" s="3">
        <f t="shared" si="1"/>
        <v>84</v>
      </c>
      <c r="H5" s="3">
        <f t="shared" si="2"/>
        <v>3</v>
      </c>
      <c r="I5" s="3">
        <f t="shared" si="3"/>
        <v>36</v>
      </c>
    </row>
    <row r="6" spans="1:9" x14ac:dyDescent="0.2">
      <c r="A6" s="1" t="s">
        <v>57</v>
      </c>
      <c r="B6" s="2">
        <v>12.6</v>
      </c>
      <c r="C6" s="1">
        <v>1</v>
      </c>
      <c r="D6" s="1">
        <v>4</v>
      </c>
      <c r="E6" s="2">
        <f t="shared" si="0"/>
        <v>50.4</v>
      </c>
      <c r="F6" s="2">
        <v>25</v>
      </c>
      <c r="G6" s="3">
        <f t="shared" si="1"/>
        <v>100</v>
      </c>
      <c r="H6" s="3">
        <f t="shared" si="2"/>
        <v>12.4</v>
      </c>
      <c r="I6" s="3">
        <f t="shared" si="3"/>
        <v>49.6</v>
      </c>
    </row>
    <row r="9" spans="1:9" x14ac:dyDescent="0.2">
      <c r="E9" s="3">
        <f>SUM(E2:E8)</f>
        <v>183.4</v>
      </c>
      <c r="G9" s="3">
        <f>SUM(G2:G8)</f>
        <v>352</v>
      </c>
      <c r="I9" s="3">
        <f>SUM(I2:I8)</f>
        <v>168.6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9" sqref="F9"/>
    </sheetView>
  </sheetViews>
  <sheetFormatPr baseColWidth="10" defaultRowHeight="25" customHeight="1" x14ac:dyDescent="0.2"/>
  <cols>
    <col min="1" max="6" width="25.83203125" customWidth="1"/>
  </cols>
  <sheetData>
    <row r="1" spans="1:2" ht="25" customHeight="1" x14ac:dyDescent="0.2">
      <c r="A1" s="1" t="s">
        <v>0</v>
      </c>
    </row>
    <row r="2" spans="1:2" ht="25" customHeight="1" x14ac:dyDescent="0.2">
      <c r="A2" s="1" t="s">
        <v>7</v>
      </c>
      <c r="B2" t="s">
        <v>67</v>
      </c>
    </row>
    <row r="3" spans="1:2" ht="25" customHeight="1" x14ac:dyDescent="0.2">
      <c r="A3" s="1" t="s">
        <v>22</v>
      </c>
      <c r="B3" t="s">
        <v>67</v>
      </c>
    </row>
    <row r="4" spans="1:2" ht="25" customHeight="1" x14ac:dyDescent="0.2">
      <c r="A4" s="1" t="s">
        <v>21</v>
      </c>
      <c r="B4" t="s">
        <v>63</v>
      </c>
    </row>
    <row r="5" spans="1:2" ht="25" customHeight="1" x14ac:dyDescent="0.2">
      <c r="A5" s="1" t="s">
        <v>8</v>
      </c>
      <c r="B5" t="s">
        <v>63</v>
      </c>
    </row>
    <row r="6" spans="1:2" ht="25" customHeight="1" x14ac:dyDescent="0.2">
      <c r="A6" s="1" t="s">
        <v>9</v>
      </c>
      <c r="B6" t="s">
        <v>67</v>
      </c>
    </row>
    <row r="7" spans="1:2" ht="25" customHeight="1" x14ac:dyDescent="0.2">
      <c r="A7" s="1" t="s">
        <v>10</v>
      </c>
      <c r="B7" t="s">
        <v>67</v>
      </c>
    </row>
    <row r="8" spans="1:2" ht="25" customHeight="1" x14ac:dyDescent="0.2">
      <c r="A8" s="1" t="s">
        <v>11</v>
      </c>
      <c r="B8" t="s">
        <v>63</v>
      </c>
    </row>
    <row r="9" spans="1:2" ht="25" customHeight="1" x14ac:dyDescent="0.2">
      <c r="A9" s="1" t="s">
        <v>73</v>
      </c>
      <c r="B9" t="s">
        <v>63</v>
      </c>
    </row>
    <row r="10" spans="1:2" ht="25" customHeight="1" x14ac:dyDescent="0.2">
      <c r="A10" s="1" t="s">
        <v>12</v>
      </c>
      <c r="B10" t="s">
        <v>67</v>
      </c>
    </row>
    <row r="11" spans="1:2" ht="25" customHeight="1" x14ac:dyDescent="0.2">
      <c r="A11" s="1" t="s">
        <v>27</v>
      </c>
      <c r="B1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6" sqref="E16"/>
    </sheetView>
  </sheetViews>
  <sheetFormatPr baseColWidth="10" defaultColWidth="25.83203125" defaultRowHeight="25" customHeight="1" x14ac:dyDescent="0.2"/>
  <cols>
    <col min="2" max="2" width="40.83203125" customWidth="1"/>
  </cols>
  <sheetData>
    <row r="1" spans="1:6" ht="25" customHeight="1" x14ac:dyDescent="0.2">
      <c r="A1" t="s">
        <v>85</v>
      </c>
      <c r="B1" t="s">
        <v>86</v>
      </c>
      <c r="C1" t="s">
        <v>83</v>
      </c>
    </row>
    <row r="2" spans="1:6" ht="25" customHeight="1" x14ac:dyDescent="0.2">
      <c r="A2" t="s">
        <v>7</v>
      </c>
      <c r="B2" t="s">
        <v>88</v>
      </c>
      <c r="C2" t="s">
        <v>64</v>
      </c>
    </row>
    <row r="3" spans="1:6" ht="25" customHeight="1" x14ac:dyDescent="0.2">
      <c r="B3" t="s">
        <v>89</v>
      </c>
      <c r="E3" t="s">
        <v>107</v>
      </c>
      <c r="F3" t="s">
        <v>108</v>
      </c>
    </row>
    <row r="4" spans="1:6" ht="25" customHeight="1" x14ac:dyDescent="0.2">
      <c r="A4" s="1"/>
      <c r="B4" t="s">
        <v>103</v>
      </c>
      <c r="F4" t="s">
        <v>109</v>
      </c>
    </row>
    <row r="5" spans="1:6" ht="25" customHeight="1" x14ac:dyDescent="0.2">
      <c r="A5" t="s">
        <v>84</v>
      </c>
      <c r="B5" t="s">
        <v>98</v>
      </c>
      <c r="C5" t="s">
        <v>63</v>
      </c>
    </row>
    <row r="6" spans="1:6" ht="25" customHeight="1" x14ac:dyDescent="0.2">
      <c r="A6" s="1"/>
      <c r="B6" t="s">
        <v>111</v>
      </c>
    </row>
    <row r="7" spans="1:6" ht="25" customHeight="1" x14ac:dyDescent="0.2">
      <c r="A7" t="s">
        <v>26</v>
      </c>
      <c r="B7" t="s">
        <v>90</v>
      </c>
      <c r="C7" t="s">
        <v>67</v>
      </c>
    </row>
    <row r="8" spans="1:6" ht="25" customHeight="1" x14ac:dyDescent="0.2">
      <c r="B8" t="s">
        <v>91</v>
      </c>
      <c r="E8" t="s">
        <v>112</v>
      </c>
      <c r="F8" t="s">
        <v>110</v>
      </c>
    </row>
    <row r="9" spans="1:6" ht="25" customHeight="1" x14ac:dyDescent="0.2">
      <c r="A9" s="1"/>
      <c r="B9" t="s">
        <v>93</v>
      </c>
      <c r="F9" t="s">
        <v>113</v>
      </c>
    </row>
    <row r="10" spans="1:6" ht="25" customHeight="1" x14ac:dyDescent="0.2">
      <c r="A10" s="1"/>
      <c r="B10" t="s">
        <v>104</v>
      </c>
      <c r="F10" t="s">
        <v>43</v>
      </c>
    </row>
    <row r="11" spans="1:6" ht="25" customHeight="1" x14ac:dyDescent="0.2">
      <c r="A11" s="1" t="s">
        <v>12</v>
      </c>
      <c r="B11" t="s">
        <v>92</v>
      </c>
      <c r="C11" t="s">
        <v>67</v>
      </c>
      <c r="F11" t="s">
        <v>70</v>
      </c>
    </row>
    <row r="12" spans="1:6" ht="25" customHeight="1" x14ac:dyDescent="0.2">
      <c r="A12" s="1" t="s">
        <v>27</v>
      </c>
      <c r="B12" t="s">
        <v>94</v>
      </c>
      <c r="C12" t="s">
        <v>75</v>
      </c>
      <c r="F12" t="s">
        <v>114</v>
      </c>
    </row>
    <row r="13" spans="1:6" ht="25" customHeight="1" x14ac:dyDescent="0.2">
      <c r="A13" t="s">
        <v>95</v>
      </c>
      <c r="B13" t="s">
        <v>96</v>
      </c>
      <c r="C13" t="s">
        <v>97</v>
      </c>
    </row>
    <row r="14" spans="1:6" ht="32" x14ac:dyDescent="0.2">
      <c r="A14" t="s">
        <v>70</v>
      </c>
      <c r="B14" s="1" t="s">
        <v>99</v>
      </c>
      <c r="C14" t="s">
        <v>63</v>
      </c>
    </row>
    <row r="15" spans="1:6" ht="25" customHeight="1" x14ac:dyDescent="0.2">
      <c r="A15" s="1"/>
      <c r="B15" s="1" t="s">
        <v>100</v>
      </c>
      <c r="C15" t="s">
        <v>63</v>
      </c>
    </row>
    <row r="16" spans="1:6" ht="25" customHeight="1" x14ac:dyDescent="0.2">
      <c r="A16" s="1"/>
      <c r="B16" t="s">
        <v>101</v>
      </c>
      <c r="C16" t="s">
        <v>64</v>
      </c>
    </row>
    <row r="17" spans="1:3" ht="25" customHeight="1" x14ac:dyDescent="0.2">
      <c r="A17" s="1" t="s">
        <v>102</v>
      </c>
      <c r="B17" t="s">
        <v>94</v>
      </c>
      <c r="C17" t="s">
        <v>75</v>
      </c>
    </row>
    <row r="18" spans="1:3" ht="25" customHeight="1" x14ac:dyDescent="0.2">
      <c r="A18" s="1" t="s">
        <v>105</v>
      </c>
      <c r="B18" t="s">
        <v>106</v>
      </c>
    </row>
    <row r="19" spans="1:3" ht="25" customHeight="1" x14ac:dyDescent="0.2">
      <c r="A19" s="1" t="s">
        <v>110</v>
      </c>
      <c r="B19" t="s">
        <v>92</v>
      </c>
      <c r="C19" t="s">
        <v>67</v>
      </c>
    </row>
    <row r="20" spans="1:3" ht="25" customHeight="1" x14ac:dyDescent="0.2">
      <c r="A20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5" sqref="A5"/>
    </sheetView>
  </sheetViews>
  <sheetFormatPr baseColWidth="10" defaultRowHeight="16" x14ac:dyDescent="0.2"/>
  <sheetData>
    <row r="1" spans="1:6" x14ac:dyDescent="0.2">
      <c r="B1" t="s">
        <v>74</v>
      </c>
      <c r="C1" t="s">
        <v>64</v>
      </c>
      <c r="D1" t="s">
        <v>63</v>
      </c>
      <c r="E1" t="s">
        <v>76</v>
      </c>
      <c r="F1" t="s">
        <v>75</v>
      </c>
    </row>
    <row r="2" spans="1:6" x14ac:dyDescent="0.2">
      <c r="A2" t="s">
        <v>69</v>
      </c>
      <c r="F2" s="5">
        <v>50</v>
      </c>
    </row>
    <row r="3" spans="1:6" x14ac:dyDescent="0.2">
      <c r="A3" t="s">
        <v>77</v>
      </c>
      <c r="B3" s="5">
        <v>50.6</v>
      </c>
    </row>
    <row r="4" spans="1:6" x14ac:dyDescent="0.2">
      <c r="A4" t="s">
        <v>87</v>
      </c>
      <c r="E4" s="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Sakafo masaka</vt:lpstr>
      <vt:lpstr>Détails dépense</vt:lpstr>
      <vt:lpstr>Boissons</vt:lpstr>
      <vt:lpstr>Répartitiion tâches</vt:lpstr>
      <vt:lpstr>Recap reunion 0212</vt:lpstr>
      <vt:lpstr>Compte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2017-11-14T08:00:46Z</dcterms:created>
  <dcterms:modified xsi:type="dcterms:W3CDTF">2017-12-04T23:41:24Z</dcterms:modified>
</cp:coreProperties>
</file>