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150 PTC" sheetId="1" r:id="rId1"/>
    <sheet name="100 NTC" sheetId="4" r:id="rId2"/>
    <sheet name="Sheet3" sheetId="3" r:id="rId3"/>
  </sheets>
  <definedNames>
    <definedName name="AmpCnt" localSheetId="1">'100 NTC'!$B$14</definedName>
    <definedName name="AmpCnt">'150 PTC'!$B$14</definedName>
    <definedName name="AmpR1" localSheetId="1">'100 NTC'!$B$12</definedName>
    <definedName name="AmpR1">'150 PTC'!$B$12</definedName>
    <definedName name="AmpR2" localSheetId="1">'100 NTC'!$B$13</definedName>
    <definedName name="AmpR2">'150 PTC'!$B$13</definedName>
    <definedName name="DivMaxPct" localSheetId="1">'100 NTC'!$B$18</definedName>
    <definedName name="DivMaxPct">'150 PTC'!$B$18</definedName>
    <definedName name="DivMinPct" localSheetId="1">'100 NTC'!$B$17</definedName>
    <definedName name="DivMinPct">'150 PTC'!$B$17</definedName>
    <definedName name="FloorRef2Res" localSheetId="1">'100 NTC'!#REF!</definedName>
    <definedName name="FloorRef2Res">'150 PTC'!#REF!</definedName>
    <definedName name="FloorRefPct" localSheetId="1">'100 NTC'!$B$19</definedName>
    <definedName name="FloorRefPct">'150 PTC'!$B$19</definedName>
    <definedName name="MaxAmpGain" localSheetId="1">'100 NTC'!$B$22</definedName>
    <definedName name="MaxAmpGain">'150 PTC'!$B$22</definedName>
    <definedName name="MaxAmpRangeV" localSheetId="1">'100 NTC'!$B$21</definedName>
    <definedName name="MaxAmpRangeV">'150 PTC'!$B$21</definedName>
    <definedName name="MaxAref" localSheetId="1">'100 NTC'!$B$10</definedName>
    <definedName name="MaxAref">'150 PTC'!$B$10</definedName>
    <definedName name="MaxOpOut" localSheetId="1">'100 NTC'!$B$11</definedName>
    <definedName name="MaxOpOut">'150 PTC'!$B$11</definedName>
    <definedName name="MaxTemp" localSheetId="1">'100 NTC'!$B$4</definedName>
    <definedName name="MaxTemp">'150 PTC'!$B$4</definedName>
    <definedName name="MinAref" localSheetId="1">'100 NTC'!#REF!</definedName>
    <definedName name="MinAref">'150 PTC'!#REF!</definedName>
    <definedName name="MinTemp" localSheetId="1">'100 NTC'!$B$3</definedName>
    <definedName name="MinTemp">'150 PTC'!$B$3</definedName>
    <definedName name="OpAmpRange" localSheetId="1">'100 NTC'!$B$20</definedName>
    <definedName name="OpAmpRange">'150 PTC'!$B$20</definedName>
    <definedName name="RD" localSheetId="1">'100 NTC'!$B$7</definedName>
    <definedName name="RD">'150 PTC'!$B$7</definedName>
    <definedName name="RFloor1" localSheetId="1">'100 NTC'!$B$8</definedName>
    <definedName name="RFloor1">'150 PTC'!$B$8</definedName>
    <definedName name="RFloor2" localSheetId="1">'100 NTC'!$B$9</definedName>
    <definedName name="RFloor2">'150 PTC'!$B$9</definedName>
    <definedName name="RFloor2Eff" localSheetId="1">'100 NTC'!#REF!</definedName>
    <definedName name="RFloor2Eff">'150 PTC'!#REF!</definedName>
    <definedName name="RTat0" localSheetId="1">'100 NTC'!$B$5</definedName>
    <definedName name="RTat0">'150 PTC'!$B$5</definedName>
    <definedName name="RTat25" localSheetId="1">'100 NTC'!$B$5</definedName>
    <definedName name="RTat25">'150 PTC'!$B$5</definedName>
    <definedName name="RTat75" localSheetId="1">'100 NTC'!$B$6</definedName>
    <definedName name="RTat75">'150 PTC'!$B$6</definedName>
    <definedName name="ThermCurrent" localSheetId="1">'100 NTC'!$B$23</definedName>
    <definedName name="ThermCurrent">'150 PTC'!$B$23</definedName>
  </definedNames>
  <calcPr calcId="124519"/>
</workbook>
</file>

<file path=xl/calcChain.xml><?xml version="1.0" encoding="utf-8"?>
<calcChain xmlns="http://schemas.openxmlformats.org/spreadsheetml/2006/main">
  <c r="B18" i="4"/>
  <c r="B17"/>
  <c r="B25"/>
  <c r="B23"/>
  <c r="B19"/>
  <c r="B20" s="1"/>
  <c r="B21" s="1"/>
  <c r="B22" s="1"/>
  <c r="B19" i="1"/>
  <c r="B25"/>
  <c r="B23"/>
  <c r="B18"/>
  <c r="B17"/>
  <c r="B24" i="4" l="1"/>
  <c r="B20" i="1"/>
  <c r="B24"/>
  <c r="B21" l="1"/>
  <c r="B22" l="1"/>
</calcChain>
</file>

<file path=xl/sharedStrings.xml><?xml version="1.0" encoding="utf-8"?>
<sst xmlns="http://schemas.openxmlformats.org/spreadsheetml/2006/main" count="58" uniqueCount="27">
  <si>
    <t>Defined Values</t>
  </si>
  <si>
    <t>Min Operating Temp [C]</t>
  </si>
  <si>
    <t>Max Operating Temp [C]</t>
  </si>
  <si>
    <t>RT@0</t>
  </si>
  <si>
    <t>RT@75</t>
  </si>
  <si>
    <t>RD</t>
  </si>
  <si>
    <t>*Refer to therm DS</t>
  </si>
  <si>
    <t>Formula</t>
  </si>
  <si>
    <t>Divider Min %</t>
  </si>
  <si>
    <t>Divider Max %</t>
  </si>
  <si>
    <t>R Floor Ref1</t>
  </si>
  <si>
    <t>R Floor Ref2</t>
  </si>
  <si>
    <t>Floor Ref %</t>
  </si>
  <si>
    <t>OpAmpRange %</t>
  </si>
  <si>
    <t>Max Aref V</t>
  </si>
  <si>
    <t>Max OpAmp Out</t>
  </si>
  <si>
    <t>Max Amp Range</t>
  </si>
  <si>
    <t>Max Amp Gain</t>
  </si>
  <si>
    <t>Therm Appx Current @MaxV</t>
  </si>
  <si>
    <t>Therm Appx Power @MaxV</t>
  </si>
  <si>
    <t>A</t>
  </si>
  <si>
    <t>W</t>
  </si>
  <si>
    <t>V</t>
  </si>
  <si>
    <t>Amp R1</t>
  </si>
  <si>
    <t>Amp R2</t>
  </si>
  <si>
    <t>Actual Gain</t>
  </si>
  <si>
    <t>RT@50</t>
  </si>
</sst>
</file>

<file path=xl/styles.xml><?xml version="1.0" encoding="utf-8"?>
<styleSheet xmlns="http://schemas.openxmlformats.org/spreadsheetml/2006/main">
  <numFmts count="1">
    <numFmt numFmtId="164" formatCode="0.000%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zoomScale="120" zoomScaleNormal="120" workbookViewId="0">
      <selection activeCell="B14" sqref="B14"/>
    </sheetView>
  </sheetViews>
  <sheetFormatPr defaultRowHeight="15"/>
  <cols>
    <col min="1" max="1" width="26.7109375" bestFit="1" customWidth="1"/>
  </cols>
  <sheetData>
    <row r="1" spans="1:3" ht="18.75">
      <c r="A1" s="1" t="s">
        <v>0</v>
      </c>
    </row>
    <row r="3" spans="1:3">
      <c r="A3" t="s">
        <v>1</v>
      </c>
      <c r="B3">
        <v>0</v>
      </c>
    </row>
    <row r="4" spans="1:3">
      <c r="A4" t="s">
        <v>2</v>
      </c>
      <c r="B4">
        <v>75</v>
      </c>
    </row>
    <row r="5" spans="1:3">
      <c r="A5" t="s">
        <v>3</v>
      </c>
      <c r="B5">
        <v>135</v>
      </c>
      <c r="C5" t="s">
        <v>6</v>
      </c>
    </row>
    <row r="6" spans="1:3">
      <c r="A6" t="s">
        <v>4</v>
      </c>
      <c r="B6">
        <v>182</v>
      </c>
      <c r="C6" t="s">
        <v>6</v>
      </c>
    </row>
    <row r="7" spans="1:3">
      <c r="A7" t="s">
        <v>5</v>
      </c>
      <c r="B7">
        <v>33</v>
      </c>
    </row>
    <row r="8" spans="1:3">
      <c r="A8" t="s">
        <v>10</v>
      </c>
      <c r="B8">
        <v>13300</v>
      </c>
    </row>
    <row r="9" spans="1:3">
      <c r="A9" t="s">
        <v>11</v>
      </c>
      <c r="B9">
        <v>47500</v>
      </c>
    </row>
    <row r="10" spans="1:3">
      <c r="A10" t="s">
        <v>14</v>
      </c>
      <c r="B10">
        <v>5</v>
      </c>
      <c r="C10" t="s">
        <v>22</v>
      </c>
    </row>
    <row r="11" spans="1:3">
      <c r="A11" t="s">
        <v>15</v>
      </c>
      <c r="B11">
        <v>5</v>
      </c>
      <c r="C11" t="s">
        <v>22</v>
      </c>
    </row>
    <row r="12" spans="1:3">
      <c r="A12" t="s">
        <v>23</v>
      </c>
      <c r="B12">
        <v>2000</v>
      </c>
    </row>
    <row r="13" spans="1:3">
      <c r="A13" t="s">
        <v>24</v>
      </c>
      <c r="B13">
        <v>30100</v>
      </c>
    </row>
    <row r="16" spans="1:3" ht="18.75">
      <c r="A16" s="1" t="s">
        <v>7</v>
      </c>
    </row>
    <row r="17" spans="1:3">
      <c r="A17" t="s">
        <v>8</v>
      </c>
      <c r="B17" s="2">
        <f>RTat0/(RTat0+RD)</f>
        <v>0.8035714285714286</v>
      </c>
    </row>
    <row r="18" spans="1:3">
      <c r="A18" t="s">
        <v>9</v>
      </c>
      <c r="B18" s="2">
        <f>RTat75/(RTat75+RD)</f>
        <v>0.84651162790697676</v>
      </c>
    </row>
    <row r="19" spans="1:3">
      <c r="A19" t="s">
        <v>12</v>
      </c>
      <c r="B19" s="2">
        <f>RFloor2/(RFloor1+RFloor2)</f>
        <v>0.78125</v>
      </c>
    </row>
    <row r="20" spans="1:3">
      <c r="A20" t="s">
        <v>13</v>
      </c>
      <c r="B20" s="2">
        <f>DivMaxPct-FloorRefPct</f>
        <v>6.526162790697676E-2</v>
      </c>
    </row>
    <row r="21" spans="1:3">
      <c r="A21" t="s">
        <v>16</v>
      </c>
      <c r="B21">
        <f>OpAmpRange*MaxAref</f>
        <v>0.3263081395348838</v>
      </c>
      <c r="C21" t="s">
        <v>22</v>
      </c>
    </row>
    <row r="22" spans="1:3">
      <c r="A22" t="s">
        <v>17</v>
      </c>
      <c r="B22">
        <f>MaxOpOut/MaxAmpRangeV</f>
        <v>15.322939866369707</v>
      </c>
    </row>
    <row r="23" spans="1:3">
      <c r="A23" t="s">
        <v>18</v>
      </c>
      <c r="B23">
        <f>MaxAref/(RTat75+RD)</f>
        <v>2.3255813953488372E-2</v>
      </c>
      <c r="C23" t="s">
        <v>20</v>
      </c>
    </row>
    <row r="24" spans="1:3">
      <c r="A24" t="s">
        <v>19</v>
      </c>
      <c r="B24">
        <f>ThermCurrent*(MaxAref*DivMaxPct)</f>
        <v>9.843158464034614E-2</v>
      </c>
      <c r="C24" t="s">
        <v>21</v>
      </c>
    </row>
    <row r="25" spans="1:3">
      <c r="A25" t="s">
        <v>25</v>
      </c>
      <c r="B25">
        <f>AmpR2/AmpR1</f>
        <v>15.05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zoomScale="120" zoomScaleNormal="120" workbookViewId="0">
      <selection activeCell="A21" sqref="A21"/>
    </sheetView>
  </sheetViews>
  <sheetFormatPr defaultRowHeight="15"/>
  <cols>
    <col min="1" max="1" width="26.7109375" bestFit="1" customWidth="1"/>
  </cols>
  <sheetData>
    <row r="1" spans="1:3" ht="18.75">
      <c r="A1" s="1" t="s">
        <v>0</v>
      </c>
    </row>
    <row r="3" spans="1:3">
      <c r="A3" t="s">
        <v>1</v>
      </c>
      <c r="B3">
        <v>0</v>
      </c>
    </row>
    <row r="4" spans="1:3">
      <c r="A4" t="s">
        <v>2</v>
      </c>
      <c r="B4">
        <v>75</v>
      </c>
    </row>
    <row r="5" spans="1:3">
      <c r="A5" t="s">
        <v>26</v>
      </c>
      <c r="B5">
        <v>43</v>
      </c>
      <c r="C5" t="s">
        <v>6</v>
      </c>
    </row>
    <row r="6" spans="1:3">
      <c r="A6" t="s">
        <v>4</v>
      </c>
      <c r="B6">
        <v>20.6</v>
      </c>
      <c r="C6" t="s">
        <v>6</v>
      </c>
    </row>
    <row r="7" spans="1:3">
      <c r="A7" t="s">
        <v>5</v>
      </c>
      <c r="B7">
        <v>33</v>
      </c>
    </row>
    <row r="8" spans="1:3">
      <c r="A8" t="s">
        <v>10</v>
      </c>
      <c r="B8">
        <v>24300</v>
      </c>
    </row>
    <row r="9" spans="1:3">
      <c r="A9" t="s">
        <v>11</v>
      </c>
      <c r="B9">
        <v>13300</v>
      </c>
    </row>
    <row r="10" spans="1:3">
      <c r="A10" t="s">
        <v>14</v>
      </c>
      <c r="B10">
        <v>5</v>
      </c>
      <c r="C10" t="s">
        <v>22</v>
      </c>
    </row>
    <row r="11" spans="1:3">
      <c r="A11" t="s">
        <v>15</v>
      </c>
      <c r="B11">
        <v>5</v>
      </c>
      <c r="C11" t="s">
        <v>22</v>
      </c>
    </row>
    <row r="12" spans="1:3">
      <c r="A12" t="s">
        <v>23</v>
      </c>
      <c r="B12">
        <v>2200</v>
      </c>
    </row>
    <row r="13" spans="1:3">
      <c r="A13" t="s">
        <v>24</v>
      </c>
      <c r="B13">
        <v>10000</v>
      </c>
    </row>
    <row r="16" spans="1:3" ht="18.75">
      <c r="A16" s="1" t="s">
        <v>7</v>
      </c>
    </row>
    <row r="17" spans="1:3">
      <c r="A17" t="s">
        <v>8</v>
      </c>
      <c r="B17" s="2">
        <f>RTat75/(RTat75+RD)</f>
        <v>0.38432835820895522</v>
      </c>
    </row>
    <row r="18" spans="1:3">
      <c r="A18" t="s">
        <v>9</v>
      </c>
      <c r="B18" s="2">
        <f>RTat0/(RTat0+RD)</f>
        <v>0.56578947368421051</v>
      </c>
    </row>
    <row r="19" spans="1:3">
      <c r="A19" t="s">
        <v>12</v>
      </c>
      <c r="B19" s="2">
        <f>RFloor2/(RFloor1+RFloor2)</f>
        <v>0.35372340425531917</v>
      </c>
    </row>
    <row r="20" spans="1:3">
      <c r="A20" t="s">
        <v>13</v>
      </c>
      <c r="B20" s="2">
        <f>DivMaxPct-FloorRefPct</f>
        <v>0.21206606942889134</v>
      </c>
    </row>
    <row r="21" spans="1:3">
      <c r="A21" t="s">
        <v>16</v>
      </c>
      <c r="B21">
        <f>OpAmpRange*MaxAref</f>
        <v>1.0603303471444567</v>
      </c>
      <c r="C21" t="s">
        <v>22</v>
      </c>
    </row>
    <row r="22" spans="1:3">
      <c r="A22" t="s">
        <v>17</v>
      </c>
      <c r="B22">
        <f>MaxOpOut/MaxAmpRangeV</f>
        <v>4.7155115511551164</v>
      </c>
    </row>
    <row r="23" spans="1:3">
      <c r="A23" t="s">
        <v>18</v>
      </c>
      <c r="B23">
        <f>MaxAref/(RTat75+RD)</f>
        <v>9.3283582089552231E-2</v>
      </c>
      <c r="C23" t="s">
        <v>20</v>
      </c>
    </row>
    <row r="24" spans="1:3">
      <c r="A24" t="s">
        <v>19</v>
      </c>
      <c r="B24">
        <f>ThermCurrent*(MaxAref*DivMaxPct)</f>
        <v>0.26389434406912804</v>
      </c>
      <c r="C24" t="s">
        <v>21</v>
      </c>
    </row>
    <row r="25" spans="1:3">
      <c r="A25" t="s">
        <v>25</v>
      </c>
      <c r="B25">
        <f>AmpR2/AmpR1</f>
        <v>4.5454545454545459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40</vt:i4>
      </vt:variant>
    </vt:vector>
  </HeadingPairs>
  <TitlesOfParts>
    <vt:vector size="43" baseType="lpstr">
      <vt:lpstr>150 PTC</vt:lpstr>
      <vt:lpstr>100 NTC</vt:lpstr>
      <vt:lpstr>Sheet3</vt:lpstr>
      <vt:lpstr>'100 NTC'!AmpCnt</vt:lpstr>
      <vt:lpstr>AmpCnt</vt:lpstr>
      <vt:lpstr>'100 NTC'!AmpR1</vt:lpstr>
      <vt:lpstr>AmpR1</vt:lpstr>
      <vt:lpstr>'100 NTC'!AmpR2</vt:lpstr>
      <vt:lpstr>AmpR2</vt:lpstr>
      <vt:lpstr>'100 NTC'!DivMaxPct</vt:lpstr>
      <vt:lpstr>DivMaxPct</vt:lpstr>
      <vt:lpstr>'100 NTC'!DivMinPct</vt:lpstr>
      <vt:lpstr>DivMinPct</vt:lpstr>
      <vt:lpstr>'100 NTC'!FloorRefPct</vt:lpstr>
      <vt:lpstr>FloorRefPct</vt:lpstr>
      <vt:lpstr>'100 NTC'!MaxAmpGain</vt:lpstr>
      <vt:lpstr>MaxAmpGain</vt:lpstr>
      <vt:lpstr>'100 NTC'!MaxAmpRangeV</vt:lpstr>
      <vt:lpstr>MaxAmpRangeV</vt:lpstr>
      <vt:lpstr>'100 NTC'!MaxAref</vt:lpstr>
      <vt:lpstr>MaxAref</vt:lpstr>
      <vt:lpstr>'100 NTC'!MaxOpOut</vt:lpstr>
      <vt:lpstr>MaxOpOut</vt:lpstr>
      <vt:lpstr>'100 NTC'!MaxTemp</vt:lpstr>
      <vt:lpstr>MaxTemp</vt:lpstr>
      <vt:lpstr>'100 NTC'!MinTemp</vt:lpstr>
      <vt:lpstr>MinTemp</vt:lpstr>
      <vt:lpstr>'100 NTC'!OpAmpRange</vt:lpstr>
      <vt:lpstr>OpAmpRange</vt:lpstr>
      <vt:lpstr>'100 NTC'!RD</vt:lpstr>
      <vt:lpstr>RD</vt:lpstr>
      <vt:lpstr>'100 NTC'!RFloor1</vt:lpstr>
      <vt:lpstr>RFloor1</vt:lpstr>
      <vt:lpstr>'100 NTC'!RFloor2</vt:lpstr>
      <vt:lpstr>RFloor2</vt:lpstr>
      <vt:lpstr>'100 NTC'!RTat0</vt:lpstr>
      <vt:lpstr>RTat0</vt:lpstr>
      <vt:lpstr>'100 NTC'!RTat25</vt:lpstr>
      <vt:lpstr>RTat25</vt:lpstr>
      <vt:lpstr>'100 NTC'!RTat75</vt:lpstr>
      <vt:lpstr>RTat75</vt:lpstr>
      <vt:lpstr>'100 NTC'!ThermCurrent</vt:lpstr>
      <vt:lpstr>ThermCurrent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kratz</dc:creator>
  <cp:lastModifiedBy>kratz</cp:lastModifiedBy>
  <dcterms:created xsi:type="dcterms:W3CDTF">2014-12-06T15:04:05Z</dcterms:created>
  <dcterms:modified xsi:type="dcterms:W3CDTF">2014-12-20T06:50:24Z</dcterms:modified>
</cp:coreProperties>
</file>