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richPivotRecords1.xml" ContentType="application/vnd.openxmlformats-officedocument.spreadsheetml.richPivot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array.xml" ContentType="application/vnd.ms-excel.rdarray+xml"/>
  <Override PartName="/xl/richData/rdsupportingpropertybagstructure.xml" ContentType="application/vnd.ms-excel.rdsupportingpropertybagstructure+xml"/>
  <Override PartName="/xl/richData/rdsupportingpropertybag.xml" ContentType="application/vnd.ms-excel.rdsupportingpropertybag+xml"/>
  <Override PartName="/xl/richData/rdRichValueTypes.xml" ContentType="application/vnd.ms-excel.rdrichvaluetype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hidePivotFieldList="1"/>
  <mc:AlternateContent xmlns:mc="http://schemas.openxmlformats.org/markup-compatibility/2006">
    <mc:Choice Requires="x15">
      <x15ac:absPath xmlns:x15ac="http://schemas.microsoft.com/office/spreadsheetml/2010/11/ac" url="https://d.docs.live.net/db19f10dd31870e7/linkedin/project-excel-dashboard/"/>
    </mc:Choice>
  </mc:AlternateContent>
  <xr:revisionPtr revIDLastSave="1335" documentId="8_{A38B1A53-F189-4DD6-A2E2-F1173D88D932}" xr6:coauthVersionLast="47" xr6:coauthVersionMax="47" xr10:uidLastSave="{4B63F26F-6A41-4B98-9702-21276CE2609D}"/>
  <bookViews>
    <workbookView xWindow="-110" yWindow="-110" windowWidth="38620" windowHeight="21100" tabRatio="803" xr2:uid="{00000000-000D-0000-FFFF-FFFF00000000}"/>
  </bookViews>
  <sheets>
    <sheet name="Dashboard" sheetId="8" r:id="rId1"/>
    <sheet name="Sales" sheetId="7" r:id="rId2"/>
    <sheet name="Helper" sheetId="9" r:id="rId3"/>
  </sheets>
  <definedNames>
    <definedName name="item_price">Sales!$E$2:$E$1202</definedName>
    <definedName name="quantity">Sales!$C$2:$C$1202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7" l="1"/>
  <c r="J3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J72" i="7"/>
  <c r="J73" i="7"/>
  <c r="J74" i="7"/>
  <c r="J75" i="7"/>
  <c r="J76" i="7"/>
  <c r="J77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93" i="7"/>
  <c r="J94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109" i="7"/>
  <c r="J110" i="7"/>
  <c r="J111" i="7"/>
  <c r="J112" i="7"/>
  <c r="J113" i="7"/>
  <c r="J114" i="7"/>
  <c r="J115" i="7"/>
  <c r="J116" i="7"/>
  <c r="J117" i="7"/>
  <c r="J118" i="7"/>
  <c r="J119" i="7"/>
  <c r="J120" i="7"/>
  <c r="J121" i="7"/>
  <c r="J122" i="7"/>
  <c r="J123" i="7"/>
  <c r="J124" i="7"/>
  <c r="J125" i="7"/>
  <c r="J126" i="7"/>
  <c r="J127" i="7"/>
  <c r="J128" i="7"/>
  <c r="J129" i="7"/>
  <c r="J130" i="7"/>
  <c r="J131" i="7"/>
  <c r="J132" i="7"/>
  <c r="J133" i="7"/>
  <c r="J134" i="7"/>
  <c r="J135" i="7"/>
  <c r="J136" i="7"/>
  <c r="J137" i="7"/>
  <c r="J138" i="7"/>
  <c r="J139" i="7"/>
  <c r="J140" i="7"/>
  <c r="J141" i="7"/>
  <c r="J142" i="7"/>
  <c r="J143" i="7"/>
  <c r="J144" i="7"/>
  <c r="J145" i="7"/>
  <c r="J146" i="7"/>
  <c r="J147" i="7"/>
  <c r="J148" i="7"/>
  <c r="J149" i="7"/>
  <c r="J150" i="7"/>
  <c r="J151" i="7"/>
  <c r="J152" i="7"/>
  <c r="J153" i="7"/>
  <c r="J154" i="7"/>
  <c r="J155" i="7"/>
  <c r="J156" i="7"/>
  <c r="J157" i="7"/>
  <c r="J158" i="7"/>
  <c r="J159" i="7"/>
  <c r="J160" i="7"/>
  <c r="J161" i="7"/>
  <c r="J162" i="7"/>
  <c r="J163" i="7"/>
  <c r="J164" i="7"/>
  <c r="J165" i="7"/>
  <c r="J166" i="7"/>
  <c r="J167" i="7"/>
  <c r="J168" i="7"/>
  <c r="J169" i="7"/>
  <c r="J170" i="7"/>
  <c r="J171" i="7"/>
  <c r="J172" i="7"/>
  <c r="J173" i="7"/>
  <c r="J174" i="7"/>
  <c r="J175" i="7"/>
  <c r="J176" i="7"/>
  <c r="J177" i="7"/>
  <c r="J178" i="7"/>
  <c r="J179" i="7"/>
  <c r="J180" i="7"/>
  <c r="J181" i="7"/>
  <c r="J182" i="7"/>
  <c r="J183" i="7"/>
  <c r="J184" i="7"/>
  <c r="J185" i="7"/>
  <c r="J186" i="7"/>
  <c r="J187" i="7"/>
  <c r="J188" i="7"/>
  <c r="J189" i="7"/>
  <c r="J190" i="7"/>
  <c r="J191" i="7"/>
  <c r="J192" i="7"/>
  <c r="J193" i="7"/>
  <c r="J194" i="7"/>
  <c r="J195" i="7"/>
  <c r="J196" i="7"/>
  <c r="J197" i="7"/>
  <c r="J198" i="7"/>
  <c r="J199" i="7"/>
  <c r="J200" i="7"/>
  <c r="J201" i="7"/>
  <c r="J202" i="7"/>
  <c r="J203" i="7"/>
  <c r="J204" i="7"/>
  <c r="J205" i="7"/>
  <c r="J206" i="7"/>
  <c r="J207" i="7"/>
  <c r="J208" i="7"/>
  <c r="J209" i="7"/>
  <c r="J210" i="7"/>
  <c r="J211" i="7"/>
  <c r="J212" i="7"/>
  <c r="J213" i="7"/>
  <c r="J214" i="7"/>
  <c r="J215" i="7"/>
  <c r="J216" i="7"/>
  <c r="J217" i="7"/>
  <c r="J218" i="7"/>
  <c r="J219" i="7"/>
  <c r="J220" i="7"/>
  <c r="J221" i="7"/>
  <c r="J222" i="7"/>
  <c r="J223" i="7"/>
  <c r="J224" i="7"/>
  <c r="J225" i="7"/>
  <c r="J226" i="7"/>
  <c r="J227" i="7"/>
  <c r="J228" i="7"/>
  <c r="J229" i="7"/>
  <c r="J230" i="7"/>
  <c r="J231" i="7"/>
  <c r="J232" i="7"/>
  <c r="J233" i="7"/>
  <c r="J234" i="7"/>
  <c r="J235" i="7"/>
  <c r="J236" i="7"/>
  <c r="J237" i="7"/>
  <c r="J238" i="7"/>
  <c r="J239" i="7"/>
  <c r="J240" i="7"/>
  <c r="J241" i="7"/>
  <c r="J242" i="7"/>
  <c r="J243" i="7"/>
  <c r="J244" i="7"/>
  <c r="J245" i="7"/>
  <c r="J246" i="7"/>
  <c r="J247" i="7"/>
  <c r="J248" i="7"/>
  <c r="J249" i="7"/>
  <c r="J250" i="7"/>
  <c r="J251" i="7"/>
  <c r="J252" i="7"/>
  <c r="J253" i="7"/>
  <c r="J254" i="7"/>
  <c r="J255" i="7"/>
  <c r="J256" i="7"/>
  <c r="J257" i="7"/>
  <c r="J258" i="7"/>
  <c r="J259" i="7"/>
  <c r="J260" i="7"/>
  <c r="J261" i="7"/>
  <c r="J262" i="7"/>
  <c r="J263" i="7"/>
  <c r="J264" i="7"/>
  <c r="J265" i="7"/>
  <c r="J266" i="7"/>
  <c r="J267" i="7"/>
  <c r="J268" i="7"/>
  <c r="J269" i="7"/>
  <c r="J270" i="7"/>
  <c r="J271" i="7"/>
  <c r="J272" i="7"/>
  <c r="J273" i="7"/>
  <c r="J274" i="7"/>
  <c r="J275" i="7"/>
  <c r="J276" i="7"/>
  <c r="J277" i="7"/>
  <c r="J278" i="7"/>
  <c r="J279" i="7"/>
  <c r="J280" i="7"/>
  <c r="J281" i="7"/>
  <c r="J282" i="7"/>
  <c r="J283" i="7"/>
  <c r="J284" i="7"/>
  <c r="J285" i="7"/>
  <c r="J286" i="7"/>
  <c r="J287" i="7"/>
  <c r="J288" i="7"/>
  <c r="J289" i="7"/>
  <c r="J290" i="7"/>
  <c r="J291" i="7"/>
  <c r="J292" i="7"/>
  <c r="J293" i="7"/>
  <c r="J294" i="7"/>
  <c r="J295" i="7"/>
  <c r="J296" i="7"/>
  <c r="J297" i="7"/>
  <c r="J298" i="7"/>
  <c r="J299" i="7"/>
  <c r="J300" i="7"/>
  <c r="J301" i="7"/>
  <c r="J302" i="7"/>
  <c r="J303" i="7"/>
  <c r="J304" i="7"/>
  <c r="J305" i="7"/>
  <c r="J306" i="7"/>
  <c r="J307" i="7"/>
  <c r="J308" i="7"/>
  <c r="J309" i="7"/>
  <c r="J310" i="7"/>
  <c r="J311" i="7"/>
  <c r="J312" i="7"/>
  <c r="J313" i="7"/>
  <c r="J314" i="7"/>
  <c r="J315" i="7"/>
  <c r="J316" i="7"/>
  <c r="J317" i="7"/>
  <c r="J318" i="7"/>
  <c r="J319" i="7"/>
  <c r="J320" i="7"/>
  <c r="J321" i="7"/>
  <c r="J322" i="7"/>
  <c r="J323" i="7"/>
  <c r="J324" i="7"/>
  <c r="J325" i="7"/>
  <c r="J326" i="7"/>
  <c r="J327" i="7"/>
  <c r="J328" i="7"/>
  <c r="J329" i="7"/>
  <c r="J330" i="7"/>
  <c r="J331" i="7"/>
  <c r="J332" i="7"/>
  <c r="J333" i="7"/>
  <c r="J334" i="7"/>
  <c r="J335" i="7"/>
  <c r="J336" i="7"/>
  <c r="J337" i="7"/>
  <c r="J338" i="7"/>
  <c r="J339" i="7"/>
  <c r="J340" i="7"/>
  <c r="J341" i="7"/>
  <c r="J342" i="7"/>
  <c r="J343" i="7"/>
  <c r="J344" i="7"/>
  <c r="J345" i="7"/>
  <c r="J346" i="7"/>
  <c r="J347" i="7"/>
  <c r="J348" i="7"/>
  <c r="J349" i="7"/>
  <c r="J350" i="7"/>
  <c r="J351" i="7"/>
  <c r="J352" i="7"/>
  <c r="J353" i="7"/>
  <c r="J354" i="7"/>
  <c r="J355" i="7"/>
  <c r="J356" i="7"/>
  <c r="J357" i="7"/>
  <c r="J358" i="7"/>
  <c r="J359" i="7"/>
  <c r="J360" i="7"/>
  <c r="J361" i="7"/>
  <c r="J362" i="7"/>
  <c r="J363" i="7"/>
  <c r="J364" i="7"/>
  <c r="J365" i="7"/>
  <c r="J366" i="7"/>
  <c r="J367" i="7"/>
  <c r="J368" i="7"/>
  <c r="J369" i="7"/>
  <c r="J370" i="7"/>
  <c r="J371" i="7"/>
  <c r="J372" i="7"/>
  <c r="J373" i="7"/>
  <c r="J374" i="7"/>
  <c r="J375" i="7"/>
  <c r="J376" i="7"/>
  <c r="J377" i="7"/>
  <c r="J378" i="7"/>
  <c r="J379" i="7"/>
  <c r="J380" i="7"/>
  <c r="J381" i="7"/>
  <c r="J382" i="7"/>
  <c r="J383" i="7"/>
  <c r="J384" i="7"/>
  <c r="J385" i="7"/>
  <c r="J386" i="7"/>
  <c r="J387" i="7"/>
  <c r="J388" i="7"/>
  <c r="J389" i="7"/>
  <c r="J390" i="7"/>
  <c r="J391" i="7"/>
  <c r="J392" i="7"/>
  <c r="J393" i="7"/>
  <c r="J394" i="7"/>
  <c r="J395" i="7"/>
  <c r="J396" i="7"/>
  <c r="J397" i="7"/>
  <c r="J398" i="7"/>
  <c r="J399" i="7"/>
  <c r="J400" i="7"/>
  <c r="J401" i="7"/>
  <c r="J402" i="7"/>
  <c r="J403" i="7"/>
  <c r="J404" i="7"/>
  <c r="J405" i="7"/>
  <c r="J406" i="7"/>
  <c r="J407" i="7"/>
  <c r="J408" i="7"/>
  <c r="J409" i="7"/>
  <c r="J410" i="7"/>
  <c r="J411" i="7"/>
  <c r="J412" i="7"/>
  <c r="J413" i="7"/>
  <c r="J414" i="7"/>
  <c r="J415" i="7"/>
  <c r="J416" i="7"/>
  <c r="J417" i="7"/>
  <c r="J418" i="7"/>
  <c r="J419" i="7"/>
  <c r="J420" i="7"/>
  <c r="J421" i="7"/>
  <c r="J422" i="7"/>
  <c r="J423" i="7"/>
  <c r="J424" i="7"/>
  <c r="J425" i="7"/>
  <c r="J426" i="7"/>
  <c r="J427" i="7"/>
  <c r="J428" i="7"/>
  <c r="J429" i="7"/>
  <c r="J430" i="7"/>
  <c r="J431" i="7"/>
  <c r="J432" i="7"/>
  <c r="J433" i="7"/>
  <c r="J434" i="7"/>
  <c r="J435" i="7"/>
  <c r="J436" i="7"/>
  <c r="J437" i="7"/>
  <c r="J438" i="7"/>
  <c r="J439" i="7"/>
  <c r="J440" i="7"/>
  <c r="J441" i="7"/>
  <c r="J442" i="7"/>
  <c r="J443" i="7"/>
  <c r="J444" i="7"/>
  <c r="J445" i="7"/>
  <c r="J446" i="7"/>
  <c r="J447" i="7"/>
  <c r="J448" i="7"/>
  <c r="J449" i="7"/>
  <c r="J450" i="7"/>
  <c r="J451" i="7"/>
  <c r="J452" i="7"/>
  <c r="J453" i="7"/>
  <c r="J454" i="7"/>
  <c r="J455" i="7"/>
  <c r="J456" i="7"/>
  <c r="J457" i="7"/>
  <c r="J458" i="7"/>
  <c r="J459" i="7"/>
  <c r="J460" i="7"/>
  <c r="J461" i="7"/>
  <c r="J462" i="7"/>
  <c r="J463" i="7"/>
  <c r="J464" i="7"/>
  <c r="J465" i="7"/>
  <c r="J466" i="7"/>
  <c r="J467" i="7"/>
  <c r="J468" i="7"/>
  <c r="J469" i="7"/>
  <c r="J470" i="7"/>
  <c r="J471" i="7"/>
  <c r="J472" i="7"/>
  <c r="J473" i="7"/>
  <c r="J474" i="7"/>
  <c r="J475" i="7"/>
  <c r="J476" i="7"/>
  <c r="J477" i="7"/>
  <c r="J478" i="7"/>
  <c r="J479" i="7"/>
  <c r="J480" i="7"/>
  <c r="J481" i="7"/>
  <c r="J482" i="7"/>
  <c r="J483" i="7"/>
  <c r="J484" i="7"/>
  <c r="J485" i="7"/>
  <c r="J486" i="7"/>
  <c r="J487" i="7"/>
  <c r="J488" i="7"/>
  <c r="J489" i="7"/>
  <c r="J490" i="7"/>
  <c r="J491" i="7"/>
  <c r="J492" i="7"/>
  <c r="J493" i="7"/>
  <c r="J494" i="7"/>
  <c r="J495" i="7"/>
  <c r="J496" i="7"/>
  <c r="J497" i="7"/>
  <c r="J498" i="7"/>
  <c r="J499" i="7"/>
  <c r="J500" i="7"/>
  <c r="J501" i="7"/>
  <c r="J502" i="7"/>
  <c r="J503" i="7"/>
  <c r="J504" i="7"/>
  <c r="J505" i="7"/>
  <c r="J506" i="7"/>
  <c r="J507" i="7"/>
  <c r="J508" i="7"/>
  <c r="J509" i="7"/>
  <c r="J510" i="7"/>
  <c r="J511" i="7"/>
  <c r="J512" i="7"/>
  <c r="J513" i="7"/>
  <c r="J514" i="7"/>
  <c r="J515" i="7"/>
  <c r="J516" i="7"/>
  <c r="J517" i="7"/>
  <c r="J518" i="7"/>
  <c r="J519" i="7"/>
  <c r="J520" i="7"/>
  <c r="J521" i="7"/>
  <c r="J522" i="7"/>
  <c r="J523" i="7"/>
  <c r="J524" i="7"/>
  <c r="J525" i="7"/>
  <c r="J526" i="7"/>
  <c r="J527" i="7"/>
  <c r="J528" i="7"/>
  <c r="J529" i="7"/>
  <c r="J530" i="7"/>
  <c r="J531" i="7"/>
  <c r="J532" i="7"/>
  <c r="J533" i="7"/>
  <c r="J534" i="7"/>
  <c r="J535" i="7"/>
  <c r="J536" i="7"/>
  <c r="J537" i="7"/>
  <c r="J538" i="7"/>
  <c r="J539" i="7"/>
  <c r="J540" i="7"/>
  <c r="J541" i="7"/>
  <c r="J542" i="7"/>
  <c r="J543" i="7"/>
  <c r="J544" i="7"/>
  <c r="J545" i="7"/>
  <c r="J546" i="7"/>
  <c r="J547" i="7"/>
  <c r="J548" i="7"/>
  <c r="J549" i="7"/>
  <c r="J550" i="7"/>
  <c r="J551" i="7"/>
  <c r="J552" i="7"/>
  <c r="J553" i="7"/>
  <c r="J554" i="7"/>
  <c r="J555" i="7"/>
  <c r="J556" i="7"/>
  <c r="J557" i="7"/>
  <c r="J558" i="7"/>
  <c r="J559" i="7"/>
  <c r="J560" i="7"/>
  <c r="J561" i="7"/>
  <c r="J562" i="7"/>
  <c r="J563" i="7"/>
  <c r="J564" i="7"/>
  <c r="J565" i="7"/>
  <c r="J566" i="7"/>
  <c r="J567" i="7"/>
  <c r="J568" i="7"/>
  <c r="J569" i="7"/>
  <c r="J570" i="7"/>
  <c r="J571" i="7"/>
  <c r="J572" i="7"/>
  <c r="J573" i="7"/>
  <c r="J574" i="7"/>
  <c r="J575" i="7"/>
  <c r="J576" i="7"/>
  <c r="J577" i="7"/>
  <c r="J578" i="7"/>
  <c r="J579" i="7"/>
  <c r="J580" i="7"/>
  <c r="J581" i="7"/>
  <c r="J582" i="7"/>
  <c r="J583" i="7"/>
  <c r="J584" i="7"/>
  <c r="J585" i="7"/>
  <c r="J586" i="7"/>
  <c r="J587" i="7"/>
  <c r="J588" i="7"/>
  <c r="J589" i="7"/>
  <c r="J590" i="7"/>
  <c r="J591" i="7"/>
  <c r="J592" i="7"/>
  <c r="J593" i="7"/>
  <c r="J594" i="7"/>
  <c r="J595" i="7"/>
  <c r="J596" i="7"/>
  <c r="J597" i="7"/>
  <c r="J598" i="7"/>
  <c r="J599" i="7"/>
  <c r="J600" i="7"/>
  <c r="J601" i="7"/>
  <c r="J602" i="7"/>
  <c r="J603" i="7"/>
  <c r="J604" i="7"/>
  <c r="J605" i="7"/>
  <c r="J606" i="7"/>
  <c r="J607" i="7"/>
  <c r="J608" i="7"/>
  <c r="J609" i="7"/>
  <c r="J610" i="7"/>
  <c r="J611" i="7"/>
  <c r="J612" i="7"/>
  <c r="J613" i="7"/>
  <c r="J614" i="7"/>
  <c r="J615" i="7"/>
  <c r="J616" i="7"/>
  <c r="J617" i="7"/>
  <c r="J618" i="7"/>
  <c r="J619" i="7"/>
  <c r="J620" i="7"/>
  <c r="J621" i="7"/>
  <c r="J622" i="7"/>
  <c r="J623" i="7"/>
  <c r="J624" i="7"/>
  <c r="J625" i="7"/>
  <c r="J626" i="7"/>
  <c r="J627" i="7"/>
  <c r="J628" i="7"/>
  <c r="J629" i="7"/>
  <c r="J630" i="7"/>
  <c r="J631" i="7"/>
  <c r="J632" i="7"/>
  <c r="J633" i="7"/>
  <c r="J634" i="7"/>
  <c r="J635" i="7"/>
  <c r="J636" i="7"/>
  <c r="J637" i="7"/>
  <c r="J638" i="7"/>
  <c r="J639" i="7"/>
  <c r="J640" i="7"/>
  <c r="J641" i="7"/>
  <c r="J642" i="7"/>
  <c r="J643" i="7"/>
  <c r="J644" i="7"/>
  <c r="J645" i="7"/>
  <c r="J646" i="7"/>
  <c r="J647" i="7"/>
  <c r="J648" i="7"/>
  <c r="J649" i="7"/>
  <c r="J650" i="7"/>
  <c r="J651" i="7"/>
  <c r="J652" i="7"/>
  <c r="J653" i="7"/>
  <c r="J654" i="7"/>
  <c r="J655" i="7"/>
  <c r="J656" i="7"/>
  <c r="J657" i="7"/>
  <c r="J658" i="7"/>
  <c r="J659" i="7"/>
  <c r="J660" i="7"/>
  <c r="J661" i="7"/>
  <c r="J662" i="7"/>
  <c r="J663" i="7"/>
  <c r="J664" i="7"/>
  <c r="J665" i="7"/>
  <c r="J666" i="7"/>
  <c r="J667" i="7"/>
  <c r="J668" i="7"/>
  <c r="J669" i="7"/>
  <c r="J670" i="7"/>
  <c r="J671" i="7"/>
  <c r="J672" i="7"/>
  <c r="J673" i="7"/>
  <c r="J674" i="7"/>
  <c r="J675" i="7"/>
  <c r="J676" i="7"/>
  <c r="J677" i="7"/>
  <c r="J678" i="7"/>
  <c r="J679" i="7"/>
  <c r="J680" i="7"/>
  <c r="J681" i="7"/>
  <c r="J682" i="7"/>
  <c r="J683" i="7"/>
  <c r="J684" i="7"/>
  <c r="J685" i="7"/>
  <c r="J686" i="7"/>
  <c r="J687" i="7"/>
  <c r="J688" i="7"/>
  <c r="J689" i="7"/>
  <c r="J690" i="7"/>
  <c r="J691" i="7"/>
  <c r="J692" i="7"/>
  <c r="J693" i="7"/>
  <c r="J694" i="7"/>
  <c r="J695" i="7"/>
  <c r="J696" i="7"/>
  <c r="J697" i="7"/>
  <c r="J698" i="7"/>
  <c r="J699" i="7"/>
  <c r="J700" i="7"/>
  <c r="J701" i="7"/>
  <c r="J702" i="7"/>
  <c r="J703" i="7"/>
  <c r="J704" i="7"/>
  <c r="J705" i="7"/>
  <c r="J706" i="7"/>
  <c r="J707" i="7"/>
  <c r="J708" i="7"/>
  <c r="J709" i="7"/>
  <c r="J710" i="7"/>
  <c r="J711" i="7"/>
  <c r="J712" i="7"/>
  <c r="J713" i="7"/>
  <c r="J714" i="7"/>
  <c r="J715" i="7"/>
  <c r="J716" i="7"/>
  <c r="J717" i="7"/>
  <c r="J718" i="7"/>
  <c r="J719" i="7"/>
  <c r="J720" i="7"/>
  <c r="J721" i="7"/>
  <c r="J722" i="7"/>
  <c r="J723" i="7"/>
  <c r="J724" i="7"/>
  <c r="J725" i="7"/>
  <c r="J726" i="7"/>
  <c r="J727" i="7"/>
  <c r="J728" i="7"/>
  <c r="J729" i="7"/>
  <c r="J730" i="7"/>
  <c r="J731" i="7"/>
  <c r="J732" i="7"/>
  <c r="J733" i="7"/>
  <c r="J734" i="7"/>
  <c r="J735" i="7"/>
  <c r="J736" i="7"/>
  <c r="J737" i="7"/>
  <c r="J738" i="7"/>
  <c r="J739" i="7"/>
  <c r="J740" i="7"/>
  <c r="J741" i="7"/>
  <c r="J742" i="7"/>
  <c r="J743" i="7"/>
  <c r="J744" i="7"/>
  <c r="J745" i="7"/>
  <c r="J746" i="7"/>
  <c r="J747" i="7"/>
  <c r="J748" i="7"/>
  <c r="J749" i="7"/>
  <c r="J750" i="7"/>
  <c r="J751" i="7"/>
  <c r="J752" i="7"/>
  <c r="J753" i="7"/>
  <c r="J754" i="7"/>
  <c r="J755" i="7"/>
  <c r="J756" i="7"/>
  <c r="J757" i="7"/>
  <c r="J758" i="7"/>
  <c r="J759" i="7"/>
  <c r="J760" i="7"/>
  <c r="J761" i="7"/>
  <c r="J762" i="7"/>
  <c r="J763" i="7"/>
  <c r="J764" i="7"/>
  <c r="J765" i="7"/>
  <c r="J766" i="7"/>
  <c r="J767" i="7"/>
  <c r="J768" i="7"/>
  <c r="J769" i="7"/>
  <c r="J770" i="7"/>
  <c r="J771" i="7"/>
  <c r="J772" i="7"/>
  <c r="J773" i="7"/>
  <c r="J774" i="7"/>
  <c r="J775" i="7"/>
  <c r="J776" i="7"/>
  <c r="J777" i="7"/>
  <c r="J778" i="7"/>
  <c r="J779" i="7"/>
  <c r="J780" i="7"/>
  <c r="J781" i="7"/>
  <c r="J782" i="7"/>
  <c r="J783" i="7"/>
  <c r="J784" i="7"/>
  <c r="J785" i="7"/>
  <c r="J786" i="7"/>
  <c r="J787" i="7"/>
  <c r="J788" i="7"/>
  <c r="J789" i="7"/>
  <c r="J790" i="7"/>
  <c r="J791" i="7"/>
  <c r="J792" i="7"/>
  <c r="J793" i="7"/>
  <c r="J794" i="7"/>
  <c r="J795" i="7"/>
  <c r="J796" i="7"/>
  <c r="J797" i="7"/>
  <c r="J798" i="7"/>
  <c r="J799" i="7"/>
  <c r="J800" i="7"/>
  <c r="J801" i="7"/>
  <c r="J802" i="7"/>
  <c r="J803" i="7"/>
  <c r="J804" i="7"/>
  <c r="J805" i="7"/>
  <c r="J806" i="7"/>
  <c r="J807" i="7"/>
  <c r="J808" i="7"/>
  <c r="J809" i="7"/>
  <c r="J810" i="7"/>
  <c r="J811" i="7"/>
  <c r="J812" i="7"/>
  <c r="J813" i="7"/>
  <c r="J814" i="7"/>
  <c r="J815" i="7"/>
  <c r="J816" i="7"/>
  <c r="J817" i="7"/>
  <c r="J818" i="7"/>
  <c r="J819" i="7"/>
  <c r="J820" i="7"/>
  <c r="J821" i="7"/>
  <c r="J822" i="7"/>
  <c r="J823" i="7"/>
  <c r="J824" i="7"/>
  <c r="J825" i="7"/>
  <c r="J826" i="7"/>
  <c r="J827" i="7"/>
  <c r="J828" i="7"/>
  <c r="J829" i="7"/>
  <c r="J830" i="7"/>
  <c r="J831" i="7"/>
  <c r="J832" i="7"/>
  <c r="J833" i="7"/>
  <c r="J834" i="7"/>
  <c r="J835" i="7"/>
  <c r="J836" i="7"/>
  <c r="J837" i="7"/>
  <c r="J838" i="7"/>
  <c r="J839" i="7"/>
  <c r="J840" i="7"/>
  <c r="J841" i="7"/>
  <c r="J842" i="7"/>
  <c r="J843" i="7"/>
  <c r="J844" i="7"/>
  <c r="J845" i="7"/>
  <c r="J846" i="7"/>
  <c r="J847" i="7"/>
  <c r="J848" i="7"/>
  <c r="J849" i="7"/>
  <c r="J850" i="7"/>
  <c r="J851" i="7"/>
  <c r="J852" i="7"/>
  <c r="J853" i="7"/>
  <c r="J854" i="7"/>
  <c r="J855" i="7"/>
  <c r="J856" i="7"/>
  <c r="J857" i="7"/>
  <c r="J858" i="7"/>
  <c r="J859" i="7"/>
  <c r="J860" i="7"/>
  <c r="J861" i="7"/>
  <c r="J862" i="7"/>
  <c r="J863" i="7"/>
  <c r="J864" i="7"/>
  <c r="J865" i="7"/>
  <c r="J866" i="7"/>
  <c r="J867" i="7"/>
  <c r="J868" i="7"/>
  <c r="J869" i="7"/>
  <c r="J870" i="7"/>
  <c r="J871" i="7"/>
  <c r="J872" i="7"/>
  <c r="J873" i="7"/>
  <c r="J874" i="7"/>
  <c r="J875" i="7"/>
  <c r="J876" i="7"/>
  <c r="J877" i="7"/>
  <c r="J878" i="7"/>
  <c r="J879" i="7"/>
  <c r="J880" i="7"/>
  <c r="J881" i="7"/>
  <c r="J882" i="7"/>
  <c r="J883" i="7"/>
  <c r="J884" i="7"/>
  <c r="J885" i="7"/>
  <c r="J886" i="7"/>
  <c r="J887" i="7"/>
  <c r="J888" i="7"/>
  <c r="J889" i="7"/>
  <c r="J890" i="7"/>
  <c r="J891" i="7"/>
  <c r="J892" i="7"/>
  <c r="J893" i="7"/>
  <c r="J894" i="7"/>
  <c r="J895" i="7"/>
  <c r="J896" i="7"/>
  <c r="J897" i="7"/>
  <c r="J898" i="7"/>
  <c r="J899" i="7"/>
  <c r="J900" i="7"/>
  <c r="J901" i="7"/>
  <c r="J902" i="7"/>
  <c r="J903" i="7"/>
  <c r="J904" i="7"/>
  <c r="J905" i="7"/>
  <c r="J906" i="7"/>
  <c r="J907" i="7"/>
  <c r="J908" i="7"/>
  <c r="J909" i="7"/>
  <c r="J910" i="7"/>
  <c r="J911" i="7"/>
  <c r="J912" i="7"/>
  <c r="J913" i="7"/>
  <c r="J914" i="7"/>
  <c r="J915" i="7"/>
  <c r="J916" i="7"/>
  <c r="J917" i="7"/>
  <c r="J918" i="7"/>
  <c r="J919" i="7"/>
  <c r="J920" i="7"/>
  <c r="J921" i="7"/>
  <c r="J922" i="7"/>
  <c r="J923" i="7"/>
  <c r="J924" i="7"/>
  <c r="J925" i="7"/>
  <c r="J926" i="7"/>
  <c r="J927" i="7"/>
  <c r="J928" i="7"/>
  <c r="J929" i="7"/>
  <c r="J930" i="7"/>
  <c r="J931" i="7"/>
  <c r="J932" i="7"/>
  <c r="J933" i="7"/>
  <c r="J934" i="7"/>
  <c r="J935" i="7"/>
  <c r="J936" i="7"/>
  <c r="J937" i="7"/>
  <c r="J938" i="7"/>
  <c r="J939" i="7"/>
  <c r="J940" i="7"/>
  <c r="J941" i="7"/>
  <c r="J942" i="7"/>
  <c r="J943" i="7"/>
  <c r="J944" i="7"/>
  <c r="J945" i="7"/>
  <c r="J946" i="7"/>
  <c r="J947" i="7"/>
  <c r="J948" i="7"/>
  <c r="J949" i="7"/>
  <c r="J950" i="7"/>
  <c r="J951" i="7"/>
  <c r="J952" i="7"/>
  <c r="J953" i="7"/>
  <c r="J954" i="7"/>
  <c r="J955" i="7"/>
  <c r="J956" i="7"/>
  <c r="J957" i="7"/>
  <c r="J958" i="7"/>
  <c r="J959" i="7"/>
  <c r="J960" i="7"/>
  <c r="J961" i="7"/>
  <c r="J962" i="7"/>
  <c r="J963" i="7"/>
  <c r="J964" i="7"/>
  <c r="J965" i="7"/>
  <c r="J966" i="7"/>
  <c r="J967" i="7"/>
  <c r="J968" i="7"/>
  <c r="J969" i="7"/>
  <c r="J970" i="7"/>
  <c r="J971" i="7"/>
  <c r="J972" i="7"/>
  <c r="J973" i="7"/>
  <c r="J974" i="7"/>
  <c r="J975" i="7"/>
  <c r="J976" i="7"/>
  <c r="J977" i="7"/>
  <c r="J978" i="7"/>
  <c r="J979" i="7"/>
  <c r="J980" i="7"/>
  <c r="J981" i="7"/>
  <c r="J982" i="7"/>
  <c r="J983" i="7"/>
  <c r="J984" i="7"/>
  <c r="J985" i="7"/>
  <c r="J986" i="7"/>
  <c r="J987" i="7"/>
  <c r="J988" i="7"/>
  <c r="J989" i="7"/>
  <c r="J990" i="7"/>
  <c r="J991" i="7"/>
  <c r="J992" i="7"/>
  <c r="J993" i="7"/>
  <c r="J994" i="7"/>
  <c r="J995" i="7"/>
  <c r="J996" i="7"/>
  <c r="J997" i="7"/>
  <c r="J998" i="7"/>
  <c r="J999" i="7"/>
  <c r="J1000" i="7"/>
  <c r="J1001" i="7"/>
  <c r="J1002" i="7"/>
  <c r="J1003" i="7"/>
  <c r="J1004" i="7"/>
  <c r="J1005" i="7"/>
  <c r="J1006" i="7"/>
  <c r="J1007" i="7"/>
  <c r="J1008" i="7"/>
  <c r="J1009" i="7"/>
  <c r="J1010" i="7"/>
  <c r="J1011" i="7"/>
  <c r="J1012" i="7"/>
  <c r="J1013" i="7"/>
  <c r="J1014" i="7"/>
  <c r="J1015" i="7"/>
  <c r="J1016" i="7"/>
  <c r="J1017" i="7"/>
  <c r="J1018" i="7"/>
  <c r="J1019" i="7"/>
  <c r="J1020" i="7"/>
  <c r="J1021" i="7"/>
  <c r="J1022" i="7"/>
  <c r="J1023" i="7"/>
  <c r="J1024" i="7"/>
  <c r="J1025" i="7"/>
  <c r="J1026" i="7"/>
  <c r="J1027" i="7"/>
  <c r="J1028" i="7"/>
  <c r="J1029" i="7"/>
  <c r="J1030" i="7"/>
  <c r="J1031" i="7"/>
  <c r="J1032" i="7"/>
  <c r="J1033" i="7"/>
  <c r="J1034" i="7"/>
  <c r="J1035" i="7"/>
  <c r="J1036" i="7"/>
  <c r="J1037" i="7"/>
  <c r="J1038" i="7"/>
  <c r="J1039" i="7"/>
  <c r="J1040" i="7"/>
  <c r="J1041" i="7"/>
  <c r="J1042" i="7"/>
  <c r="J1043" i="7"/>
  <c r="J1044" i="7"/>
  <c r="J1045" i="7"/>
  <c r="J1046" i="7"/>
  <c r="J1047" i="7"/>
  <c r="J1048" i="7"/>
  <c r="J1049" i="7"/>
  <c r="J1050" i="7"/>
  <c r="J1051" i="7"/>
  <c r="J1052" i="7"/>
  <c r="J1053" i="7"/>
  <c r="J1054" i="7"/>
  <c r="J1055" i="7"/>
  <c r="J1056" i="7"/>
  <c r="J1057" i="7"/>
  <c r="J1058" i="7"/>
  <c r="J1059" i="7"/>
  <c r="J1060" i="7"/>
  <c r="J1061" i="7"/>
  <c r="J1062" i="7"/>
  <c r="J1063" i="7"/>
  <c r="J1064" i="7"/>
  <c r="J1065" i="7"/>
  <c r="J1066" i="7"/>
  <c r="J1067" i="7"/>
  <c r="J1068" i="7"/>
  <c r="J1069" i="7"/>
  <c r="J1070" i="7"/>
  <c r="J1071" i="7"/>
  <c r="J1072" i="7"/>
  <c r="J1073" i="7"/>
  <c r="J1074" i="7"/>
  <c r="J1075" i="7"/>
  <c r="J1076" i="7"/>
  <c r="J1077" i="7"/>
  <c r="J1078" i="7"/>
  <c r="J1079" i="7"/>
  <c r="J1080" i="7"/>
  <c r="J1081" i="7"/>
  <c r="J1082" i="7"/>
  <c r="J1083" i="7"/>
  <c r="J1084" i="7"/>
  <c r="J1085" i="7"/>
  <c r="J1086" i="7"/>
  <c r="J1087" i="7"/>
  <c r="J1088" i="7"/>
  <c r="J1089" i="7"/>
  <c r="J1090" i="7"/>
  <c r="J1091" i="7"/>
  <c r="J1092" i="7"/>
  <c r="J1093" i="7"/>
  <c r="J1094" i="7"/>
  <c r="J1095" i="7"/>
  <c r="J1096" i="7"/>
  <c r="J1097" i="7"/>
  <c r="J1098" i="7"/>
  <c r="J1099" i="7"/>
  <c r="J1100" i="7"/>
  <c r="J1101" i="7"/>
  <c r="J1102" i="7"/>
  <c r="J1103" i="7"/>
  <c r="J1104" i="7"/>
  <c r="J1105" i="7"/>
  <c r="J1106" i="7"/>
  <c r="J1107" i="7"/>
  <c r="J1108" i="7"/>
  <c r="J1109" i="7"/>
  <c r="J1110" i="7"/>
  <c r="J1111" i="7"/>
  <c r="J1112" i="7"/>
  <c r="J1113" i="7"/>
  <c r="J1114" i="7"/>
  <c r="J1115" i="7"/>
  <c r="J1116" i="7"/>
  <c r="J1117" i="7"/>
  <c r="J1118" i="7"/>
  <c r="J1119" i="7"/>
  <c r="J1120" i="7"/>
  <c r="J1121" i="7"/>
  <c r="J1122" i="7"/>
  <c r="J1123" i="7"/>
  <c r="J1124" i="7"/>
  <c r="J1125" i="7"/>
  <c r="J1126" i="7"/>
  <c r="J1127" i="7"/>
  <c r="J1128" i="7"/>
  <c r="J1129" i="7"/>
  <c r="J1130" i="7"/>
  <c r="J1131" i="7"/>
  <c r="J1132" i="7"/>
  <c r="J1133" i="7"/>
  <c r="J1134" i="7"/>
  <c r="J1135" i="7"/>
  <c r="J1136" i="7"/>
  <c r="J1137" i="7"/>
  <c r="J1138" i="7"/>
  <c r="J1139" i="7"/>
  <c r="J1140" i="7"/>
  <c r="J1141" i="7"/>
  <c r="J1142" i="7"/>
  <c r="J1143" i="7"/>
  <c r="J1144" i="7"/>
  <c r="J1145" i="7"/>
  <c r="J1146" i="7"/>
  <c r="J1147" i="7"/>
  <c r="J1148" i="7"/>
  <c r="J1149" i="7"/>
  <c r="J1150" i="7"/>
  <c r="J1151" i="7"/>
  <c r="J1152" i="7"/>
  <c r="J1153" i="7"/>
  <c r="J1154" i="7"/>
  <c r="J1155" i="7"/>
  <c r="J1156" i="7"/>
  <c r="J1157" i="7"/>
  <c r="J1158" i="7"/>
  <c r="J1159" i="7"/>
  <c r="J1160" i="7"/>
  <c r="J1161" i="7"/>
  <c r="J1162" i="7"/>
  <c r="J1163" i="7"/>
  <c r="J1164" i="7"/>
  <c r="J1165" i="7"/>
  <c r="J1166" i="7"/>
  <c r="J1167" i="7"/>
  <c r="J1168" i="7"/>
  <c r="J1169" i="7"/>
  <c r="J1170" i="7"/>
  <c r="J1171" i="7"/>
  <c r="J1172" i="7"/>
  <c r="J1173" i="7"/>
  <c r="J1174" i="7"/>
  <c r="J1175" i="7"/>
  <c r="J1176" i="7"/>
  <c r="J1177" i="7"/>
  <c r="J1178" i="7"/>
  <c r="J1179" i="7"/>
  <c r="J1180" i="7"/>
  <c r="J1181" i="7"/>
  <c r="J1182" i="7"/>
  <c r="J1183" i="7"/>
  <c r="J1184" i="7"/>
  <c r="J1185" i="7"/>
  <c r="J1186" i="7"/>
  <c r="J1187" i="7"/>
  <c r="J1188" i="7"/>
  <c r="J1189" i="7"/>
  <c r="J1190" i="7"/>
  <c r="J1191" i="7"/>
  <c r="J1192" i="7"/>
  <c r="J1193" i="7"/>
  <c r="J1194" i="7"/>
  <c r="J1195" i="7"/>
  <c r="J1196" i="7"/>
  <c r="J1197" i="7"/>
  <c r="J1198" i="7"/>
  <c r="J1199" i="7"/>
  <c r="J1200" i="7"/>
  <c r="J1201" i="7"/>
  <c r="J1202" i="7"/>
  <c r="C3" i="9"/>
  <c r="G2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383" i="7"/>
  <c r="G384" i="7"/>
  <c r="G385" i="7"/>
  <c r="G386" i="7"/>
  <c r="G387" i="7"/>
  <c r="G388" i="7"/>
  <c r="G389" i="7"/>
  <c r="G390" i="7"/>
  <c r="G391" i="7"/>
  <c r="G392" i="7"/>
  <c r="G393" i="7"/>
  <c r="G394" i="7"/>
  <c r="G395" i="7"/>
  <c r="G396" i="7"/>
  <c r="G397" i="7"/>
  <c r="G398" i="7"/>
  <c r="G399" i="7"/>
  <c r="G400" i="7"/>
  <c r="G401" i="7"/>
  <c r="G402" i="7"/>
  <c r="G403" i="7"/>
  <c r="G404" i="7"/>
  <c r="G405" i="7"/>
  <c r="G406" i="7"/>
  <c r="G407" i="7"/>
  <c r="G408" i="7"/>
  <c r="G409" i="7"/>
  <c r="G410" i="7"/>
  <c r="G411" i="7"/>
  <c r="G412" i="7"/>
  <c r="G413" i="7"/>
  <c r="G414" i="7"/>
  <c r="G415" i="7"/>
  <c r="G416" i="7"/>
  <c r="G417" i="7"/>
  <c r="G418" i="7"/>
  <c r="G419" i="7"/>
  <c r="G420" i="7"/>
  <c r="G421" i="7"/>
  <c r="G422" i="7"/>
  <c r="G423" i="7"/>
  <c r="G424" i="7"/>
  <c r="G425" i="7"/>
  <c r="G426" i="7"/>
  <c r="G427" i="7"/>
  <c r="G428" i="7"/>
  <c r="G429" i="7"/>
  <c r="G430" i="7"/>
  <c r="G431" i="7"/>
  <c r="G432" i="7"/>
  <c r="G433" i="7"/>
  <c r="G434" i="7"/>
  <c r="G435" i="7"/>
  <c r="G436" i="7"/>
  <c r="G437" i="7"/>
  <c r="G438" i="7"/>
  <c r="G439" i="7"/>
  <c r="G440" i="7"/>
  <c r="G441" i="7"/>
  <c r="G442" i="7"/>
  <c r="G443" i="7"/>
  <c r="G444" i="7"/>
  <c r="G445" i="7"/>
  <c r="G446" i="7"/>
  <c r="G447" i="7"/>
  <c r="G448" i="7"/>
  <c r="G449" i="7"/>
  <c r="G450" i="7"/>
  <c r="G451" i="7"/>
  <c r="G452" i="7"/>
  <c r="G453" i="7"/>
  <c r="G454" i="7"/>
  <c r="G455" i="7"/>
  <c r="G456" i="7"/>
  <c r="G457" i="7"/>
  <c r="G458" i="7"/>
  <c r="G459" i="7"/>
  <c r="G460" i="7"/>
  <c r="G461" i="7"/>
  <c r="G462" i="7"/>
  <c r="G463" i="7"/>
  <c r="G464" i="7"/>
  <c r="G465" i="7"/>
  <c r="G466" i="7"/>
  <c r="G467" i="7"/>
  <c r="G468" i="7"/>
  <c r="G469" i="7"/>
  <c r="G470" i="7"/>
  <c r="G471" i="7"/>
  <c r="G472" i="7"/>
  <c r="G473" i="7"/>
  <c r="G474" i="7"/>
  <c r="G475" i="7"/>
  <c r="G476" i="7"/>
  <c r="G477" i="7"/>
  <c r="G478" i="7"/>
  <c r="G479" i="7"/>
  <c r="G480" i="7"/>
  <c r="G481" i="7"/>
  <c r="G482" i="7"/>
  <c r="G483" i="7"/>
  <c r="G484" i="7"/>
  <c r="G485" i="7"/>
  <c r="G486" i="7"/>
  <c r="G487" i="7"/>
  <c r="G488" i="7"/>
  <c r="G489" i="7"/>
  <c r="G490" i="7"/>
  <c r="G491" i="7"/>
  <c r="G492" i="7"/>
  <c r="G493" i="7"/>
  <c r="G494" i="7"/>
  <c r="G495" i="7"/>
  <c r="G496" i="7"/>
  <c r="G497" i="7"/>
  <c r="G498" i="7"/>
  <c r="G499" i="7"/>
  <c r="G500" i="7"/>
  <c r="G501" i="7"/>
  <c r="G502" i="7"/>
  <c r="G503" i="7"/>
  <c r="G504" i="7"/>
  <c r="G505" i="7"/>
  <c r="G506" i="7"/>
  <c r="G507" i="7"/>
  <c r="G508" i="7"/>
  <c r="G509" i="7"/>
  <c r="G510" i="7"/>
  <c r="G511" i="7"/>
  <c r="G512" i="7"/>
  <c r="G513" i="7"/>
  <c r="G514" i="7"/>
  <c r="G515" i="7"/>
  <c r="G516" i="7"/>
  <c r="G517" i="7"/>
  <c r="G518" i="7"/>
  <c r="G519" i="7"/>
  <c r="G520" i="7"/>
  <c r="G521" i="7"/>
  <c r="G522" i="7"/>
  <c r="G523" i="7"/>
  <c r="G524" i="7"/>
  <c r="G525" i="7"/>
  <c r="G526" i="7"/>
  <c r="G527" i="7"/>
  <c r="G528" i="7"/>
  <c r="G529" i="7"/>
  <c r="G530" i="7"/>
  <c r="G531" i="7"/>
  <c r="G532" i="7"/>
  <c r="G533" i="7"/>
  <c r="G534" i="7"/>
  <c r="G535" i="7"/>
  <c r="G536" i="7"/>
  <c r="G537" i="7"/>
  <c r="G538" i="7"/>
  <c r="G539" i="7"/>
  <c r="G540" i="7"/>
  <c r="G541" i="7"/>
  <c r="G542" i="7"/>
  <c r="G543" i="7"/>
  <c r="G544" i="7"/>
  <c r="G545" i="7"/>
  <c r="G546" i="7"/>
  <c r="G547" i="7"/>
  <c r="G548" i="7"/>
  <c r="G549" i="7"/>
  <c r="G550" i="7"/>
  <c r="G551" i="7"/>
  <c r="G552" i="7"/>
  <c r="G553" i="7"/>
  <c r="G554" i="7"/>
  <c r="G555" i="7"/>
  <c r="G556" i="7"/>
  <c r="G557" i="7"/>
  <c r="G558" i="7"/>
  <c r="G559" i="7"/>
  <c r="G560" i="7"/>
  <c r="G561" i="7"/>
  <c r="G562" i="7"/>
  <c r="G563" i="7"/>
  <c r="G564" i="7"/>
  <c r="G565" i="7"/>
  <c r="G566" i="7"/>
  <c r="G567" i="7"/>
  <c r="G568" i="7"/>
  <c r="G569" i="7"/>
  <c r="G570" i="7"/>
  <c r="G571" i="7"/>
  <c r="G572" i="7"/>
  <c r="G573" i="7"/>
  <c r="G574" i="7"/>
  <c r="G575" i="7"/>
  <c r="G576" i="7"/>
  <c r="G577" i="7"/>
  <c r="G578" i="7"/>
  <c r="G579" i="7"/>
  <c r="G580" i="7"/>
  <c r="G581" i="7"/>
  <c r="G582" i="7"/>
  <c r="G583" i="7"/>
  <c r="G584" i="7"/>
  <c r="G585" i="7"/>
  <c r="G586" i="7"/>
  <c r="G587" i="7"/>
  <c r="G588" i="7"/>
  <c r="G589" i="7"/>
  <c r="G590" i="7"/>
  <c r="G591" i="7"/>
  <c r="G592" i="7"/>
  <c r="G593" i="7"/>
  <c r="G594" i="7"/>
  <c r="G595" i="7"/>
  <c r="G596" i="7"/>
  <c r="G597" i="7"/>
  <c r="G598" i="7"/>
  <c r="G599" i="7"/>
  <c r="G600" i="7"/>
  <c r="G601" i="7"/>
  <c r="G602" i="7"/>
  <c r="G603" i="7"/>
  <c r="G604" i="7"/>
  <c r="G605" i="7"/>
  <c r="G606" i="7"/>
  <c r="G607" i="7"/>
  <c r="G608" i="7"/>
  <c r="G609" i="7"/>
  <c r="G610" i="7"/>
  <c r="G611" i="7"/>
  <c r="G612" i="7"/>
  <c r="G613" i="7"/>
  <c r="G614" i="7"/>
  <c r="G615" i="7"/>
  <c r="G616" i="7"/>
  <c r="G617" i="7"/>
  <c r="G618" i="7"/>
  <c r="G619" i="7"/>
  <c r="G620" i="7"/>
  <c r="G621" i="7"/>
  <c r="G622" i="7"/>
  <c r="G623" i="7"/>
  <c r="G624" i="7"/>
  <c r="G625" i="7"/>
  <c r="G626" i="7"/>
  <c r="G627" i="7"/>
  <c r="G628" i="7"/>
  <c r="G629" i="7"/>
  <c r="G630" i="7"/>
  <c r="G631" i="7"/>
  <c r="G632" i="7"/>
  <c r="G633" i="7"/>
  <c r="G634" i="7"/>
  <c r="G635" i="7"/>
  <c r="G636" i="7"/>
  <c r="G637" i="7"/>
  <c r="G638" i="7"/>
  <c r="G639" i="7"/>
  <c r="G640" i="7"/>
  <c r="G641" i="7"/>
  <c r="G642" i="7"/>
  <c r="G643" i="7"/>
  <c r="G644" i="7"/>
  <c r="G645" i="7"/>
  <c r="G646" i="7"/>
  <c r="G647" i="7"/>
  <c r="G648" i="7"/>
  <c r="G649" i="7"/>
  <c r="G650" i="7"/>
  <c r="G651" i="7"/>
  <c r="G652" i="7"/>
  <c r="G653" i="7"/>
  <c r="G654" i="7"/>
  <c r="G655" i="7"/>
  <c r="G656" i="7"/>
  <c r="G657" i="7"/>
  <c r="G658" i="7"/>
  <c r="G659" i="7"/>
  <c r="G660" i="7"/>
  <c r="G661" i="7"/>
  <c r="G662" i="7"/>
  <c r="G663" i="7"/>
  <c r="G664" i="7"/>
  <c r="G665" i="7"/>
  <c r="G666" i="7"/>
  <c r="G667" i="7"/>
  <c r="G668" i="7"/>
  <c r="G669" i="7"/>
  <c r="G670" i="7"/>
  <c r="G671" i="7"/>
  <c r="G672" i="7"/>
  <c r="G673" i="7"/>
  <c r="G674" i="7"/>
  <c r="G675" i="7"/>
  <c r="G676" i="7"/>
  <c r="G677" i="7"/>
  <c r="G678" i="7"/>
  <c r="G679" i="7"/>
  <c r="G680" i="7"/>
  <c r="G681" i="7"/>
  <c r="G682" i="7"/>
  <c r="G683" i="7"/>
  <c r="G684" i="7"/>
  <c r="G685" i="7"/>
  <c r="G686" i="7"/>
  <c r="G687" i="7"/>
  <c r="G688" i="7"/>
  <c r="G689" i="7"/>
  <c r="G690" i="7"/>
  <c r="G691" i="7"/>
  <c r="G692" i="7"/>
  <c r="G693" i="7"/>
  <c r="G694" i="7"/>
  <c r="G695" i="7"/>
  <c r="G696" i="7"/>
  <c r="G697" i="7"/>
  <c r="G698" i="7"/>
  <c r="G699" i="7"/>
  <c r="G700" i="7"/>
  <c r="G701" i="7"/>
  <c r="G702" i="7"/>
  <c r="G703" i="7"/>
  <c r="G704" i="7"/>
  <c r="G705" i="7"/>
  <c r="G706" i="7"/>
  <c r="G707" i="7"/>
  <c r="G708" i="7"/>
  <c r="G709" i="7"/>
  <c r="G710" i="7"/>
  <c r="G711" i="7"/>
  <c r="G712" i="7"/>
  <c r="G713" i="7"/>
  <c r="G714" i="7"/>
  <c r="G715" i="7"/>
  <c r="G716" i="7"/>
  <c r="G717" i="7"/>
  <c r="G718" i="7"/>
  <c r="G719" i="7"/>
  <c r="G720" i="7"/>
  <c r="G721" i="7"/>
  <c r="G722" i="7"/>
  <c r="G723" i="7"/>
  <c r="G724" i="7"/>
  <c r="G725" i="7"/>
  <c r="G726" i="7"/>
  <c r="G727" i="7"/>
  <c r="G728" i="7"/>
  <c r="G729" i="7"/>
  <c r="G730" i="7"/>
  <c r="G731" i="7"/>
  <c r="G732" i="7"/>
  <c r="G733" i="7"/>
  <c r="G734" i="7"/>
  <c r="G735" i="7"/>
  <c r="G736" i="7"/>
  <c r="G737" i="7"/>
  <c r="G738" i="7"/>
  <c r="G739" i="7"/>
  <c r="G740" i="7"/>
  <c r="G741" i="7"/>
  <c r="G742" i="7"/>
  <c r="G743" i="7"/>
  <c r="G744" i="7"/>
  <c r="G745" i="7"/>
  <c r="G746" i="7"/>
  <c r="G747" i="7"/>
  <c r="G748" i="7"/>
  <c r="G749" i="7"/>
  <c r="G750" i="7"/>
  <c r="G751" i="7"/>
  <c r="G752" i="7"/>
  <c r="G753" i="7"/>
  <c r="G754" i="7"/>
  <c r="G755" i="7"/>
  <c r="G756" i="7"/>
  <c r="G757" i="7"/>
  <c r="G758" i="7"/>
  <c r="G759" i="7"/>
  <c r="G760" i="7"/>
  <c r="G761" i="7"/>
  <c r="G762" i="7"/>
  <c r="G763" i="7"/>
  <c r="G764" i="7"/>
  <c r="G765" i="7"/>
  <c r="G766" i="7"/>
  <c r="G767" i="7"/>
  <c r="G768" i="7"/>
  <c r="G769" i="7"/>
  <c r="G770" i="7"/>
  <c r="G771" i="7"/>
  <c r="G772" i="7"/>
  <c r="G773" i="7"/>
  <c r="G774" i="7"/>
  <c r="G775" i="7"/>
  <c r="G776" i="7"/>
  <c r="G777" i="7"/>
  <c r="G778" i="7"/>
  <c r="G779" i="7"/>
  <c r="G780" i="7"/>
  <c r="G781" i="7"/>
  <c r="G782" i="7"/>
  <c r="G783" i="7"/>
  <c r="G784" i="7"/>
  <c r="G785" i="7"/>
  <c r="G786" i="7"/>
  <c r="G787" i="7"/>
  <c r="G788" i="7"/>
  <c r="G789" i="7"/>
  <c r="G790" i="7"/>
  <c r="G791" i="7"/>
  <c r="G792" i="7"/>
  <c r="G793" i="7"/>
  <c r="G794" i="7"/>
  <c r="G795" i="7"/>
  <c r="G796" i="7"/>
  <c r="G797" i="7"/>
  <c r="G798" i="7"/>
  <c r="G799" i="7"/>
  <c r="G800" i="7"/>
  <c r="G801" i="7"/>
  <c r="G802" i="7"/>
  <c r="G803" i="7"/>
  <c r="G804" i="7"/>
  <c r="G805" i="7"/>
  <c r="G806" i="7"/>
  <c r="G807" i="7"/>
  <c r="G808" i="7"/>
  <c r="G809" i="7"/>
  <c r="G810" i="7"/>
  <c r="G811" i="7"/>
  <c r="G812" i="7"/>
  <c r="G813" i="7"/>
  <c r="G814" i="7"/>
  <c r="G815" i="7"/>
  <c r="G816" i="7"/>
  <c r="G817" i="7"/>
  <c r="G818" i="7"/>
  <c r="G819" i="7"/>
  <c r="G820" i="7"/>
  <c r="G821" i="7"/>
  <c r="G822" i="7"/>
  <c r="G823" i="7"/>
  <c r="G824" i="7"/>
  <c r="G825" i="7"/>
  <c r="G826" i="7"/>
  <c r="G827" i="7"/>
  <c r="G828" i="7"/>
  <c r="G829" i="7"/>
  <c r="G830" i="7"/>
  <c r="G831" i="7"/>
  <c r="G832" i="7"/>
  <c r="G833" i="7"/>
  <c r="G834" i="7"/>
  <c r="G835" i="7"/>
  <c r="G836" i="7"/>
  <c r="G837" i="7"/>
  <c r="G838" i="7"/>
  <c r="G839" i="7"/>
  <c r="G840" i="7"/>
  <c r="G841" i="7"/>
  <c r="G842" i="7"/>
  <c r="G843" i="7"/>
  <c r="G844" i="7"/>
  <c r="G845" i="7"/>
  <c r="G846" i="7"/>
  <c r="G847" i="7"/>
  <c r="G848" i="7"/>
  <c r="G849" i="7"/>
  <c r="G850" i="7"/>
  <c r="G851" i="7"/>
  <c r="G852" i="7"/>
  <c r="G853" i="7"/>
  <c r="G854" i="7"/>
  <c r="G855" i="7"/>
  <c r="G856" i="7"/>
  <c r="G857" i="7"/>
  <c r="G858" i="7"/>
  <c r="G859" i="7"/>
  <c r="G860" i="7"/>
  <c r="G861" i="7"/>
  <c r="G862" i="7"/>
  <c r="G863" i="7"/>
  <c r="G864" i="7"/>
  <c r="G865" i="7"/>
  <c r="G866" i="7"/>
  <c r="G867" i="7"/>
  <c r="G868" i="7"/>
  <c r="G869" i="7"/>
  <c r="G870" i="7"/>
  <c r="G871" i="7"/>
  <c r="G872" i="7"/>
  <c r="G873" i="7"/>
  <c r="G874" i="7"/>
  <c r="G875" i="7"/>
  <c r="G876" i="7"/>
  <c r="G877" i="7"/>
  <c r="G878" i="7"/>
  <c r="G879" i="7"/>
  <c r="G880" i="7"/>
  <c r="G881" i="7"/>
  <c r="G882" i="7"/>
  <c r="G883" i="7"/>
  <c r="G884" i="7"/>
  <c r="G885" i="7"/>
  <c r="G886" i="7"/>
  <c r="G887" i="7"/>
  <c r="G888" i="7"/>
  <c r="G889" i="7"/>
  <c r="G890" i="7"/>
  <c r="G891" i="7"/>
  <c r="G892" i="7"/>
  <c r="G893" i="7"/>
  <c r="G894" i="7"/>
  <c r="G895" i="7"/>
  <c r="G896" i="7"/>
  <c r="G897" i="7"/>
  <c r="G898" i="7"/>
  <c r="G899" i="7"/>
  <c r="G900" i="7"/>
  <c r="G901" i="7"/>
  <c r="G902" i="7"/>
  <c r="G903" i="7"/>
  <c r="G904" i="7"/>
  <c r="G905" i="7"/>
  <c r="G906" i="7"/>
  <c r="G907" i="7"/>
  <c r="G908" i="7"/>
  <c r="G909" i="7"/>
  <c r="G910" i="7"/>
  <c r="G911" i="7"/>
  <c r="G912" i="7"/>
  <c r="G913" i="7"/>
  <c r="G914" i="7"/>
  <c r="G915" i="7"/>
  <c r="G916" i="7"/>
  <c r="G917" i="7"/>
  <c r="G918" i="7"/>
  <c r="G919" i="7"/>
  <c r="G920" i="7"/>
  <c r="G921" i="7"/>
  <c r="G922" i="7"/>
  <c r="G923" i="7"/>
  <c r="G924" i="7"/>
  <c r="G925" i="7"/>
  <c r="G926" i="7"/>
  <c r="G927" i="7"/>
  <c r="G928" i="7"/>
  <c r="G929" i="7"/>
  <c r="G930" i="7"/>
  <c r="G931" i="7"/>
  <c r="G932" i="7"/>
  <c r="G933" i="7"/>
  <c r="G934" i="7"/>
  <c r="G935" i="7"/>
  <c r="G936" i="7"/>
  <c r="G937" i="7"/>
  <c r="G938" i="7"/>
  <c r="G939" i="7"/>
  <c r="G940" i="7"/>
  <c r="G941" i="7"/>
  <c r="G942" i="7"/>
  <c r="G943" i="7"/>
  <c r="G944" i="7"/>
  <c r="G945" i="7"/>
  <c r="G946" i="7"/>
  <c r="G947" i="7"/>
  <c r="G948" i="7"/>
  <c r="G949" i="7"/>
  <c r="G950" i="7"/>
  <c r="G951" i="7"/>
  <c r="G952" i="7"/>
  <c r="G953" i="7"/>
  <c r="G954" i="7"/>
  <c r="G955" i="7"/>
  <c r="G956" i="7"/>
  <c r="G957" i="7"/>
  <c r="G958" i="7"/>
  <c r="G959" i="7"/>
  <c r="G960" i="7"/>
  <c r="G961" i="7"/>
  <c r="G962" i="7"/>
  <c r="G963" i="7"/>
  <c r="G964" i="7"/>
  <c r="G965" i="7"/>
  <c r="G966" i="7"/>
  <c r="G967" i="7"/>
  <c r="G968" i="7"/>
  <c r="G969" i="7"/>
  <c r="G970" i="7"/>
  <c r="G971" i="7"/>
  <c r="G972" i="7"/>
  <c r="G973" i="7"/>
  <c r="G974" i="7"/>
  <c r="G975" i="7"/>
  <c r="G976" i="7"/>
  <c r="G977" i="7"/>
  <c r="G978" i="7"/>
  <c r="G979" i="7"/>
  <c r="G980" i="7"/>
  <c r="G981" i="7"/>
  <c r="G982" i="7"/>
  <c r="G983" i="7"/>
  <c r="G984" i="7"/>
  <c r="G985" i="7"/>
  <c r="G986" i="7"/>
  <c r="G987" i="7"/>
  <c r="G988" i="7"/>
  <c r="G989" i="7"/>
  <c r="G990" i="7"/>
  <c r="G991" i="7"/>
  <c r="G992" i="7"/>
  <c r="G993" i="7"/>
  <c r="G994" i="7"/>
  <c r="G995" i="7"/>
  <c r="G996" i="7"/>
  <c r="G997" i="7"/>
  <c r="G998" i="7"/>
  <c r="G999" i="7"/>
  <c r="G1000" i="7"/>
  <c r="G1001" i="7"/>
  <c r="G1002" i="7"/>
  <c r="G1003" i="7"/>
  <c r="G1004" i="7"/>
  <c r="G1005" i="7"/>
  <c r="G1006" i="7"/>
  <c r="G1007" i="7"/>
  <c r="G1008" i="7"/>
  <c r="G1009" i="7"/>
  <c r="G1010" i="7"/>
  <c r="G1011" i="7"/>
  <c r="G1012" i="7"/>
  <c r="G1013" i="7"/>
  <c r="G1014" i="7"/>
  <c r="G1015" i="7"/>
  <c r="G1016" i="7"/>
  <c r="G1017" i="7"/>
  <c r="G1018" i="7"/>
  <c r="G1019" i="7"/>
  <c r="G1020" i="7"/>
  <c r="G1021" i="7"/>
  <c r="G1022" i="7"/>
  <c r="G1023" i="7"/>
  <c r="G1024" i="7"/>
  <c r="G1025" i="7"/>
  <c r="G1026" i="7"/>
  <c r="G1027" i="7"/>
  <c r="G1028" i="7"/>
  <c r="G1029" i="7"/>
  <c r="G1030" i="7"/>
  <c r="G1031" i="7"/>
  <c r="G1032" i="7"/>
  <c r="G1033" i="7"/>
  <c r="G1034" i="7"/>
  <c r="G1035" i="7"/>
  <c r="G1036" i="7"/>
  <c r="G1037" i="7"/>
  <c r="G1038" i="7"/>
  <c r="G1039" i="7"/>
  <c r="G1040" i="7"/>
  <c r="G1041" i="7"/>
  <c r="G1042" i="7"/>
  <c r="G1043" i="7"/>
  <c r="G1044" i="7"/>
  <c r="G1045" i="7"/>
  <c r="G1046" i="7"/>
  <c r="G1047" i="7"/>
  <c r="G1048" i="7"/>
  <c r="G1049" i="7"/>
  <c r="G1050" i="7"/>
  <c r="G1051" i="7"/>
  <c r="G1052" i="7"/>
  <c r="G1053" i="7"/>
  <c r="G1054" i="7"/>
  <c r="G1055" i="7"/>
  <c r="G1056" i="7"/>
  <c r="G1057" i="7"/>
  <c r="G1058" i="7"/>
  <c r="G1059" i="7"/>
  <c r="G1060" i="7"/>
  <c r="G1061" i="7"/>
  <c r="G1062" i="7"/>
  <c r="G1063" i="7"/>
  <c r="G1064" i="7"/>
  <c r="G1065" i="7"/>
  <c r="G1066" i="7"/>
  <c r="G1067" i="7"/>
  <c r="G1068" i="7"/>
  <c r="G1069" i="7"/>
  <c r="G1070" i="7"/>
  <c r="G1071" i="7"/>
  <c r="G1072" i="7"/>
  <c r="G1073" i="7"/>
  <c r="G1074" i="7"/>
  <c r="G1075" i="7"/>
  <c r="G1076" i="7"/>
  <c r="G1077" i="7"/>
  <c r="G1078" i="7"/>
  <c r="G1079" i="7"/>
  <c r="G1080" i="7"/>
  <c r="G1081" i="7"/>
  <c r="G1082" i="7"/>
  <c r="G1083" i="7"/>
  <c r="G1084" i="7"/>
  <c r="G1085" i="7"/>
  <c r="G1086" i="7"/>
  <c r="G1087" i="7"/>
  <c r="G1088" i="7"/>
  <c r="G1089" i="7"/>
  <c r="G1090" i="7"/>
  <c r="G1091" i="7"/>
  <c r="G1092" i="7"/>
  <c r="G1093" i="7"/>
  <c r="G1094" i="7"/>
  <c r="G1095" i="7"/>
  <c r="G1096" i="7"/>
  <c r="G1097" i="7"/>
  <c r="G1098" i="7"/>
  <c r="G1099" i="7"/>
  <c r="G1100" i="7"/>
  <c r="G1101" i="7"/>
  <c r="G1102" i="7"/>
  <c r="G1103" i="7"/>
  <c r="G1104" i="7"/>
  <c r="G1105" i="7"/>
  <c r="G1106" i="7"/>
  <c r="G1107" i="7"/>
  <c r="G1108" i="7"/>
  <c r="G1109" i="7"/>
  <c r="G1110" i="7"/>
  <c r="G1111" i="7"/>
  <c r="G1112" i="7"/>
  <c r="G1113" i="7"/>
  <c r="G1114" i="7"/>
  <c r="G1115" i="7"/>
  <c r="G1116" i="7"/>
  <c r="G1117" i="7"/>
  <c r="G1118" i="7"/>
  <c r="G1119" i="7"/>
  <c r="G1120" i="7"/>
  <c r="G1121" i="7"/>
  <c r="G1122" i="7"/>
  <c r="G1123" i="7"/>
  <c r="G1124" i="7"/>
  <c r="G1125" i="7"/>
  <c r="G1126" i="7"/>
  <c r="G1127" i="7"/>
  <c r="G1128" i="7"/>
  <c r="G1129" i="7"/>
  <c r="G1130" i="7"/>
  <c r="G1131" i="7"/>
  <c r="G1132" i="7"/>
  <c r="G1133" i="7"/>
  <c r="G1134" i="7"/>
  <c r="G1135" i="7"/>
  <c r="G1136" i="7"/>
  <c r="G1137" i="7"/>
  <c r="G1138" i="7"/>
  <c r="G1139" i="7"/>
  <c r="G1140" i="7"/>
  <c r="G1141" i="7"/>
  <c r="G1142" i="7"/>
  <c r="G1143" i="7"/>
  <c r="G1144" i="7"/>
  <c r="G1145" i="7"/>
  <c r="G1146" i="7"/>
  <c r="G1147" i="7"/>
  <c r="G1148" i="7"/>
  <c r="G1149" i="7"/>
  <c r="G1150" i="7"/>
  <c r="G1151" i="7"/>
  <c r="G1152" i="7"/>
  <c r="G1153" i="7"/>
  <c r="G1154" i="7"/>
  <c r="G1155" i="7"/>
  <c r="G1156" i="7"/>
  <c r="G1157" i="7"/>
  <c r="G1158" i="7"/>
  <c r="G1159" i="7"/>
  <c r="G1160" i="7"/>
  <c r="G1161" i="7"/>
  <c r="G1162" i="7"/>
  <c r="G1163" i="7"/>
  <c r="G1164" i="7"/>
  <c r="G1165" i="7"/>
  <c r="G1166" i="7"/>
  <c r="G1167" i="7"/>
  <c r="G1168" i="7"/>
  <c r="G1169" i="7"/>
  <c r="G1170" i="7"/>
  <c r="G1171" i="7"/>
  <c r="G1172" i="7"/>
  <c r="G1173" i="7"/>
  <c r="G1174" i="7"/>
  <c r="G1175" i="7"/>
  <c r="G1176" i="7"/>
  <c r="G1177" i="7"/>
  <c r="G1178" i="7"/>
  <c r="G1179" i="7"/>
  <c r="G1180" i="7"/>
  <c r="G1181" i="7"/>
  <c r="G1182" i="7"/>
  <c r="G1183" i="7"/>
  <c r="G1184" i="7"/>
  <c r="G1185" i="7"/>
  <c r="G1186" i="7"/>
  <c r="G1187" i="7"/>
  <c r="G1188" i="7"/>
  <c r="G1189" i="7"/>
  <c r="G1190" i="7"/>
  <c r="G1191" i="7"/>
  <c r="G1192" i="7"/>
  <c r="G1193" i="7"/>
  <c r="G1194" i="7"/>
  <c r="G1195" i="7"/>
  <c r="G1196" i="7"/>
  <c r="G1197" i="7"/>
  <c r="G1198" i="7"/>
  <c r="G1199" i="7"/>
  <c r="G1200" i="7"/>
  <c r="G1201" i="7"/>
  <c r="G1202" i="7"/>
  <c r="F2" i="7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H25" i="7" s="1"/>
  <c r="F26" i="7"/>
  <c r="F27" i="7"/>
  <c r="F28" i="7"/>
  <c r="F29" i="7"/>
  <c r="F30" i="7"/>
  <c r="F31" i="7"/>
  <c r="F32" i="7"/>
  <c r="F33" i="7"/>
  <c r="F34" i="7"/>
  <c r="F35" i="7"/>
  <c r="F36" i="7"/>
  <c r="F37" i="7"/>
  <c r="H37" i="7" s="1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H73" i="7" s="1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H97" i="7" s="1"/>
  <c r="F98" i="7"/>
  <c r="F99" i="7"/>
  <c r="F100" i="7"/>
  <c r="F101" i="7"/>
  <c r="F102" i="7"/>
  <c r="F103" i="7"/>
  <c r="F104" i="7"/>
  <c r="F105" i="7"/>
  <c r="F106" i="7"/>
  <c r="F107" i="7"/>
  <c r="F108" i="7"/>
  <c r="F109" i="7"/>
  <c r="H109" i="7" s="1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H133" i="7" s="1"/>
  <c r="F134" i="7"/>
  <c r="F135" i="7"/>
  <c r="F136" i="7"/>
  <c r="F137" i="7"/>
  <c r="F138" i="7"/>
  <c r="F139" i="7"/>
  <c r="F140" i="7"/>
  <c r="F141" i="7"/>
  <c r="F142" i="7"/>
  <c r="F143" i="7"/>
  <c r="F144" i="7"/>
  <c r="F145" i="7"/>
  <c r="H145" i="7" s="1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H166" i="7" s="1"/>
  <c r="F167" i="7"/>
  <c r="F168" i="7"/>
  <c r="F169" i="7"/>
  <c r="H169" i="7" s="1"/>
  <c r="F170" i="7"/>
  <c r="F171" i="7"/>
  <c r="F172" i="7"/>
  <c r="F173" i="7"/>
  <c r="F174" i="7"/>
  <c r="F175" i="7"/>
  <c r="F176" i="7"/>
  <c r="F177" i="7"/>
  <c r="F178" i="7"/>
  <c r="F179" i="7"/>
  <c r="F180" i="7"/>
  <c r="F181" i="7"/>
  <c r="H181" i="7" s="1"/>
  <c r="F182" i="7"/>
  <c r="F183" i="7"/>
  <c r="F184" i="7"/>
  <c r="F185" i="7"/>
  <c r="F186" i="7"/>
  <c r="F187" i="7"/>
  <c r="F188" i="7"/>
  <c r="F189" i="7"/>
  <c r="F190" i="7"/>
  <c r="F191" i="7"/>
  <c r="F192" i="7"/>
  <c r="F193" i="7"/>
  <c r="F194" i="7"/>
  <c r="F195" i="7"/>
  <c r="F196" i="7"/>
  <c r="F197" i="7"/>
  <c r="F198" i="7"/>
  <c r="F199" i="7"/>
  <c r="F200" i="7"/>
  <c r="F201" i="7"/>
  <c r="F202" i="7"/>
  <c r="F203" i="7"/>
  <c r="F204" i="7"/>
  <c r="F205" i="7"/>
  <c r="H205" i="7" s="1"/>
  <c r="F206" i="7"/>
  <c r="F207" i="7"/>
  <c r="F208" i="7"/>
  <c r="F209" i="7"/>
  <c r="F210" i="7"/>
  <c r="F211" i="7"/>
  <c r="F212" i="7"/>
  <c r="F213" i="7"/>
  <c r="F214" i="7"/>
  <c r="F215" i="7"/>
  <c r="F216" i="7"/>
  <c r="F217" i="7"/>
  <c r="H217" i="7" s="1"/>
  <c r="F218" i="7"/>
  <c r="F219" i="7"/>
  <c r="F220" i="7"/>
  <c r="F221" i="7"/>
  <c r="F222" i="7"/>
  <c r="F223" i="7"/>
  <c r="F224" i="7"/>
  <c r="F225" i="7"/>
  <c r="F226" i="7"/>
  <c r="F227" i="7"/>
  <c r="F228" i="7"/>
  <c r="F229" i="7"/>
  <c r="F230" i="7"/>
  <c r="F231" i="7"/>
  <c r="F232" i="7"/>
  <c r="F233" i="7"/>
  <c r="F234" i="7"/>
  <c r="F235" i="7"/>
  <c r="F236" i="7"/>
  <c r="F237" i="7"/>
  <c r="F238" i="7"/>
  <c r="F239" i="7"/>
  <c r="F240" i="7"/>
  <c r="F241" i="7"/>
  <c r="H241" i="7" s="1"/>
  <c r="F242" i="7"/>
  <c r="F243" i="7"/>
  <c r="F244" i="7"/>
  <c r="F245" i="7"/>
  <c r="F246" i="7"/>
  <c r="F247" i="7"/>
  <c r="F248" i="7"/>
  <c r="F249" i="7"/>
  <c r="F250" i="7"/>
  <c r="F251" i="7"/>
  <c r="F252" i="7"/>
  <c r="F253" i="7"/>
  <c r="H253" i="7" s="1"/>
  <c r="F254" i="7"/>
  <c r="F255" i="7"/>
  <c r="F256" i="7"/>
  <c r="F257" i="7"/>
  <c r="F258" i="7"/>
  <c r="F259" i="7"/>
  <c r="F260" i="7"/>
  <c r="F261" i="7"/>
  <c r="F262" i="7"/>
  <c r="H262" i="7" s="1"/>
  <c r="F263" i="7"/>
  <c r="F264" i="7"/>
  <c r="F265" i="7"/>
  <c r="F266" i="7"/>
  <c r="F267" i="7"/>
  <c r="F268" i="7"/>
  <c r="F269" i="7"/>
  <c r="F270" i="7"/>
  <c r="F271" i="7"/>
  <c r="F272" i="7"/>
  <c r="F273" i="7"/>
  <c r="F274" i="7"/>
  <c r="F275" i="7"/>
  <c r="F276" i="7"/>
  <c r="F277" i="7"/>
  <c r="F278" i="7"/>
  <c r="F279" i="7"/>
  <c r="F280" i="7"/>
  <c r="F281" i="7"/>
  <c r="F282" i="7"/>
  <c r="F283" i="7"/>
  <c r="F284" i="7"/>
  <c r="F285" i="7"/>
  <c r="F286" i="7"/>
  <c r="F287" i="7"/>
  <c r="F288" i="7"/>
  <c r="F289" i="7"/>
  <c r="F290" i="7"/>
  <c r="F291" i="7"/>
  <c r="F292" i="7"/>
  <c r="F293" i="7"/>
  <c r="F294" i="7"/>
  <c r="F295" i="7"/>
  <c r="F296" i="7"/>
  <c r="F297" i="7"/>
  <c r="F298" i="7"/>
  <c r="F299" i="7"/>
  <c r="F300" i="7"/>
  <c r="F301" i="7"/>
  <c r="F302" i="7"/>
  <c r="F303" i="7"/>
  <c r="F304" i="7"/>
  <c r="F305" i="7"/>
  <c r="F306" i="7"/>
  <c r="F307" i="7"/>
  <c r="F308" i="7"/>
  <c r="F309" i="7"/>
  <c r="F310" i="7"/>
  <c r="H310" i="7" s="1"/>
  <c r="F311" i="7"/>
  <c r="F312" i="7"/>
  <c r="F313" i="7"/>
  <c r="F314" i="7"/>
  <c r="F315" i="7"/>
  <c r="F316" i="7"/>
  <c r="F317" i="7"/>
  <c r="F318" i="7"/>
  <c r="F319" i="7"/>
  <c r="F320" i="7"/>
  <c r="F321" i="7"/>
  <c r="F322" i="7"/>
  <c r="F323" i="7"/>
  <c r="F324" i="7"/>
  <c r="F325" i="7"/>
  <c r="F326" i="7"/>
  <c r="F327" i="7"/>
  <c r="F328" i="7"/>
  <c r="F329" i="7"/>
  <c r="F330" i="7"/>
  <c r="F331" i="7"/>
  <c r="F332" i="7"/>
  <c r="F333" i="7"/>
  <c r="F334" i="7"/>
  <c r="F335" i="7"/>
  <c r="F336" i="7"/>
  <c r="F337" i="7"/>
  <c r="F338" i="7"/>
  <c r="F339" i="7"/>
  <c r="F340" i="7"/>
  <c r="F341" i="7"/>
  <c r="F342" i="7"/>
  <c r="F343" i="7"/>
  <c r="F344" i="7"/>
  <c r="F345" i="7"/>
  <c r="F346" i="7"/>
  <c r="F347" i="7"/>
  <c r="F348" i="7"/>
  <c r="F349" i="7"/>
  <c r="F350" i="7"/>
  <c r="F351" i="7"/>
  <c r="F352" i="7"/>
  <c r="F353" i="7"/>
  <c r="F354" i="7"/>
  <c r="F355" i="7"/>
  <c r="F356" i="7"/>
  <c r="F357" i="7"/>
  <c r="F358" i="7"/>
  <c r="F359" i="7"/>
  <c r="F360" i="7"/>
  <c r="F361" i="7"/>
  <c r="F362" i="7"/>
  <c r="F363" i="7"/>
  <c r="F364" i="7"/>
  <c r="F365" i="7"/>
  <c r="F366" i="7"/>
  <c r="F367" i="7"/>
  <c r="F368" i="7"/>
  <c r="F369" i="7"/>
  <c r="F370" i="7"/>
  <c r="F371" i="7"/>
  <c r="F372" i="7"/>
  <c r="F373" i="7"/>
  <c r="F374" i="7"/>
  <c r="F375" i="7"/>
  <c r="F376" i="7"/>
  <c r="F377" i="7"/>
  <c r="F378" i="7"/>
  <c r="F379" i="7"/>
  <c r="F380" i="7"/>
  <c r="F381" i="7"/>
  <c r="F382" i="7"/>
  <c r="F383" i="7"/>
  <c r="F384" i="7"/>
  <c r="F385" i="7"/>
  <c r="F386" i="7"/>
  <c r="F387" i="7"/>
  <c r="F388" i="7"/>
  <c r="F389" i="7"/>
  <c r="F390" i="7"/>
  <c r="F391" i="7"/>
  <c r="F392" i="7"/>
  <c r="F393" i="7"/>
  <c r="F394" i="7"/>
  <c r="F395" i="7"/>
  <c r="F396" i="7"/>
  <c r="F397" i="7"/>
  <c r="H397" i="7" s="1"/>
  <c r="F398" i="7"/>
  <c r="F399" i="7"/>
  <c r="F400" i="7"/>
  <c r="F401" i="7"/>
  <c r="F402" i="7"/>
  <c r="F403" i="7"/>
  <c r="F404" i="7"/>
  <c r="F405" i="7"/>
  <c r="F406" i="7"/>
  <c r="H406" i="7" s="1"/>
  <c r="F407" i="7"/>
  <c r="F408" i="7"/>
  <c r="F409" i="7"/>
  <c r="F410" i="7"/>
  <c r="F411" i="7"/>
  <c r="F412" i="7"/>
  <c r="F413" i="7"/>
  <c r="F414" i="7"/>
  <c r="F415" i="7"/>
  <c r="F416" i="7"/>
  <c r="F417" i="7"/>
  <c r="F418" i="7"/>
  <c r="F419" i="7"/>
  <c r="F420" i="7"/>
  <c r="F421" i="7"/>
  <c r="F422" i="7"/>
  <c r="F423" i="7"/>
  <c r="F424" i="7"/>
  <c r="F425" i="7"/>
  <c r="F426" i="7"/>
  <c r="F427" i="7"/>
  <c r="F428" i="7"/>
  <c r="F429" i="7"/>
  <c r="F430" i="7"/>
  <c r="F431" i="7"/>
  <c r="F432" i="7"/>
  <c r="F433" i="7"/>
  <c r="F434" i="7"/>
  <c r="F435" i="7"/>
  <c r="F436" i="7"/>
  <c r="F437" i="7"/>
  <c r="F438" i="7"/>
  <c r="F439" i="7"/>
  <c r="F440" i="7"/>
  <c r="F441" i="7"/>
  <c r="F442" i="7"/>
  <c r="F443" i="7"/>
  <c r="F444" i="7"/>
  <c r="F445" i="7"/>
  <c r="F446" i="7"/>
  <c r="F447" i="7"/>
  <c r="F448" i="7"/>
  <c r="F449" i="7"/>
  <c r="F450" i="7"/>
  <c r="F451" i="7"/>
  <c r="F452" i="7"/>
  <c r="F453" i="7"/>
  <c r="F454" i="7"/>
  <c r="H454" i="7" s="1"/>
  <c r="F455" i="7"/>
  <c r="F456" i="7"/>
  <c r="F457" i="7"/>
  <c r="F458" i="7"/>
  <c r="F459" i="7"/>
  <c r="F460" i="7"/>
  <c r="F461" i="7"/>
  <c r="F462" i="7"/>
  <c r="F463" i="7"/>
  <c r="F464" i="7"/>
  <c r="F465" i="7"/>
  <c r="F466" i="7"/>
  <c r="F467" i="7"/>
  <c r="F468" i="7"/>
  <c r="F469" i="7"/>
  <c r="F470" i="7"/>
  <c r="F471" i="7"/>
  <c r="F472" i="7"/>
  <c r="F473" i="7"/>
  <c r="F474" i="7"/>
  <c r="F475" i="7"/>
  <c r="F476" i="7"/>
  <c r="F477" i="7"/>
  <c r="F478" i="7"/>
  <c r="F479" i="7"/>
  <c r="F480" i="7"/>
  <c r="F481" i="7"/>
  <c r="F482" i="7"/>
  <c r="F483" i="7"/>
  <c r="F484" i="7"/>
  <c r="F485" i="7"/>
  <c r="F486" i="7"/>
  <c r="F487" i="7"/>
  <c r="F488" i="7"/>
  <c r="F489" i="7"/>
  <c r="F490" i="7"/>
  <c r="F491" i="7"/>
  <c r="F492" i="7"/>
  <c r="F493" i="7"/>
  <c r="H493" i="7" s="1"/>
  <c r="F494" i="7"/>
  <c r="F495" i="7"/>
  <c r="F496" i="7"/>
  <c r="F497" i="7"/>
  <c r="F498" i="7"/>
  <c r="F499" i="7"/>
  <c r="F500" i="7"/>
  <c r="F501" i="7"/>
  <c r="F502" i="7"/>
  <c r="F503" i="7"/>
  <c r="F504" i="7"/>
  <c r="F505" i="7"/>
  <c r="F506" i="7"/>
  <c r="F507" i="7"/>
  <c r="F508" i="7"/>
  <c r="F509" i="7"/>
  <c r="F510" i="7"/>
  <c r="F511" i="7"/>
  <c r="F512" i="7"/>
  <c r="F513" i="7"/>
  <c r="F514" i="7"/>
  <c r="F515" i="7"/>
  <c r="F516" i="7"/>
  <c r="F517" i="7"/>
  <c r="F518" i="7"/>
  <c r="F519" i="7"/>
  <c r="F520" i="7"/>
  <c r="F521" i="7"/>
  <c r="F522" i="7"/>
  <c r="F523" i="7"/>
  <c r="F524" i="7"/>
  <c r="F525" i="7"/>
  <c r="F526" i="7"/>
  <c r="F527" i="7"/>
  <c r="F528" i="7"/>
  <c r="F529" i="7"/>
  <c r="F530" i="7"/>
  <c r="F531" i="7"/>
  <c r="F532" i="7"/>
  <c r="F533" i="7"/>
  <c r="F534" i="7"/>
  <c r="F535" i="7"/>
  <c r="F536" i="7"/>
  <c r="F537" i="7"/>
  <c r="F538" i="7"/>
  <c r="F539" i="7"/>
  <c r="F540" i="7"/>
  <c r="F541" i="7"/>
  <c r="H541" i="7" s="1"/>
  <c r="F542" i="7"/>
  <c r="F543" i="7"/>
  <c r="F544" i="7"/>
  <c r="F545" i="7"/>
  <c r="F546" i="7"/>
  <c r="F547" i="7"/>
  <c r="F548" i="7"/>
  <c r="F549" i="7"/>
  <c r="F550" i="7"/>
  <c r="H550" i="7" s="1"/>
  <c r="F551" i="7"/>
  <c r="F552" i="7"/>
  <c r="F553" i="7"/>
  <c r="F554" i="7"/>
  <c r="F555" i="7"/>
  <c r="F556" i="7"/>
  <c r="F557" i="7"/>
  <c r="F558" i="7"/>
  <c r="F559" i="7"/>
  <c r="F560" i="7"/>
  <c r="F561" i="7"/>
  <c r="F562" i="7"/>
  <c r="F563" i="7"/>
  <c r="F564" i="7"/>
  <c r="F565" i="7"/>
  <c r="F566" i="7"/>
  <c r="F567" i="7"/>
  <c r="F568" i="7"/>
  <c r="F569" i="7"/>
  <c r="F570" i="7"/>
  <c r="F571" i="7"/>
  <c r="F572" i="7"/>
  <c r="F573" i="7"/>
  <c r="F574" i="7"/>
  <c r="F575" i="7"/>
  <c r="F576" i="7"/>
  <c r="F577" i="7"/>
  <c r="F578" i="7"/>
  <c r="F579" i="7"/>
  <c r="F580" i="7"/>
  <c r="F581" i="7"/>
  <c r="F582" i="7"/>
  <c r="F583" i="7"/>
  <c r="F584" i="7"/>
  <c r="F585" i="7"/>
  <c r="F586" i="7"/>
  <c r="F587" i="7"/>
  <c r="F588" i="7"/>
  <c r="F589" i="7"/>
  <c r="F590" i="7"/>
  <c r="F591" i="7"/>
  <c r="F592" i="7"/>
  <c r="F593" i="7"/>
  <c r="F594" i="7"/>
  <c r="F595" i="7"/>
  <c r="F596" i="7"/>
  <c r="F597" i="7"/>
  <c r="F598" i="7"/>
  <c r="H598" i="7" s="1"/>
  <c r="F599" i="7"/>
  <c r="F600" i="7"/>
  <c r="F601" i="7"/>
  <c r="F602" i="7"/>
  <c r="F603" i="7"/>
  <c r="F604" i="7"/>
  <c r="F605" i="7"/>
  <c r="F606" i="7"/>
  <c r="F607" i="7"/>
  <c r="F608" i="7"/>
  <c r="F609" i="7"/>
  <c r="F610" i="7"/>
  <c r="F611" i="7"/>
  <c r="F612" i="7"/>
  <c r="F613" i="7"/>
  <c r="F614" i="7"/>
  <c r="F615" i="7"/>
  <c r="F616" i="7"/>
  <c r="F617" i="7"/>
  <c r="F618" i="7"/>
  <c r="F619" i="7"/>
  <c r="F620" i="7"/>
  <c r="F621" i="7"/>
  <c r="F622" i="7"/>
  <c r="F623" i="7"/>
  <c r="F624" i="7"/>
  <c r="F625" i="7"/>
  <c r="F626" i="7"/>
  <c r="F627" i="7"/>
  <c r="F628" i="7"/>
  <c r="F629" i="7"/>
  <c r="F630" i="7"/>
  <c r="F631" i="7"/>
  <c r="F632" i="7"/>
  <c r="F633" i="7"/>
  <c r="F634" i="7"/>
  <c r="H634" i="7" s="1"/>
  <c r="F635" i="7"/>
  <c r="F636" i="7"/>
  <c r="F637" i="7"/>
  <c r="F638" i="7"/>
  <c r="F639" i="7"/>
  <c r="F640" i="7"/>
  <c r="F641" i="7"/>
  <c r="F642" i="7"/>
  <c r="F643" i="7"/>
  <c r="F644" i="7"/>
  <c r="F645" i="7"/>
  <c r="F646" i="7"/>
  <c r="F647" i="7"/>
  <c r="F648" i="7"/>
  <c r="F649" i="7"/>
  <c r="F650" i="7"/>
  <c r="F651" i="7"/>
  <c r="F652" i="7"/>
  <c r="F653" i="7"/>
  <c r="F654" i="7"/>
  <c r="F655" i="7"/>
  <c r="F656" i="7"/>
  <c r="F657" i="7"/>
  <c r="F658" i="7"/>
  <c r="F659" i="7"/>
  <c r="F660" i="7"/>
  <c r="F661" i="7"/>
  <c r="F662" i="7"/>
  <c r="F663" i="7"/>
  <c r="F664" i="7"/>
  <c r="F665" i="7"/>
  <c r="F666" i="7"/>
  <c r="F667" i="7"/>
  <c r="F668" i="7"/>
  <c r="F669" i="7"/>
  <c r="F670" i="7"/>
  <c r="H670" i="7" s="1"/>
  <c r="F671" i="7"/>
  <c r="F672" i="7"/>
  <c r="F673" i="7"/>
  <c r="F674" i="7"/>
  <c r="F675" i="7"/>
  <c r="F676" i="7"/>
  <c r="F677" i="7"/>
  <c r="F678" i="7"/>
  <c r="F679" i="7"/>
  <c r="F680" i="7"/>
  <c r="F681" i="7"/>
  <c r="F682" i="7"/>
  <c r="F683" i="7"/>
  <c r="F684" i="7"/>
  <c r="F685" i="7"/>
  <c r="F686" i="7"/>
  <c r="F687" i="7"/>
  <c r="F688" i="7"/>
  <c r="F689" i="7"/>
  <c r="F690" i="7"/>
  <c r="F691" i="7"/>
  <c r="F692" i="7"/>
  <c r="F693" i="7"/>
  <c r="F694" i="7"/>
  <c r="F695" i="7"/>
  <c r="F696" i="7"/>
  <c r="F697" i="7"/>
  <c r="F698" i="7"/>
  <c r="F699" i="7"/>
  <c r="F700" i="7"/>
  <c r="F701" i="7"/>
  <c r="F702" i="7"/>
  <c r="F703" i="7"/>
  <c r="F704" i="7"/>
  <c r="F705" i="7"/>
  <c r="F706" i="7"/>
  <c r="H706" i="7" s="1"/>
  <c r="F707" i="7"/>
  <c r="F708" i="7"/>
  <c r="F709" i="7"/>
  <c r="F710" i="7"/>
  <c r="F711" i="7"/>
  <c r="F712" i="7"/>
  <c r="F713" i="7"/>
  <c r="F714" i="7"/>
  <c r="F715" i="7"/>
  <c r="F716" i="7"/>
  <c r="F717" i="7"/>
  <c r="F718" i="7"/>
  <c r="F719" i="7"/>
  <c r="F720" i="7"/>
  <c r="F721" i="7"/>
  <c r="F722" i="7"/>
  <c r="F723" i="7"/>
  <c r="F724" i="7"/>
  <c r="F725" i="7"/>
  <c r="F726" i="7"/>
  <c r="F727" i="7"/>
  <c r="F728" i="7"/>
  <c r="F729" i="7"/>
  <c r="F730" i="7"/>
  <c r="F731" i="7"/>
  <c r="F732" i="7"/>
  <c r="F733" i="7"/>
  <c r="F734" i="7"/>
  <c r="F735" i="7"/>
  <c r="F736" i="7"/>
  <c r="F737" i="7"/>
  <c r="F738" i="7"/>
  <c r="F739" i="7"/>
  <c r="F740" i="7"/>
  <c r="F741" i="7"/>
  <c r="F742" i="7"/>
  <c r="F743" i="7"/>
  <c r="F744" i="7"/>
  <c r="F745" i="7"/>
  <c r="F746" i="7"/>
  <c r="F747" i="7"/>
  <c r="F748" i="7"/>
  <c r="F749" i="7"/>
  <c r="F750" i="7"/>
  <c r="F751" i="7"/>
  <c r="F752" i="7"/>
  <c r="F753" i="7"/>
  <c r="F754" i="7"/>
  <c r="F755" i="7"/>
  <c r="F756" i="7"/>
  <c r="F757" i="7"/>
  <c r="F758" i="7"/>
  <c r="F759" i="7"/>
  <c r="F760" i="7"/>
  <c r="F761" i="7"/>
  <c r="F762" i="7"/>
  <c r="F763" i="7"/>
  <c r="F764" i="7"/>
  <c r="F765" i="7"/>
  <c r="F766" i="7"/>
  <c r="H766" i="7" s="1"/>
  <c r="F767" i="7"/>
  <c r="F768" i="7"/>
  <c r="F769" i="7"/>
  <c r="F770" i="7"/>
  <c r="F771" i="7"/>
  <c r="F772" i="7"/>
  <c r="F773" i="7"/>
  <c r="F774" i="7"/>
  <c r="F775" i="7"/>
  <c r="F776" i="7"/>
  <c r="F777" i="7"/>
  <c r="F778" i="7"/>
  <c r="F779" i="7"/>
  <c r="F780" i="7"/>
  <c r="F781" i="7"/>
  <c r="F782" i="7"/>
  <c r="F783" i="7"/>
  <c r="F784" i="7"/>
  <c r="F785" i="7"/>
  <c r="F786" i="7"/>
  <c r="F787" i="7"/>
  <c r="F788" i="7"/>
  <c r="F789" i="7"/>
  <c r="F790" i="7"/>
  <c r="F791" i="7"/>
  <c r="F792" i="7"/>
  <c r="F793" i="7"/>
  <c r="F794" i="7"/>
  <c r="F795" i="7"/>
  <c r="F796" i="7"/>
  <c r="F797" i="7"/>
  <c r="F798" i="7"/>
  <c r="F799" i="7"/>
  <c r="F800" i="7"/>
  <c r="F801" i="7"/>
  <c r="F802" i="7"/>
  <c r="F803" i="7"/>
  <c r="F804" i="7"/>
  <c r="F805" i="7"/>
  <c r="F806" i="7"/>
  <c r="F807" i="7"/>
  <c r="F808" i="7"/>
  <c r="F809" i="7"/>
  <c r="F810" i="7"/>
  <c r="F811" i="7"/>
  <c r="F812" i="7"/>
  <c r="F813" i="7"/>
  <c r="F814" i="7"/>
  <c r="F815" i="7"/>
  <c r="F816" i="7"/>
  <c r="F817" i="7"/>
  <c r="F818" i="7"/>
  <c r="F819" i="7"/>
  <c r="F820" i="7"/>
  <c r="F821" i="7"/>
  <c r="F822" i="7"/>
  <c r="F823" i="7"/>
  <c r="F824" i="7"/>
  <c r="F825" i="7"/>
  <c r="F826" i="7"/>
  <c r="F827" i="7"/>
  <c r="F828" i="7"/>
  <c r="F829" i="7"/>
  <c r="F830" i="7"/>
  <c r="F831" i="7"/>
  <c r="F832" i="7"/>
  <c r="F833" i="7"/>
  <c r="F834" i="7"/>
  <c r="F835" i="7"/>
  <c r="F836" i="7"/>
  <c r="F837" i="7"/>
  <c r="F838" i="7"/>
  <c r="F839" i="7"/>
  <c r="F840" i="7"/>
  <c r="F841" i="7"/>
  <c r="F842" i="7"/>
  <c r="F843" i="7"/>
  <c r="F844" i="7"/>
  <c r="F845" i="7"/>
  <c r="F846" i="7"/>
  <c r="F847" i="7"/>
  <c r="F848" i="7"/>
  <c r="F849" i="7"/>
  <c r="F850" i="7"/>
  <c r="F851" i="7"/>
  <c r="F852" i="7"/>
  <c r="F853" i="7"/>
  <c r="F854" i="7"/>
  <c r="F855" i="7"/>
  <c r="F856" i="7"/>
  <c r="F857" i="7"/>
  <c r="F858" i="7"/>
  <c r="F859" i="7"/>
  <c r="F860" i="7"/>
  <c r="F861" i="7"/>
  <c r="F862" i="7"/>
  <c r="F863" i="7"/>
  <c r="F864" i="7"/>
  <c r="F865" i="7"/>
  <c r="F866" i="7"/>
  <c r="F867" i="7"/>
  <c r="F868" i="7"/>
  <c r="F869" i="7"/>
  <c r="F870" i="7"/>
  <c r="F871" i="7"/>
  <c r="F872" i="7"/>
  <c r="F873" i="7"/>
  <c r="F874" i="7"/>
  <c r="F875" i="7"/>
  <c r="F876" i="7"/>
  <c r="F877" i="7"/>
  <c r="F878" i="7"/>
  <c r="F879" i="7"/>
  <c r="F880" i="7"/>
  <c r="F881" i="7"/>
  <c r="F882" i="7"/>
  <c r="F883" i="7"/>
  <c r="F884" i="7"/>
  <c r="F885" i="7"/>
  <c r="F886" i="7"/>
  <c r="F887" i="7"/>
  <c r="F888" i="7"/>
  <c r="F889" i="7"/>
  <c r="F890" i="7"/>
  <c r="F891" i="7"/>
  <c r="F892" i="7"/>
  <c r="F893" i="7"/>
  <c r="F894" i="7"/>
  <c r="F895" i="7"/>
  <c r="F896" i="7"/>
  <c r="F897" i="7"/>
  <c r="F898" i="7"/>
  <c r="F899" i="7"/>
  <c r="F900" i="7"/>
  <c r="F901" i="7"/>
  <c r="F902" i="7"/>
  <c r="F903" i="7"/>
  <c r="F904" i="7"/>
  <c r="F905" i="7"/>
  <c r="F906" i="7"/>
  <c r="F907" i="7"/>
  <c r="F908" i="7"/>
  <c r="F909" i="7"/>
  <c r="F910" i="7"/>
  <c r="F911" i="7"/>
  <c r="F912" i="7"/>
  <c r="F913" i="7"/>
  <c r="F914" i="7"/>
  <c r="F915" i="7"/>
  <c r="F916" i="7"/>
  <c r="F917" i="7"/>
  <c r="F918" i="7"/>
  <c r="F919" i="7"/>
  <c r="F920" i="7"/>
  <c r="F921" i="7"/>
  <c r="F922" i="7"/>
  <c r="F923" i="7"/>
  <c r="F924" i="7"/>
  <c r="F925" i="7"/>
  <c r="F926" i="7"/>
  <c r="F927" i="7"/>
  <c r="F928" i="7"/>
  <c r="F929" i="7"/>
  <c r="F930" i="7"/>
  <c r="F931" i="7"/>
  <c r="F932" i="7"/>
  <c r="F933" i="7"/>
  <c r="F934" i="7"/>
  <c r="F935" i="7"/>
  <c r="F936" i="7"/>
  <c r="F937" i="7"/>
  <c r="F938" i="7"/>
  <c r="F939" i="7"/>
  <c r="F940" i="7"/>
  <c r="F941" i="7"/>
  <c r="F942" i="7"/>
  <c r="F943" i="7"/>
  <c r="F944" i="7"/>
  <c r="F945" i="7"/>
  <c r="F946" i="7"/>
  <c r="F947" i="7"/>
  <c r="F948" i="7"/>
  <c r="F949" i="7"/>
  <c r="F950" i="7"/>
  <c r="F951" i="7"/>
  <c r="F952" i="7"/>
  <c r="F953" i="7"/>
  <c r="F954" i="7"/>
  <c r="F955" i="7"/>
  <c r="F956" i="7"/>
  <c r="F957" i="7"/>
  <c r="F958" i="7"/>
  <c r="F959" i="7"/>
  <c r="F960" i="7"/>
  <c r="F961" i="7"/>
  <c r="F962" i="7"/>
  <c r="F963" i="7"/>
  <c r="F964" i="7"/>
  <c r="F965" i="7"/>
  <c r="F966" i="7"/>
  <c r="F967" i="7"/>
  <c r="F968" i="7"/>
  <c r="F969" i="7"/>
  <c r="F970" i="7"/>
  <c r="F971" i="7"/>
  <c r="F972" i="7"/>
  <c r="F973" i="7"/>
  <c r="F974" i="7"/>
  <c r="F975" i="7"/>
  <c r="F976" i="7"/>
  <c r="F977" i="7"/>
  <c r="F978" i="7"/>
  <c r="F979" i="7"/>
  <c r="F980" i="7"/>
  <c r="F981" i="7"/>
  <c r="H981" i="7" s="1"/>
  <c r="F982" i="7"/>
  <c r="H982" i="7" s="1"/>
  <c r="F983" i="7"/>
  <c r="F984" i="7"/>
  <c r="F985" i="7"/>
  <c r="F986" i="7"/>
  <c r="F987" i="7"/>
  <c r="F988" i="7"/>
  <c r="F989" i="7"/>
  <c r="F990" i="7"/>
  <c r="F991" i="7"/>
  <c r="F992" i="7"/>
  <c r="F993" i="7"/>
  <c r="F994" i="7"/>
  <c r="F995" i="7"/>
  <c r="F996" i="7"/>
  <c r="F997" i="7"/>
  <c r="F998" i="7"/>
  <c r="F999" i="7"/>
  <c r="F1000" i="7"/>
  <c r="F1001" i="7"/>
  <c r="F1002" i="7"/>
  <c r="F1003" i="7"/>
  <c r="F1004" i="7"/>
  <c r="F1005" i="7"/>
  <c r="F1006" i="7"/>
  <c r="F1007" i="7"/>
  <c r="F1008" i="7"/>
  <c r="F1009" i="7"/>
  <c r="F1010" i="7"/>
  <c r="F1011" i="7"/>
  <c r="F1012" i="7"/>
  <c r="F1013" i="7"/>
  <c r="F1014" i="7"/>
  <c r="F1015" i="7"/>
  <c r="F1016" i="7"/>
  <c r="F1017" i="7"/>
  <c r="F1018" i="7"/>
  <c r="F1019" i="7"/>
  <c r="F1020" i="7"/>
  <c r="F1021" i="7"/>
  <c r="F1022" i="7"/>
  <c r="F1023" i="7"/>
  <c r="F1024" i="7"/>
  <c r="F1025" i="7"/>
  <c r="F1026" i="7"/>
  <c r="F1027" i="7"/>
  <c r="F1028" i="7"/>
  <c r="F1029" i="7"/>
  <c r="F1030" i="7"/>
  <c r="F1031" i="7"/>
  <c r="F1032" i="7"/>
  <c r="F1033" i="7"/>
  <c r="F1034" i="7"/>
  <c r="F1035" i="7"/>
  <c r="F1036" i="7"/>
  <c r="F1037" i="7"/>
  <c r="F1038" i="7"/>
  <c r="F1039" i="7"/>
  <c r="F1040" i="7"/>
  <c r="F1041" i="7"/>
  <c r="F1042" i="7"/>
  <c r="F1043" i="7"/>
  <c r="F1044" i="7"/>
  <c r="F1045" i="7"/>
  <c r="F1046" i="7"/>
  <c r="F1047" i="7"/>
  <c r="F1048" i="7"/>
  <c r="F1049" i="7"/>
  <c r="F1050" i="7"/>
  <c r="F1051" i="7"/>
  <c r="F1052" i="7"/>
  <c r="F1053" i="7"/>
  <c r="F1054" i="7"/>
  <c r="F1055" i="7"/>
  <c r="F1056" i="7"/>
  <c r="F1057" i="7"/>
  <c r="F1058" i="7"/>
  <c r="F1059" i="7"/>
  <c r="F1060" i="7"/>
  <c r="F1061" i="7"/>
  <c r="F1062" i="7"/>
  <c r="F1063" i="7"/>
  <c r="F1064" i="7"/>
  <c r="F1065" i="7"/>
  <c r="F1066" i="7"/>
  <c r="F1067" i="7"/>
  <c r="F1068" i="7"/>
  <c r="F1069" i="7"/>
  <c r="F1070" i="7"/>
  <c r="F1071" i="7"/>
  <c r="F1072" i="7"/>
  <c r="F1073" i="7"/>
  <c r="F1074" i="7"/>
  <c r="F1075" i="7"/>
  <c r="F1076" i="7"/>
  <c r="F1077" i="7"/>
  <c r="H1077" i="7" s="1"/>
  <c r="F1078" i="7"/>
  <c r="H1078" i="7" s="1"/>
  <c r="F1079" i="7"/>
  <c r="F1080" i="7"/>
  <c r="F1081" i="7"/>
  <c r="F1082" i="7"/>
  <c r="F1083" i="7"/>
  <c r="F1084" i="7"/>
  <c r="F1085" i="7"/>
  <c r="F1086" i="7"/>
  <c r="F1087" i="7"/>
  <c r="F1088" i="7"/>
  <c r="F1089" i="7"/>
  <c r="F1090" i="7"/>
  <c r="F1091" i="7"/>
  <c r="F1092" i="7"/>
  <c r="F1093" i="7"/>
  <c r="F1094" i="7"/>
  <c r="F1095" i="7"/>
  <c r="F1096" i="7"/>
  <c r="F1097" i="7"/>
  <c r="F1098" i="7"/>
  <c r="F1099" i="7"/>
  <c r="F1100" i="7"/>
  <c r="F1101" i="7"/>
  <c r="F1102" i="7"/>
  <c r="F1103" i="7"/>
  <c r="F1104" i="7"/>
  <c r="F1105" i="7"/>
  <c r="F1106" i="7"/>
  <c r="F1107" i="7"/>
  <c r="F1108" i="7"/>
  <c r="F1109" i="7"/>
  <c r="F1110" i="7"/>
  <c r="F1111" i="7"/>
  <c r="F1112" i="7"/>
  <c r="F1113" i="7"/>
  <c r="F1114" i="7"/>
  <c r="F1115" i="7"/>
  <c r="F1116" i="7"/>
  <c r="F1117" i="7"/>
  <c r="F1118" i="7"/>
  <c r="F1119" i="7"/>
  <c r="F1120" i="7"/>
  <c r="F1121" i="7"/>
  <c r="F1122" i="7"/>
  <c r="F1123" i="7"/>
  <c r="F1124" i="7"/>
  <c r="F1125" i="7"/>
  <c r="F1126" i="7"/>
  <c r="F1127" i="7"/>
  <c r="F1128" i="7"/>
  <c r="F1129" i="7"/>
  <c r="F1130" i="7"/>
  <c r="F1131" i="7"/>
  <c r="F1132" i="7"/>
  <c r="F1133" i="7"/>
  <c r="F1134" i="7"/>
  <c r="F1135" i="7"/>
  <c r="F1136" i="7"/>
  <c r="F1137" i="7"/>
  <c r="F1138" i="7"/>
  <c r="F1139" i="7"/>
  <c r="F1140" i="7"/>
  <c r="F1141" i="7"/>
  <c r="F1142" i="7"/>
  <c r="F1143" i="7"/>
  <c r="F1144" i="7"/>
  <c r="F1145" i="7"/>
  <c r="F1146" i="7"/>
  <c r="F1147" i="7"/>
  <c r="F1148" i="7"/>
  <c r="F1149" i="7"/>
  <c r="F1150" i="7"/>
  <c r="F1151" i="7"/>
  <c r="F1152" i="7"/>
  <c r="F1153" i="7"/>
  <c r="F1154" i="7"/>
  <c r="F1155" i="7"/>
  <c r="F1156" i="7"/>
  <c r="F1157" i="7"/>
  <c r="F1158" i="7"/>
  <c r="F1159" i="7"/>
  <c r="F1160" i="7"/>
  <c r="F1161" i="7"/>
  <c r="F1162" i="7"/>
  <c r="F1163" i="7"/>
  <c r="F1164" i="7"/>
  <c r="F1165" i="7"/>
  <c r="F1166" i="7"/>
  <c r="F1167" i="7"/>
  <c r="F1168" i="7"/>
  <c r="F1169" i="7"/>
  <c r="F1170" i="7"/>
  <c r="F1171" i="7"/>
  <c r="F1172" i="7"/>
  <c r="F1173" i="7"/>
  <c r="H1173" i="7" s="1"/>
  <c r="F1174" i="7"/>
  <c r="H1174" i="7" s="1"/>
  <c r="F1175" i="7"/>
  <c r="F1176" i="7"/>
  <c r="F1177" i="7"/>
  <c r="F1178" i="7"/>
  <c r="F1179" i="7"/>
  <c r="F1180" i="7"/>
  <c r="F1181" i="7"/>
  <c r="F1182" i="7"/>
  <c r="F1183" i="7"/>
  <c r="F1184" i="7"/>
  <c r="F1185" i="7"/>
  <c r="F1186" i="7"/>
  <c r="F1187" i="7"/>
  <c r="F1188" i="7"/>
  <c r="F1189" i="7"/>
  <c r="F1190" i="7"/>
  <c r="F1191" i="7"/>
  <c r="F1192" i="7"/>
  <c r="F1193" i="7"/>
  <c r="F1194" i="7"/>
  <c r="F1195" i="7"/>
  <c r="F1196" i="7"/>
  <c r="F1197" i="7"/>
  <c r="F1198" i="7"/>
  <c r="F1199" i="7"/>
  <c r="F1200" i="7"/>
  <c r="F1201" i="7"/>
  <c r="F1202" i="7"/>
  <c r="V465" i="7" a="1"/>
  <c r="V465" i="7" s="1"/>
  <c r="H118" i="7" l="1"/>
  <c r="H22" i="7"/>
  <c r="H1159" i="7"/>
  <c r="H1111" i="7"/>
  <c r="H1063" i="7"/>
  <c r="H1015" i="7"/>
  <c r="H962" i="7"/>
  <c r="H854" i="7"/>
  <c r="H590" i="7"/>
  <c r="H494" i="7"/>
  <c r="H446" i="7"/>
  <c r="H350" i="7"/>
  <c r="H62" i="7"/>
  <c r="H636" i="7"/>
  <c r="H61" i="7"/>
  <c r="H349" i="7"/>
  <c r="H1093" i="7"/>
  <c r="H1199" i="7"/>
  <c r="H1187" i="7"/>
  <c r="H1175" i="7"/>
  <c r="H1163" i="7"/>
  <c r="H1151" i="7"/>
  <c r="H1139" i="7"/>
  <c r="H1127" i="7"/>
  <c r="H1115" i="7"/>
  <c r="H1103" i="7"/>
  <c r="H1091" i="7"/>
  <c r="H1079" i="7"/>
  <c r="H1067" i="7"/>
  <c r="H1055" i="7"/>
  <c r="H1043" i="7"/>
  <c r="H1031" i="7"/>
  <c r="H1019" i="7"/>
  <c r="H1007" i="7"/>
  <c r="H995" i="7"/>
  <c r="H983" i="7"/>
  <c r="H971" i="7"/>
  <c r="H959" i="7"/>
  <c r="H947" i="7"/>
  <c r="H935" i="7"/>
  <c r="H923" i="7"/>
  <c r="H911" i="7"/>
  <c r="H899" i="7"/>
  <c r="H887" i="7"/>
  <c r="H875" i="7"/>
  <c r="H863" i="7"/>
  <c r="H851" i="7"/>
  <c r="H839" i="7"/>
  <c r="H827" i="7"/>
  <c r="H815" i="7"/>
  <c r="H803" i="7"/>
  <c r="H791" i="7"/>
  <c r="H779" i="7"/>
  <c r="H767" i="7"/>
  <c r="H755" i="7"/>
  <c r="H743" i="7"/>
  <c r="H731" i="7"/>
  <c r="H719" i="7"/>
  <c r="H707" i="7"/>
  <c r="H695" i="7"/>
  <c r="H683" i="7"/>
  <c r="H671" i="7"/>
  <c r="H659" i="7"/>
  <c r="H647" i="7"/>
  <c r="H635" i="7"/>
  <c r="H623" i="7"/>
  <c r="H611" i="7"/>
  <c r="H599" i="7"/>
  <c r="H587" i="7"/>
  <c r="H575" i="7"/>
  <c r="H563" i="7"/>
  <c r="H551" i="7"/>
  <c r="H539" i="7"/>
  <c r="H527" i="7"/>
  <c r="H515" i="7"/>
  <c r="H503" i="7"/>
  <c r="H491" i="7"/>
  <c r="H479" i="7"/>
  <c r="H467" i="7"/>
  <c r="H455" i="7"/>
  <c r="H443" i="7"/>
  <c r="H431" i="7"/>
  <c r="H419" i="7"/>
  <c r="H407" i="7"/>
  <c r="H1189" i="7"/>
  <c r="H1126" i="7"/>
  <c r="H1030" i="7"/>
  <c r="H910" i="7"/>
  <c r="H826" i="7"/>
  <c r="H802" i="7"/>
  <c r="H1045" i="7"/>
  <c r="H937" i="7"/>
  <c r="H733" i="7"/>
  <c r="H1125" i="7"/>
  <c r="H1029" i="7"/>
  <c r="H909" i="7"/>
  <c r="H885" i="7"/>
  <c r="H801" i="7"/>
  <c r="H705" i="7"/>
  <c r="H1158" i="7"/>
  <c r="H1062" i="7"/>
  <c r="H1014" i="7"/>
  <c r="H1110" i="7"/>
  <c r="H882" i="7"/>
  <c r="H965" i="7"/>
  <c r="H302" i="7"/>
  <c r="H206" i="7"/>
  <c r="H158" i="7"/>
  <c r="H14" i="7"/>
  <c r="H1191" i="7"/>
  <c r="H1143" i="7"/>
  <c r="H1095" i="7"/>
  <c r="H1047" i="7"/>
  <c r="H999" i="7"/>
  <c r="H1141" i="7"/>
  <c r="H997" i="7"/>
  <c r="H852" i="7"/>
  <c r="H768" i="7"/>
  <c r="H732" i="7"/>
  <c r="H672" i="7"/>
  <c r="H1186" i="7"/>
  <c r="H1054" i="7"/>
  <c r="H946" i="7"/>
  <c r="H862" i="7"/>
  <c r="H778" i="7"/>
  <c r="H718" i="7"/>
  <c r="H658" i="7"/>
  <c r="H574" i="7"/>
  <c r="H502" i="7"/>
  <c r="H430" i="7"/>
  <c r="H382" i="7"/>
  <c r="H322" i="7"/>
  <c r="H250" i="7"/>
  <c r="H226" i="7"/>
  <c r="H178" i="7"/>
  <c r="H130" i="7"/>
  <c r="H46" i="7"/>
  <c r="H1197" i="7"/>
  <c r="H1185" i="7"/>
  <c r="H1161" i="7"/>
  <c r="H1149" i="7"/>
  <c r="H1137" i="7"/>
  <c r="H1113" i="7"/>
  <c r="H1101" i="7"/>
  <c r="H1089" i="7"/>
  <c r="H1065" i="7"/>
  <c r="H1053" i="7"/>
  <c r="H1041" i="7"/>
  <c r="H1017" i="7"/>
  <c r="H1005" i="7"/>
  <c r="H993" i="7"/>
  <c r="H969" i="7"/>
  <c r="H957" i="7"/>
  <c r="H945" i="7"/>
  <c r="H933" i="7"/>
  <c r="H921" i="7"/>
  <c r="H897" i="7"/>
  <c r="H873" i="7"/>
  <c r="H861" i="7"/>
  <c r="H849" i="7"/>
  <c r="H837" i="7"/>
  <c r="H825" i="7"/>
  <c r="H813" i="7"/>
  <c r="H789" i="7"/>
  <c r="H777" i="7"/>
  <c r="H765" i="7"/>
  <c r="H753" i="7"/>
  <c r="H741" i="7"/>
  <c r="H729" i="7"/>
  <c r="H717" i="7"/>
  <c r="H693" i="7"/>
  <c r="H681" i="7"/>
  <c r="H669" i="7"/>
  <c r="H657" i="7"/>
  <c r="H645" i="7"/>
  <c r="H633" i="7"/>
  <c r="H621" i="7"/>
  <c r="H609" i="7"/>
  <c r="H597" i="7"/>
  <c r="H585" i="7"/>
  <c r="H573" i="7"/>
  <c r="H561" i="7"/>
  <c r="H549" i="7"/>
  <c r="H537" i="7"/>
  <c r="H525" i="7"/>
  <c r="H513" i="7"/>
  <c r="H501" i="7"/>
  <c r="H489" i="7"/>
  <c r="H477" i="7"/>
  <c r="H465" i="7"/>
  <c r="H453" i="7"/>
  <c r="H441" i="7"/>
  <c r="H429" i="7"/>
  <c r="H417" i="7"/>
  <c r="H405" i="7"/>
  <c r="H1198" i="7"/>
  <c r="H1066" i="7"/>
  <c r="H814" i="7"/>
  <c r="H730" i="7"/>
  <c r="H622" i="7"/>
  <c r="H538" i="7"/>
  <c r="H478" i="7"/>
  <c r="H418" i="7"/>
  <c r="H346" i="7"/>
  <c r="H274" i="7"/>
  <c r="H202" i="7"/>
  <c r="H82" i="7"/>
  <c r="H1196" i="7"/>
  <c r="H1184" i="7"/>
  <c r="H1172" i="7"/>
  <c r="H1160" i="7"/>
  <c r="H1148" i="7"/>
  <c r="H1136" i="7"/>
  <c r="H1124" i="7"/>
  <c r="H1112" i="7"/>
  <c r="H1100" i="7"/>
  <c r="H1088" i="7"/>
  <c r="H1076" i="7"/>
  <c r="H1064" i="7"/>
  <c r="H1052" i="7"/>
  <c r="H1040" i="7"/>
  <c r="H1028" i="7"/>
  <c r="H1016" i="7"/>
  <c r="H1004" i="7"/>
  <c r="H992" i="7"/>
  <c r="H980" i="7"/>
  <c r="H968" i="7"/>
  <c r="H956" i="7"/>
  <c r="H944" i="7"/>
  <c r="H932" i="7"/>
  <c r="H920" i="7"/>
  <c r="H908" i="7"/>
  <c r="H896" i="7"/>
  <c r="H884" i="7"/>
  <c r="H872" i="7"/>
  <c r="H860" i="7"/>
  <c r="H848" i="7"/>
  <c r="H836" i="7"/>
  <c r="H824" i="7"/>
  <c r="H812" i="7"/>
  <c r="H800" i="7"/>
  <c r="H788" i="7"/>
  <c r="H776" i="7"/>
  <c r="H764" i="7"/>
  <c r="H752" i="7"/>
  <c r="H740" i="7"/>
  <c r="H728" i="7"/>
  <c r="H716" i="7"/>
  <c r="H704" i="7"/>
  <c r="H692" i="7"/>
  <c r="H680" i="7"/>
  <c r="H668" i="7"/>
  <c r="H656" i="7"/>
  <c r="H644" i="7"/>
  <c r="H632" i="7"/>
  <c r="H620" i="7"/>
  <c r="H608" i="7"/>
  <c r="H596" i="7"/>
  <c r="H584" i="7"/>
  <c r="H572" i="7"/>
  <c r="H560" i="7"/>
  <c r="H1114" i="7"/>
  <c r="H1018" i="7"/>
  <c r="H934" i="7"/>
  <c r="H850" i="7"/>
  <c r="H790" i="7"/>
  <c r="H754" i="7"/>
  <c r="H694" i="7"/>
  <c r="H610" i="7"/>
  <c r="H562" i="7"/>
  <c r="H514" i="7"/>
  <c r="H466" i="7"/>
  <c r="H394" i="7"/>
  <c r="H370" i="7"/>
  <c r="H334" i="7"/>
  <c r="H190" i="7"/>
  <c r="H142" i="7"/>
  <c r="H94" i="7"/>
  <c r="H70" i="7"/>
  <c r="H34" i="7"/>
  <c r="H1195" i="7"/>
  <c r="H1183" i="7"/>
  <c r="H1171" i="7"/>
  <c r="H1147" i="7"/>
  <c r="H1135" i="7"/>
  <c r="H1123" i="7"/>
  <c r="H1099" i="7"/>
  <c r="H1087" i="7"/>
  <c r="H1075" i="7"/>
  <c r="H1051" i="7"/>
  <c r="H1039" i="7"/>
  <c r="H1027" i="7"/>
  <c r="H1003" i="7"/>
  <c r="H991" i="7"/>
  <c r="H979" i="7"/>
  <c r="H967" i="7"/>
  <c r="H955" i="7"/>
  <c r="H943" i="7"/>
  <c r="H931" i="7"/>
  <c r="H919" i="7"/>
  <c r="H907" i="7"/>
  <c r="H895" i="7"/>
  <c r="H883" i="7"/>
  <c r="H871" i="7"/>
  <c r="H859" i="7"/>
  <c r="H847" i="7"/>
  <c r="H835" i="7"/>
  <c r="H823" i="7"/>
  <c r="H811" i="7"/>
  <c r="H799" i="7"/>
  <c r="H787" i="7"/>
  <c r="H775" i="7"/>
  <c r="H763" i="7"/>
  <c r="H751" i="7"/>
  <c r="H739" i="7"/>
  <c r="H727" i="7"/>
  <c r="H715" i="7"/>
  <c r="H703" i="7"/>
  <c r="H691" i="7"/>
  <c r="H679" i="7"/>
  <c r="H667" i="7"/>
  <c r="H655" i="7"/>
  <c r="H643" i="7"/>
  <c r="H631" i="7"/>
  <c r="H619" i="7"/>
  <c r="H607" i="7"/>
  <c r="H595" i="7"/>
  <c r="H583" i="7"/>
  <c r="H571" i="7"/>
  <c r="H559" i="7"/>
  <c r="H547" i="7"/>
  <c r="H535" i="7"/>
  <c r="H1138" i="7"/>
  <c r="H1042" i="7"/>
  <c r="H922" i="7"/>
  <c r="H838" i="7"/>
  <c r="H682" i="7"/>
  <c r="H586" i="7"/>
  <c r="H526" i="7"/>
  <c r="H490" i="7"/>
  <c r="H442" i="7"/>
  <c r="H358" i="7"/>
  <c r="H298" i="7"/>
  <c r="H214" i="7"/>
  <c r="H154" i="7"/>
  <c r="H106" i="7"/>
  <c r="H58" i="7"/>
  <c r="H1194" i="7"/>
  <c r="H1182" i="7"/>
  <c r="H1170" i="7"/>
  <c r="H1146" i="7"/>
  <c r="H1134" i="7"/>
  <c r="H1122" i="7"/>
  <c r="H1098" i="7"/>
  <c r="H1086" i="7"/>
  <c r="H1074" i="7"/>
  <c r="H1050" i="7"/>
  <c r="H1038" i="7"/>
  <c r="H1026" i="7"/>
  <c r="H1002" i="7"/>
  <c r="H990" i="7"/>
  <c r="H978" i="7"/>
  <c r="H966" i="7"/>
  <c r="H954" i="7"/>
  <c r="H942" i="7"/>
  <c r="H930" i="7"/>
  <c r="H918" i="7"/>
  <c r="H906" i="7"/>
  <c r="H894" i="7"/>
  <c r="H870" i="7"/>
  <c r="H858" i="7"/>
  <c r="H846" i="7"/>
  <c r="H834" i="7"/>
  <c r="H822" i="7"/>
  <c r="H810" i="7"/>
  <c r="H798" i="7"/>
  <c r="H786" i="7"/>
  <c r="H774" i="7"/>
  <c r="H762" i="7"/>
  <c r="H750" i="7"/>
  <c r="H738" i="7"/>
  <c r="H726" i="7"/>
  <c r="H714" i="7"/>
  <c r="H702" i="7"/>
  <c r="H690" i="7"/>
  <c r="H678" i="7"/>
  <c r="H666" i="7"/>
  <c r="H654" i="7"/>
  <c r="H642" i="7"/>
  <c r="H630" i="7"/>
  <c r="H618" i="7"/>
  <c r="H606" i="7"/>
  <c r="H594" i="7"/>
  <c r="H582" i="7"/>
  <c r="H570" i="7"/>
  <c r="H558" i="7"/>
  <c r="H546" i="7"/>
  <c r="H534" i="7"/>
  <c r="H1090" i="7"/>
  <c r="H970" i="7"/>
  <c r="H874" i="7"/>
  <c r="H742" i="7"/>
  <c r="H1193" i="7"/>
  <c r="H1181" i="7"/>
  <c r="H1169" i="7"/>
  <c r="H1157" i="7"/>
  <c r="H1145" i="7"/>
  <c r="H1133" i="7"/>
  <c r="H1121" i="7"/>
  <c r="H1109" i="7"/>
  <c r="H1097" i="7"/>
  <c r="H1085" i="7"/>
  <c r="H1073" i="7"/>
  <c r="H1061" i="7"/>
  <c r="H1049" i="7"/>
  <c r="H1037" i="7"/>
  <c r="H1025" i="7"/>
  <c r="H1013" i="7"/>
  <c r="H1001" i="7"/>
  <c r="H989" i="7"/>
  <c r="H977" i="7"/>
  <c r="H953" i="7"/>
  <c r="H941" i="7"/>
  <c r="H929" i="7"/>
  <c r="H917" i="7"/>
  <c r="H905" i="7"/>
  <c r="H893" i="7"/>
  <c r="H881" i="7"/>
  <c r="H869" i="7"/>
  <c r="H857" i="7"/>
  <c r="H845" i="7"/>
  <c r="H833" i="7"/>
  <c r="H821" i="7"/>
  <c r="H809" i="7"/>
  <c r="H797" i="7"/>
  <c r="H785" i="7"/>
  <c r="H773" i="7"/>
  <c r="H761" i="7"/>
  <c r="H749" i="7"/>
  <c r="H737" i="7"/>
  <c r="H725" i="7"/>
  <c r="H713" i="7"/>
  <c r="H701" i="7"/>
  <c r="H689" i="7"/>
  <c r="H677" i="7"/>
  <c r="H665" i="7"/>
  <c r="H653" i="7"/>
  <c r="H641" i="7"/>
  <c r="H629" i="7"/>
  <c r="H617" i="7"/>
  <c r="H605" i="7"/>
  <c r="H593" i="7"/>
  <c r="H581" i="7"/>
  <c r="H569" i="7"/>
  <c r="H557" i="7"/>
  <c r="H545" i="7"/>
  <c r="H533" i="7"/>
  <c r="H521" i="7"/>
  <c r="H509" i="7"/>
  <c r="H497" i="7"/>
  <c r="H485" i="7"/>
  <c r="H473" i="7"/>
  <c r="H461" i="7"/>
  <c r="H449" i="7"/>
  <c r="H437" i="7"/>
  <c r="H425" i="7"/>
  <c r="H413" i="7"/>
  <c r="H401" i="7"/>
  <c r="H389" i="7"/>
  <c r="H377" i="7"/>
  <c r="H365" i="7"/>
  <c r="H353" i="7"/>
  <c r="H341" i="7"/>
  <c r="H329" i="7"/>
  <c r="H317" i="7"/>
  <c r="H305" i="7"/>
  <c r="H293" i="7"/>
  <c r="H281" i="7"/>
  <c r="H269" i="7"/>
  <c r="H257" i="7"/>
  <c r="H245" i="7"/>
  <c r="H233" i="7"/>
  <c r="H221" i="7"/>
  <c r="H209" i="7"/>
  <c r="H197" i="7"/>
  <c r="H185" i="7"/>
  <c r="H173" i="7"/>
  <c r="H161" i="7"/>
  <c r="H149" i="7"/>
  <c r="H137" i="7"/>
  <c r="H125" i="7"/>
  <c r="H113" i="7"/>
  <c r="H101" i="7"/>
  <c r="H89" i="7"/>
  <c r="H77" i="7"/>
  <c r="H65" i="7"/>
  <c r="H53" i="7"/>
  <c r="H41" i="7"/>
  <c r="H29" i="7"/>
  <c r="H17" i="7"/>
  <c r="H5" i="7"/>
  <c r="H1192" i="7"/>
  <c r="H1180" i="7"/>
  <c r="H1168" i="7"/>
  <c r="H1156" i="7"/>
  <c r="H1144" i="7"/>
  <c r="H1132" i="7"/>
  <c r="H1120" i="7"/>
  <c r="H1108" i="7"/>
  <c r="H1096" i="7"/>
  <c r="H1084" i="7"/>
  <c r="H1072" i="7"/>
  <c r="H1060" i="7"/>
  <c r="H1048" i="7"/>
  <c r="H1036" i="7"/>
  <c r="H1024" i="7"/>
  <c r="H1012" i="7"/>
  <c r="H1000" i="7"/>
  <c r="H988" i="7"/>
  <c r="H976" i="7"/>
  <c r="H964" i="7"/>
  <c r="H952" i="7"/>
  <c r="H940" i="7"/>
  <c r="H928" i="7"/>
  <c r="H916" i="7"/>
  <c r="H904" i="7"/>
  <c r="H892" i="7"/>
  <c r="H880" i="7"/>
  <c r="H868" i="7"/>
  <c r="H856" i="7"/>
  <c r="H844" i="7"/>
  <c r="H832" i="7"/>
  <c r="H820" i="7"/>
  <c r="H808" i="7"/>
  <c r="H796" i="7"/>
  <c r="H784" i="7"/>
  <c r="H772" i="7"/>
  <c r="H760" i="7"/>
  <c r="H748" i="7"/>
  <c r="H736" i="7"/>
  <c r="H724" i="7"/>
  <c r="H712" i="7"/>
  <c r="H700" i="7"/>
  <c r="H688" i="7"/>
  <c r="H676" i="7"/>
  <c r="H664" i="7"/>
  <c r="H652" i="7"/>
  <c r="H640" i="7"/>
  <c r="H628" i="7"/>
  <c r="H616" i="7"/>
  <c r="H604" i="7"/>
  <c r="H592" i="7"/>
  <c r="H580" i="7"/>
  <c r="H568" i="7"/>
  <c r="H556" i="7"/>
  <c r="H544" i="7"/>
  <c r="H532" i="7"/>
  <c r="H520" i="7"/>
  <c r="H508" i="7"/>
  <c r="H496" i="7"/>
  <c r="H484" i="7"/>
  <c r="H472" i="7"/>
  <c r="H460" i="7"/>
  <c r="H448" i="7"/>
  <c r="H436" i="7"/>
  <c r="H424" i="7"/>
  <c r="H412" i="7"/>
  <c r="H400" i="7"/>
  <c r="H1102" i="7"/>
  <c r="H994" i="7"/>
  <c r="H898" i="7"/>
  <c r="H10" i="7"/>
  <c r="H1179" i="7"/>
  <c r="H1167" i="7"/>
  <c r="H1155" i="7"/>
  <c r="H1131" i="7"/>
  <c r="H1119" i="7"/>
  <c r="H1107" i="7"/>
  <c r="H1083" i="7"/>
  <c r="H1071" i="7"/>
  <c r="H1059" i="7"/>
  <c r="H1035" i="7"/>
  <c r="H1023" i="7"/>
  <c r="H1011" i="7"/>
  <c r="H987" i="7"/>
  <c r="H975" i="7"/>
  <c r="H963" i="7"/>
  <c r="H951" i="7"/>
  <c r="H939" i="7"/>
  <c r="H927" i="7"/>
  <c r="H915" i="7"/>
  <c r="H903" i="7"/>
  <c r="H891" i="7"/>
  <c r="H879" i="7"/>
  <c r="H867" i="7"/>
  <c r="H855" i="7"/>
  <c r="H843" i="7"/>
  <c r="H831" i="7"/>
  <c r="H819" i="7"/>
  <c r="H807" i="7"/>
  <c r="H795" i="7"/>
  <c r="H783" i="7"/>
  <c r="H771" i="7"/>
  <c r="H759" i="7"/>
  <c r="H747" i="7"/>
  <c r="H735" i="7"/>
  <c r="H723" i="7"/>
  <c r="H711" i="7"/>
  <c r="H699" i="7"/>
  <c r="H687" i="7"/>
  <c r="H675" i="7"/>
  <c r="H663" i="7"/>
  <c r="H651" i="7"/>
  <c r="H639" i="7"/>
  <c r="H627" i="7"/>
  <c r="H615" i="7"/>
  <c r="H603" i="7"/>
  <c r="H591" i="7"/>
  <c r="H579" i="7"/>
  <c r="H567" i="7"/>
  <c r="H555" i="7"/>
  <c r="H543" i="7"/>
  <c r="H531" i="7"/>
  <c r="H519" i="7"/>
  <c r="H507" i="7"/>
  <c r="H495" i="7"/>
  <c r="H483" i="7"/>
  <c r="H471" i="7"/>
  <c r="H459" i="7"/>
  <c r="H447" i="7"/>
  <c r="H435" i="7"/>
  <c r="H423" i="7"/>
  <c r="H411" i="7"/>
  <c r="H399" i="7"/>
  <c r="H387" i="7"/>
  <c r="H375" i="7"/>
  <c r="H1150" i="7"/>
  <c r="H1006" i="7"/>
  <c r="H886" i="7"/>
  <c r="H1202" i="7"/>
  <c r="H1190" i="7"/>
  <c r="H1178" i="7"/>
  <c r="H1166" i="7"/>
  <c r="H1154" i="7"/>
  <c r="H1142" i="7"/>
  <c r="H1130" i="7"/>
  <c r="H1118" i="7"/>
  <c r="H1106" i="7"/>
  <c r="H1094" i="7"/>
  <c r="H1082" i="7"/>
  <c r="H1070" i="7"/>
  <c r="H1058" i="7"/>
  <c r="H1046" i="7"/>
  <c r="H1034" i="7"/>
  <c r="H1022" i="7"/>
  <c r="H1010" i="7"/>
  <c r="H998" i="7"/>
  <c r="H986" i="7"/>
  <c r="H974" i="7"/>
  <c r="H950" i="7"/>
  <c r="H938" i="7"/>
  <c r="H926" i="7"/>
  <c r="H914" i="7"/>
  <c r="H902" i="7"/>
  <c r="H890" i="7"/>
  <c r="H878" i="7"/>
  <c r="H866" i="7"/>
  <c r="H842" i="7"/>
  <c r="H830" i="7"/>
  <c r="H818" i="7"/>
  <c r="H806" i="7"/>
  <c r="H794" i="7"/>
  <c r="H782" i="7"/>
  <c r="H770" i="7"/>
  <c r="H758" i="7"/>
  <c r="H746" i="7"/>
  <c r="H734" i="7"/>
  <c r="H722" i="7"/>
  <c r="H710" i="7"/>
  <c r="H698" i="7"/>
  <c r="H686" i="7"/>
  <c r="H674" i="7"/>
  <c r="H662" i="7"/>
  <c r="H650" i="7"/>
  <c r="H638" i="7"/>
  <c r="H626" i="7"/>
  <c r="H614" i="7"/>
  <c r="H602" i="7"/>
  <c r="H578" i="7"/>
  <c r="H566" i="7"/>
  <c r="H554" i="7"/>
  <c r="H542" i="7"/>
  <c r="H530" i="7"/>
  <c r="H518" i="7"/>
  <c r="H506" i="7"/>
  <c r="H482" i="7"/>
  <c r="H470" i="7"/>
  <c r="H458" i="7"/>
  <c r="H434" i="7"/>
  <c r="H422" i="7"/>
  <c r="H410" i="7"/>
  <c r="H386" i="7"/>
  <c r="H374" i="7"/>
  <c r="H338" i="7"/>
  <c r="H314" i="7"/>
  <c r="H278" i="7"/>
  <c r="H266" i="7"/>
  <c r="H242" i="7"/>
  <c r="H230" i="7"/>
  <c r="H194" i="7"/>
  <c r="H170" i="7"/>
  <c r="H134" i="7"/>
  <c r="H122" i="7"/>
  <c r="H98" i="7"/>
  <c r="H86" i="7"/>
  <c r="H50" i="7"/>
  <c r="H26" i="7"/>
  <c r="H958" i="7"/>
  <c r="H286" i="7"/>
  <c r="H1201" i="7"/>
  <c r="H1177" i="7"/>
  <c r="H1165" i="7"/>
  <c r="H1153" i="7"/>
  <c r="H1129" i="7"/>
  <c r="H1117" i="7"/>
  <c r="H1105" i="7"/>
  <c r="H1081" i="7"/>
  <c r="H1069" i="7"/>
  <c r="H1057" i="7"/>
  <c r="H1033" i="7"/>
  <c r="H1021" i="7"/>
  <c r="H1009" i="7"/>
  <c r="H985" i="7"/>
  <c r="H973" i="7"/>
  <c r="H961" i="7"/>
  <c r="H949" i="7"/>
  <c r="H925" i="7"/>
  <c r="H913" i="7"/>
  <c r="H901" i="7"/>
  <c r="H889" i="7"/>
  <c r="H877" i="7"/>
  <c r="H865" i="7"/>
  <c r="H853" i="7"/>
  <c r="H841" i="7"/>
  <c r="H829" i="7"/>
  <c r="H817" i="7"/>
  <c r="H805" i="7"/>
  <c r="H793" i="7"/>
  <c r="H781" i="7"/>
  <c r="H769" i="7"/>
  <c r="H757" i="7"/>
  <c r="H745" i="7"/>
  <c r="H721" i="7"/>
  <c r="H709" i="7"/>
  <c r="H697" i="7"/>
  <c r="H685" i="7"/>
  <c r="H673" i="7"/>
  <c r="H661" i="7"/>
  <c r="H649" i="7"/>
  <c r="H637" i="7"/>
  <c r="H625" i="7"/>
  <c r="H613" i="7"/>
  <c r="H601" i="7"/>
  <c r="H589" i="7"/>
  <c r="H577" i="7"/>
  <c r="H565" i="7"/>
  <c r="H553" i="7"/>
  <c r="H529" i="7"/>
  <c r="H505" i="7"/>
  <c r="H469" i="7"/>
  <c r="H457" i="7"/>
  <c r="H433" i="7"/>
  <c r="H421" i="7"/>
  <c r="H385" i="7"/>
  <c r="H361" i="7"/>
  <c r="H325" i="7"/>
  <c r="H313" i="7"/>
  <c r="H289" i="7"/>
  <c r="H277" i="7"/>
  <c r="H1162" i="7"/>
  <c r="H238" i="7"/>
  <c r="H1200" i="7"/>
  <c r="H1188" i="7"/>
  <c r="H1176" i="7"/>
  <c r="H1164" i="7"/>
  <c r="H1152" i="7"/>
  <c r="H1140" i="7"/>
  <c r="H1128" i="7"/>
  <c r="H1116" i="7"/>
  <c r="H1104" i="7"/>
  <c r="H1092" i="7"/>
  <c r="H1080" i="7"/>
  <c r="H1068" i="7"/>
  <c r="H1056" i="7"/>
  <c r="H1044" i="7"/>
  <c r="H1032" i="7"/>
  <c r="H1020" i="7"/>
  <c r="H1008" i="7"/>
  <c r="H996" i="7"/>
  <c r="H984" i="7"/>
  <c r="H972" i="7"/>
  <c r="H960" i="7"/>
  <c r="H948" i="7"/>
  <c r="H936" i="7"/>
  <c r="H924" i="7"/>
  <c r="H912" i="7"/>
  <c r="H900" i="7"/>
  <c r="H888" i="7"/>
  <c r="H876" i="7"/>
  <c r="H864" i="7"/>
  <c r="H840" i="7"/>
  <c r="H828" i="7"/>
  <c r="H816" i="7"/>
  <c r="H804" i="7"/>
  <c r="H792" i="7"/>
  <c r="H780" i="7"/>
  <c r="H756" i="7"/>
  <c r="H744" i="7"/>
  <c r="H720" i="7"/>
  <c r="H708" i="7"/>
  <c r="H696" i="7"/>
  <c r="H684" i="7"/>
  <c r="H660" i="7"/>
  <c r="H648" i="7"/>
  <c r="H624" i="7"/>
  <c r="H612" i="7"/>
  <c r="H600" i="7"/>
  <c r="H588" i="7"/>
  <c r="H576" i="7"/>
  <c r="H564" i="7"/>
  <c r="H552" i="7"/>
  <c r="H540" i="7"/>
  <c r="H528" i="7"/>
  <c r="H516" i="7"/>
  <c r="H504" i="7"/>
  <c r="H492" i="7"/>
  <c r="H480" i="7"/>
  <c r="H468" i="7"/>
  <c r="H456" i="7"/>
  <c r="H444" i="7"/>
  <c r="H432" i="7"/>
  <c r="H420" i="7"/>
  <c r="H408" i="7"/>
  <c r="H396" i="7"/>
  <c r="H384" i="7"/>
  <c r="H372" i="7"/>
  <c r="H360" i="7"/>
  <c r="H348" i="7"/>
  <c r="H336" i="7"/>
  <c r="H312" i="7"/>
  <c r="H300" i="7"/>
  <c r="H276" i="7"/>
  <c r="H264" i="7"/>
  <c r="H240" i="7"/>
  <c r="H228" i="7"/>
  <c r="H204" i="7"/>
  <c r="H192" i="7"/>
  <c r="H168" i="7"/>
  <c r="H156" i="7"/>
  <c r="H132" i="7"/>
  <c r="H120" i="7"/>
  <c r="H96" i="7"/>
  <c r="H84" i="7"/>
  <c r="H60" i="7"/>
  <c r="H48" i="7"/>
  <c r="H24" i="7"/>
  <c r="H12" i="7"/>
  <c r="H363" i="7"/>
  <c r="H351" i="7"/>
  <c r="H339" i="7"/>
  <c r="H327" i="7"/>
  <c r="H315" i="7"/>
  <c r="H303" i="7"/>
  <c r="H291" i="7"/>
  <c r="H279" i="7"/>
  <c r="H267" i="7"/>
  <c r="H255" i="7"/>
  <c r="H243" i="7"/>
  <c r="H231" i="7"/>
  <c r="H219" i="7"/>
  <c r="H207" i="7"/>
  <c r="H195" i="7"/>
  <c r="H183" i="7"/>
  <c r="H171" i="7"/>
  <c r="H159" i="7"/>
  <c r="H147" i="7"/>
  <c r="H135" i="7"/>
  <c r="H123" i="7"/>
  <c r="H111" i="7"/>
  <c r="H99" i="7"/>
  <c r="H87" i="7"/>
  <c r="H75" i="7"/>
  <c r="H63" i="7"/>
  <c r="H51" i="7"/>
  <c r="H39" i="7"/>
  <c r="H27" i="7"/>
  <c r="H15" i="7"/>
  <c r="H3" i="7"/>
  <c r="H398" i="7"/>
  <c r="H362" i="7"/>
  <c r="H326" i="7"/>
  <c r="H290" i="7"/>
  <c r="H254" i="7"/>
  <c r="H218" i="7"/>
  <c r="H182" i="7"/>
  <c r="H146" i="7"/>
  <c r="H110" i="7"/>
  <c r="H74" i="7"/>
  <c r="H38" i="7"/>
  <c r="C4" i="9"/>
  <c r="H2" i="7"/>
  <c r="H517" i="7"/>
  <c r="H481" i="7"/>
  <c r="H445" i="7"/>
  <c r="H409" i="7"/>
  <c r="H373" i="7"/>
  <c r="H337" i="7"/>
  <c r="H301" i="7"/>
  <c r="H265" i="7"/>
  <c r="H229" i="7"/>
  <c r="H193" i="7"/>
  <c r="H157" i="7"/>
  <c r="H121" i="7"/>
  <c r="H85" i="7"/>
  <c r="H49" i="7"/>
  <c r="H13" i="7"/>
  <c r="H324" i="7"/>
  <c r="H288" i="7"/>
  <c r="H252" i="7"/>
  <c r="H216" i="7"/>
  <c r="H180" i="7"/>
  <c r="H144" i="7"/>
  <c r="H108" i="7"/>
  <c r="H72" i="7"/>
  <c r="H36" i="7"/>
  <c r="H395" i="7"/>
  <c r="H383" i="7"/>
  <c r="H371" i="7"/>
  <c r="H359" i="7"/>
  <c r="H347" i="7"/>
  <c r="H335" i="7"/>
  <c r="H323" i="7"/>
  <c r="H311" i="7"/>
  <c r="H299" i="7"/>
  <c r="H287" i="7"/>
  <c r="H275" i="7"/>
  <c r="H263" i="7"/>
  <c r="H251" i="7"/>
  <c r="H239" i="7"/>
  <c r="H227" i="7"/>
  <c r="H215" i="7"/>
  <c r="H203" i="7"/>
  <c r="H191" i="7"/>
  <c r="H179" i="7"/>
  <c r="H167" i="7"/>
  <c r="H646" i="7"/>
  <c r="H393" i="7"/>
  <c r="H381" i="7"/>
  <c r="H369" i="7"/>
  <c r="H357" i="7"/>
  <c r="H345" i="7"/>
  <c r="H333" i="7"/>
  <c r="H321" i="7"/>
  <c r="H309" i="7"/>
  <c r="H297" i="7"/>
  <c r="H285" i="7"/>
  <c r="H273" i="7"/>
  <c r="H261" i="7"/>
  <c r="H249" i="7"/>
  <c r="H237" i="7"/>
  <c r="H225" i="7"/>
  <c r="H213" i="7"/>
  <c r="H201" i="7"/>
  <c r="H189" i="7"/>
  <c r="H177" i="7"/>
  <c r="H165" i="7"/>
  <c r="H153" i="7"/>
  <c r="H141" i="7"/>
  <c r="H129" i="7"/>
  <c r="H117" i="7"/>
  <c r="H105" i="7"/>
  <c r="H93" i="7"/>
  <c r="H81" i="7"/>
  <c r="H69" i="7"/>
  <c r="H57" i="7"/>
  <c r="H45" i="7"/>
  <c r="H33" i="7"/>
  <c r="H21" i="7"/>
  <c r="H9" i="7"/>
  <c r="H548" i="7"/>
  <c r="H536" i="7"/>
  <c r="H524" i="7"/>
  <c r="H512" i="7"/>
  <c r="H500" i="7"/>
  <c r="H488" i="7"/>
  <c r="H476" i="7"/>
  <c r="H464" i="7"/>
  <c r="H452" i="7"/>
  <c r="H440" i="7"/>
  <c r="H428" i="7"/>
  <c r="H416" i="7"/>
  <c r="H404" i="7"/>
  <c r="H392" i="7"/>
  <c r="H380" i="7"/>
  <c r="H368" i="7"/>
  <c r="H356" i="7"/>
  <c r="H344" i="7"/>
  <c r="H332" i="7"/>
  <c r="H320" i="7"/>
  <c r="H308" i="7"/>
  <c r="H296" i="7"/>
  <c r="H284" i="7"/>
  <c r="H272" i="7"/>
  <c r="H260" i="7"/>
  <c r="H248" i="7"/>
  <c r="H236" i="7"/>
  <c r="H224" i="7"/>
  <c r="H212" i="7"/>
  <c r="H200" i="7"/>
  <c r="H188" i="7"/>
  <c r="H176" i="7"/>
  <c r="H164" i="7"/>
  <c r="H152" i="7"/>
  <c r="H140" i="7"/>
  <c r="H128" i="7"/>
  <c r="H116" i="7"/>
  <c r="H104" i="7"/>
  <c r="H92" i="7"/>
  <c r="H80" i="7"/>
  <c r="H68" i="7"/>
  <c r="H56" i="7"/>
  <c r="H44" i="7"/>
  <c r="H32" i="7"/>
  <c r="H20" i="7"/>
  <c r="H8" i="7"/>
  <c r="H523" i="7"/>
  <c r="H511" i="7"/>
  <c r="H499" i="7"/>
  <c r="H487" i="7"/>
  <c r="H475" i="7"/>
  <c r="H463" i="7"/>
  <c r="H451" i="7"/>
  <c r="H439" i="7"/>
  <c r="H427" i="7"/>
  <c r="H415" i="7"/>
  <c r="H403" i="7"/>
  <c r="H391" i="7"/>
  <c r="H379" i="7"/>
  <c r="H367" i="7"/>
  <c r="H355" i="7"/>
  <c r="H343" i="7"/>
  <c r="H331" i="7"/>
  <c r="H319" i="7"/>
  <c r="H307" i="7"/>
  <c r="H295" i="7"/>
  <c r="H283" i="7"/>
  <c r="H271" i="7"/>
  <c r="H259" i="7"/>
  <c r="H247" i="7"/>
  <c r="H235" i="7"/>
  <c r="H223" i="7"/>
  <c r="H211" i="7"/>
  <c r="H199" i="7"/>
  <c r="H187" i="7"/>
  <c r="H175" i="7"/>
  <c r="H163" i="7"/>
  <c r="H151" i="7"/>
  <c r="H139" i="7"/>
  <c r="H127" i="7"/>
  <c r="H115" i="7"/>
  <c r="H103" i="7"/>
  <c r="H91" i="7"/>
  <c r="H79" i="7"/>
  <c r="H67" i="7"/>
  <c r="H55" i="7"/>
  <c r="H43" i="7"/>
  <c r="H31" i="7"/>
  <c r="H19" i="7"/>
  <c r="H7" i="7"/>
  <c r="H522" i="7"/>
  <c r="H510" i="7"/>
  <c r="H498" i="7"/>
  <c r="H486" i="7"/>
  <c r="H474" i="7"/>
  <c r="H462" i="7"/>
  <c r="H450" i="7"/>
  <c r="H438" i="7"/>
  <c r="H426" i="7"/>
  <c r="H414" i="7"/>
  <c r="H402" i="7"/>
  <c r="H390" i="7"/>
  <c r="H378" i="7"/>
  <c r="H366" i="7"/>
  <c r="H354" i="7"/>
  <c r="H342" i="7"/>
  <c r="H330" i="7"/>
  <c r="H318" i="7"/>
  <c r="H306" i="7"/>
  <c r="H294" i="7"/>
  <c r="H282" i="7"/>
  <c r="H270" i="7"/>
  <c r="H258" i="7"/>
  <c r="H246" i="7"/>
  <c r="H234" i="7"/>
  <c r="H222" i="7"/>
  <c r="H210" i="7"/>
  <c r="H198" i="7"/>
  <c r="H186" i="7"/>
  <c r="H174" i="7"/>
  <c r="H162" i="7"/>
  <c r="H150" i="7"/>
  <c r="H138" i="7"/>
  <c r="H126" i="7"/>
  <c r="H114" i="7"/>
  <c r="H102" i="7"/>
  <c r="H90" i="7"/>
  <c r="H78" i="7"/>
  <c r="H66" i="7"/>
  <c r="H54" i="7"/>
  <c r="H42" i="7"/>
  <c r="H30" i="7"/>
  <c r="H18" i="7"/>
  <c r="H6" i="7"/>
  <c r="H155" i="7"/>
  <c r="H143" i="7"/>
  <c r="H131" i="7"/>
  <c r="H119" i="7"/>
  <c r="H107" i="7"/>
  <c r="H95" i="7"/>
  <c r="H83" i="7"/>
  <c r="H71" i="7"/>
  <c r="H59" i="7"/>
  <c r="H47" i="7"/>
  <c r="H35" i="7"/>
  <c r="H23" i="7"/>
  <c r="H11" i="7"/>
  <c r="H388" i="7"/>
  <c r="H376" i="7"/>
  <c r="H364" i="7"/>
  <c r="H352" i="7"/>
  <c r="H340" i="7"/>
  <c r="H328" i="7"/>
  <c r="H316" i="7"/>
  <c r="H304" i="7"/>
  <c r="H292" i="7"/>
  <c r="H280" i="7"/>
  <c r="H268" i="7"/>
  <c r="H256" i="7"/>
  <c r="H244" i="7"/>
  <c r="H232" i="7"/>
  <c r="H220" i="7"/>
  <c r="H208" i="7"/>
  <c r="H196" i="7"/>
  <c r="H184" i="7"/>
  <c r="H172" i="7"/>
  <c r="H160" i="7"/>
  <c r="H148" i="7"/>
  <c r="H136" i="7"/>
  <c r="H124" i="7"/>
  <c r="H112" i="7"/>
  <c r="H100" i="7"/>
  <c r="H88" i="7"/>
  <c r="H76" i="7"/>
  <c r="H64" i="7"/>
  <c r="H52" i="7"/>
  <c r="H40" i="7"/>
  <c r="H28" i="7"/>
  <c r="H16" i="7"/>
  <c r="H4" i="7"/>
  <c r="C5" i="9" l="1"/>
  <c r="C6" i="9" s="1"/>
</calcChain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2">
    <metadataType name="XLDAPR" minSupportedVersion="120000" copy="1" pasteAll="1" pasteValues="1" merge="1" splitFirst="1" rowColShift="1" clearFormats="1" clearComments="1" assign="1" coerce="1" cellMeta="1"/>
    <metadataType name="XLRICHVALUE" minSupportedVersion="120000" copy="1" pasteAll="1" pasteValues="1" merge="1" splitFirst="1" rowColShift="1" clearFormats="1" clearComments="1" assign="1" coerce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futureMetadata name="XLRICHVALUE" count="1">
    <bk>
      <extLst>
        <ext uri="{3e2802c4-a4d2-4d8b-9148-e3be6c30e623}">
          <xlrd:rvb i="0"/>
        </ext>
      </extLst>
    </bk>
  </futureMetadata>
  <cellMetadata count="1">
    <bk>
      <rc t="1" v="0"/>
    </bk>
  </cellMetadata>
  <valueMetadata count="1">
    <bk>
      <rc t="2" v="0"/>
    </bk>
  </valueMetadata>
</metadata>
</file>

<file path=xl/sharedStrings.xml><?xml version="1.0" encoding="utf-8"?>
<sst xmlns="http://schemas.openxmlformats.org/spreadsheetml/2006/main" count="12083" uniqueCount="2729">
  <si>
    <t>Canada</t>
  </si>
  <si>
    <t>Black</t>
  </si>
  <si>
    <t>Richard Brooks</t>
  </si>
  <si>
    <t>OrderNo</t>
  </si>
  <si>
    <t>SalesOrderLineKey</t>
  </si>
  <si>
    <t>OrderQuantity</t>
  </si>
  <si>
    <t>ItemCost</t>
  </si>
  <si>
    <t>ItemPrice</t>
  </si>
  <si>
    <t>OrderDate</t>
  </si>
  <si>
    <t>DeliveryDueDate</t>
  </si>
  <si>
    <t>CustomerName</t>
  </si>
  <si>
    <t>CustomerCity</t>
  </si>
  <si>
    <t>CustomerState</t>
  </si>
  <si>
    <t>CustomerCountry</t>
  </si>
  <si>
    <t>ProductCategory</t>
  </si>
  <si>
    <t>ProductSubcategory</t>
  </si>
  <si>
    <t>Product</t>
  </si>
  <si>
    <t>ProductColor</t>
  </si>
  <si>
    <t>Model</t>
  </si>
  <si>
    <t>SO43697</t>
  </si>
  <si>
    <t>Cole Watson</t>
  </si>
  <si>
    <t>Metchosin</t>
  </si>
  <si>
    <t>British Columbia</t>
  </si>
  <si>
    <t>Bikes</t>
  </si>
  <si>
    <t>Road Bikes</t>
  </si>
  <si>
    <t>Road-150 Red, 62</t>
  </si>
  <si>
    <t>Red</t>
  </si>
  <si>
    <t>Road-150</t>
  </si>
  <si>
    <t>SO43698</t>
  </si>
  <si>
    <t>Rachael Martinez</t>
  </si>
  <si>
    <t>Pantin</t>
  </si>
  <si>
    <t>Seine Saint Denis</t>
  </si>
  <si>
    <t>France</t>
  </si>
  <si>
    <t>Mountain Bikes</t>
  </si>
  <si>
    <t>Mountain-100 Silver, 44</t>
  </si>
  <si>
    <t>Silver</t>
  </si>
  <si>
    <t>Mountain-100</t>
  </si>
  <si>
    <t>SO43699</t>
  </si>
  <si>
    <t>Sydney Wright</t>
  </si>
  <si>
    <t>Lebanon</t>
  </si>
  <si>
    <t>Oregon</t>
  </si>
  <si>
    <t>United States</t>
  </si>
  <si>
    <t>SO43700</t>
  </si>
  <si>
    <t>Ruben Prasad</t>
  </si>
  <si>
    <t>Beverly Hills</t>
  </si>
  <si>
    <t>California</t>
  </si>
  <si>
    <t>Road-650 Black, 62</t>
  </si>
  <si>
    <t>Road-650</t>
  </si>
  <si>
    <t>SO43701</t>
  </si>
  <si>
    <t>Christy Zhu</t>
  </si>
  <si>
    <t>North Ryde</t>
  </si>
  <si>
    <t>New South Wales</t>
  </si>
  <si>
    <t>Australia</t>
  </si>
  <si>
    <t>SO43702</t>
  </si>
  <si>
    <t>Colin Anand</t>
  </si>
  <si>
    <t>Road-150 Red, 44</t>
  </si>
  <si>
    <t>SO43703</t>
  </si>
  <si>
    <t>Albert Alvarez</t>
  </si>
  <si>
    <t>Perth</t>
  </si>
  <si>
    <t>South Australia</t>
  </si>
  <si>
    <t>SO43704</t>
  </si>
  <si>
    <t>Julio Ruiz</t>
  </si>
  <si>
    <t>East Brisbane</t>
  </si>
  <si>
    <t>Queensland</t>
  </si>
  <si>
    <t>Mountain-100 Black, 48</t>
  </si>
  <si>
    <t>SO43705</t>
  </si>
  <si>
    <t>Curtis Lu</t>
  </si>
  <si>
    <t>Mountain-100 Silver, 38</t>
  </si>
  <si>
    <t>SO43706</t>
  </si>
  <si>
    <t>Edward Brown</t>
  </si>
  <si>
    <t>Santa Monica</t>
  </si>
  <si>
    <t>Road-150 Red, 48</t>
  </si>
  <si>
    <t>SO43707</t>
  </si>
  <si>
    <t>Emma Brown</t>
  </si>
  <si>
    <t>Lemon Grove</t>
  </si>
  <si>
    <t>SO43708</t>
  </si>
  <si>
    <t>Brad Deng</t>
  </si>
  <si>
    <t>Liverpool</t>
  </si>
  <si>
    <t>England</t>
  </si>
  <si>
    <t>United Kingdom</t>
  </si>
  <si>
    <t>Road-650 Red, 52</t>
  </si>
  <si>
    <t>SO43709</t>
  </si>
  <si>
    <t>Martha Xu</t>
  </si>
  <si>
    <t>Rockhampton</t>
  </si>
  <si>
    <t>Road-150 Red, 52</t>
  </si>
  <si>
    <t>SO43710</t>
  </si>
  <si>
    <t>Katrina Raji</t>
  </si>
  <si>
    <t>Wollongong</t>
  </si>
  <si>
    <t>Road-150 Red, 56</t>
  </si>
  <si>
    <t>SO43711</t>
  </si>
  <si>
    <t>Courtney Edwards</t>
  </si>
  <si>
    <t>Milwaukie</t>
  </si>
  <si>
    <t>SO43712</t>
  </si>
  <si>
    <t>Abigail Henderson</t>
  </si>
  <si>
    <t>Werne</t>
  </si>
  <si>
    <t>Nordrhein-Westfalen</t>
  </si>
  <si>
    <t>Germany</t>
  </si>
  <si>
    <t>SO43713</t>
  </si>
  <si>
    <t>Sydney Rogers</t>
  </si>
  <si>
    <t>Burbank</t>
  </si>
  <si>
    <t>SO43714</t>
  </si>
  <si>
    <t>Latasha Alonso</t>
  </si>
  <si>
    <t>York</t>
  </si>
  <si>
    <t>SO43715</t>
  </si>
  <si>
    <t>Warren Jai</t>
  </si>
  <si>
    <t>Melbourne</t>
  </si>
  <si>
    <t>Victoria</t>
  </si>
  <si>
    <t>SO43716</t>
  </si>
  <si>
    <t>Jonathon Gutierrez</t>
  </si>
  <si>
    <t>Goulburn</t>
  </si>
  <si>
    <t>SO43717</t>
  </si>
  <si>
    <t>Alexandra Watson</t>
  </si>
  <si>
    <t>SO43718</t>
  </si>
  <si>
    <t>Kevin Gonzalez</t>
  </si>
  <si>
    <t>Kirkland</t>
  </si>
  <si>
    <t>Washington</t>
  </si>
  <si>
    <t>SO43719</t>
  </si>
  <si>
    <t>Lucas Hill</t>
  </si>
  <si>
    <t>Berkeley</t>
  </si>
  <si>
    <t>SO43720</t>
  </si>
  <si>
    <t>Melanie Sanchez</t>
  </si>
  <si>
    <t>Ingolstadt</t>
  </si>
  <si>
    <t>Bayern</t>
  </si>
  <si>
    <t>SO43721</t>
  </si>
  <si>
    <t>Louis Xie</t>
  </si>
  <si>
    <t>SO43722</t>
  </si>
  <si>
    <t>Albert Blanco</t>
  </si>
  <si>
    <t>Esher-Molesey</t>
  </si>
  <si>
    <t>SO43723</t>
  </si>
  <si>
    <t>Bonnie Xu</t>
  </si>
  <si>
    <t>Bremerton</t>
  </si>
  <si>
    <t>Road-650 Black, 58</t>
  </si>
  <si>
    <t>SO43724</t>
  </si>
  <si>
    <t>Misty Raji</t>
  </si>
  <si>
    <t>Bendigo</t>
  </si>
  <si>
    <t>SO43725</t>
  </si>
  <si>
    <t>Anne Dominguez</t>
  </si>
  <si>
    <t>Kassel</t>
  </si>
  <si>
    <t>Hessen</t>
  </si>
  <si>
    <t>SO43726</t>
  </si>
  <si>
    <t>Kelvin Huang</t>
  </si>
  <si>
    <t>Bellflower</t>
  </si>
  <si>
    <t>SO43727</t>
  </si>
  <si>
    <t>Logan Gonzales</t>
  </si>
  <si>
    <t>Brisbane</t>
  </si>
  <si>
    <t>SO43728</t>
  </si>
  <si>
    <t>Alyssa Garcia</t>
  </si>
  <si>
    <t>Fremont</t>
  </si>
  <si>
    <t>SO43729</t>
  </si>
  <si>
    <t>Mayra Prasad</t>
  </si>
  <si>
    <t>Birmingham</t>
  </si>
  <si>
    <t>SO43730</t>
  </si>
  <si>
    <t>Garrett Cooper</t>
  </si>
  <si>
    <t>Woodland Hills</t>
  </si>
  <si>
    <t>SO43731</t>
  </si>
  <si>
    <t>Rosa Zheng</t>
  </si>
  <si>
    <t>Matraville</t>
  </si>
  <si>
    <t>SO43732</t>
  </si>
  <si>
    <t>Alejandro Beck</t>
  </si>
  <si>
    <t>Hawthorne</t>
  </si>
  <si>
    <t>Mountain-100 Black, 44</t>
  </si>
  <si>
    <t>SO43733</t>
  </si>
  <si>
    <t>Patrick Cook</t>
  </si>
  <si>
    <t>Port Orchard</t>
  </si>
  <si>
    <t>SO43734</t>
  </si>
  <si>
    <t>SO43735</t>
  </si>
  <si>
    <t>Casey Pal</t>
  </si>
  <si>
    <t>Caloundra</t>
  </si>
  <si>
    <t>SO43736</t>
  </si>
  <si>
    <t>Ruben Torres</t>
  </si>
  <si>
    <t>Hobart</t>
  </si>
  <si>
    <t>Tasmania</t>
  </si>
  <si>
    <t>SO43737</t>
  </si>
  <si>
    <t>Lindsey Andersen</t>
  </si>
  <si>
    <t>Paderborn</t>
  </si>
  <si>
    <t>SO43738</t>
  </si>
  <si>
    <t>Melody Ramos</t>
  </si>
  <si>
    <t>Morangis</t>
  </si>
  <si>
    <t>Essonne</t>
  </si>
  <si>
    <t>SO43739</t>
  </si>
  <si>
    <t>Phillip Sai</t>
  </si>
  <si>
    <t>Stoke-on-Trent</t>
  </si>
  <si>
    <t>SO43740</t>
  </si>
  <si>
    <t>Cory Arun</t>
  </si>
  <si>
    <t>Milsons Point</t>
  </si>
  <si>
    <t>SO43741</t>
  </si>
  <si>
    <t>Jeremiah Martinez</t>
  </si>
  <si>
    <t>Ballard</t>
  </si>
  <si>
    <t>SO43742</t>
  </si>
  <si>
    <t>Tamara Lal</t>
  </si>
  <si>
    <t>London</t>
  </si>
  <si>
    <t>SO43743</t>
  </si>
  <si>
    <t>Marco Mehta</t>
  </si>
  <si>
    <t>Warrnambool</t>
  </si>
  <si>
    <t>Mountain-100 Silver, 48</t>
  </si>
  <si>
    <t>SO43744</t>
  </si>
  <si>
    <t>Haley Ward</t>
  </si>
  <si>
    <t>SO43745</t>
  </si>
  <si>
    <t>Manuel Fernandez</t>
  </si>
  <si>
    <t>Malabar</t>
  </si>
  <si>
    <t>SO43746</t>
  </si>
  <si>
    <t>Kelvin Liang</t>
  </si>
  <si>
    <t>SO43747</t>
  </si>
  <si>
    <t>Christian Jackson</t>
  </si>
  <si>
    <t>Lincoln Acres</t>
  </si>
  <si>
    <t>SO43748</t>
  </si>
  <si>
    <t>Alexandria Hughes</t>
  </si>
  <si>
    <t>Lake Oswego</t>
  </si>
  <si>
    <t>SO43749</t>
  </si>
  <si>
    <t>Paige Murphy</t>
  </si>
  <si>
    <t>Issaquah</t>
  </si>
  <si>
    <t>SO43750</t>
  </si>
  <si>
    <t>Stacey Lu</t>
  </si>
  <si>
    <t>Versailles</t>
  </si>
  <si>
    <t>Yveline</t>
  </si>
  <si>
    <t>SO43751</t>
  </si>
  <si>
    <t>Darrell Raji</t>
  </si>
  <si>
    <t>Paris</t>
  </si>
  <si>
    <t>Seine (Paris)</t>
  </si>
  <si>
    <t>SO43752</t>
  </si>
  <si>
    <t>Luke Adams</t>
  </si>
  <si>
    <t>SO43753</t>
  </si>
  <si>
    <t>Tabitha Arthur</t>
  </si>
  <si>
    <t>SO43754</t>
  </si>
  <si>
    <t>Morgan Phillips</t>
  </si>
  <si>
    <t>Olympia</t>
  </si>
  <si>
    <t>SO43755</t>
  </si>
  <si>
    <t>Kayla Long</t>
  </si>
  <si>
    <t>Novato</t>
  </si>
  <si>
    <t>SO43756</t>
  </si>
  <si>
    <t>Cedric Liang</t>
  </si>
  <si>
    <t>SO43757</t>
  </si>
  <si>
    <t>Shannon Wang</t>
  </si>
  <si>
    <t>Sunbury</t>
  </si>
  <si>
    <t>SO43758</t>
  </si>
  <si>
    <t>Jackson Li</t>
  </si>
  <si>
    <t>Imperial Beach</t>
  </si>
  <si>
    <t>SO43759</t>
  </si>
  <si>
    <t>Jon Chander</t>
  </si>
  <si>
    <t>Hof</t>
  </si>
  <si>
    <t>SO43760</t>
  </si>
  <si>
    <t>Tiffany Gao</t>
  </si>
  <si>
    <t>SO43761</t>
  </si>
  <si>
    <t>Brenda Fernandez</t>
  </si>
  <si>
    <t>Seaford</t>
  </si>
  <si>
    <t>SO43762</t>
  </si>
  <si>
    <t>Courtney Carter</t>
  </si>
  <si>
    <t>Lakewood</t>
  </si>
  <si>
    <t>SO43763</t>
  </si>
  <si>
    <t>Martha Liang</t>
  </si>
  <si>
    <t>SO43764</t>
  </si>
  <si>
    <t>Ebony Ashe</t>
  </si>
  <si>
    <t>SO43765</t>
  </si>
  <si>
    <t>Jacquelyn Suarez</t>
  </si>
  <si>
    <t>SO43766</t>
  </si>
  <si>
    <t>Krystal Holt</t>
  </si>
  <si>
    <t>Cranbourne</t>
  </si>
  <si>
    <t>SO43767</t>
  </si>
  <si>
    <t>Eugene Huang</t>
  </si>
  <si>
    <t>SO43768</t>
  </si>
  <si>
    <t>Evan Bailey</t>
  </si>
  <si>
    <t>Seattle</t>
  </si>
  <si>
    <t>SO43769</t>
  </si>
  <si>
    <t>Gabrielle Jenkins</t>
  </si>
  <si>
    <t>Haney</t>
  </si>
  <si>
    <t>SO43770</t>
  </si>
  <si>
    <t>Warren Ye</t>
  </si>
  <si>
    <t>Bellingham</t>
  </si>
  <si>
    <t>SO43771</t>
  </si>
  <si>
    <t>Ashley Washington</t>
  </si>
  <si>
    <t>Long Beach</t>
  </si>
  <si>
    <t>SO43772</t>
  </si>
  <si>
    <t>Damien Huang</t>
  </si>
  <si>
    <t>SO43773</t>
  </si>
  <si>
    <t>Arthur Perez</t>
  </si>
  <si>
    <t>SO43774</t>
  </si>
  <si>
    <t>Roy Raman</t>
  </si>
  <si>
    <t>SO43775</t>
  </si>
  <si>
    <t>Jessie Zhao</t>
  </si>
  <si>
    <t>SO43776</t>
  </si>
  <si>
    <t>James Flores</t>
  </si>
  <si>
    <t>Neunkirchen</t>
  </si>
  <si>
    <t>Saarland</t>
  </si>
  <si>
    <t>SO43777</t>
  </si>
  <si>
    <t>Troy Sai</t>
  </si>
  <si>
    <t>SO43778</t>
  </si>
  <si>
    <t>Clarence Rai</t>
  </si>
  <si>
    <t>Mountain-100 Silver, 42</t>
  </si>
  <si>
    <t>SO43779</t>
  </si>
  <si>
    <t>Warren Zhang</t>
  </si>
  <si>
    <t>Coffs Harbour</t>
  </si>
  <si>
    <t>Road-650 Red, 44</t>
  </si>
  <si>
    <t>SO43780</t>
  </si>
  <si>
    <t>Melody Diaz</t>
  </si>
  <si>
    <t>Les Ulis</t>
  </si>
  <si>
    <t>SO43781</t>
  </si>
  <si>
    <t>Monique Ramos</t>
  </si>
  <si>
    <t>SO43782</t>
  </si>
  <si>
    <t>Melvin She</t>
  </si>
  <si>
    <t>Townsville</t>
  </si>
  <si>
    <t>SO43783</t>
  </si>
  <si>
    <t>Cameron Thompson</t>
  </si>
  <si>
    <t>Sydney</t>
  </si>
  <si>
    <t>SO43784</t>
  </si>
  <si>
    <t>Jessica Sanchez</t>
  </si>
  <si>
    <t>Daly City</t>
  </si>
  <si>
    <t>SO43785</t>
  </si>
  <si>
    <t>Ivan Raman</t>
  </si>
  <si>
    <t>SO43786</t>
  </si>
  <si>
    <t>Clinton Moreno</t>
  </si>
  <si>
    <t>SO43787</t>
  </si>
  <si>
    <t>Don Lal</t>
  </si>
  <si>
    <t>Berlin</t>
  </si>
  <si>
    <t>SO43788</t>
  </si>
  <si>
    <t>Latoya Goel</t>
  </si>
  <si>
    <t>SO43789</t>
  </si>
  <si>
    <t>Tristan Butler</t>
  </si>
  <si>
    <t>SO43790</t>
  </si>
  <si>
    <t>Abigail Perry</t>
  </si>
  <si>
    <t>W. Linn</t>
  </si>
  <si>
    <t>SO43791</t>
  </si>
  <si>
    <t>Dustin Lal</t>
  </si>
  <si>
    <t>Springwood</t>
  </si>
  <si>
    <t>SO43792</t>
  </si>
  <si>
    <t>Andres Lal</t>
  </si>
  <si>
    <t>Port Macquarie</t>
  </si>
  <si>
    <t>SO43793</t>
  </si>
  <si>
    <t>Jon Yang</t>
  </si>
  <si>
    <t>SO43794</t>
  </si>
  <si>
    <t>Jimmy Moreno</t>
  </si>
  <si>
    <t>SO43795</t>
  </si>
  <si>
    <t>Maria Henderson</t>
  </si>
  <si>
    <t>La Jolla</t>
  </si>
  <si>
    <t>SO43796</t>
  </si>
  <si>
    <t>Jaime Gomez</t>
  </si>
  <si>
    <t>Metz</t>
  </si>
  <si>
    <t>Moselle</t>
  </si>
  <si>
    <t>Road-650 Black, 52</t>
  </si>
  <si>
    <t>SO43797</t>
  </si>
  <si>
    <t>Francis Ramos</t>
  </si>
  <si>
    <t>SO43798</t>
  </si>
  <si>
    <t>Tonya She</t>
  </si>
  <si>
    <t>SO43799</t>
  </si>
  <si>
    <t>Danny Gomez</t>
  </si>
  <si>
    <t>South Melbourne</t>
  </si>
  <si>
    <t>SO43800</t>
  </si>
  <si>
    <t>Brittany Gonzales</t>
  </si>
  <si>
    <t>Royal Oak</t>
  </si>
  <si>
    <t>SO43801</t>
  </si>
  <si>
    <t>Blake Butler</t>
  </si>
  <si>
    <t>Gateshead</t>
  </si>
  <si>
    <t>SO43802</t>
  </si>
  <si>
    <t>Armando Moreno</t>
  </si>
  <si>
    <t>Orleans</t>
  </si>
  <si>
    <t>Loiret</t>
  </si>
  <si>
    <t>SO43803</t>
  </si>
  <si>
    <t>Alexa Sanders</t>
  </si>
  <si>
    <t>N. Vancouver</t>
  </si>
  <si>
    <t>SO43804</t>
  </si>
  <si>
    <t>Savannah Morris</t>
  </si>
  <si>
    <t>Leeds</t>
  </si>
  <si>
    <t>SO43805</t>
  </si>
  <si>
    <t>Samuel Hernandez</t>
  </si>
  <si>
    <t>Everett</t>
  </si>
  <si>
    <t>Road-650 Red, 48</t>
  </si>
  <si>
    <t>SO43806</t>
  </si>
  <si>
    <t>Sandra Huang</t>
  </si>
  <si>
    <t>Hervey Bay</t>
  </si>
  <si>
    <t>SO43807</t>
  </si>
  <si>
    <t>Ernest Lin</t>
  </si>
  <si>
    <t>SO43808</t>
  </si>
  <si>
    <t>Allen Garcia</t>
  </si>
  <si>
    <t>Münster</t>
  </si>
  <si>
    <t>SO43809</t>
  </si>
  <si>
    <t>Fernando Thompson</t>
  </si>
  <si>
    <t>SO43810</t>
  </si>
  <si>
    <t>Elizabeth Johnson</t>
  </si>
  <si>
    <t>SO43811</t>
  </si>
  <si>
    <t>Harold Sai</t>
  </si>
  <si>
    <t>SO43812</t>
  </si>
  <si>
    <t>Bianca Zheng</t>
  </si>
  <si>
    <t>SO43813</t>
  </si>
  <si>
    <t>Frederick Suri</t>
  </si>
  <si>
    <t>Colombes</t>
  </si>
  <si>
    <t>Hauts de Seine</t>
  </si>
  <si>
    <t>SO43814</t>
  </si>
  <si>
    <t>Tristan Perry</t>
  </si>
  <si>
    <t>SO43815</t>
  </si>
  <si>
    <t>Jordyn Simmons</t>
  </si>
  <si>
    <t>SO43816</t>
  </si>
  <si>
    <t>Dawn Tang</t>
  </si>
  <si>
    <t>Darlinghurst</t>
  </si>
  <si>
    <t>SO43817</t>
  </si>
  <si>
    <t>Yolanda Chander</t>
  </si>
  <si>
    <t>SO43818</t>
  </si>
  <si>
    <t>Dominique Garcia</t>
  </si>
  <si>
    <t>Melton</t>
  </si>
  <si>
    <t>SO43819</t>
  </si>
  <si>
    <t>Janet Alvarez</t>
  </si>
  <si>
    <t>SO43820</t>
  </si>
  <si>
    <t>Jeremy Murphy</t>
  </si>
  <si>
    <t>Concord</t>
  </si>
  <si>
    <t>SO43821</t>
  </si>
  <si>
    <t>Aaron Collins</t>
  </si>
  <si>
    <t>Santa Cruz</t>
  </si>
  <si>
    <t>SO43822</t>
  </si>
  <si>
    <t>Katelyn Allen</t>
  </si>
  <si>
    <t>Coronado</t>
  </si>
  <si>
    <t>SO43823</t>
  </si>
  <si>
    <t>Armando Navarro</t>
  </si>
  <si>
    <t>Oxon</t>
  </si>
  <si>
    <t>SO43824</t>
  </si>
  <si>
    <t>Marcel Truempy</t>
  </si>
  <si>
    <t>Yakima</t>
  </si>
  <si>
    <t>Road-650 Black, 44</t>
  </si>
  <si>
    <t>SO43825</t>
  </si>
  <si>
    <t>Levi Sai</t>
  </si>
  <si>
    <t>SO43826</t>
  </si>
  <si>
    <t>Rob Verhoff</t>
  </si>
  <si>
    <t>Mountain-100 Black, 38</t>
  </si>
  <si>
    <t>SO43827</t>
  </si>
  <si>
    <t>Anthony Walker</t>
  </si>
  <si>
    <t>Gold Coast</t>
  </si>
  <si>
    <t>SO43828</t>
  </si>
  <si>
    <t>Miguel Martinez</t>
  </si>
  <si>
    <t>Sedro Woolley</t>
  </si>
  <si>
    <t>SO43829</t>
  </si>
  <si>
    <t>Jack Edwards</t>
  </si>
  <si>
    <t>El Cajon</t>
  </si>
  <si>
    <t>SO43830</t>
  </si>
  <si>
    <t>Raul Sharma</t>
  </si>
  <si>
    <t>Rhodes</t>
  </si>
  <si>
    <t>SO43831</t>
  </si>
  <si>
    <t>Jill Jimenez</t>
  </si>
  <si>
    <t>St. Leonards</t>
  </si>
  <si>
    <t>Mountain-100 Black, 42</t>
  </si>
  <si>
    <t>SO43832</t>
  </si>
  <si>
    <t>Isaiah Cox</t>
  </si>
  <si>
    <t>Runcorn</t>
  </si>
  <si>
    <t>SO43833</t>
  </si>
  <si>
    <t>Arianna Flores</t>
  </si>
  <si>
    <t>Shawnee</t>
  </si>
  <si>
    <t>SO43834</t>
  </si>
  <si>
    <t>Ramon Zheng</t>
  </si>
  <si>
    <t>Courbevoie</t>
  </si>
  <si>
    <t>SO43835</t>
  </si>
  <si>
    <t>Sara James</t>
  </si>
  <si>
    <t>Newton</t>
  </si>
  <si>
    <t>SO43836</t>
  </si>
  <si>
    <t>Isabella Green</t>
  </si>
  <si>
    <t>Road-650 Red, 62</t>
  </si>
  <si>
    <t>SO43837</t>
  </si>
  <si>
    <t>Shannon Carlson</t>
  </si>
  <si>
    <t>SO43838</t>
  </si>
  <si>
    <t>Miranda Alexander</t>
  </si>
  <si>
    <t>SO43839</t>
  </si>
  <si>
    <t>Jennifer Young</t>
  </si>
  <si>
    <t>SO43840</t>
  </si>
  <si>
    <t>Misty Yuan</t>
  </si>
  <si>
    <t>Sèvres</t>
  </si>
  <si>
    <t>SO43841</t>
  </si>
  <si>
    <t>Craig Jiménez</t>
  </si>
  <si>
    <t>SO43842</t>
  </si>
  <si>
    <t>Jaime Sutton</t>
  </si>
  <si>
    <t>SO43918</t>
  </si>
  <si>
    <t>Paige Morris</t>
  </si>
  <si>
    <t>SO43919</t>
  </si>
  <si>
    <t>Brandi Gill</t>
  </si>
  <si>
    <t>SO43920</t>
  </si>
  <si>
    <t>Justin Taylor</t>
  </si>
  <si>
    <t>Downey</t>
  </si>
  <si>
    <t>SO43921</t>
  </si>
  <si>
    <t>Ariana Stewart</t>
  </si>
  <si>
    <t>SO43922</t>
  </si>
  <si>
    <t>Mitchell Jai</t>
  </si>
  <si>
    <t>SO43923</t>
  </si>
  <si>
    <t>Rachel Foster</t>
  </si>
  <si>
    <t>Redwood City</t>
  </si>
  <si>
    <t>SO43924</t>
  </si>
  <si>
    <t>Kaitlyn Henderson</t>
  </si>
  <si>
    <t>Tremblay-en-France</t>
  </si>
  <si>
    <t>SO43925</t>
  </si>
  <si>
    <t>Shane Raman</t>
  </si>
  <si>
    <t>SO43926</t>
  </si>
  <si>
    <t>Gilbert Raje</t>
  </si>
  <si>
    <t>SO43927</t>
  </si>
  <si>
    <t>Stacey Gao</t>
  </si>
  <si>
    <t>SO43928</t>
  </si>
  <si>
    <t>Elijah Li</t>
  </si>
  <si>
    <t>SO43929</t>
  </si>
  <si>
    <t>Gloria Diaz</t>
  </si>
  <si>
    <t>Findon</t>
  </si>
  <si>
    <t>Road-650 Red, 60</t>
  </si>
  <si>
    <t>SO43930</t>
  </si>
  <si>
    <t>Philip Gomez</t>
  </si>
  <si>
    <t>SO43931</t>
  </si>
  <si>
    <t>Bridget Jai</t>
  </si>
  <si>
    <t>Frankfurt</t>
  </si>
  <si>
    <t>SO43932</t>
  </si>
  <si>
    <t>Alan Xu</t>
  </si>
  <si>
    <t>SO43933</t>
  </si>
  <si>
    <t>Theresa Ramos</t>
  </si>
  <si>
    <t>SO43934</t>
  </si>
  <si>
    <t>Ebony Gonzalez</t>
  </si>
  <si>
    <t>North Sydney</t>
  </si>
  <si>
    <t>SO43935</t>
  </si>
  <si>
    <t>Virginia Srini</t>
  </si>
  <si>
    <t>Road-650 Black, 60</t>
  </si>
  <si>
    <t>SO43936</t>
  </si>
  <si>
    <t>Carrie Gill</t>
  </si>
  <si>
    <t>SO43937</t>
  </si>
  <si>
    <t>Kendra Rubio</t>
  </si>
  <si>
    <t>SO43938</t>
  </si>
  <si>
    <t>Kristine Alonso</t>
  </si>
  <si>
    <t>SO43939</t>
  </si>
  <si>
    <t>Emily Jones</t>
  </si>
  <si>
    <t>SO43940</t>
  </si>
  <si>
    <t>Sharon Sharma</t>
  </si>
  <si>
    <t>SO43941</t>
  </si>
  <si>
    <t>Marie Sanz</t>
  </si>
  <si>
    <t>Watford</t>
  </si>
  <si>
    <t>SO43942</t>
  </si>
  <si>
    <t>Jessie Ortega</t>
  </si>
  <si>
    <t>SO43943</t>
  </si>
  <si>
    <t>Natalie Hernandez</t>
  </si>
  <si>
    <t>National City</t>
  </si>
  <si>
    <t>SO43944</t>
  </si>
  <si>
    <t>Deanna Munoz</t>
  </si>
  <si>
    <t>Geelong</t>
  </si>
  <si>
    <t>SO43945</t>
  </si>
  <si>
    <t>Kristi Arthur</t>
  </si>
  <si>
    <t>SO43946</t>
  </si>
  <si>
    <t>Lawrence Romero</t>
  </si>
  <si>
    <t>SO43947</t>
  </si>
  <si>
    <t>Suzanne Lu</t>
  </si>
  <si>
    <t>SO43948</t>
  </si>
  <si>
    <t>Jaclyn Lu</t>
  </si>
  <si>
    <t>SO43949</t>
  </si>
  <si>
    <t>Sophia Hall</t>
  </si>
  <si>
    <t>SO43950</t>
  </si>
  <si>
    <t>Rachel Robinson</t>
  </si>
  <si>
    <t>SO43951</t>
  </si>
  <si>
    <t>Claudia Zeng</t>
  </si>
  <si>
    <t>SO43952</t>
  </si>
  <si>
    <t>Renee Romero</t>
  </si>
  <si>
    <t>SO43953</t>
  </si>
  <si>
    <t>Colleen Chavez</t>
  </si>
  <si>
    <t>Warrington</t>
  </si>
  <si>
    <t>SO43954</t>
  </si>
  <si>
    <t>Virginia Mehta</t>
  </si>
  <si>
    <t>Billericay</t>
  </si>
  <si>
    <t>SO43955</t>
  </si>
  <si>
    <t>Andre Sara</t>
  </si>
  <si>
    <t>SO43956</t>
  </si>
  <si>
    <t>Bethany Yuan</t>
  </si>
  <si>
    <t>Cloverdale</t>
  </si>
  <si>
    <t>SO43957</t>
  </si>
  <si>
    <t>Amanda Wood</t>
  </si>
  <si>
    <t>Newport Beach</t>
  </si>
  <si>
    <t>SO43958</t>
  </si>
  <si>
    <t>Ashlee Raje</t>
  </si>
  <si>
    <t>SO43959</t>
  </si>
  <si>
    <t>Wendy Dominguez</t>
  </si>
  <si>
    <t>SO43960</t>
  </si>
  <si>
    <t>Christine Yuan</t>
  </si>
  <si>
    <t>Lavender Bay</t>
  </si>
  <si>
    <t>SO43961</t>
  </si>
  <si>
    <t>Kari Navarro</t>
  </si>
  <si>
    <t>Chula Vista</t>
  </si>
  <si>
    <t>SO43962</t>
  </si>
  <si>
    <t>Logan Williams</t>
  </si>
  <si>
    <t>SO43963</t>
  </si>
  <si>
    <t>Robin Dominguez</t>
  </si>
  <si>
    <t>SO43964</t>
  </si>
  <si>
    <t>Krista Moreno</t>
  </si>
  <si>
    <t>SO43965</t>
  </si>
  <si>
    <t>Diana Hernandez</t>
  </si>
  <si>
    <t>SO43966</t>
  </si>
  <si>
    <t>Marc Martin</t>
  </si>
  <si>
    <t>SO43967</t>
  </si>
  <si>
    <t>Jack Mitchell</t>
  </si>
  <si>
    <t>SO43968</t>
  </si>
  <si>
    <t>Olivia Bennett</t>
  </si>
  <si>
    <t>SO43969</t>
  </si>
  <si>
    <t>Trevor Ross</t>
  </si>
  <si>
    <t>SO43970</t>
  </si>
  <si>
    <t>Joel Perez</t>
  </si>
  <si>
    <t>SO43971</t>
  </si>
  <si>
    <t>Alvin She</t>
  </si>
  <si>
    <t>SO43972</t>
  </si>
  <si>
    <t>Thomas Roberts</t>
  </si>
  <si>
    <t>Langford</t>
  </si>
  <si>
    <t>SO43973</t>
  </si>
  <si>
    <t>Xavier Lee</t>
  </si>
  <si>
    <t>Palo Alto</t>
  </si>
  <si>
    <t>SO43974</t>
  </si>
  <si>
    <t>Mario Xie</t>
  </si>
  <si>
    <t>Bury</t>
  </si>
  <si>
    <t>SO43975</t>
  </si>
  <si>
    <t>Paula Ortega</t>
  </si>
  <si>
    <t>Erlangen</t>
  </si>
  <si>
    <t>SO43976</t>
  </si>
  <si>
    <t>Gabrielle Turner</t>
  </si>
  <si>
    <t>SO43977</t>
  </si>
  <si>
    <t>Denise Sanchez</t>
  </si>
  <si>
    <t>SO43978</t>
  </si>
  <si>
    <t>Jason Gonzalez</t>
  </si>
  <si>
    <t>Beaverton</t>
  </si>
  <si>
    <t>SO43979</t>
  </si>
  <si>
    <t>Anna Price</t>
  </si>
  <si>
    <t>Renton</t>
  </si>
  <si>
    <t>SO43980</t>
  </si>
  <si>
    <t>Jeremy Powell</t>
  </si>
  <si>
    <t>SO43981</t>
  </si>
  <si>
    <t>Sophia Nelson</t>
  </si>
  <si>
    <t>SO43982</t>
  </si>
  <si>
    <t>Mario Shan</t>
  </si>
  <si>
    <t>SO43983</t>
  </si>
  <si>
    <t>Christopher Martin</t>
  </si>
  <si>
    <t>SO43984</t>
  </si>
  <si>
    <t>Brad Sharma</t>
  </si>
  <si>
    <t>Grevenbroich</t>
  </si>
  <si>
    <t>SO43985</t>
  </si>
  <si>
    <t>Cara Liang</t>
  </si>
  <si>
    <t>Salzgitter</t>
  </si>
  <si>
    <t>SO43986</t>
  </si>
  <si>
    <t>Ian Morris</t>
  </si>
  <si>
    <t>SO43987</t>
  </si>
  <si>
    <t>Joseph Brown</t>
  </si>
  <si>
    <t>SO43988</t>
  </si>
  <si>
    <t>Alexis Coleman</t>
  </si>
  <si>
    <t>SO43989</t>
  </si>
  <si>
    <t>Kaitlyn Foster</t>
  </si>
  <si>
    <t>SO43990</t>
  </si>
  <si>
    <t>Melanie Ross</t>
  </si>
  <si>
    <t>SO43991</t>
  </si>
  <si>
    <t>Lee Blanco</t>
  </si>
  <si>
    <t>SO43992</t>
  </si>
  <si>
    <t>Dennis Ye</t>
  </si>
  <si>
    <t>SO43993</t>
  </si>
  <si>
    <t>Savannah Scott</t>
  </si>
  <si>
    <t>SO43994</t>
  </si>
  <si>
    <t>Olivia Jackson</t>
  </si>
  <si>
    <t>SO43995</t>
  </si>
  <si>
    <t>Dalton Brown</t>
  </si>
  <si>
    <t>SO43996</t>
  </si>
  <si>
    <t>Mary Howard</t>
  </si>
  <si>
    <t>SO43997</t>
  </si>
  <si>
    <t>Jason Lopez</t>
  </si>
  <si>
    <t>SO43998</t>
  </si>
  <si>
    <t>Jaime Nath</t>
  </si>
  <si>
    <t>SO43999</t>
  </si>
  <si>
    <t>Jay Sanchez</t>
  </si>
  <si>
    <t>SO44000</t>
  </si>
  <si>
    <t>Samantha Ross</t>
  </si>
  <si>
    <t>Burlingame</t>
  </si>
  <si>
    <t>SO44001</t>
  </si>
  <si>
    <t>Jimmy Navarro</t>
  </si>
  <si>
    <t>SO44002</t>
  </si>
  <si>
    <t>Melanie Foster</t>
  </si>
  <si>
    <t>SO44003</t>
  </si>
  <si>
    <t>Kelli Chen</t>
  </si>
  <si>
    <t>München</t>
  </si>
  <si>
    <t>SO44004</t>
  </si>
  <si>
    <t>Kyle Lopez</t>
  </si>
  <si>
    <t>SO44005</t>
  </si>
  <si>
    <t>Miranda Price</t>
  </si>
  <si>
    <t>SO44006</t>
  </si>
  <si>
    <t>Lacey Guo</t>
  </si>
  <si>
    <t>SO44007</t>
  </si>
  <si>
    <t>Trisha Lu</t>
  </si>
  <si>
    <t>Road-650 Red, 58</t>
  </si>
  <si>
    <t>SO44008</t>
  </si>
  <si>
    <t>Angel Carter</t>
  </si>
  <si>
    <t>SO44009</t>
  </si>
  <si>
    <t>Alexandria Brooks</t>
  </si>
  <si>
    <t>SO44010</t>
  </si>
  <si>
    <t>Jan Watson</t>
  </si>
  <si>
    <t>SO44011</t>
  </si>
  <si>
    <t>Lindsay Luo</t>
  </si>
  <si>
    <t>Eilenburg</t>
  </si>
  <si>
    <t>Brandenburg</t>
  </si>
  <si>
    <t>SO44012</t>
  </si>
  <si>
    <t>Heidi Lopez</t>
  </si>
  <si>
    <t>SO44013</t>
  </si>
  <si>
    <t>Bryan Stewart</t>
  </si>
  <si>
    <t>SO44014</t>
  </si>
  <si>
    <t>Andrea Sanders</t>
  </si>
  <si>
    <t>SO44015</t>
  </si>
  <si>
    <t>Dominic Gonzalez</t>
  </si>
  <si>
    <t>SO44016</t>
  </si>
  <si>
    <t>Claudia Zhou</t>
  </si>
  <si>
    <t>Lancaster</t>
  </si>
  <si>
    <t>SO44017</t>
  </si>
  <si>
    <t>Jack Young</t>
  </si>
  <si>
    <t>SO44018</t>
  </si>
  <si>
    <t>Noah King</t>
  </si>
  <si>
    <t>Walla Walla</t>
  </si>
  <si>
    <t>SO44019</t>
  </si>
  <si>
    <t>Laura Zheng</t>
  </si>
  <si>
    <t>SO44020</t>
  </si>
  <si>
    <t>Dalton Lee</t>
  </si>
  <si>
    <t>SO44021</t>
  </si>
  <si>
    <t>Denise Stone</t>
  </si>
  <si>
    <t>SO44022</t>
  </si>
  <si>
    <t>Alisha Ye</t>
  </si>
  <si>
    <t>Cliffside</t>
  </si>
  <si>
    <t>SO44023</t>
  </si>
  <si>
    <t>Gabrielle Long</t>
  </si>
  <si>
    <t>SO44024</t>
  </si>
  <si>
    <t>Rosa Lu</t>
  </si>
  <si>
    <t>SO44025</t>
  </si>
  <si>
    <t>Kellie Sanz</t>
  </si>
  <si>
    <t>SO44026</t>
  </si>
  <si>
    <t>Derek Goel</t>
  </si>
  <si>
    <t>SO44027</t>
  </si>
  <si>
    <t>Lucas Collins</t>
  </si>
  <si>
    <t>Oak Bay</t>
  </si>
  <si>
    <t>SO44028</t>
  </si>
  <si>
    <t>Natasha Gutierrez</t>
  </si>
  <si>
    <t>SO44029</t>
  </si>
  <si>
    <t>Alan Zheng</t>
  </si>
  <si>
    <t>SO44030</t>
  </si>
  <si>
    <t>Randall Dominguez</t>
  </si>
  <si>
    <t>Dunkerque</t>
  </si>
  <si>
    <t>Nord</t>
  </si>
  <si>
    <t>SO44031</t>
  </si>
  <si>
    <t>Teresa Ramos</t>
  </si>
  <si>
    <t>SO44032</t>
  </si>
  <si>
    <t>Robin Alvarez</t>
  </si>
  <si>
    <t>SO44033</t>
  </si>
  <si>
    <t>Ethan Coleman</t>
  </si>
  <si>
    <t>SO44034</t>
  </si>
  <si>
    <t>Patricia Raman</t>
  </si>
  <si>
    <t>SO44035</t>
  </si>
  <si>
    <t>Derrick Serrano</t>
  </si>
  <si>
    <t>SO44036</t>
  </si>
  <si>
    <t>Preston Sai</t>
  </si>
  <si>
    <t>Newcastle</t>
  </si>
  <si>
    <t>SO44037</t>
  </si>
  <si>
    <t>Edwin Xu</t>
  </si>
  <si>
    <t>SO44038</t>
  </si>
  <si>
    <t>Jessica Lewis</t>
  </si>
  <si>
    <t>SO44039</t>
  </si>
  <si>
    <t>Mayra Perez</t>
  </si>
  <si>
    <t>SO44040</t>
  </si>
  <si>
    <t>Carl Andersen</t>
  </si>
  <si>
    <t>Lane Cove</t>
  </si>
  <si>
    <t>SO44041</t>
  </si>
  <si>
    <t>Mitchell Pal</t>
  </si>
  <si>
    <t>SO44042</t>
  </si>
  <si>
    <t>Warren Goel</t>
  </si>
  <si>
    <t>High Wycombe</t>
  </si>
  <si>
    <t>SO44043</t>
  </si>
  <si>
    <t>Sandra Li</t>
  </si>
  <si>
    <t>SO44044</t>
  </si>
  <si>
    <t>Claudia Gao</t>
  </si>
  <si>
    <t>W. York</t>
  </si>
  <si>
    <t>SO44045</t>
  </si>
  <si>
    <t>Alisha Zhang</t>
  </si>
  <si>
    <t>SO44046</t>
  </si>
  <si>
    <t>Tamara Nath</t>
  </si>
  <si>
    <t>SO44047</t>
  </si>
  <si>
    <t>Brianna Simmons</t>
  </si>
  <si>
    <t>Los Angeles</t>
  </si>
  <si>
    <t>SO44048</t>
  </si>
  <si>
    <t>Tony Nara</t>
  </si>
  <si>
    <t>SO44049</t>
  </si>
  <si>
    <t>Vanessa Henderson</t>
  </si>
  <si>
    <t>SO44050</t>
  </si>
  <si>
    <t>Cristina Xie</t>
  </si>
  <si>
    <t>SO44051</t>
  </si>
  <si>
    <t>Ariana Bailey</t>
  </si>
  <si>
    <t>SO44052</t>
  </si>
  <si>
    <t>Evan King</t>
  </si>
  <si>
    <t>SO44053</t>
  </si>
  <si>
    <t>Nancy Srini</t>
  </si>
  <si>
    <t>Hamburg</t>
  </si>
  <si>
    <t>SO44054</t>
  </si>
  <si>
    <t>Sharon Kumar</t>
  </si>
  <si>
    <t>SO44055</t>
  </si>
  <si>
    <t>Phillip Rana</t>
  </si>
  <si>
    <t>Leipzig</t>
  </si>
  <si>
    <t>SO44056</t>
  </si>
  <si>
    <t>Lori Ramos</t>
  </si>
  <si>
    <t>SO44057</t>
  </si>
  <si>
    <t>Natalie Rogers</t>
  </si>
  <si>
    <t>Corvallis</t>
  </si>
  <si>
    <t>SO44058</t>
  </si>
  <si>
    <t>Michele Nath</t>
  </si>
  <si>
    <t>SO44059</t>
  </si>
  <si>
    <t>Tabitha Gomez</t>
  </si>
  <si>
    <t>SO44060</t>
  </si>
  <si>
    <t>Karl Rai</t>
  </si>
  <si>
    <t>SO44061</t>
  </si>
  <si>
    <t>Ryan Lal</t>
  </si>
  <si>
    <t>SO44062</t>
  </si>
  <si>
    <t>Rebecca Wright</t>
  </si>
  <si>
    <t>SO44063</t>
  </si>
  <si>
    <t>Anne Hernandez</t>
  </si>
  <si>
    <t>SO44064</t>
  </si>
  <si>
    <t>Richard Bailey</t>
  </si>
  <si>
    <t>Burnaby</t>
  </si>
  <si>
    <t>SO44065</t>
  </si>
  <si>
    <t>Xavier Roberts</t>
  </si>
  <si>
    <t>SO44066</t>
  </si>
  <si>
    <t>Carlos Carter</t>
  </si>
  <si>
    <t>SO44067</t>
  </si>
  <si>
    <t>Krystal Lu</t>
  </si>
  <si>
    <t>SO44068</t>
  </si>
  <si>
    <t>Ashlee Xu</t>
  </si>
  <si>
    <t>Hannover</t>
  </si>
  <si>
    <t>SO44069</t>
  </si>
  <si>
    <t>Shannon Dominguez</t>
  </si>
  <si>
    <t>Orly</t>
  </si>
  <si>
    <t>Val de Marne</t>
  </si>
  <si>
    <t>SO44070</t>
  </si>
  <si>
    <t>Lucas Mitchell</t>
  </si>
  <si>
    <t>SO44071</t>
  </si>
  <si>
    <t>Paula Romero</t>
  </si>
  <si>
    <t>SO44072</t>
  </si>
  <si>
    <t>Ronnie Zhang</t>
  </si>
  <si>
    <t>SO44073</t>
  </si>
  <si>
    <t>Adam Flores</t>
  </si>
  <si>
    <t>SO44134</t>
  </si>
  <si>
    <t>Allen Lopez</t>
  </si>
  <si>
    <t>Woolston</t>
  </si>
  <si>
    <t>SO44135</t>
  </si>
  <si>
    <t>Gabrielle Hall</t>
  </si>
  <si>
    <t>SO44136</t>
  </si>
  <si>
    <t>Lucas Martin</t>
  </si>
  <si>
    <t>SO44137</t>
  </si>
  <si>
    <t>Michelle Cox</t>
  </si>
  <si>
    <t>SO44138</t>
  </si>
  <si>
    <t>Jaime Shen</t>
  </si>
  <si>
    <t>SO44139</t>
  </si>
  <si>
    <t>Charles Taylor</t>
  </si>
  <si>
    <t>SO44140</t>
  </si>
  <si>
    <t>Brandi Ruiz</t>
  </si>
  <si>
    <t>Saint Germain en Laye</t>
  </si>
  <si>
    <t>SO44141</t>
  </si>
  <si>
    <t>Shaun Deng</t>
  </si>
  <si>
    <t>Stuttgart</t>
  </si>
  <si>
    <t>SO44142</t>
  </si>
  <si>
    <t>Jake Zukowski</t>
  </si>
  <si>
    <t>SO44143</t>
  </si>
  <si>
    <t>Brandon Jones</t>
  </si>
  <si>
    <t>SO44144</t>
  </si>
  <si>
    <t>Tammy Raji</t>
  </si>
  <si>
    <t>SO44145</t>
  </si>
  <si>
    <t>Amy Ma</t>
  </si>
  <si>
    <t>SO44146</t>
  </si>
  <si>
    <t>Alejandro Wang</t>
  </si>
  <si>
    <t>SO44147</t>
  </si>
  <si>
    <t>Alan Zhu</t>
  </si>
  <si>
    <t>SO44148</t>
  </si>
  <si>
    <t>Charles Moore</t>
  </si>
  <si>
    <t>SO44149</t>
  </si>
  <si>
    <t>Dale Chande</t>
  </si>
  <si>
    <t>SO44150</t>
  </si>
  <si>
    <t>Carolyn Munoz</t>
  </si>
  <si>
    <t>SO44151</t>
  </si>
  <si>
    <t>Zachary Wilson</t>
  </si>
  <si>
    <t>SO44152</t>
  </si>
  <si>
    <t>Nicole Brown</t>
  </si>
  <si>
    <t>SO44153</t>
  </si>
  <si>
    <t>Jacqueline Ward</t>
  </si>
  <si>
    <t>SO44154</t>
  </si>
  <si>
    <t>Katherine Rodriguez</t>
  </si>
  <si>
    <t>SO44155</t>
  </si>
  <si>
    <t>Todd Zhu</t>
  </si>
  <si>
    <t>SO44156</t>
  </si>
  <si>
    <t>Jack Collins</t>
  </si>
  <si>
    <t>Puyallup</t>
  </si>
  <si>
    <t>SO44157</t>
  </si>
  <si>
    <t>Willie She</t>
  </si>
  <si>
    <t>SO44158</t>
  </si>
  <si>
    <t>Anne Rubio</t>
  </si>
  <si>
    <t>SO44159</t>
  </si>
  <si>
    <t>Fernando Turner</t>
  </si>
  <si>
    <t>SO44160</t>
  </si>
  <si>
    <t>Jenny Wagner</t>
  </si>
  <si>
    <t>SO44161</t>
  </si>
  <si>
    <t>Michele Perez</t>
  </si>
  <si>
    <t>Peterborough</t>
  </si>
  <si>
    <t>SO44162</t>
  </si>
  <si>
    <t>Eric Alexander</t>
  </si>
  <si>
    <t>SO44163</t>
  </si>
  <si>
    <t>Taylor Davis</t>
  </si>
  <si>
    <t>SO44164</t>
  </si>
  <si>
    <t>Marshall Lal</t>
  </si>
  <si>
    <t>SO44165</t>
  </si>
  <si>
    <t>Cedric Chen</t>
  </si>
  <si>
    <t>SO44166</t>
  </si>
  <si>
    <t>Kevin Adams</t>
  </si>
  <si>
    <t>Portland</t>
  </si>
  <si>
    <t>SO44167</t>
  </si>
  <si>
    <t>Deborah Kumar</t>
  </si>
  <si>
    <t>SO44168</t>
  </si>
  <si>
    <t>Victor Romero</t>
  </si>
  <si>
    <t>Roissy en Brie</t>
  </si>
  <si>
    <t>Seine et Marne</t>
  </si>
  <si>
    <t>SO44169</t>
  </si>
  <si>
    <t>Billy Alvarez</t>
  </si>
  <si>
    <t>SO44170</t>
  </si>
  <si>
    <t>Nicole Howard</t>
  </si>
  <si>
    <t>SO44171</t>
  </si>
  <si>
    <t>Savannah Evans</t>
  </si>
  <si>
    <t>SO44172</t>
  </si>
  <si>
    <t>Gabrielle Mitchell</t>
  </si>
  <si>
    <t>West Covina</t>
  </si>
  <si>
    <t>SO44173</t>
  </si>
  <si>
    <t>Spencer Griffin</t>
  </si>
  <si>
    <t>SO44174</t>
  </si>
  <si>
    <t>Maria Watson</t>
  </si>
  <si>
    <t>SO44175</t>
  </si>
  <si>
    <t>Micah Wu</t>
  </si>
  <si>
    <t>SO44176</t>
  </si>
  <si>
    <t>Virginia Sara</t>
  </si>
  <si>
    <t>Paris La Defense</t>
  </si>
  <si>
    <t>SO44177</t>
  </si>
  <si>
    <t>Jerome Romero</t>
  </si>
  <si>
    <t>SO44178</t>
  </si>
  <si>
    <t>Jennifer Barnes</t>
  </si>
  <si>
    <t>SO44179</t>
  </si>
  <si>
    <t>Morgan Edwards</t>
  </si>
  <si>
    <t>Tacoma</t>
  </si>
  <si>
    <t>SO44180</t>
  </si>
  <si>
    <t>Marc Diaz</t>
  </si>
  <si>
    <t>SO44181</t>
  </si>
  <si>
    <t>Ruth Arun</t>
  </si>
  <si>
    <t>SO44182</t>
  </si>
  <si>
    <t>Jaclyn Ferrier</t>
  </si>
  <si>
    <t>SO44183</t>
  </si>
  <si>
    <t>Clarence Luo</t>
  </si>
  <si>
    <t>SO44184</t>
  </si>
  <si>
    <t>Michael Moore</t>
  </si>
  <si>
    <t>SO44185</t>
  </si>
  <si>
    <t>Deanna Mehta</t>
  </si>
  <si>
    <t>SO44186</t>
  </si>
  <si>
    <t>Reginald Munoz</t>
  </si>
  <si>
    <t>SO44187</t>
  </si>
  <si>
    <t>Christy Zheng</t>
  </si>
  <si>
    <t>SO44188</t>
  </si>
  <si>
    <t>Theodore Ruiz</t>
  </si>
  <si>
    <t>Bracknell</t>
  </si>
  <si>
    <t>SO44189</t>
  </si>
  <si>
    <t>Clarence Nara</t>
  </si>
  <si>
    <t>SO44190</t>
  </si>
  <si>
    <t>Todd Gao</t>
  </si>
  <si>
    <t>SO44191</t>
  </si>
  <si>
    <t>Alicia Beck</t>
  </si>
  <si>
    <t>SO44192</t>
  </si>
  <si>
    <t>Benjamin Jackson</t>
  </si>
  <si>
    <t>SO44193</t>
  </si>
  <si>
    <t>Gabrielle Coleman</t>
  </si>
  <si>
    <t>SO44194</t>
  </si>
  <si>
    <t>Stephanie Gray</t>
  </si>
  <si>
    <t>SO44195</t>
  </si>
  <si>
    <t>Carl Goel</t>
  </si>
  <si>
    <t>SO44196</t>
  </si>
  <si>
    <t>Victor Sanz</t>
  </si>
  <si>
    <t>SO44197</t>
  </si>
  <si>
    <t>Alexandra Stewart</t>
  </si>
  <si>
    <t>SO44198</t>
  </si>
  <si>
    <t>Connor Chen</t>
  </si>
  <si>
    <t>SO44199</t>
  </si>
  <si>
    <t>Trisha Wang</t>
  </si>
  <si>
    <t>SO44200</t>
  </si>
  <si>
    <t>Mayra Kovar</t>
  </si>
  <si>
    <t>SO44201</t>
  </si>
  <si>
    <t>Calvin Deng</t>
  </si>
  <si>
    <t>SO44202</t>
  </si>
  <si>
    <t>Tamara Yang</t>
  </si>
  <si>
    <t>SO44203</t>
  </si>
  <si>
    <t>William Miller</t>
  </si>
  <si>
    <t>SO44204</t>
  </si>
  <si>
    <t>Kyle Diaz</t>
  </si>
  <si>
    <t>SO44205</t>
  </si>
  <si>
    <t>Clayton Deng</t>
  </si>
  <si>
    <t>SO44206</t>
  </si>
  <si>
    <t>Shannon Liu</t>
  </si>
  <si>
    <t>SO44207</t>
  </si>
  <si>
    <t>Bruce Ward</t>
  </si>
  <si>
    <t>Grossmont</t>
  </si>
  <si>
    <t>SO44208</t>
  </si>
  <si>
    <t>Alyssa Wood</t>
  </si>
  <si>
    <t>Mill Valley</t>
  </si>
  <si>
    <t>SO44209</t>
  </si>
  <si>
    <t>Darren Rana</t>
  </si>
  <si>
    <t>SO44210</t>
  </si>
  <si>
    <t>Logan Wright</t>
  </si>
  <si>
    <t>SO44211</t>
  </si>
  <si>
    <t>Katherine Patterson</t>
  </si>
  <si>
    <t>SO44212</t>
  </si>
  <si>
    <t>Isabella Johnson</t>
  </si>
  <si>
    <t>Glendale</t>
  </si>
  <si>
    <t>SO44213</t>
  </si>
  <si>
    <t>Terrence Sharma</t>
  </si>
  <si>
    <t>SO44214</t>
  </si>
  <si>
    <t>Jonathan Green</t>
  </si>
  <si>
    <t>SO44215</t>
  </si>
  <si>
    <t>Jerry Chander</t>
  </si>
  <si>
    <t>SO44216</t>
  </si>
  <si>
    <t>Andres Shan</t>
  </si>
  <si>
    <t>Frankfurt am Main</t>
  </si>
  <si>
    <t>SO44217</t>
  </si>
  <si>
    <t>Jon Zhao</t>
  </si>
  <si>
    <t>SO44218</t>
  </si>
  <si>
    <t>Jonathan Mitchell</t>
  </si>
  <si>
    <t>Vancouver</t>
  </si>
  <si>
    <t>SO44219</t>
  </si>
  <si>
    <t>Marissa Butler</t>
  </si>
  <si>
    <t>SO44220</t>
  </si>
  <si>
    <t>Jon Zhou</t>
  </si>
  <si>
    <t>SO44221</t>
  </si>
  <si>
    <t>Carly Nath</t>
  </si>
  <si>
    <t>SO44222</t>
  </si>
  <si>
    <t>Fernando Green</t>
  </si>
  <si>
    <t>SO44223</t>
  </si>
  <si>
    <t>Kurt Tang</t>
  </si>
  <si>
    <t>Oxford</t>
  </si>
  <si>
    <t>SO44224</t>
  </si>
  <si>
    <t>Cassidy Coleman</t>
  </si>
  <si>
    <t>SO44225</t>
  </si>
  <si>
    <t>Kayla Jackson</t>
  </si>
  <si>
    <t>SO44226</t>
  </si>
  <si>
    <t>Robyn Alvarez</t>
  </si>
  <si>
    <t>Colomiers</t>
  </si>
  <si>
    <t>Garonne (Haute)</t>
  </si>
  <si>
    <t>SO44227</t>
  </si>
  <si>
    <t>Maria Alexander</t>
  </si>
  <si>
    <t>SO44228</t>
  </si>
  <si>
    <t>Emily Miller</t>
  </si>
  <si>
    <t>Newcastle upon Tyne</t>
  </si>
  <si>
    <t>SO44229</t>
  </si>
  <si>
    <t>Rachel Rogers</t>
  </si>
  <si>
    <t>Marysville</t>
  </si>
  <si>
    <t>SO44230</t>
  </si>
  <si>
    <t>Omar Chander</t>
  </si>
  <si>
    <t>SO44231</t>
  </si>
  <si>
    <t>Johnathan Rodriguez</t>
  </si>
  <si>
    <t>SO44232</t>
  </si>
  <si>
    <t>Luis Lopez</t>
  </si>
  <si>
    <t>SO44233</t>
  </si>
  <si>
    <t>Clayton Kumar</t>
  </si>
  <si>
    <t>SO44234</t>
  </si>
  <si>
    <t>Madison Russell</t>
  </si>
  <si>
    <t>SO44235</t>
  </si>
  <si>
    <t>Sydney Perez</t>
  </si>
  <si>
    <t>SO44236</t>
  </si>
  <si>
    <t>Mya Long</t>
  </si>
  <si>
    <t>Burien</t>
  </si>
  <si>
    <t>SO44237</t>
  </si>
  <si>
    <t>Shaun Lal</t>
  </si>
  <si>
    <t>SO44238</t>
  </si>
  <si>
    <t>Tracy Rai</t>
  </si>
  <si>
    <t>SO44239</t>
  </si>
  <si>
    <t>Kyle Roberts</t>
  </si>
  <si>
    <t>SO44240</t>
  </si>
  <si>
    <t>Carol Xu</t>
  </si>
  <si>
    <t>Offenbach</t>
  </si>
  <si>
    <t>SO44241</t>
  </si>
  <si>
    <t>Taylor Watson</t>
  </si>
  <si>
    <t>SO44242</t>
  </si>
  <si>
    <t>Rachel Washington</t>
  </si>
  <si>
    <t>Woodburn</t>
  </si>
  <si>
    <t>SO44243</t>
  </si>
  <si>
    <t>Isabella Price</t>
  </si>
  <si>
    <t>SO44244</t>
  </si>
  <si>
    <t>Jasmine Wilson</t>
  </si>
  <si>
    <t>SO44245</t>
  </si>
  <si>
    <t>Joan Martin</t>
  </si>
  <si>
    <t>SO44246</t>
  </si>
  <si>
    <t>Kurt Nara</t>
  </si>
  <si>
    <t>Roncq</t>
  </si>
  <si>
    <t>SO44247</t>
  </si>
  <si>
    <t>Michele Raman</t>
  </si>
  <si>
    <t>SO44248</t>
  </si>
  <si>
    <t>Dustin Luo</t>
  </si>
  <si>
    <t>SO44249</t>
  </si>
  <si>
    <t>Shawn Nara</t>
  </si>
  <si>
    <t>Kirkby</t>
  </si>
  <si>
    <t>SO44250</t>
  </si>
  <si>
    <t>Samuel Hughes</t>
  </si>
  <si>
    <t>SO44251</t>
  </si>
  <si>
    <t>Kimberly Cook</t>
  </si>
  <si>
    <t>SO44252</t>
  </si>
  <si>
    <t>Manuel Perez</t>
  </si>
  <si>
    <t>SO44253</t>
  </si>
  <si>
    <t>Jesse Turner</t>
  </si>
  <si>
    <t>SO44254</t>
  </si>
  <si>
    <t>Willie Lin</t>
  </si>
  <si>
    <t>SO44255</t>
  </si>
  <si>
    <t>Kimberly Torres</t>
  </si>
  <si>
    <t>Road-650 Black, 48</t>
  </si>
  <si>
    <t>SO44256</t>
  </si>
  <si>
    <t>Walter Jimenez</t>
  </si>
  <si>
    <t>SO44257</t>
  </si>
  <si>
    <t>Shawna Xie</t>
  </si>
  <si>
    <t>SO44258</t>
  </si>
  <si>
    <t>Alan Chen</t>
  </si>
  <si>
    <t>SO44259</t>
  </si>
  <si>
    <t>Aidan Henderson</t>
  </si>
  <si>
    <t>SO44260</t>
  </si>
  <si>
    <t>Lydia Garcia</t>
  </si>
  <si>
    <t>SO44261</t>
  </si>
  <si>
    <t>Paige Reed</t>
  </si>
  <si>
    <t>Port Hammond</t>
  </si>
  <si>
    <t>SO44262</t>
  </si>
  <si>
    <t>Heidi Arun</t>
  </si>
  <si>
    <t>Basingstoke Hants</t>
  </si>
  <si>
    <t>SO44263</t>
  </si>
  <si>
    <t>Tanya Alvarez</t>
  </si>
  <si>
    <t>SO44264</t>
  </si>
  <si>
    <t>Randall Rubio</t>
  </si>
  <si>
    <t>SO44265</t>
  </si>
  <si>
    <t>Tyrone Navarro</t>
  </si>
  <si>
    <t>SO44266</t>
  </si>
  <si>
    <t>Troy Sanchez</t>
  </si>
  <si>
    <t>SO44267</t>
  </si>
  <si>
    <t>Lance Gomez</t>
  </si>
  <si>
    <t>Braunschweig</t>
  </si>
  <si>
    <t>SO44268</t>
  </si>
  <si>
    <t>Danny Alvarez</t>
  </si>
  <si>
    <t>SO44269</t>
  </si>
  <si>
    <t>Mackenzie Cook</t>
  </si>
  <si>
    <t>SO44270</t>
  </si>
  <si>
    <t>Mallory Martin</t>
  </si>
  <si>
    <t>SO44271</t>
  </si>
  <si>
    <t>Lisa Zheng</t>
  </si>
  <si>
    <t>SO44272</t>
  </si>
  <si>
    <t>Wendy Ramos</t>
  </si>
  <si>
    <t>SO44273</t>
  </si>
  <si>
    <t>Omar Black</t>
  </si>
  <si>
    <t>SO44274</t>
  </si>
  <si>
    <t>Ian Rivera</t>
  </si>
  <si>
    <t>San Carlos</t>
  </si>
  <si>
    <t>SO44275</t>
  </si>
  <si>
    <t>Noah Flores</t>
  </si>
  <si>
    <t>SO44276</t>
  </si>
  <si>
    <t>Nichole Goel</t>
  </si>
  <si>
    <t>SO44277</t>
  </si>
  <si>
    <t>Dwayne Torres</t>
  </si>
  <si>
    <t>SO44278</t>
  </si>
  <si>
    <t>Alexandra Allen</t>
  </si>
  <si>
    <t>SO44279</t>
  </si>
  <si>
    <t>Paul Shakespear</t>
  </si>
  <si>
    <t>SO44320</t>
  </si>
  <si>
    <t>Lacey He</t>
  </si>
  <si>
    <t>SO44321</t>
  </si>
  <si>
    <t>Eduardo Lewis</t>
  </si>
  <si>
    <t>SO44322</t>
  </si>
  <si>
    <t>Candace Sai</t>
  </si>
  <si>
    <t>Cergy</t>
  </si>
  <si>
    <t>Val d'Oise</t>
  </si>
  <si>
    <t>SO44323</t>
  </si>
  <si>
    <t>Casey Luo</t>
  </si>
  <si>
    <t>SO44324</t>
  </si>
  <si>
    <t>Clifford Garcia</t>
  </si>
  <si>
    <t>SO44325</t>
  </si>
  <si>
    <t>Chad Kumar</t>
  </si>
  <si>
    <t>SO44326</t>
  </si>
  <si>
    <t>Maria Perry</t>
  </si>
  <si>
    <t>SO44327</t>
  </si>
  <si>
    <t>Wyatt Russell</t>
  </si>
  <si>
    <t>San Diego</t>
  </si>
  <si>
    <t>SO44328</t>
  </si>
  <si>
    <t>Karen Li</t>
  </si>
  <si>
    <t>SO44329</t>
  </si>
  <si>
    <t>Gina Torres</t>
  </si>
  <si>
    <t>SO44330</t>
  </si>
  <si>
    <t>Alyssa Jones</t>
  </si>
  <si>
    <t>San Francisco</t>
  </si>
  <si>
    <t>SO44331</t>
  </si>
  <si>
    <t>Zachary Martin</t>
  </si>
  <si>
    <t>SO44332</t>
  </si>
  <si>
    <t>Jason Butler</t>
  </si>
  <si>
    <t>SO44333</t>
  </si>
  <si>
    <t>Arthur Carlson</t>
  </si>
  <si>
    <t>SO44334</t>
  </si>
  <si>
    <t>Madeline Mitchell</t>
  </si>
  <si>
    <t>SO44335</t>
  </si>
  <si>
    <t>Kristina Mehta</t>
  </si>
  <si>
    <t>Reading</t>
  </si>
  <si>
    <t>SO44336</t>
  </si>
  <si>
    <t>Jesse Richardson</t>
  </si>
  <si>
    <t>Oregon City</t>
  </si>
  <si>
    <t>SO44337</t>
  </si>
  <si>
    <t>Edwin Nara</t>
  </si>
  <si>
    <t>SO44338</t>
  </si>
  <si>
    <t>Jeffery Wang</t>
  </si>
  <si>
    <t>SO44339</t>
  </si>
  <si>
    <t>Nancy Mehta</t>
  </si>
  <si>
    <t>Silverwater</t>
  </si>
  <si>
    <t>SO44340</t>
  </si>
  <si>
    <t>Ivan Garcia</t>
  </si>
  <si>
    <t>SO44341</t>
  </si>
  <si>
    <t>Nathan Hayes</t>
  </si>
  <si>
    <t>SO44342</t>
  </si>
  <si>
    <t>Lauren Jenkins</t>
  </si>
  <si>
    <t>SO44343</t>
  </si>
  <si>
    <t>Bradley Yuan</t>
  </si>
  <si>
    <t>SO44344</t>
  </si>
  <si>
    <t>Emmanuel Patel</t>
  </si>
  <si>
    <t>SO44345</t>
  </si>
  <si>
    <t>Morgan Henderson</t>
  </si>
  <si>
    <t>SO44346</t>
  </si>
  <si>
    <t>Kaylee Kelly</t>
  </si>
  <si>
    <t>SO44347</t>
  </si>
  <si>
    <t>Pedro Rodriguez</t>
  </si>
  <si>
    <t>SO44348</t>
  </si>
  <si>
    <t>Jay Malhotra</t>
  </si>
  <si>
    <t>SO44349</t>
  </si>
  <si>
    <t>Marcus Cook</t>
  </si>
  <si>
    <t>SO44350</t>
  </si>
  <si>
    <t>Samantha Davis</t>
  </si>
  <si>
    <t>Torrance</t>
  </si>
  <si>
    <t>SO44351</t>
  </si>
  <si>
    <t>Sean Gonzalez</t>
  </si>
  <si>
    <t>SO44352</t>
  </si>
  <si>
    <t>Gabrielle Edwards</t>
  </si>
  <si>
    <t>SO44353</t>
  </si>
  <si>
    <t>Charles Harris</t>
  </si>
  <si>
    <t>SO44354</t>
  </si>
  <si>
    <t>Sara Ward</t>
  </si>
  <si>
    <t>SO44355</t>
  </si>
  <si>
    <t>Aimee He</t>
  </si>
  <si>
    <t>SO44356</t>
  </si>
  <si>
    <t>Adam Ross</t>
  </si>
  <si>
    <t>SO44357</t>
  </si>
  <si>
    <t>Tabitha Subram</t>
  </si>
  <si>
    <t>SO44358</t>
  </si>
  <si>
    <t>Allen Rodriguez</t>
  </si>
  <si>
    <t>SO44359</t>
  </si>
  <si>
    <t>Claudia Sun</t>
  </si>
  <si>
    <t>SO44360</t>
  </si>
  <si>
    <t>Craig Moreno</t>
  </si>
  <si>
    <t>SO44361</t>
  </si>
  <si>
    <t>Peter Jai</t>
  </si>
  <si>
    <t>Dresden</t>
  </si>
  <si>
    <t>SO44362</t>
  </si>
  <si>
    <t>Samuel Mitchell</t>
  </si>
  <si>
    <t>SO44363</t>
  </si>
  <si>
    <t>Savannah King</t>
  </si>
  <si>
    <t>SO44364</t>
  </si>
  <si>
    <t>Cheryl Diaz</t>
  </si>
  <si>
    <t>SO44365</t>
  </si>
  <si>
    <t>Louis Zhou</t>
  </si>
  <si>
    <t>SO44366</t>
  </si>
  <si>
    <t>Wayne Kumar</t>
  </si>
  <si>
    <t>SO44367</t>
  </si>
  <si>
    <t>Bonnie Sharma</t>
  </si>
  <si>
    <t>SO44368</t>
  </si>
  <si>
    <t>Billy Munoz</t>
  </si>
  <si>
    <t>SO44369</t>
  </si>
  <si>
    <t>Tyrone Dominguez</t>
  </si>
  <si>
    <t>SO44370</t>
  </si>
  <si>
    <t>Louis Yuan</t>
  </si>
  <si>
    <t>SO44371</t>
  </si>
  <si>
    <t>Cedric Zhou</t>
  </si>
  <si>
    <t>SO44372</t>
  </si>
  <si>
    <t>Kristine Vazquez</t>
  </si>
  <si>
    <t>SO44373</t>
  </si>
  <si>
    <t>Linda Jimenez</t>
  </si>
  <si>
    <t>SO44374</t>
  </si>
  <si>
    <t>Willie Xu</t>
  </si>
  <si>
    <t>SO44375</t>
  </si>
  <si>
    <t>Robyn Carlson</t>
  </si>
  <si>
    <t>Milton Keynes</t>
  </si>
  <si>
    <t>SO44376</t>
  </si>
  <si>
    <t>Janet Gomez</t>
  </si>
  <si>
    <t>SO44377</t>
  </si>
  <si>
    <t>Jack Nelson</t>
  </si>
  <si>
    <t>SO44378</t>
  </si>
  <si>
    <t>Marshall Rai</t>
  </si>
  <si>
    <t>SO44379</t>
  </si>
  <si>
    <t>Damien Chander</t>
  </si>
  <si>
    <t>SO44380</t>
  </si>
  <si>
    <t>Aimee Li</t>
  </si>
  <si>
    <t>SO44381</t>
  </si>
  <si>
    <t>Derrick Martin</t>
  </si>
  <si>
    <t>SO44382</t>
  </si>
  <si>
    <t>Randy Zeng</t>
  </si>
  <si>
    <t>Cheltenham</t>
  </si>
  <si>
    <t>SO44383</t>
  </si>
  <si>
    <t>Jordan Campbell</t>
  </si>
  <si>
    <t>SO44384</t>
  </si>
  <si>
    <t>Thomas Butler</t>
  </si>
  <si>
    <t>SO44385</t>
  </si>
  <si>
    <t>Maria Edwards</t>
  </si>
  <si>
    <t>SO44386</t>
  </si>
  <si>
    <t>Xavier Harris</t>
  </si>
  <si>
    <t>SO44387</t>
  </si>
  <si>
    <t>Andrés Anand</t>
  </si>
  <si>
    <t>SO44388</t>
  </si>
  <si>
    <t>Shawna Lal</t>
  </si>
  <si>
    <t>SO44389</t>
  </si>
  <si>
    <t>Bradley Raji</t>
  </si>
  <si>
    <t>SO44390</t>
  </si>
  <si>
    <t>Bruce Navarro</t>
  </si>
  <si>
    <t>SO44391</t>
  </si>
  <si>
    <t>Bridget Tang</t>
  </si>
  <si>
    <t>SO44392</t>
  </si>
  <si>
    <t>Dustin Nara</t>
  </si>
  <si>
    <t>SO44393</t>
  </si>
  <si>
    <t>Bruce Suri</t>
  </si>
  <si>
    <t>Kiel</t>
  </si>
  <si>
    <t>SO44394</t>
  </si>
  <si>
    <t>Alexa Gray</t>
  </si>
  <si>
    <t>SO44395</t>
  </si>
  <si>
    <t>Sean Edwards</t>
  </si>
  <si>
    <t>SO44396</t>
  </si>
  <si>
    <t>Lucas Harris</t>
  </si>
  <si>
    <t>SO44397</t>
  </si>
  <si>
    <t>Amber Hill</t>
  </si>
  <si>
    <t>SO44398</t>
  </si>
  <si>
    <t>Alberto Gill</t>
  </si>
  <si>
    <t>SO44399</t>
  </si>
  <si>
    <t>Eduardo Clark</t>
  </si>
  <si>
    <t>SO44400</t>
  </si>
  <si>
    <t>Emma Griffin</t>
  </si>
  <si>
    <t>SO44401</t>
  </si>
  <si>
    <t>Lacey Li</t>
  </si>
  <si>
    <t>SO44402</t>
  </si>
  <si>
    <t>Teresa Ruiz</t>
  </si>
  <si>
    <t>SO44403</t>
  </si>
  <si>
    <t>Emma Murphy</t>
  </si>
  <si>
    <t>SO44404</t>
  </si>
  <si>
    <t>Isabella Rodriguez</t>
  </si>
  <si>
    <t>San Gabriel</t>
  </si>
  <si>
    <t>SO44405</t>
  </si>
  <si>
    <t>Spencer Henderson</t>
  </si>
  <si>
    <t>SO44406</t>
  </si>
  <si>
    <t>Jonathan Shan</t>
  </si>
  <si>
    <t>SO44407</t>
  </si>
  <si>
    <t>Leah Ye</t>
  </si>
  <si>
    <t>SO44408</t>
  </si>
  <si>
    <t>Cassie Chande</t>
  </si>
  <si>
    <t>SO44409</t>
  </si>
  <si>
    <t>Natasha Serrano</t>
  </si>
  <si>
    <t>SO44410</t>
  </si>
  <si>
    <t>Jessica Davis</t>
  </si>
  <si>
    <t>SO44411</t>
  </si>
  <si>
    <t>Rolando Smith</t>
  </si>
  <si>
    <t>SO44412</t>
  </si>
  <si>
    <t>Latasha Navarro</t>
  </si>
  <si>
    <t>SO44413</t>
  </si>
  <si>
    <t>Drew Sharma</t>
  </si>
  <si>
    <t>SO44414</t>
  </si>
  <si>
    <t>Lucas Butler</t>
  </si>
  <si>
    <t>SO44415</t>
  </si>
  <si>
    <t>Carlos James</t>
  </si>
  <si>
    <t>SO44416</t>
  </si>
  <si>
    <t>Carolyn Navarro</t>
  </si>
  <si>
    <t>SO44417</t>
  </si>
  <si>
    <t>Cristina Raje</t>
  </si>
  <si>
    <t>SO44418</t>
  </si>
  <si>
    <t>Bruce Hernandez</t>
  </si>
  <si>
    <t>SO44419</t>
  </si>
  <si>
    <t>Drew Goel</t>
  </si>
  <si>
    <t>SO44420</t>
  </si>
  <si>
    <t>Cesar Suri</t>
  </si>
  <si>
    <t>SO44421</t>
  </si>
  <si>
    <t>Levi Rana</t>
  </si>
  <si>
    <t>SO44422</t>
  </si>
  <si>
    <t>Desiree Gill</t>
  </si>
  <si>
    <t>SO44423</t>
  </si>
  <si>
    <t>Gabriel Diaz</t>
  </si>
  <si>
    <t>SO44424</t>
  </si>
  <si>
    <t>Tracy Xu</t>
  </si>
  <si>
    <t>SO44425</t>
  </si>
  <si>
    <t>Anna Williams</t>
  </si>
  <si>
    <t>SO44426</t>
  </si>
  <si>
    <t>Gerald Moreno</t>
  </si>
  <si>
    <t>SO44427</t>
  </si>
  <si>
    <t>Toni Sara</t>
  </si>
  <si>
    <t>SO44428</t>
  </si>
  <si>
    <t>Kaylee Sanchez</t>
  </si>
  <si>
    <t>SO44429</t>
  </si>
  <si>
    <t>Ryan Long</t>
  </si>
  <si>
    <t>SO44430</t>
  </si>
  <si>
    <t>Douglas Patel</t>
  </si>
  <si>
    <t>SO44431</t>
  </si>
  <si>
    <t>Daniel Martinez</t>
  </si>
  <si>
    <t>SO44432</t>
  </si>
  <si>
    <t>Natalie Gray</t>
  </si>
  <si>
    <t>SO44433</t>
  </si>
  <si>
    <t>Samuel Long</t>
  </si>
  <si>
    <t>SO44434</t>
  </si>
  <si>
    <t>Aimee Liu</t>
  </si>
  <si>
    <t>SO44435</t>
  </si>
  <si>
    <t>Tyrone Gill</t>
  </si>
  <si>
    <t>SO44436</t>
  </si>
  <si>
    <t>Vanessa Powell</t>
  </si>
  <si>
    <t>SO44437</t>
  </si>
  <si>
    <t>Blake Anderson</t>
  </si>
  <si>
    <t>SO44438</t>
  </si>
  <si>
    <t>Joanna Ortega</t>
  </si>
  <si>
    <t>SO44439</t>
  </si>
  <si>
    <t>Clinton Blanco</t>
  </si>
  <si>
    <t>SO44440</t>
  </si>
  <si>
    <t>Kaitlin Sanchez</t>
  </si>
  <si>
    <t>SO44441</t>
  </si>
  <si>
    <t>Jennifer Parker</t>
  </si>
  <si>
    <t>SO44442</t>
  </si>
  <si>
    <t>Charles Wilson</t>
  </si>
  <si>
    <t>SO44443</t>
  </si>
  <si>
    <t>Edwin Chander</t>
  </si>
  <si>
    <t>SO44444</t>
  </si>
  <si>
    <t>Jésus Munoz</t>
  </si>
  <si>
    <t>SO44445</t>
  </si>
  <si>
    <t>Renee Martin</t>
  </si>
  <si>
    <t>SO44446</t>
  </si>
  <si>
    <t>Phillip Suri</t>
  </si>
  <si>
    <t>SO44447</t>
  </si>
  <si>
    <t>Alan Guo</t>
  </si>
  <si>
    <t>Suresnes</t>
  </si>
  <si>
    <t>SO44448</t>
  </si>
  <si>
    <t>Nicole Diaz</t>
  </si>
  <si>
    <t>SO44449</t>
  </si>
  <si>
    <t>Shelby Cox</t>
  </si>
  <si>
    <t>SO44450</t>
  </si>
  <si>
    <t>Alexis Jenkins</t>
  </si>
  <si>
    <t>SO44451</t>
  </si>
  <si>
    <t>Wyatt Collins</t>
  </si>
  <si>
    <t>SO44452</t>
  </si>
  <si>
    <t>Carol Ann Rockne</t>
  </si>
  <si>
    <t>SO44453</t>
  </si>
  <si>
    <t>Cory Malhotra</t>
  </si>
  <si>
    <t>SO44454</t>
  </si>
  <si>
    <t>Carolyn Ramos</t>
  </si>
  <si>
    <t>SO44455</t>
  </si>
  <si>
    <t>Micheal Saunders</t>
  </si>
  <si>
    <t>SO44456</t>
  </si>
  <si>
    <t>Daisy Vazquez</t>
  </si>
  <si>
    <t>SO44457</t>
  </si>
  <si>
    <t>Timothy Cox</t>
  </si>
  <si>
    <t>Salem</t>
  </si>
  <si>
    <t>SO44458</t>
  </si>
  <si>
    <t>Jonathan Adams</t>
  </si>
  <si>
    <t>SO44459</t>
  </si>
  <si>
    <t>Marco Srini</t>
  </si>
  <si>
    <t>SO44460</t>
  </si>
  <si>
    <t>Gary Rubio</t>
  </si>
  <si>
    <t>SO44461</t>
  </si>
  <si>
    <t>Suzanne Zeng</t>
  </si>
  <si>
    <t>SO44462</t>
  </si>
  <si>
    <t>Olivia Morris</t>
  </si>
  <si>
    <t>SO44463</t>
  </si>
  <si>
    <t>Renee Dominguez</t>
  </si>
  <si>
    <t>SO44464</t>
  </si>
  <si>
    <t>Jennifer Perry</t>
  </si>
  <si>
    <t>SO44465</t>
  </si>
  <si>
    <t>Glenn Huang</t>
  </si>
  <si>
    <t>SO44466</t>
  </si>
  <si>
    <t>Eduardo Lopez</t>
  </si>
  <si>
    <t>SO44467</t>
  </si>
  <si>
    <t>Willie Raji</t>
  </si>
  <si>
    <t>SO44468</t>
  </si>
  <si>
    <t>Felicia Jimenez</t>
  </si>
  <si>
    <t>SO44469</t>
  </si>
  <si>
    <t>Leah Sun</t>
  </si>
  <si>
    <t>SO44470</t>
  </si>
  <si>
    <t>Connor Yang</t>
  </si>
  <si>
    <t>SO44471</t>
  </si>
  <si>
    <t>Micah Zeng</t>
  </si>
  <si>
    <t>SO44472</t>
  </si>
  <si>
    <t>Briana Torres</t>
  </si>
  <si>
    <t>SO44473</t>
  </si>
  <si>
    <t>Robert Clark</t>
  </si>
  <si>
    <t>SO44474</t>
  </si>
  <si>
    <t>Nicolas Rai</t>
  </si>
  <si>
    <t>SO44475</t>
  </si>
  <si>
    <t>Abby Sai</t>
  </si>
  <si>
    <t>SO44476</t>
  </si>
  <si>
    <t>Lacey Xu</t>
  </si>
  <si>
    <t>SO44477</t>
  </si>
  <si>
    <t>Shane Schmidt</t>
  </si>
  <si>
    <t>SO44478</t>
  </si>
  <si>
    <t>Caroline Griffin</t>
  </si>
  <si>
    <t>SO44479</t>
  </si>
  <si>
    <t>Ebony Chandra</t>
  </si>
  <si>
    <t>Bottrop</t>
  </si>
  <si>
    <t>SO44480</t>
  </si>
  <si>
    <t>Brandon Johnson</t>
  </si>
  <si>
    <t>SO44571</t>
  </si>
  <si>
    <t>Lindsey Yuan</t>
  </si>
  <si>
    <t>SO44572</t>
  </si>
  <si>
    <t>Ashlee Sharma</t>
  </si>
  <si>
    <t>SO44573</t>
  </si>
  <si>
    <t>Kyle Long</t>
  </si>
  <si>
    <t>SO44574</t>
  </si>
  <si>
    <t>Bianca Lin</t>
  </si>
  <si>
    <t>SO44575</t>
  </si>
  <si>
    <t>Curtis Yang</t>
  </si>
  <si>
    <t>SO44576</t>
  </si>
  <si>
    <t>Justin Anderson</t>
  </si>
  <si>
    <t>SO44577</t>
  </si>
  <si>
    <t>Devin Williams</t>
  </si>
  <si>
    <t>SO44578</t>
  </si>
  <si>
    <t>Grace Williams</t>
  </si>
  <si>
    <t>SO44579</t>
  </si>
  <si>
    <t>Isaiah Murphy</t>
  </si>
  <si>
    <t>SO44580</t>
  </si>
  <si>
    <t>Kelli Lu</t>
  </si>
  <si>
    <t>Essen</t>
  </si>
  <si>
    <t>SO44581</t>
  </si>
  <si>
    <t>Kari Alvarez</t>
  </si>
  <si>
    <t>SO44582</t>
  </si>
  <si>
    <t>Larry Townsend</t>
  </si>
  <si>
    <t>SO44583</t>
  </si>
  <si>
    <t>Katie Lal</t>
  </si>
  <si>
    <t>SO44584</t>
  </si>
  <si>
    <t>Gabrielle Russell</t>
  </si>
  <si>
    <t>SO44585</t>
  </si>
  <si>
    <t>Seth Howard</t>
  </si>
  <si>
    <t>SO44586</t>
  </si>
  <si>
    <t>Juan Cooper</t>
  </si>
  <si>
    <t>SO44587</t>
  </si>
  <si>
    <t>Edward Collins</t>
  </si>
  <si>
    <t>SO44588</t>
  </si>
  <si>
    <t>Mariah Simmons</t>
  </si>
  <si>
    <t>SO44589</t>
  </si>
  <si>
    <t>Edgar Sara</t>
  </si>
  <si>
    <t>SO44590</t>
  </si>
  <si>
    <t>Carl Raje</t>
  </si>
  <si>
    <t>SO44591</t>
  </si>
  <si>
    <t>Cara Sun</t>
  </si>
  <si>
    <t>SO44592</t>
  </si>
  <si>
    <t>Robert Campbell</t>
  </si>
  <si>
    <t>SO44593</t>
  </si>
  <si>
    <t>Martin Fernandez</t>
  </si>
  <si>
    <t>SO44594</t>
  </si>
  <si>
    <t>Jeremiah Hall</t>
  </si>
  <si>
    <t>SO44595</t>
  </si>
  <si>
    <t>Ross Jordan</t>
  </si>
  <si>
    <t>SO44596</t>
  </si>
  <si>
    <t>Eduardo Harris</t>
  </si>
  <si>
    <t>SO44597</t>
  </si>
  <si>
    <t>Kaylee Morris</t>
  </si>
  <si>
    <t>Lille</t>
  </si>
  <si>
    <t>SO44598</t>
  </si>
  <si>
    <t>Marvin Browning</t>
  </si>
  <si>
    <t>SO44599</t>
  </si>
  <si>
    <t>Henry Stone</t>
  </si>
  <si>
    <t>SO44600</t>
  </si>
  <si>
    <t>Cesar Sai</t>
  </si>
  <si>
    <t>SO44601</t>
  </si>
  <si>
    <t>April Deng</t>
  </si>
  <si>
    <t>SO44602</t>
  </si>
  <si>
    <t>Curtis Zimmerman</t>
  </si>
  <si>
    <t>SO44603</t>
  </si>
  <si>
    <t>Joe Serrano</t>
  </si>
  <si>
    <t>SO44604</t>
  </si>
  <si>
    <t>Alejandro Nara</t>
  </si>
  <si>
    <t>SO44605</t>
  </si>
  <si>
    <t>Blake Johnson</t>
  </si>
  <si>
    <t>SO44606</t>
  </si>
  <si>
    <t>Eric Hughes</t>
  </si>
  <si>
    <t>SO44607</t>
  </si>
  <si>
    <t>Latasha Rowe</t>
  </si>
  <si>
    <t>SO44608</t>
  </si>
  <si>
    <t>Alfredo Gomez</t>
  </si>
  <si>
    <t>SO44609</t>
  </si>
  <si>
    <t>Brent Huang</t>
  </si>
  <si>
    <t>SO44610</t>
  </si>
  <si>
    <t>Tony Sharma</t>
  </si>
  <si>
    <t>SO44611</t>
  </si>
  <si>
    <t>Roger Huang</t>
  </si>
  <si>
    <t>SO44612</t>
  </si>
  <si>
    <t>Angel Mitchell</t>
  </si>
  <si>
    <t>SO44613</t>
  </si>
  <si>
    <t>Courtney Phillips</t>
  </si>
  <si>
    <t>SO44614</t>
  </si>
  <si>
    <t>Jessica Clark</t>
  </si>
  <si>
    <t>SO44615</t>
  </si>
  <si>
    <t>Miguel Nelson</t>
  </si>
  <si>
    <t>SO44616</t>
  </si>
  <si>
    <t>Devin Smith</t>
  </si>
  <si>
    <t>SO44617</t>
  </si>
  <si>
    <t>Kelvin Zhu</t>
  </si>
  <si>
    <t>SO44618</t>
  </si>
  <si>
    <t>Lindsey Raji</t>
  </si>
  <si>
    <t>SO44619</t>
  </si>
  <si>
    <t>Julie Shan</t>
  </si>
  <si>
    <t>Saarbrücken</t>
  </si>
  <si>
    <t>SO44620</t>
  </si>
  <si>
    <t>Tiffany Cai</t>
  </si>
  <si>
    <t>SO44621</t>
  </si>
  <si>
    <t>Danny Alonso</t>
  </si>
  <si>
    <t>SO44622</t>
  </si>
  <si>
    <t>Victor Moreno</t>
  </si>
  <si>
    <t>SO44623</t>
  </si>
  <si>
    <t>Nichole Nara</t>
  </si>
  <si>
    <t>Saint-Denis</t>
  </si>
  <si>
    <t>SO44624</t>
  </si>
  <si>
    <t>Ryan Flores</t>
  </si>
  <si>
    <t>SO44625</t>
  </si>
  <si>
    <t>Jasmine Bailey</t>
  </si>
  <si>
    <t>SO44626</t>
  </si>
  <si>
    <t>Autumn Lin</t>
  </si>
  <si>
    <t>SO44627</t>
  </si>
  <si>
    <t>Ruben Kapoor</t>
  </si>
  <si>
    <t>SO44628</t>
  </si>
  <si>
    <t>Terrence Carson</t>
  </si>
  <si>
    <t>SO44629</t>
  </si>
  <si>
    <t>Ann Chandra</t>
  </si>
  <si>
    <t>SO44630</t>
  </si>
  <si>
    <t>Abigail Gonzales</t>
  </si>
  <si>
    <t>SO44631</t>
  </si>
  <si>
    <t>Cynthia Madan</t>
  </si>
  <si>
    <t>SO44632</t>
  </si>
  <si>
    <t>Ivan Rana</t>
  </si>
  <si>
    <t>SO44633</t>
  </si>
  <si>
    <t>Louis Kumar</t>
  </si>
  <si>
    <t>SO44634</t>
  </si>
  <si>
    <t>Sheena Raji</t>
  </si>
  <si>
    <t>SO44635</t>
  </si>
  <si>
    <t>Thomas Powell</t>
  </si>
  <si>
    <t>SO44636</t>
  </si>
  <si>
    <t>Riley Wood</t>
  </si>
  <si>
    <t>SO44637</t>
  </si>
  <si>
    <t>Martha Chow</t>
  </si>
  <si>
    <t>SO44638</t>
  </si>
  <si>
    <t>Lauren Brown</t>
  </si>
  <si>
    <t>SO44639</t>
  </si>
  <si>
    <t>Aaron Flores</t>
  </si>
  <si>
    <t>Edmonds</t>
  </si>
  <si>
    <t>SO44640</t>
  </si>
  <si>
    <t>Terrence Raje</t>
  </si>
  <si>
    <t>SO44641</t>
  </si>
  <si>
    <t>Rachel Griffin</t>
  </si>
  <si>
    <t>SO44642</t>
  </si>
  <si>
    <t>Dennis Zheng</t>
  </si>
  <si>
    <t>SO44643</t>
  </si>
  <si>
    <t>Theresa Alvarez</t>
  </si>
  <si>
    <t>Saint Ouen</t>
  </si>
  <si>
    <t>Charente-Maritime</t>
  </si>
  <si>
    <t>SO44644</t>
  </si>
  <si>
    <t>Mathew Suarez</t>
  </si>
  <si>
    <t>SO44645</t>
  </si>
  <si>
    <t>Jessie Jimenez</t>
  </si>
  <si>
    <t>SO44646</t>
  </si>
  <si>
    <t>Laura Chen</t>
  </si>
  <si>
    <t>SO44647</t>
  </si>
  <si>
    <t>Sebastian James</t>
  </si>
  <si>
    <t>SO44648</t>
  </si>
  <si>
    <t>Naomi Serrano</t>
  </si>
  <si>
    <t>SO44649</t>
  </si>
  <si>
    <t>Hannah Robinson</t>
  </si>
  <si>
    <t>SO44650</t>
  </si>
  <si>
    <t>Ernest Wu</t>
  </si>
  <si>
    <t>SO44651</t>
  </si>
  <si>
    <t>Naomi Dominguez</t>
  </si>
  <si>
    <t>SO44652</t>
  </si>
  <si>
    <t>Emma Miller</t>
  </si>
  <si>
    <t>Villeneuve-d'Ascq</t>
  </si>
  <si>
    <t>SO44653</t>
  </si>
  <si>
    <t>Jerome Martin</t>
  </si>
  <si>
    <t>SO44654</t>
  </si>
  <si>
    <t>Brianna Bailey</t>
  </si>
  <si>
    <t>SO44655</t>
  </si>
  <si>
    <t>Candace Fernandez</t>
  </si>
  <si>
    <t>SO44656</t>
  </si>
  <si>
    <t>Heather Yang</t>
  </si>
  <si>
    <t>SO44657</t>
  </si>
  <si>
    <t>Beth Jiménez</t>
  </si>
  <si>
    <t>SO44658</t>
  </si>
  <si>
    <t>Karla Xie</t>
  </si>
  <si>
    <t>SO44659</t>
  </si>
  <si>
    <t>Latoya Nara</t>
  </si>
  <si>
    <t>SO44660</t>
  </si>
  <si>
    <t>Morgan Anderson</t>
  </si>
  <si>
    <t>SO44661</t>
  </si>
  <si>
    <t>Jeremiah Howard</t>
  </si>
  <si>
    <t>SO44662</t>
  </si>
  <si>
    <t>Melinda Gill</t>
  </si>
  <si>
    <t>SO44663</t>
  </si>
  <si>
    <t>Marc Ramos</t>
  </si>
  <si>
    <t>SO44664</t>
  </si>
  <si>
    <t>Carolyn Suarez</t>
  </si>
  <si>
    <t>SO44665</t>
  </si>
  <si>
    <t>Fernando Nelson</t>
  </si>
  <si>
    <t>SO44666</t>
  </si>
  <si>
    <t>Mohamed Pal</t>
  </si>
  <si>
    <t>SO44667</t>
  </si>
  <si>
    <t>Jesse Allen</t>
  </si>
  <si>
    <t>SO44668</t>
  </si>
  <si>
    <t>Kristen Liu</t>
  </si>
  <si>
    <t>Barstow</t>
  </si>
  <si>
    <t>SO44669</t>
  </si>
  <si>
    <t>Brianna Brooks</t>
  </si>
  <si>
    <t>SO44670</t>
  </si>
  <si>
    <t>Misty Goel</t>
  </si>
  <si>
    <t>SO44671</t>
  </si>
  <si>
    <t>Preston Chapman</t>
  </si>
  <si>
    <t>SO44672</t>
  </si>
  <si>
    <t>Phillip Gonzalez</t>
  </si>
  <si>
    <t>SO44673</t>
  </si>
  <si>
    <t>Nina Deng</t>
  </si>
  <si>
    <t>SO44674</t>
  </si>
  <si>
    <t>Levi Gonzalez</t>
  </si>
  <si>
    <t>SO44675</t>
  </si>
  <si>
    <t>Kristine Navarro</t>
  </si>
  <si>
    <t>SO44676</t>
  </si>
  <si>
    <t>Cedric Xu</t>
  </si>
  <si>
    <t>SO44677</t>
  </si>
  <si>
    <t>Xavier Martin</t>
  </si>
  <si>
    <t>SO44678</t>
  </si>
  <si>
    <t>Jackson Henderson</t>
  </si>
  <si>
    <t>SO44679</t>
  </si>
  <si>
    <t>Jessie Liu</t>
  </si>
  <si>
    <t>SO44680</t>
  </si>
  <si>
    <t>Francisco Sara</t>
  </si>
  <si>
    <t>SO44681</t>
  </si>
  <si>
    <t>Francisco Mehta</t>
  </si>
  <si>
    <t>Somme</t>
  </si>
  <si>
    <t>SO44682</t>
  </si>
  <si>
    <t>Alexandra Wood</t>
  </si>
  <si>
    <t>Oakland</t>
  </si>
  <si>
    <t>SO44683</t>
  </si>
  <si>
    <t>Amber Nelson</t>
  </si>
  <si>
    <t>SO44684</t>
  </si>
  <si>
    <t>Xavier Gray</t>
  </si>
  <si>
    <t>Spring Valley</t>
  </si>
  <si>
    <t>SO44685</t>
  </si>
  <si>
    <t>Alison Chander</t>
  </si>
  <si>
    <t>SO44686</t>
  </si>
  <si>
    <t>Eugene Liu</t>
  </si>
  <si>
    <t>SO44687</t>
  </si>
  <si>
    <t>Kelli Gao</t>
  </si>
  <si>
    <t>SO44688</t>
  </si>
  <si>
    <t>Lindsay Chande</t>
  </si>
  <si>
    <t>SO44689</t>
  </si>
  <si>
    <t>Wendy Torres</t>
  </si>
  <si>
    <t>SO44690</t>
  </si>
  <si>
    <t>Meredith Gutierrez</t>
  </si>
  <si>
    <t>SO44691</t>
  </si>
  <si>
    <t>Bradley Luo</t>
  </si>
  <si>
    <t>SO44692</t>
  </si>
  <si>
    <t>Julia Gonzales</t>
  </si>
  <si>
    <t>SO44693</t>
  </si>
  <si>
    <t>Alex Bailey</t>
  </si>
  <si>
    <t>SO44694</t>
  </si>
  <si>
    <t>Paige Brooks</t>
  </si>
  <si>
    <t>SO44695</t>
  </si>
  <si>
    <t>John Smith</t>
  </si>
  <si>
    <t>SO44696</t>
  </si>
  <si>
    <t>Larry Martin</t>
  </si>
  <si>
    <t>SO44697</t>
  </si>
  <si>
    <t>Felicia Gomez</t>
  </si>
  <si>
    <t>SO44698</t>
  </si>
  <si>
    <t>Kevin Perez</t>
  </si>
  <si>
    <t>SO44699</t>
  </si>
  <si>
    <t>Katherine Gonzalez</t>
  </si>
  <si>
    <t>SO44700</t>
  </si>
  <si>
    <t>Brianna Foster</t>
  </si>
  <si>
    <t>SO44701</t>
  </si>
  <si>
    <t>Kelly Powell</t>
  </si>
  <si>
    <t>SO44702</t>
  </si>
  <si>
    <t>Jodi Sharma</t>
  </si>
  <si>
    <t>SO44703</t>
  </si>
  <si>
    <t>Adriana Gonzalez</t>
  </si>
  <si>
    <t>SO44704</t>
  </si>
  <si>
    <t>Erik Romero</t>
  </si>
  <si>
    <t>SO44705</t>
  </si>
  <si>
    <t>Ben Adams</t>
  </si>
  <si>
    <t>SO44706</t>
  </si>
  <si>
    <t>Katelyn Bailey</t>
  </si>
  <si>
    <t>SO44707</t>
  </si>
  <si>
    <t>Nathan Martinez</t>
  </si>
  <si>
    <t>SO44708</t>
  </si>
  <si>
    <t>Chase James</t>
  </si>
  <si>
    <t>SO44709</t>
  </si>
  <si>
    <t>Arthur Smith</t>
  </si>
  <si>
    <t>SO44710</t>
  </si>
  <si>
    <t>Nathan Yang</t>
  </si>
  <si>
    <t>SO44711</t>
  </si>
  <si>
    <t>Pedro Moreno</t>
  </si>
  <si>
    <t>SO44712</t>
  </si>
  <si>
    <t>Crystal Wang</t>
  </si>
  <si>
    <t>SO44713</t>
  </si>
  <si>
    <t>Melissa Perry</t>
  </si>
  <si>
    <t>SO44714</t>
  </si>
  <si>
    <t>Ryan Hayes</t>
  </si>
  <si>
    <t>SO44715</t>
  </si>
  <si>
    <t>Madeline Parker</t>
  </si>
  <si>
    <t>Sooke</t>
  </si>
  <si>
    <t>SO44716</t>
  </si>
  <si>
    <t>Jordyn Bennett</t>
  </si>
  <si>
    <t>SO44717</t>
  </si>
  <si>
    <t>Emma Sandberg</t>
  </si>
  <si>
    <t>SO44718</t>
  </si>
  <si>
    <t>Alisha Zhu</t>
  </si>
  <si>
    <t>SO44719</t>
  </si>
  <si>
    <t>Edward Edwards</t>
  </si>
  <si>
    <t>SO44720</t>
  </si>
  <si>
    <t>Logan Griffin</t>
  </si>
  <si>
    <t>SO44721</t>
  </si>
  <si>
    <t>Benjamin Miller</t>
  </si>
  <si>
    <t>SO44722</t>
  </si>
  <si>
    <t>Steve Guo</t>
  </si>
  <si>
    <t>SO44723</t>
  </si>
  <si>
    <t>Lucas Price</t>
  </si>
  <si>
    <t>SO44724</t>
  </si>
  <si>
    <t>Donna Anand</t>
  </si>
  <si>
    <t>SO44725</t>
  </si>
  <si>
    <t>Natalie Miller</t>
  </si>
  <si>
    <t>SO44726</t>
  </si>
  <si>
    <t>Dylan Bryant</t>
  </si>
  <si>
    <t>Colma</t>
  </si>
  <si>
    <t>SO44727</t>
  </si>
  <si>
    <t>Natalie Moore</t>
  </si>
  <si>
    <t>SO44728</t>
  </si>
  <si>
    <t>Shaun Carson</t>
  </si>
  <si>
    <t>SO44729</t>
  </si>
  <si>
    <t>Brad She</t>
  </si>
  <si>
    <t>SO44730</t>
  </si>
  <si>
    <t>Nelson Jimenez</t>
  </si>
  <si>
    <t>SO44731</t>
  </si>
  <si>
    <t>Dalton Ward</t>
  </si>
  <si>
    <t>Lynnwood</t>
  </si>
  <si>
    <t>SO44732</t>
  </si>
  <si>
    <t>Ricky Sanz</t>
  </si>
  <si>
    <t>SO44733</t>
  </si>
  <si>
    <t>Ronald Suri</t>
  </si>
  <si>
    <t>SO44734</t>
  </si>
  <si>
    <t>Bethany Chande</t>
  </si>
  <si>
    <t>Drancy</t>
  </si>
  <si>
    <t>SO44735</t>
  </si>
  <si>
    <t>Arianna Reed</t>
  </si>
  <si>
    <t>SO44736</t>
  </si>
  <si>
    <t>Amber Baker</t>
  </si>
  <si>
    <t>SO44737</t>
  </si>
  <si>
    <t>Christine Pal</t>
  </si>
  <si>
    <t>SO44738</t>
  </si>
  <si>
    <t>Alvin Sun</t>
  </si>
  <si>
    <t>SO44739</t>
  </si>
  <si>
    <t>Erika Gill</t>
  </si>
  <si>
    <t>SO44803</t>
  </si>
  <si>
    <t>Albert Gomez</t>
  </si>
  <si>
    <t>SO44804</t>
  </si>
  <si>
    <t>Robert Bryant</t>
  </si>
  <si>
    <t>SO44805</t>
  </si>
  <si>
    <t>Allison Roberts</t>
  </si>
  <si>
    <t>SO44806</t>
  </si>
  <si>
    <t>Bruce Martinez</t>
  </si>
  <si>
    <t>SO44807</t>
  </si>
  <si>
    <t>Brittney Sun</t>
  </si>
  <si>
    <t>SO44808</t>
  </si>
  <si>
    <t>Dominic Sara</t>
  </si>
  <si>
    <t>SO44809</t>
  </si>
  <si>
    <t>Heather Liang</t>
  </si>
  <si>
    <t>SO44810</t>
  </si>
  <si>
    <t>Chloe Cox</t>
  </si>
  <si>
    <t>SO44811</t>
  </si>
  <si>
    <t>Sean Turner</t>
  </si>
  <si>
    <t>SO44812</t>
  </si>
  <si>
    <t>Harold Perez</t>
  </si>
  <si>
    <t>SO44813</t>
  </si>
  <si>
    <t>Aaron Diaz</t>
  </si>
  <si>
    <t>SO44814</t>
  </si>
  <si>
    <t>Jaclyn Li</t>
  </si>
  <si>
    <t>SO44815</t>
  </si>
  <si>
    <t>Tina Mehta</t>
  </si>
  <si>
    <t>SO44816</t>
  </si>
  <si>
    <t>Rosa Hu</t>
  </si>
  <si>
    <t>SO44817</t>
  </si>
  <si>
    <t>Kayla Jenkins</t>
  </si>
  <si>
    <t>SO44818</t>
  </si>
  <si>
    <t>Joshua Robinson</t>
  </si>
  <si>
    <t>SO44819</t>
  </si>
  <si>
    <t>Miguel Davis</t>
  </si>
  <si>
    <t>SO44820</t>
  </si>
  <si>
    <t>Jocelyn Henderson</t>
  </si>
  <si>
    <t>SO44821</t>
  </si>
  <si>
    <t>Ebony Gutierrez</t>
  </si>
  <si>
    <t>SO44822</t>
  </si>
  <si>
    <t>Kari Torres</t>
  </si>
  <si>
    <t>SO44823</t>
  </si>
  <si>
    <t>Clayton Xu</t>
  </si>
  <si>
    <t>SO44824</t>
  </si>
  <si>
    <t>Derrick Gomez</t>
  </si>
  <si>
    <t>SO44825</t>
  </si>
  <si>
    <t>Mandy Wu</t>
  </si>
  <si>
    <t>SO44826</t>
  </si>
  <si>
    <t>Margaret He</t>
  </si>
  <si>
    <t>SO44827</t>
  </si>
  <si>
    <t>Mariah Griffin</t>
  </si>
  <si>
    <t>SO44828</t>
  </si>
  <si>
    <t>Hector Carlson</t>
  </si>
  <si>
    <t>SO44829</t>
  </si>
  <si>
    <t>Eric Simmons</t>
  </si>
  <si>
    <t>SO44830</t>
  </si>
  <si>
    <t>Audrey Serrano</t>
  </si>
  <si>
    <t>SO44831</t>
  </si>
  <si>
    <t>Monica Mehta</t>
  </si>
  <si>
    <t>Sulzbach Taunus</t>
  </si>
  <si>
    <t>SO44832</t>
  </si>
  <si>
    <t>Wyatt Allen</t>
  </si>
  <si>
    <t>SO44833</t>
  </si>
  <si>
    <t>Nicole Bailey</t>
  </si>
  <si>
    <t>SO44834</t>
  </si>
  <si>
    <t>Jon Alonso</t>
  </si>
  <si>
    <t>SO44835</t>
  </si>
  <si>
    <t>Nina Andersen</t>
  </si>
  <si>
    <t>SO44836</t>
  </si>
  <si>
    <t>Jamie Yang</t>
  </si>
  <si>
    <t>SO44837</t>
  </si>
  <si>
    <t>Richard Perez</t>
  </si>
  <si>
    <t>SO44838</t>
  </si>
  <si>
    <t>Vincent He</t>
  </si>
  <si>
    <t>SO44839</t>
  </si>
  <si>
    <t>Caleb Hernandez</t>
  </si>
  <si>
    <t>SO44840</t>
  </si>
  <si>
    <t>Matthew Johnson</t>
  </si>
  <si>
    <t>SO44841</t>
  </si>
  <si>
    <t>Ricky Diaz</t>
  </si>
  <si>
    <t>SO44842</t>
  </si>
  <si>
    <t>Meagan Sai</t>
  </si>
  <si>
    <t>SO44843</t>
  </si>
  <si>
    <t>Olivia Reed</t>
  </si>
  <si>
    <t>SO44844</t>
  </si>
  <si>
    <t>Riley Coleman</t>
  </si>
  <si>
    <t>SO44845</t>
  </si>
  <si>
    <t>Kaitlyn Simmons</t>
  </si>
  <si>
    <t>SO44846</t>
  </si>
  <si>
    <t>Edwin Ye</t>
  </si>
  <si>
    <t>SO44847</t>
  </si>
  <si>
    <t>Kari Kim</t>
  </si>
  <si>
    <t>SO44848</t>
  </si>
  <si>
    <t>Kelli Zhu</t>
  </si>
  <si>
    <t>SO44849</t>
  </si>
  <si>
    <t>Cedric Raji</t>
  </si>
  <si>
    <t>SO44850</t>
  </si>
  <si>
    <t>Alexis Foster</t>
  </si>
  <si>
    <t>SO44851</t>
  </si>
  <si>
    <t>Richard Murphy</t>
  </si>
  <si>
    <t>SO44852</t>
  </si>
  <si>
    <t>Alyssa Reed</t>
  </si>
  <si>
    <t>SO44853</t>
  </si>
  <si>
    <t>Sara Rogers</t>
  </si>
  <si>
    <t>Westminster</t>
  </si>
  <si>
    <t>SO44854</t>
  </si>
  <si>
    <t>Andrew Thomas</t>
  </si>
  <si>
    <t>SO44855</t>
  </si>
  <si>
    <t>Isabella Brown</t>
  </si>
  <si>
    <t>SO44856</t>
  </si>
  <si>
    <t>Amber Green</t>
  </si>
  <si>
    <t>SO44857</t>
  </si>
  <si>
    <t>Dustin Sharma</t>
  </si>
  <si>
    <t>SO44858</t>
  </si>
  <si>
    <t>Tasha Nath</t>
  </si>
  <si>
    <t>SO44859</t>
  </si>
  <si>
    <t>Jeremy Phillips</t>
  </si>
  <si>
    <t>SO44860</t>
  </si>
  <si>
    <t>Ann Subram</t>
  </si>
  <si>
    <t>SO44861</t>
  </si>
  <si>
    <t>Daisy Suarez</t>
  </si>
  <si>
    <t>SO44862</t>
  </si>
  <si>
    <t>Olivia White</t>
  </si>
  <si>
    <t>SO44863</t>
  </si>
  <si>
    <t>Darren Townsend</t>
  </si>
  <si>
    <t>SO44864</t>
  </si>
  <si>
    <t>Jennifer Collins</t>
  </si>
  <si>
    <t>SO44865</t>
  </si>
  <si>
    <t>Wendy Romero</t>
  </si>
  <si>
    <t>SO44866</t>
  </si>
  <si>
    <t>Grace Griffin</t>
  </si>
  <si>
    <t>SO44867</t>
  </si>
  <si>
    <t>Clayton Nath</t>
  </si>
  <si>
    <t>SO44868</t>
  </si>
  <si>
    <t>Mariah Watson</t>
  </si>
  <si>
    <t>SO44869</t>
  </si>
  <si>
    <t>Ernest Zhao</t>
  </si>
  <si>
    <t>SO44870</t>
  </si>
  <si>
    <t>Julie Xu</t>
  </si>
  <si>
    <t>SO44871</t>
  </si>
  <si>
    <t>Julian Ross</t>
  </si>
  <si>
    <t>SO44872</t>
  </si>
  <si>
    <t>Dale Anand</t>
  </si>
  <si>
    <t>SO44873</t>
  </si>
  <si>
    <t>Andrea Murphy</t>
  </si>
  <si>
    <t>SO44874</t>
  </si>
  <si>
    <t>Tonya Shen</t>
  </si>
  <si>
    <t>SO44875</t>
  </si>
  <si>
    <t>William Harris</t>
  </si>
  <si>
    <t>SO44876</t>
  </si>
  <si>
    <t>Angelica Griffin</t>
  </si>
  <si>
    <t>SO44877</t>
  </si>
  <si>
    <t>Caroline Bryant</t>
  </si>
  <si>
    <t>SO44878</t>
  </si>
  <si>
    <t>Maria Cox</t>
  </si>
  <si>
    <t>SO44879</t>
  </si>
  <si>
    <t>Abigail Harris</t>
  </si>
  <si>
    <t>SO44880</t>
  </si>
  <si>
    <t>Jennifer Taylor</t>
  </si>
  <si>
    <t>SO44881</t>
  </si>
  <si>
    <t>Vincent Zheng</t>
  </si>
  <si>
    <t>SO44882</t>
  </si>
  <si>
    <t>Vincent Huang</t>
  </si>
  <si>
    <t>SO44883</t>
  </si>
  <si>
    <t>Trisha Li</t>
  </si>
  <si>
    <t>SO44884</t>
  </si>
  <si>
    <t>Erica Chen</t>
  </si>
  <si>
    <t>SO44885</t>
  </si>
  <si>
    <t>Riley Hayes</t>
  </si>
  <si>
    <t>SO44886</t>
  </si>
  <si>
    <t>Seth Evans</t>
  </si>
  <si>
    <t>SO44887</t>
  </si>
  <si>
    <t>Blake Jackson</t>
  </si>
  <si>
    <t>SO44888</t>
  </si>
  <si>
    <t>Jasmine Ross</t>
  </si>
  <si>
    <t>SO44889</t>
  </si>
  <si>
    <t>Anne Ramos</t>
  </si>
  <si>
    <t>SO44890</t>
  </si>
  <si>
    <t>Meredith Raman</t>
  </si>
  <si>
    <t>SO44891</t>
  </si>
  <si>
    <t>Carly Xu</t>
  </si>
  <si>
    <t>SO44892</t>
  </si>
  <si>
    <t>Brianna Rodriguez</t>
  </si>
  <si>
    <t>SO44893</t>
  </si>
  <si>
    <t>Luke Wang</t>
  </si>
  <si>
    <t>Spokane</t>
  </si>
  <si>
    <t>SO44894</t>
  </si>
  <si>
    <t>Brianna McDonald</t>
  </si>
  <si>
    <t>SO44895</t>
  </si>
  <si>
    <t>Anthony Anderson</t>
  </si>
  <si>
    <t>SO44896</t>
  </si>
  <si>
    <t>Christopher Winston</t>
  </si>
  <si>
    <t>SO44897</t>
  </si>
  <si>
    <t>Mindy Black</t>
  </si>
  <si>
    <t>SO44898</t>
  </si>
  <si>
    <t>Amy Zhang</t>
  </si>
  <si>
    <t>SO44899</t>
  </si>
  <si>
    <t>Carrie Ortega</t>
  </si>
  <si>
    <t>SO44900</t>
  </si>
  <si>
    <t>Renee Jimenez</t>
  </si>
  <si>
    <t>SO44901</t>
  </si>
  <si>
    <t>Andres Nara</t>
  </si>
  <si>
    <t>SO44902</t>
  </si>
  <si>
    <t>Randall Carlson</t>
  </si>
  <si>
    <t>SO44903</t>
  </si>
  <si>
    <t>Carl Deng</t>
  </si>
  <si>
    <t>SO44904</t>
  </si>
  <si>
    <t>Jarrod Prasad</t>
  </si>
  <si>
    <t>SO44905</t>
  </si>
  <si>
    <t>Jay Moyer</t>
  </si>
  <si>
    <t>SO44906</t>
  </si>
  <si>
    <t>Barry Rana</t>
  </si>
  <si>
    <t>SO44907</t>
  </si>
  <si>
    <t>Devin Collins</t>
  </si>
  <si>
    <t>SO44908</t>
  </si>
  <si>
    <t>Taylor Ramirez</t>
  </si>
  <si>
    <t>SO44909</t>
  </si>
  <si>
    <t>Valerie Harrison</t>
  </si>
  <si>
    <t>SO44910</t>
  </si>
  <si>
    <t>Jason Parker</t>
  </si>
  <si>
    <t>SO44911</t>
  </si>
  <si>
    <t>Hunter Coleman</t>
  </si>
  <si>
    <t>SO44912</t>
  </si>
  <si>
    <t>Martha Li</t>
  </si>
  <si>
    <t>SO44913</t>
  </si>
  <si>
    <t>Joel Sanchez</t>
  </si>
  <si>
    <t>SO44914</t>
  </si>
  <si>
    <t>Michele Gonzalez</t>
  </si>
  <si>
    <t>SO44915</t>
  </si>
  <si>
    <t>Tina Martinez</t>
  </si>
  <si>
    <t>SO44916</t>
  </si>
  <si>
    <t>Adriana Suri</t>
  </si>
  <si>
    <t>SO44917</t>
  </si>
  <si>
    <t>Kenneth Xie</t>
  </si>
  <si>
    <t>SO44918</t>
  </si>
  <si>
    <t>Lance Jimenez</t>
  </si>
  <si>
    <t>Solingen</t>
  </si>
  <si>
    <t>SO44919</t>
  </si>
  <si>
    <t>Gabriel Long</t>
  </si>
  <si>
    <t>SO44920</t>
  </si>
  <si>
    <t>Eric Evans</t>
  </si>
  <si>
    <t>SO44921</t>
  </si>
  <si>
    <t>Johnny Nara</t>
  </si>
  <si>
    <t>SO44922</t>
  </si>
  <si>
    <t>Terry Lal</t>
  </si>
  <si>
    <t>SO44923</t>
  </si>
  <si>
    <t>Carla Gonzalez</t>
  </si>
  <si>
    <t>SO44924</t>
  </si>
  <si>
    <t>Matthew Smith</t>
  </si>
  <si>
    <t>SO44925</t>
  </si>
  <si>
    <t>Kaitlin McDonald</t>
  </si>
  <si>
    <t>SO44926</t>
  </si>
  <si>
    <t>Francisco Madan</t>
  </si>
  <si>
    <t>SO44927</t>
  </si>
  <si>
    <t>Kyle Patterson</t>
  </si>
  <si>
    <t>SO44928</t>
  </si>
  <si>
    <t>Lee Vazquez</t>
  </si>
  <si>
    <t>SO44929</t>
  </si>
  <si>
    <t>Ashley Clark</t>
  </si>
  <si>
    <t>SO44930</t>
  </si>
  <si>
    <t>Sydney Smith</t>
  </si>
  <si>
    <t>SO44931</t>
  </si>
  <si>
    <t>Garrett Murphy</t>
  </si>
  <si>
    <t>SO44932</t>
  </si>
  <si>
    <t>Shannon Serrano</t>
  </si>
  <si>
    <t>SO44933</t>
  </si>
  <si>
    <t>Alexa Murphy</t>
  </si>
  <si>
    <t>SO44934</t>
  </si>
  <si>
    <t>Heidi Vance</t>
  </si>
  <si>
    <t>SO44935</t>
  </si>
  <si>
    <t>Terrance Rodriguez</t>
  </si>
  <si>
    <t>SO44936</t>
  </si>
  <si>
    <t>Olivia Wilson</t>
  </si>
  <si>
    <t>SO44937</t>
  </si>
  <si>
    <t>Martha She</t>
  </si>
  <si>
    <t>Calgary</t>
  </si>
  <si>
    <t>Alberta</t>
  </si>
  <si>
    <t>SO44938</t>
  </si>
  <si>
    <t>Miguel Mitchell</t>
  </si>
  <si>
    <t>SO44939</t>
  </si>
  <si>
    <t>Destiny Perry</t>
  </si>
  <si>
    <t>SO44940</t>
  </si>
  <si>
    <t>Brad Rai</t>
  </si>
  <si>
    <t>SO44941</t>
  </si>
  <si>
    <t>Tara Lal</t>
  </si>
  <si>
    <t>SO44942</t>
  </si>
  <si>
    <t>Kenneth Lal</t>
  </si>
  <si>
    <t>SO44943</t>
  </si>
  <si>
    <t>Christy Wu</t>
  </si>
  <si>
    <t>SO44944</t>
  </si>
  <si>
    <t>Louis Raje</t>
  </si>
  <si>
    <t>SO44945</t>
  </si>
  <si>
    <t>Diana Gill</t>
  </si>
  <si>
    <t>SO44946</t>
  </si>
  <si>
    <t>Ramon Ye</t>
  </si>
  <si>
    <t>SO44947</t>
  </si>
  <si>
    <t>Bethany Chander</t>
  </si>
  <si>
    <t>SO44948</t>
  </si>
  <si>
    <t>Kyle Carter</t>
  </si>
  <si>
    <t>Chatou</t>
  </si>
  <si>
    <t>SO44949</t>
  </si>
  <si>
    <t>Jaime Raje</t>
  </si>
  <si>
    <t>SO44950</t>
  </si>
  <si>
    <t>Elijah Phillips</t>
  </si>
  <si>
    <t>SO44951</t>
  </si>
  <si>
    <t>Chloe Price</t>
  </si>
  <si>
    <t>SO44952</t>
  </si>
  <si>
    <t>Anna Robinson</t>
  </si>
  <si>
    <t>SO44953</t>
  </si>
  <si>
    <t>Micah Cai</t>
  </si>
  <si>
    <t>Bountiful</t>
  </si>
  <si>
    <t>Utah</t>
  </si>
  <si>
    <t>SO44954</t>
  </si>
  <si>
    <t>Ann Raman</t>
  </si>
  <si>
    <t>SO44955</t>
  </si>
  <si>
    <t>Savannah Lopez</t>
  </si>
  <si>
    <t>SO44956</t>
  </si>
  <si>
    <t>Alvin Hu</t>
  </si>
  <si>
    <t>SO44957</t>
  </si>
  <si>
    <t>Ryan Williams</t>
  </si>
  <si>
    <t>SO44958</t>
  </si>
  <si>
    <t>Dennis Zhao</t>
  </si>
  <si>
    <t>SO44959</t>
  </si>
  <si>
    <t>Isaiah Morris</t>
  </si>
  <si>
    <t>SO44960</t>
  </si>
  <si>
    <t>Gabrielle Bell</t>
  </si>
  <si>
    <t>SO44961</t>
  </si>
  <si>
    <t>David Washington</t>
  </si>
  <si>
    <t>SO44962</t>
  </si>
  <si>
    <t>Elizabeth Harris</t>
  </si>
  <si>
    <t>SO44963</t>
  </si>
  <si>
    <t>Noah Jai</t>
  </si>
  <si>
    <t>SO44964</t>
  </si>
  <si>
    <t>Sean Howard</t>
  </si>
  <si>
    <t>SO44965</t>
  </si>
  <si>
    <t>Grace Cox</t>
  </si>
  <si>
    <t>SO44966</t>
  </si>
  <si>
    <t>Gregory She</t>
  </si>
  <si>
    <t>SO44967</t>
  </si>
  <si>
    <t>Gilbert Becker</t>
  </si>
  <si>
    <t>SO44968</t>
  </si>
  <si>
    <t>Wayne Shan</t>
  </si>
  <si>
    <t>SO44969</t>
  </si>
  <si>
    <t>Joseph Miller</t>
  </si>
  <si>
    <t>SO44970</t>
  </si>
  <si>
    <t>Naomi Alvarez</t>
  </si>
  <si>
    <t>SO44971</t>
  </si>
  <si>
    <t>Angela Cox</t>
  </si>
  <si>
    <t>SO44972</t>
  </si>
  <si>
    <t>Jackson Perez</t>
  </si>
  <si>
    <t>SO44973</t>
  </si>
  <si>
    <t>Sharon Nara</t>
  </si>
  <si>
    <t>SO44974</t>
  </si>
  <si>
    <t>Ronald Arthur</t>
  </si>
  <si>
    <t>SO44975</t>
  </si>
  <si>
    <t>Xavier Brown</t>
  </si>
  <si>
    <t>SO44976</t>
  </si>
  <si>
    <t>Brandon Gonzales</t>
  </si>
  <si>
    <t>Redmond</t>
  </si>
  <si>
    <t>SO44977</t>
  </si>
  <si>
    <t>Jennifer Long</t>
  </si>
  <si>
    <t>SO44978</t>
  </si>
  <si>
    <t>Russell Luo</t>
  </si>
  <si>
    <t>SO44979</t>
  </si>
  <si>
    <t>Robyn Rubio</t>
  </si>
  <si>
    <t>SO44980</t>
  </si>
  <si>
    <t>Blake Griffin</t>
  </si>
  <si>
    <t>SO44981</t>
  </si>
  <si>
    <t>Clarence Zhu</t>
  </si>
  <si>
    <t>SO44982</t>
  </si>
  <si>
    <t>Brianna Cook</t>
  </si>
  <si>
    <t>SO44983</t>
  </si>
  <si>
    <t>Makayla Brooks</t>
  </si>
  <si>
    <t>SO44984</t>
  </si>
  <si>
    <t>Andres Luo</t>
  </si>
  <si>
    <t>SO44985</t>
  </si>
  <si>
    <t>Preston Mehta</t>
  </si>
  <si>
    <t>SO44986</t>
  </si>
  <si>
    <t>Misty Sharma</t>
  </si>
  <si>
    <t>SO44987</t>
  </si>
  <si>
    <t>Lawrence Alonso</t>
  </si>
  <si>
    <t>SO44988</t>
  </si>
  <si>
    <t>Byron Romero</t>
  </si>
  <si>
    <t>SO44989</t>
  </si>
  <si>
    <t>Morgan Walker</t>
  </si>
  <si>
    <t>SO44990</t>
  </si>
  <si>
    <t>Isaac Kelly</t>
  </si>
  <si>
    <t>SO44991</t>
  </si>
  <si>
    <t>Jaclyn Chande</t>
  </si>
  <si>
    <t>SO44992</t>
  </si>
  <si>
    <t>Toni Suri</t>
  </si>
  <si>
    <t>SO44993</t>
  </si>
  <si>
    <t>Edward Miller</t>
  </si>
  <si>
    <t>SO44994</t>
  </si>
  <si>
    <t>Marissa Bennett</t>
  </si>
  <si>
    <t>SO44995</t>
  </si>
  <si>
    <t>Samuel Gonzales</t>
  </si>
  <si>
    <t>SO44996</t>
  </si>
  <si>
    <t>Hailey James</t>
  </si>
  <si>
    <t>SO44997</t>
  </si>
  <si>
    <t>Brian Watson</t>
  </si>
  <si>
    <t>SO44998</t>
  </si>
  <si>
    <t>Dylan Garcia</t>
  </si>
  <si>
    <t>SO44999</t>
  </si>
  <si>
    <t>Devin Gonzalez</t>
  </si>
  <si>
    <t>SO45000</t>
  </si>
  <si>
    <t>Gloria Alvarez</t>
  </si>
  <si>
    <t>SO45001</t>
  </si>
  <si>
    <t>Wayne Xie</t>
  </si>
  <si>
    <t>SO45002</t>
  </si>
  <si>
    <t>Phillip Mehta</t>
  </si>
  <si>
    <t>SO45003</t>
  </si>
  <si>
    <t>Jocelyn Perry</t>
  </si>
  <si>
    <t>SO45004</t>
  </si>
  <si>
    <t>Calvin Beck</t>
  </si>
  <si>
    <t>SO45005</t>
  </si>
  <si>
    <t>Emma Rivera</t>
  </si>
  <si>
    <t>SO45006</t>
  </si>
  <si>
    <t>Isaac Gray</t>
  </si>
  <si>
    <t>SO45007</t>
  </si>
  <si>
    <t>Joy Ruiz</t>
  </si>
  <si>
    <t>SO45008</t>
  </si>
  <si>
    <t>Gilbert Xie</t>
  </si>
  <si>
    <t>SO45009</t>
  </si>
  <si>
    <t>Ruth Rana</t>
  </si>
  <si>
    <t>SO45010</t>
  </si>
  <si>
    <t>Isabella Howard</t>
  </si>
  <si>
    <t>SO45011</t>
  </si>
  <si>
    <t>Alexandra Barnes</t>
  </si>
  <si>
    <t>SO45012</t>
  </si>
  <si>
    <t>Adam Perry</t>
  </si>
  <si>
    <t>SO45013</t>
  </si>
  <si>
    <t>Byron Gill</t>
  </si>
  <si>
    <t>SO45014</t>
  </si>
  <si>
    <t>Levi Prasad</t>
  </si>
  <si>
    <t>SO45015</t>
  </si>
  <si>
    <t>Tyrone Serrano</t>
  </si>
  <si>
    <t>SO45016</t>
  </si>
  <si>
    <t>Melvin Andersen</t>
  </si>
  <si>
    <t>Berks</t>
  </si>
  <si>
    <t>SO45017</t>
  </si>
  <si>
    <t>Jack Sharma</t>
  </si>
  <si>
    <t>SO45018</t>
  </si>
  <si>
    <t>Marcus Young</t>
  </si>
  <si>
    <t>SO45019</t>
  </si>
  <si>
    <t>Claudia Zheng</t>
  </si>
  <si>
    <t>SO45020</t>
  </si>
  <si>
    <t>Emmanuel Malhotra</t>
  </si>
  <si>
    <t>SO45021</t>
  </si>
  <si>
    <t>Cynthia Malhotra</t>
  </si>
  <si>
    <t>SO45022</t>
  </si>
  <si>
    <t>Jennifer Roberts</t>
  </si>
  <si>
    <t>SO45023</t>
  </si>
  <si>
    <t>Frederick Rana</t>
  </si>
  <si>
    <t>Duesseldorf</t>
  </si>
  <si>
    <t>SO45024</t>
  </si>
  <si>
    <t>Jared Ward</t>
  </si>
  <si>
    <t>SO45025</t>
  </si>
  <si>
    <t>Arianna Simmons</t>
  </si>
  <si>
    <t>SO45026</t>
  </si>
  <si>
    <t>Jordyn Jenkins</t>
  </si>
  <si>
    <t>SO45027</t>
  </si>
  <si>
    <t>Jasmine West</t>
  </si>
  <si>
    <t>SO45028</t>
  </si>
  <si>
    <t>Adriana Smith</t>
  </si>
  <si>
    <t>SO45029</t>
  </si>
  <si>
    <t>Jerry Chande</t>
  </si>
  <si>
    <t>SO45030</t>
  </si>
  <si>
    <t>Brett Mehta</t>
  </si>
  <si>
    <t>SO45031</t>
  </si>
  <si>
    <t>Jerome Rubio</t>
  </si>
  <si>
    <t>Cambridge</t>
  </si>
  <si>
    <t>SO45032</t>
  </si>
  <si>
    <t>Meredith Sai</t>
  </si>
  <si>
    <t>SO45033</t>
  </si>
  <si>
    <t>Eduardo Wood</t>
  </si>
  <si>
    <t>SO45034</t>
  </si>
  <si>
    <t>Amanda Alexander</t>
  </si>
  <si>
    <t>SO45035</t>
  </si>
  <si>
    <t>Connor Parker</t>
  </si>
  <si>
    <t>SO45036</t>
  </si>
  <si>
    <t>Cynthia Lopez</t>
  </si>
  <si>
    <t>SO45037</t>
  </si>
  <si>
    <t>Seth Murphy</t>
  </si>
  <si>
    <t>SO45078</t>
  </si>
  <si>
    <t>Abby Sandberg</t>
  </si>
  <si>
    <t>SO45079</t>
  </si>
  <si>
    <t>Kyle Washington</t>
  </si>
  <si>
    <t>SO45080</t>
  </si>
  <si>
    <t>John Thomas</t>
  </si>
  <si>
    <t>SO45081</t>
  </si>
  <si>
    <t>Seth Lewis</t>
  </si>
  <si>
    <t>SO45082</t>
  </si>
  <si>
    <t>Ross Sanz</t>
  </si>
  <si>
    <t>SO45083</t>
  </si>
  <si>
    <t>Alejandro Chen</t>
  </si>
  <si>
    <t>SO45084</t>
  </si>
  <si>
    <t>Grace Jenkins</t>
  </si>
  <si>
    <t>SO45085</t>
  </si>
  <si>
    <t>Reginald Alvarez</t>
  </si>
  <si>
    <t>SO45086</t>
  </si>
  <si>
    <t>Jacquelyn Diaz</t>
  </si>
  <si>
    <t>SO45087</t>
  </si>
  <si>
    <t>Joseph Martin</t>
  </si>
  <si>
    <t>SO45088</t>
  </si>
  <si>
    <t>Colin Nath</t>
  </si>
  <si>
    <t>SO45089</t>
  </si>
  <si>
    <t>Jenna Lopez</t>
  </si>
  <si>
    <t>SO45090</t>
  </si>
  <si>
    <t>Alexandra Adams</t>
  </si>
  <si>
    <t>SO45091</t>
  </si>
  <si>
    <t>Jodi Chavez</t>
  </si>
  <si>
    <t>SO45092</t>
  </si>
  <si>
    <t>Glenn Liu</t>
  </si>
  <si>
    <t>SO45093</t>
  </si>
  <si>
    <t>Adrienne Gutierrez</t>
  </si>
  <si>
    <t>SO45094</t>
  </si>
  <si>
    <t>Oscar Perry</t>
  </si>
  <si>
    <t>SO45095</t>
  </si>
  <si>
    <t>George McDonald</t>
  </si>
  <si>
    <t>SO45096</t>
  </si>
  <si>
    <t>Amanda Perez</t>
  </si>
  <si>
    <t>Roubaix</t>
  </si>
  <si>
    <t>SO45097</t>
  </si>
  <si>
    <t>Caroline Long</t>
  </si>
  <si>
    <t>SO45098</t>
  </si>
  <si>
    <t>Dawn Shen</t>
  </si>
  <si>
    <t>SO45099</t>
  </si>
  <si>
    <t>Richard Parker</t>
  </si>
  <si>
    <t>SO45100</t>
  </si>
  <si>
    <t>Eric Turner</t>
  </si>
  <si>
    <t>Darmstadt</t>
  </si>
  <si>
    <t>SO45101</t>
  </si>
  <si>
    <t>Adam Phillips</t>
  </si>
  <si>
    <t>SO45102</t>
  </si>
  <si>
    <t>Miguel Green</t>
  </si>
  <si>
    <t>SO45103</t>
  </si>
  <si>
    <t>Richard Ward</t>
  </si>
  <si>
    <t>SO45104</t>
  </si>
  <si>
    <t>Ashley Smith</t>
  </si>
  <si>
    <t>SO45105</t>
  </si>
  <si>
    <t>Luis Collins</t>
  </si>
  <si>
    <t>SO45106</t>
  </si>
  <si>
    <t>Taylor Moore</t>
  </si>
  <si>
    <t>SO45107</t>
  </si>
  <si>
    <t>Taylor Thomas</t>
  </si>
  <si>
    <t>SO45108</t>
  </si>
  <si>
    <t>Courtney Turner</t>
  </si>
  <si>
    <t>SO45109</t>
  </si>
  <si>
    <t>Brendan Xu</t>
  </si>
  <si>
    <t>SO45110</t>
  </si>
  <si>
    <t>Ricardo Xie</t>
  </si>
  <si>
    <t>SO45111</t>
  </si>
  <si>
    <t>Latasha Gill</t>
  </si>
  <si>
    <t>SO45112</t>
  </si>
  <si>
    <t>Brianna Stewart</t>
  </si>
  <si>
    <t>SO45113</t>
  </si>
  <si>
    <t>Suzanne Wang</t>
  </si>
  <si>
    <t>SO45114</t>
  </si>
  <si>
    <t>Ian Henderson</t>
  </si>
  <si>
    <t>SO45115</t>
  </si>
  <si>
    <t>Isabella Wright</t>
  </si>
  <si>
    <t>SO45116</t>
  </si>
  <si>
    <t>Austin Sharma</t>
  </si>
  <si>
    <t>SO45117</t>
  </si>
  <si>
    <t>Anna Bryant</t>
  </si>
  <si>
    <t>SO45118</t>
  </si>
  <si>
    <t>Jonathon Navarro</t>
  </si>
  <si>
    <t>SO45119</t>
  </si>
  <si>
    <t>Adam Hill</t>
  </si>
  <si>
    <t>SO45120</t>
  </si>
  <si>
    <t>Victoria Gonzales</t>
  </si>
  <si>
    <t>SO45121</t>
  </si>
  <si>
    <t>Victoria Bailey</t>
  </si>
  <si>
    <t>SO45122</t>
  </si>
  <si>
    <t>Eric Young</t>
  </si>
  <si>
    <t>SO45123</t>
  </si>
  <si>
    <t>Morgan Howard</t>
  </si>
  <si>
    <t>SO45124</t>
  </si>
  <si>
    <t>Denise Kapoor</t>
  </si>
  <si>
    <t>SO45125</t>
  </si>
  <si>
    <t>Micah Zhao</t>
  </si>
  <si>
    <t>SO45126</t>
  </si>
  <si>
    <t>Meredith Alvarez</t>
  </si>
  <si>
    <t>SO45127</t>
  </si>
  <si>
    <t>Ian Edwards</t>
  </si>
  <si>
    <t>SO45128</t>
  </si>
  <si>
    <t>Katrina Anand</t>
  </si>
  <si>
    <t>SO45129</t>
  </si>
  <si>
    <t>Dawn Nath</t>
  </si>
  <si>
    <t>SO45130</t>
  </si>
  <si>
    <t>Dalton Scott</t>
  </si>
  <si>
    <t>SO45131</t>
  </si>
  <si>
    <t>Miguel Edwards</t>
  </si>
  <si>
    <t>SO45132</t>
  </si>
  <si>
    <t>Justin Harris</t>
  </si>
  <si>
    <t>SO45133</t>
  </si>
  <si>
    <t>Mason Murphy</t>
  </si>
  <si>
    <t>SO45134</t>
  </si>
  <si>
    <t>Eduardo Perez</t>
  </si>
  <si>
    <t>SO45135</t>
  </si>
  <si>
    <t>Riley Brooks</t>
  </si>
  <si>
    <t>SO45136</t>
  </si>
  <si>
    <t>Colleen Raje</t>
  </si>
  <si>
    <t>SO45137</t>
  </si>
  <si>
    <t>Latasha Moreno</t>
  </si>
  <si>
    <t>SO45138</t>
  </si>
  <si>
    <t>Erika Rubio</t>
  </si>
  <si>
    <t>SO45139</t>
  </si>
  <si>
    <t>Wayne Nath</t>
  </si>
  <si>
    <t>SO45140</t>
  </si>
  <si>
    <t>Veronica Subram</t>
  </si>
  <si>
    <t>SO45141</t>
  </si>
  <si>
    <t>Evan Perez</t>
  </si>
  <si>
    <t>SO45142</t>
  </si>
  <si>
    <t>Katherine Stewart</t>
  </si>
  <si>
    <t>SO45143</t>
  </si>
  <si>
    <t>Janet Scott</t>
  </si>
  <si>
    <t>SO45144</t>
  </si>
  <si>
    <t>Tara Ashe</t>
  </si>
  <si>
    <t>SO45145</t>
  </si>
  <si>
    <t>Seth Campbell</t>
  </si>
  <si>
    <t>SO45146</t>
  </si>
  <si>
    <t>Maria Hernandez</t>
  </si>
  <si>
    <t>SO45147</t>
  </si>
  <si>
    <t>Jaime Hernandez</t>
  </si>
  <si>
    <t>SO45148</t>
  </si>
  <si>
    <t>Bryant Fernandez</t>
  </si>
  <si>
    <t>SO45149</t>
  </si>
  <si>
    <t>Emma Patterson</t>
  </si>
  <si>
    <t>SO45150</t>
  </si>
  <si>
    <t>Julia Jones</t>
  </si>
  <si>
    <t>SO45151</t>
  </si>
  <si>
    <t>Jerry Kumar</t>
  </si>
  <si>
    <t>SO45152</t>
  </si>
  <si>
    <t>Sydney Flores</t>
  </si>
  <si>
    <t>SO45153</t>
  </si>
  <si>
    <t>Regina Arthur</t>
  </si>
  <si>
    <t>SO45154</t>
  </si>
  <si>
    <t>Gary Alonso</t>
  </si>
  <si>
    <t>SO45155</t>
  </si>
  <si>
    <t>Mathew Torres</t>
  </si>
  <si>
    <t>SO45156</t>
  </si>
  <si>
    <t>Louis Luo</t>
  </si>
  <si>
    <t>SO45157</t>
  </si>
  <si>
    <t>Latoya She</t>
  </si>
  <si>
    <t>SO45158</t>
  </si>
  <si>
    <t>Cheryl Suarez</t>
  </si>
  <si>
    <t>SO45159</t>
  </si>
  <si>
    <t>Franklin Raji</t>
  </si>
  <si>
    <t>SO45160</t>
  </si>
  <si>
    <t>Regina Vance</t>
  </si>
  <si>
    <t>Wokingham</t>
  </si>
  <si>
    <t>SO45161</t>
  </si>
  <si>
    <t>Morgan Perez</t>
  </si>
  <si>
    <t>SO45162</t>
  </si>
  <si>
    <t>Andy Gomez</t>
  </si>
  <si>
    <t>SO45163</t>
  </si>
  <si>
    <t>Darren Gutierrez</t>
  </si>
  <si>
    <t>SO45164</t>
  </si>
  <si>
    <t>Stanley Malhotra</t>
  </si>
  <si>
    <t>SO45165</t>
  </si>
  <si>
    <t>Wyatt Martinez</t>
  </si>
  <si>
    <t>SO45166</t>
  </si>
  <si>
    <t>Steven Rivera</t>
  </si>
  <si>
    <t>SO45167</t>
  </si>
  <si>
    <t>Darryl Zheng</t>
  </si>
  <si>
    <t>SO45168</t>
  </si>
  <si>
    <t>Tamara Luo</t>
  </si>
  <si>
    <t>SO45169</t>
  </si>
  <si>
    <t>Francisco Sai</t>
  </si>
  <si>
    <t>SO45170</t>
  </si>
  <si>
    <t>Laura Lin</t>
  </si>
  <si>
    <t>SO45171</t>
  </si>
  <si>
    <t>Janet Ortega</t>
  </si>
  <si>
    <t>SO45172</t>
  </si>
  <si>
    <t>Deanna Sai</t>
  </si>
  <si>
    <t>SO45173</t>
  </si>
  <si>
    <t>Seth Powell</t>
  </si>
  <si>
    <t>SO45174</t>
  </si>
  <si>
    <t>Faith Ramirez</t>
  </si>
  <si>
    <t>SO45175</t>
  </si>
  <si>
    <t>Xavier Powell</t>
  </si>
  <si>
    <t>SO45176</t>
  </si>
  <si>
    <t>Erin Sanchez</t>
  </si>
  <si>
    <t>SO45177</t>
  </si>
  <si>
    <t>Louis Zeng</t>
  </si>
  <si>
    <t>SO45178</t>
  </si>
  <si>
    <t>Jon Gao</t>
  </si>
  <si>
    <t>SO45179</t>
  </si>
  <si>
    <t>Jaime Gutierrez</t>
  </si>
  <si>
    <t>SO45180</t>
  </si>
  <si>
    <t>Casey Tang</t>
  </si>
  <si>
    <t>SO45181</t>
  </si>
  <si>
    <t>Peter Anand</t>
  </si>
  <si>
    <t>SO45182</t>
  </si>
  <si>
    <t>Theresa Dominguez</t>
  </si>
  <si>
    <t>SO45183</t>
  </si>
  <si>
    <t>Mario Luo</t>
  </si>
  <si>
    <t>SO45184</t>
  </si>
  <si>
    <t>Ernest Guo</t>
  </si>
  <si>
    <t>SO45185</t>
  </si>
  <si>
    <t>Steve Wu</t>
  </si>
  <si>
    <t>SO45186</t>
  </si>
  <si>
    <t>Edwin Zhao</t>
  </si>
  <si>
    <t>SO45187</t>
  </si>
  <si>
    <t>Meghan Vazquez</t>
  </si>
  <si>
    <t>SO45188</t>
  </si>
  <si>
    <t>Misty Deng</t>
  </si>
  <si>
    <t>SO45189</t>
  </si>
  <si>
    <t>Shelby Gray</t>
  </si>
  <si>
    <t>SO45190</t>
  </si>
  <si>
    <t>Rosa She</t>
  </si>
  <si>
    <t>SO45191</t>
  </si>
  <si>
    <t>Gabrielle Howard</t>
  </si>
  <si>
    <t>SO45192</t>
  </si>
  <si>
    <t>Kelsey Chande</t>
  </si>
  <si>
    <t>SO45193</t>
  </si>
  <si>
    <t>Julia Long</t>
  </si>
  <si>
    <t>SO45194</t>
  </si>
  <si>
    <t>Kelly Bennett</t>
  </si>
  <si>
    <t>SO45195</t>
  </si>
  <si>
    <t>Donald Garcia</t>
  </si>
  <si>
    <t>SO45196</t>
  </si>
  <si>
    <t>Christy Pal</t>
  </si>
  <si>
    <t>SO45197</t>
  </si>
  <si>
    <t>Steve Chen</t>
  </si>
  <si>
    <t>SO45198</t>
  </si>
  <si>
    <t>Vadim Sazanovich</t>
  </si>
  <si>
    <t>SO45199</t>
  </si>
  <si>
    <t>Elizabeth Bradley</t>
  </si>
  <si>
    <t>SO45200</t>
  </si>
  <si>
    <t>Gabriella Murphy</t>
  </si>
  <si>
    <t>SO45201</t>
  </si>
  <si>
    <t>Derrick Romero</t>
  </si>
  <si>
    <t>SO45202</t>
  </si>
  <si>
    <t>Todd Yang</t>
  </si>
  <si>
    <t>SO45203</t>
  </si>
  <si>
    <t>Priscilla Nara</t>
  </si>
  <si>
    <t>SO45204</t>
  </si>
  <si>
    <t>Melvin Chande</t>
  </si>
  <si>
    <t>SO45205</t>
  </si>
  <si>
    <t>Tracy Chapman</t>
  </si>
  <si>
    <t>SO45206</t>
  </si>
  <si>
    <t>Tammy Chandra</t>
  </si>
  <si>
    <t>SO45207</t>
  </si>
  <si>
    <t>Ashley Barnes</t>
  </si>
  <si>
    <t>SO45208</t>
  </si>
  <si>
    <t>James Simmons</t>
  </si>
  <si>
    <t>SO45209</t>
  </si>
  <si>
    <t>Kara Jai</t>
  </si>
  <si>
    <t>SO45210</t>
  </si>
  <si>
    <t>Samantha Miller</t>
  </si>
  <si>
    <t>SO45211</t>
  </si>
  <si>
    <t>Denise Fernandez</t>
  </si>
  <si>
    <t>SO45212</t>
  </si>
  <si>
    <t>Evan Parker</t>
  </si>
  <si>
    <t>SO45213</t>
  </si>
  <si>
    <t>Alejandro Huang</t>
  </si>
  <si>
    <t>SO45214</t>
  </si>
  <si>
    <t>Jared Cook</t>
  </si>
  <si>
    <t>Bobigny</t>
  </si>
  <si>
    <t>SO45215</t>
  </si>
  <si>
    <t>Amber Lopez</t>
  </si>
  <si>
    <t>SO45216</t>
  </si>
  <si>
    <t>Robert Turner</t>
  </si>
  <si>
    <t>SO45217</t>
  </si>
  <si>
    <t>Brandon Zhang</t>
  </si>
  <si>
    <t>SO45218</t>
  </si>
  <si>
    <t>Rebecca Phillips</t>
  </si>
  <si>
    <t>SO45219</t>
  </si>
  <si>
    <t>Chloe Miller</t>
  </si>
  <si>
    <t>SO45220</t>
  </si>
  <si>
    <t>Katelyn James</t>
  </si>
  <si>
    <t>SO45221</t>
  </si>
  <si>
    <t>Hailey Stewart</t>
  </si>
  <si>
    <t>SO45222</t>
  </si>
  <si>
    <t>Elizabeth Henderson</t>
  </si>
  <si>
    <t>SO45223</t>
  </si>
  <si>
    <t>Katelyn Richardson</t>
  </si>
  <si>
    <t>SO45224</t>
  </si>
  <si>
    <t>Lacey Ma</t>
  </si>
  <si>
    <t>SO45225</t>
  </si>
  <si>
    <t>Troy Fernandez</t>
  </si>
  <si>
    <t>SO45226</t>
  </si>
  <si>
    <t>Jack Ross</t>
  </si>
  <si>
    <t>SO45227</t>
  </si>
  <si>
    <t>Zachary Yang</t>
  </si>
  <si>
    <t>SO45228</t>
  </si>
  <si>
    <t>Dalton Garcia</t>
  </si>
  <si>
    <t>SO45229</t>
  </si>
  <si>
    <t>Megan Ramirez</t>
  </si>
  <si>
    <t>SO45230</t>
  </si>
  <si>
    <t>Blake Thomas</t>
  </si>
  <si>
    <t>SO45231</t>
  </si>
  <si>
    <t>Krystal Sun</t>
  </si>
  <si>
    <t>SO45232</t>
  </si>
  <si>
    <t>Ashley Patterson</t>
  </si>
  <si>
    <t>SO45233</t>
  </si>
  <si>
    <t>Kenneth Kumar</t>
  </si>
  <si>
    <t>SO45234</t>
  </si>
  <si>
    <t>Deanna Prasad</t>
  </si>
  <si>
    <t>Lieusaint</t>
  </si>
  <si>
    <t>SO45235</t>
  </si>
  <si>
    <t>Mary Roberts</t>
  </si>
  <si>
    <t>SO45236</t>
  </si>
  <si>
    <t>Brett Malhotra</t>
  </si>
  <si>
    <t>SO45237</t>
  </si>
  <si>
    <t>Ricky Gomez</t>
  </si>
  <si>
    <t>SO45238</t>
  </si>
  <si>
    <t>Tasha Deng</t>
  </si>
  <si>
    <t>SO45239</t>
  </si>
  <si>
    <t>Stanley Raman</t>
  </si>
  <si>
    <t>SO45240</t>
  </si>
  <si>
    <t>Gabriella Kelly</t>
  </si>
  <si>
    <t>SO45241</t>
  </si>
  <si>
    <t>Laura Hu</t>
  </si>
  <si>
    <t>SO45242</t>
  </si>
  <si>
    <t>Angel Phillips</t>
  </si>
  <si>
    <t>SO45243</t>
  </si>
  <si>
    <t>Tabitha Sara</t>
  </si>
  <si>
    <t>SO45244</t>
  </si>
  <si>
    <t>Linda Ortega</t>
  </si>
  <si>
    <t>SO45245</t>
  </si>
  <si>
    <t>Carmen Prasad</t>
  </si>
  <si>
    <t>SO45246</t>
  </si>
  <si>
    <t>Darren Hernandez</t>
  </si>
  <si>
    <t>SO45247</t>
  </si>
  <si>
    <t>Edwin Gao</t>
  </si>
  <si>
    <t>SO45248</t>
  </si>
  <si>
    <t>Ruben Muñoz</t>
  </si>
  <si>
    <t>SO45249</t>
  </si>
  <si>
    <t>Roy Patel</t>
  </si>
  <si>
    <t>SO45250</t>
  </si>
  <si>
    <t>Marcus Rivera</t>
  </si>
  <si>
    <t>SO45251</t>
  </si>
  <si>
    <t>Paula Gutierrez</t>
  </si>
  <si>
    <t>SO45252</t>
  </si>
  <si>
    <t>Xavier Griffin</t>
  </si>
  <si>
    <t>SO45253</t>
  </si>
  <si>
    <t>Jennifer Jenkins</t>
  </si>
  <si>
    <t>SO45254</t>
  </si>
  <si>
    <t>Alex Parker</t>
  </si>
  <si>
    <t>SO45255</t>
  </si>
  <si>
    <t>Makayla James</t>
  </si>
  <si>
    <t>SO45256</t>
  </si>
  <si>
    <t>Kayla Ross</t>
  </si>
  <si>
    <t>SO45257</t>
  </si>
  <si>
    <t>Susan Liu</t>
  </si>
  <si>
    <t>SO45258</t>
  </si>
  <si>
    <t>Brent He</t>
  </si>
  <si>
    <t>SO45259</t>
  </si>
  <si>
    <t>Matthew Lee</t>
  </si>
  <si>
    <t>SO45260</t>
  </si>
  <si>
    <t>Wyatt Griffin</t>
  </si>
  <si>
    <t>SO45261</t>
  </si>
  <si>
    <t>Sean Rivera</t>
  </si>
  <si>
    <t>SO45262</t>
  </si>
  <si>
    <t>Marissa Diaz</t>
  </si>
  <si>
    <t>SO45263</t>
  </si>
  <si>
    <t>Sharon Carson</t>
  </si>
  <si>
    <t>SO45264</t>
  </si>
  <si>
    <t>Melinda Navarro</t>
  </si>
  <si>
    <t>SO45265</t>
  </si>
  <si>
    <t>Victor Jimenez</t>
  </si>
  <si>
    <t>OrderToDelivery</t>
  </si>
  <si>
    <t>Order Line Price</t>
  </si>
  <si>
    <t>Grand Total</t>
  </si>
  <si>
    <t>Profit</t>
  </si>
  <si>
    <t>Quantity Ordered</t>
  </si>
  <si>
    <t>Top 10 Bike Models</t>
  </si>
  <si>
    <t>Country</t>
  </si>
  <si>
    <t>Average</t>
  </si>
  <si>
    <t>Month</t>
  </si>
  <si>
    <t>Average Order Delivery Time</t>
  </si>
  <si>
    <t>KPIs and Metrics</t>
  </si>
  <si>
    <t>TotalCost</t>
  </si>
  <si>
    <t>TotalRevenue</t>
  </si>
  <si>
    <t>Sales Volume</t>
  </si>
  <si>
    <t>Total Sales</t>
  </si>
  <si>
    <t>Profit Margin</t>
  </si>
  <si>
    <t>Row Labels</t>
  </si>
  <si>
    <t>Sum of OrderQuantity</t>
  </si>
  <si>
    <t>2017-07</t>
  </si>
  <si>
    <t>2017-08</t>
  </si>
  <si>
    <t>2017-09</t>
  </si>
  <si>
    <t>2017-10</t>
  </si>
  <si>
    <t>2017-11</t>
  </si>
  <si>
    <t>2017-12</t>
  </si>
  <si>
    <t>Sum of TotalRevenue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</si>
</sst>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$-409]#,##0.00"/>
    <numFmt numFmtId="165" formatCode="[$-F800]dddd\,\ mmmm\ dd\,\ yyyy"/>
    <numFmt numFmtId="166" formatCode="yyyy\-mm\-dd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Open Sans"/>
      <family val="2"/>
    </font>
    <font>
      <b/>
      <sz val="16"/>
      <color theme="4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</fills>
  <borders count="16">
    <border>
      <left/>
      <right/>
      <top/>
      <bottom/>
      <diagonal/>
    </border>
    <border>
      <left style="medium">
        <color theme="0" tint="-0.14996795556505021"/>
      </left>
      <right/>
      <top style="medium">
        <color theme="0" tint="-0.14996795556505021"/>
      </top>
      <bottom/>
      <diagonal/>
    </border>
    <border>
      <left/>
      <right style="medium">
        <color theme="0" tint="-0.14996795556505021"/>
      </right>
      <top style="medium">
        <color theme="0" tint="-0.1499679555650502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theme="0" tint="-0.14996795556505021"/>
      </left>
      <right style="medium">
        <color theme="0" tint="-0.14996795556505021"/>
      </right>
      <top style="medium">
        <color theme="0" tint="-0.14996795556505021"/>
      </top>
      <bottom style="medium">
        <color theme="0" tint="-0.14996795556505021"/>
      </bottom>
      <diagonal/>
    </border>
    <border>
      <left style="medium">
        <color theme="0" tint="-0.14996795556505021"/>
      </left>
      <right style="medium">
        <color theme="0" tint="-0.14996795556505021"/>
      </right>
      <top style="medium">
        <color theme="0" tint="-0.14996795556505021"/>
      </top>
      <bottom/>
      <diagonal/>
    </border>
    <border>
      <left style="medium">
        <color theme="0" tint="-0.14996795556505021"/>
      </left>
      <right style="medium">
        <color theme="0" tint="-0.14996795556505021"/>
      </right>
      <top/>
      <bottom/>
      <diagonal/>
    </border>
    <border>
      <left style="medium">
        <color theme="0" tint="-0.14996795556505021"/>
      </left>
      <right style="medium">
        <color theme="0" tint="-0.14996795556505021"/>
      </right>
      <top/>
      <bottom style="medium">
        <color theme="0" tint="-0.14996795556505021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4">
    <xf numFmtId="0" fontId="0" fillId="0" borderId="0" xfId="0"/>
    <xf numFmtId="164" fontId="0" fillId="0" borderId="0" xfId="0" applyNumberFormat="1"/>
    <xf numFmtId="0" fontId="2" fillId="0" borderId="0" xfId="0" applyFont="1"/>
    <xf numFmtId="165" fontId="0" fillId="0" borderId="0" xfId="0" applyNumberFormat="1"/>
    <xf numFmtId="166" fontId="0" fillId="0" borderId="0" xfId="0" applyNumberFormat="1"/>
    <xf numFmtId="0" fontId="6" fillId="0" borderId="0" xfId="0" applyFont="1"/>
    <xf numFmtId="164" fontId="6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9" xfId="0" pivotButton="1" applyBorder="1"/>
    <xf numFmtId="0" fontId="0" fillId="0" borderId="9" xfId="0" applyBorder="1"/>
    <xf numFmtId="0" fontId="0" fillId="0" borderId="10" xfId="0" applyBorder="1" applyAlignment="1">
      <alignment horizontal="left"/>
    </xf>
    <xf numFmtId="0" fontId="0" fillId="0" borderId="10" xfId="0" applyBorder="1"/>
    <xf numFmtId="0" fontId="0" fillId="0" borderId="11" xfId="0" applyBorder="1" applyAlignment="1">
      <alignment horizontal="left"/>
    </xf>
    <xf numFmtId="0" fontId="0" fillId="0" borderId="11" xfId="0" applyBorder="1"/>
    <xf numFmtId="0" fontId="0" fillId="0" borderId="12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2" xfId="0" applyBorder="1"/>
    <xf numFmtId="0" fontId="0" fillId="0" borderId="13" xfId="0" pivotButton="1" applyBorder="1"/>
    <xf numFmtId="0" fontId="0" fillId="0" borderId="13" xfId="0" applyBorder="1"/>
    <xf numFmtId="0" fontId="0" fillId="0" borderId="14" xfId="0" applyBorder="1" applyAlignment="1">
      <alignment horizontal="left"/>
    </xf>
    <xf numFmtId="0" fontId="0" fillId="0" borderId="14" xfId="0" applyBorder="1"/>
    <xf numFmtId="0" fontId="0" fillId="0" borderId="15" xfId="0" applyBorder="1" applyAlignment="1">
      <alignment horizontal="left"/>
    </xf>
    <xf numFmtId="0" fontId="0" fillId="0" borderId="15" xfId="0" applyBorder="1"/>
    <xf numFmtId="0" fontId="4" fillId="2" borderId="3" xfId="0" applyFont="1" applyFill="1" applyBorder="1"/>
    <xf numFmtId="0" fontId="4" fillId="2" borderId="4" xfId="0" applyFont="1" applyFill="1" applyBorder="1"/>
    <xf numFmtId="0" fontId="5" fillId="3" borderId="5" xfId="0" applyFont="1" applyFill="1" applyBorder="1"/>
    <xf numFmtId="0" fontId="0" fillId="0" borderId="6" xfId="0" applyBorder="1"/>
    <xf numFmtId="164" fontId="0" fillId="0" borderId="6" xfId="0" applyNumberFormat="1" applyBorder="1"/>
    <xf numFmtId="0" fontId="5" fillId="3" borderId="7" xfId="0" applyFont="1" applyFill="1" applyBorder="1"/>
    <xf numFmtId="9" fontId="0" fillId="0" borderId="8" xfId="1" applyFont="1" applyFill="1" applyBorder="1"/>
    <xf numFmtId="0" fontId="5" fillId="0" borderId="0" xfId="0" applyFont="1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64"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numFmt numFmtId="166" formatCode="yyyy\-mm\-dd;@"/>
    </dxf>
    <dxf>
      <numFmt numFmtId="166" formatCode="yyyy\-mm\-dd;@"/>
    </dxf>
    <dxf>
      <numFmt numFmtId="166" formatCode="yyyy\-mm\-dd;@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[$$-409]#,##0.0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[$$-409]#,##0.0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[$$-409]#,##0.00"/>
    </dxf>
    <dxf>
      <numFmt numFmtId="164" formatCode="[$$-409]#,##0.00"/>
    </dxf>
    <dxf>
      <numFmt numFmtId="164" formatCode="[$$-409]#,##0.00"/>
    </dxf>
    <dxf>
      <border>
        <bottom style="thin">
          <color theme="2" tint="-0.24994659260841701"/>
        </bottom>
      </border>
    </dxf>
    <dxf>
      <border>
        <bottom style="thin">
          <color theme="2" tint="-0.24994659260841701"/>
        </bottom>
      </border>
    </dxf>
    <dxf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 style="thin">
          <color theme="0" tint="-0.14996795556505021"/>
        </vertical>
      </border>
    </dxf>
    <dxf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 style="thin">
          <color theme="0" tint="-0.14996795556505021"/>
        </vertical>
      </border>
    </dxf>
    <dxf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 style="thin">
          <color theme="0" tint="-0.14996795556505021"/>
        </vertical>
      </border>
    </dxf>
    <dxf>
      <border>
        <left style="thin">
          <color theme="2" tint="-0.24994659260841701"/>
        </left>
        <right style="thin">
          <color theme="2" tint="-0.24994659260841701"/>
        </right>
        <top style="thin">
          <color theme="2" tint="-0.24994659260841701"/>
        </top>
        <bottom style="thin">
          <color theme="2" tint="-0.24994659260841701"/>
        </bottom>
        <vertical style="thin">
          <color theme="2" tint="-0.24994659260841701"/>
        </vertical>
      </border>
    </dxf>
    <dxf>
      <border>
        <left style="thin">
          <color theme="2" tint="-0.24994659260841701"/>
        </left>
        <right style="thin">
          <color theme="2" tint="-0.24994659260841701"/>
        </right>
        <top style="thin">
          <color theme="2" tint="-0.24994659260841701"/>
        </top>
        <bottom style="thin">
          <color theme="2" tint="-0.24994659260841701"/>
        </bottom>
        <vertical style="thin">
          <color theme="2" tint="-0.24994659260841701"/>
        </vertical>
      </border>
    </dxf>
    <dxf>
      <border>
        <left style="thin">
          <color theme="2" tint="-0.24994659260841701"/>
        </left>
        <right style="thin">
          <color theme="2" tint="-0.24994659260841701"/>
        </right>
        <top style="thin">
          <color theme="2" tint="-0.24994659260841701"/>
        </top>
        <bottom style="thin">
          <color theme="2" tint="-0.24994659260841701"/>
        </bottom>
        <vertical style="thin">
          <color theme="2" tint="-0.24994659260841701"/>
        </vertical>
      </border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border>
        <left style="medium">
          <color theme="0" tint="-0.14996795556505021"/>
        </left>
        <right style="medium">
          <color theme="0" tint="-0.14996795556505021"/>
        </right>
        <top style="medium">
          <color theme="0" tint="-0.14996795556505021"/>
        </top>
        <bottom style="medium">
          <color theme="0" tint="-0.14996795556505021"/>
        </bottom>
      </border>
    </dxf>
    <dxf>
      <border>
        <left style="medium">
          <color theme="0" tint="-0.14996795556505021"/>
        </left>
        <right style="medium">
          <color theme="0" tint="-0.14996795556505021"/>
        </right>
        <top style="medium">
          <color theme="0" tint="-0.14996795556505021"/>
        </top>
        <bottom style="medium">
          <color theme="0" tint="-0.14996795556505021"/>
        </bottom>
      </border>
    </dxf>
    <dxf>
      <border>
        <left style="medium">
          <color theme="0" tint="-0.14996795556505021"/>
        </left>
        <right style="medium">
          <color theme="0" tint="-0.14996795556505021"/>
        </right>
        <top style="medium">
          <color theme="0" tint="-0.14996795556505021"/>
        </top>
        <bottom style="medium">
          <color theme="0" tint="-0.14996795556505021"/>
        </bottom>
      </border>
    </dxf>
    <dxf>
      <border>
        <left style="medium">
          <color theme="0" tint="-0.14996795556505021"/>
        </left>
        <right style="medium">
          <color theme="0" tint="-0.14996795556505021"/>
        </right>
        <top style="medium">
          <color theme="0" tint="-0.14996795556505021"/>
        </top>
        <bottom style="medium">
          <color theme="0" tint="-0.14996795556505021"/>
        </bottom>
      </border>
    </dxf>
    <dxf>
      <border>
        <left style="medium">
          <color theme="0" tint="-0.14996795556505021"/>
        </left>
        <right style="medium">
          <color theme="0" tint="-0.14996795556505021"/>
        </right>
        <top style="medium">
          <color theme="0" tint="-0.14996795556505021"/>
        </top>
        <bottom style="medium">
          <color theme="0" tint="-0.14996795556505021"/>
        </bottom>
      </border>
    </dxf>
    <dxf>
      <border>
        <left style="medium">
          <color theme="0" tint="-0.14996795556505021"/>
        </left>
        <right style="medium">
          <color theme="0" tint="-0.14996795556505021"/>
        </right>
        <top style="medium">
          <color theme="0" tint="-0.14996795556505021"/>
        </top>
        <bottom style="medium">
          <color theme="0" tint="-0.1499679555650502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eetMetadata" Target="metadata.xml"/><Relationship Id="rId13" Type="http://schemas.microsoft.com/office/2017/06/relationships/rdSupportingPropertyBag" Target="richData/rdsupportingpropertybag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microsoft.com/office/2017/06/relationships/rdSupportingPropertyBagStructure" Target="richData/rdsupportingpropertybagstructure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microsoft.com/office/2017/06/relationships/rdArray" Target="richData/rdarray.xml"/><Relationship Id="rId5" Type="http://schemas.openxmlformats.org/officeDocument/2006/relationships/theme" Target="theme/theme1.xml"/><Relationship Id="rId15" Type="http://schemas.microsoft.com/office/2017/10/relationships/person" Target="persons/person.xml"/><Relationship Id="rId10" Type="http://schemas.microsoft.com/office/2017/06/relationships/rdRichValueStructure" Target="richData/rdrichvaluestructure.xml"/><Relationship Id="rId4" Type="http://schemas.openxmlformats.org/officeDocument/2006/relationships/pivotCacheDefinition" Target="pivotCache/pivotCacheDefinition1.xml"/><Relationship Id="rId9" Type="http://schemas.microsoft.com/office/2017/06/relationships/rdRichValue" Target="richData/rdrichvalue.xml"/><Relationship Id="rId14" Type="http://schemas.microsoft.com/office/2017/06/relationships/rdRichValueTypes" Target="richData/rdRichValueTyp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[adventure-works-sales-dashboard.xlsx]Helper!PivotTable5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Monthly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5"/>
            </a:solidFill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5"/>
            </a:solidFill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5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5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Helper!$I$8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Helper!$H$9:$H$15</c:f>
              <c:strCache>
                <c:ptCount val="6"/>
                <c:pt idx="0">
                  <c:v>2017-07</c:v>
                </c:pt>
                <c:pt idx="1">
                  <c:v>2017-08</c:v>
                </c:pt>
                <c:pt idx="2">
                  <c:v>2017-09</c:v>
                </c:pt>
                <c:pt idx="3">
                  <c:v>2017-10</c:v>
                </c:pt>
                <c:pt idx="4">
                  <c:v>2017-11</c:v>
                </c:pt>
                <c:pt idx="5">
                  <c:v>2017-12</c:v>
                </c:pt>
              </c:strCache>
            </c:strRef>
          </c:cat>
          <c:val>
            <c:numRef>
              <c:f>Helper!$I$9:$I$15</c:f>
              <c:numCache>
                <c:formatCode>[$$-409]#,##0.00</c:formatCode>
                <c:ptCount val="6"/>
                <c:pt idx="0">
                  <c:v>934028.80000000156</c:v>
                </c:pt>
                <c:pt idx="1">
                  <c:v>519494.17000000045</c:v>
                </c:pt>
                <c:pt idx="2">
                  <c:v>513329.51000000047</c:v>
                </c:pt>
                <c:pt idx="3">
                  <c:v>561681.51000000059</c:v>
                </c:pt>
                <c:pt idx="4">
                  <c:v>737839.87000000104</c:v>
                </c:pt>
                <c:pt idx="5">
                  <c:v>596746.60000000056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F4D-4037-80E5-2E2A75FF75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5587999"/>
        <c:axId val="1515583199"/>
      </c:lineChart>
      <c:catAx>
        <c:axId val="1515587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5583199"/>
        <c:crosses val="autoZero"/>
        <c:auto val="1"/>
        <c:lblAlgn val="ctr"/>
        <c:lblOffset val="100"/>
        <c:noMultiLvlLbl val="0"/>
      </c:catAx>
      <c:valAx>
        <c:axId val="1515583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409]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5587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[adventure-works-sales-dashboard.xlsx]Helper!PivotTable2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Sales by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Helper!$F$8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Helper!$E$9:$E$15</c:f>
              <c:strCache>
                <c:ptCount val="6"/>
                <c:pt idx="0">
                  <c:v>Canada</c:v>
                </c:pt>
                <c:pt idx="1">
                  <c:v>France</c:v>
                </c:pt>
                <c:pt idx="2">
                  <c:v>Germany</c:v>
                </c:pt>
                <c:pt idx="3">
                  <c:v>United Kingdom</c:v>
                </c:pt>
                <c:pt idx="4">
                  <c:v>United States</c:v>
                </c:pt>
                <c:pt idx="5">
                  <c:v>Australia</c:v>
                </c:pt>
              </c:strCache>
            </c:strRef>
          </c:cat>
          <c:val>
            <c:numRef>
              <c:f>Helper!$F$9:$F$15</c:f>
              <c:numCache>
                <c:formatCode>General</c:formatCode>
                <c:ptCount val="6"/>
                <c:pt idx="0">
                  <c:v>62</c:v>
                </c:pt>
                <c:pt idx="1">
                  <c:v>70</c:v>
                </c:pt>
                <c:pt idx="2">
                  <c:v>81</c:v>
                </c:pt>
                <c:pt idx="3">
                  <c:v>117</c:v>
                </c:pt>
                <c:pt idx="4">
                  <c:v>408</c:v>
                </c:pt>
                <c:pt idx="5">
                  <c:v>463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A0-42A5-857D-65C7455389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689378912"/>
        <c:axId val="1689381312"/>
      </c:barChart>
      <c:catAx>
        <c:axId val="16893789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381312"/>
        <c:crosses val="autoZero"/>
        <c:auto val="1"/>
        <c:lblAlgn val="ctr"/>
        <c:lblOffset val="100"/>
        <c:noMultiLvlLbl val="0"/>
      </c:catAx>
      <c:valAx>
        <c:axId val="1689381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378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[adventure-works-sales-dashboard.xlsx]Helper!PivotTable3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/>
              <a:t>Bike </a:t>
            </a:r>
            <a:r>
              <a:rPr lang="en-GB" sz="1800" b="1" baseline="0"/>
              <a:t>Types</a:t>
            </a:r>
            <a:endParaRPr lang="en-GB" sz="18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4"/>
          </a:solidFill>
          <a:ln>
            <a:noFill/>
          </a:ln>
          <a:effectLst/>
        </c:spPr>
      </c:pivotFmt>
      <c:pivotFmt>
        <c:idx val="6"/>
        <c:spPr>
          <a:solidFill>
            <a:schemeClr val="accent3"/>
          </a:solidFill>
          <a:ln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Helper!$C$8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/>
            </a:solidFill>
          </c:spPr>
          <c:explosion val="5"/>
          <c:dPt>
            <c:idx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A77-49ED-AA27-ECEAEC915948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A77-49ED-AA27-ECEAEC915948}"/>
              </c:ext>
            </c:extLst>
          </c:dPt>
          <c:cat>
            <c:strRef>
              <c:f>Helper!$B$9:$B$11</c:f>
              <c:strCache>
                <c:ptCount val="2"/>
                <c:pt idx="0">
                  <c:v>Mountain Bikes</c:v>
                </c:pt>
                <c:pt idx="1">
                  <c:v>Road Bikes</c:v>
                </c:pt>
              </c:strCache>
            </c:strRef>
          </c:cat>
          <c:val>
            <c:numRef>
              <c:f>Helper!$C$9:$C$11</c:f>
              <c:numCache>
                <c:formatCode>General</c:formatCode>
                <c:ptCount val="2"/>
                <c:pt idx="0">
                  <c:v>209</c:v>
                </c:pt>
                <c:pt idx="1">
                  <c:v>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A77-49ED-AA27-ECEAEC9159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 w="25400">
          <a:solidFill>
            <a:schemeClr val="lt1">
              <a:hueOff val="0"/>
              <a:satOff val="0"/>
              <a:lumOff val="0"/>
            </a:schemeClr>
          </a:solidFill>
        </a:ln>
        <a:effectLst/>
      </c:spPr>
      <c:txPr>
        <a:bodyPr rot="0" spcFirstLastPara="1" vertOverflow="ellipsis" vert="horz" wrap="square" anchor="b" anchorCtr="0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1521304</xdr:colOff>
      <xdr:row>0</xdr:row>
      <xdr:rowOff>190500</xdr:rowOff>
    </xdr:from>
    <xdr:to>
      <xdr:col>7</xdr:col>
      <xdr:colOff>1143161</xdr:colOff>
      <xdr:row>4</xdr:row>
      <xdr:rowOff>190500</xdr:rowOff>
    </xdr:to>
    <xdr:grpSp>
      <xdr:nvGrpSpPr>
        <xdr:cNvPr id="11" name="Group 10">
          <a:extLst>
            <a:ext uri="{FF2B5EF4-FFF2-40B4-BE49-F238E27FC236}">
              <a16:creationId xmlns:a16="http://schemas.microsoft.com/office/drawing/2014/main" id="{4E8271E3-5AF5-D265-07B2-316A13BB0CB3}"/>
            </a:ext>
          </a:extLst>
        </xdr:cNvPr>
        <xdr:cNvGrpSpPr/>
      </xdr:nvGrpSpPr>
      <xdr:grpSpPr>
        <a:xfrm>
          <a:off x="7293454" y="190500"/>
          <a:ext cx="1444307" cy="933450"/>
          <a:chOff x="5740400" y="2279650"/>
          <a:chExt cx="2590804" cy="1187450"/>
        </a:xfrm>
      </xdr:grpSpPr>
      <xdr:sp macro="" textlink="">
        <xdr:nvSpPr>
          <xdr:cNvPr id="9" name="Rectangle: Rounded Corners 8">
            <a:extLst>
              <a:ext uri="{FF2B5EF4-FFF2-40B4-BE49-F238E27FC236}">
                <a16:creationId xmlns:a16="http://schemas.microsoft.com/office/drawing/2014/main" id="{B0F7E319-BD19-5085-ABD4-819332F02209}"/>
              </a:ext>
            </a:extLst>
          </xdr:cNvPr>
          <xdr:cNvSpPr/>
        </xdr:nvSpPr>
        <xdr:spPr>
          <a:xfrm>
            <a:off x="5740400" y="2279650"/>
            <a:ext cx="2590800" cy="1187450"/>
          </a:xfrm>
          <a:prstGeom prst="roundRect">
            <a:avLst/>
          </a:prstGeom>
          <a:ln>
            <a:solidFill>
              <a:schemeClr val="bg1">
                <a:lumMod val="85000"/>
              </a:schemeClr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>
            <a:noAutofit/>
          </a:bodyPr>
          <a:lstStyle/>
          <a:p>
            <a:pPr algn="l"/>
            <a:endParaRPr lang="en-GB" sz="1100" kern="1200"/>
          </a:p>
        </xdr:txBody>
      </xdr:sp>
      <xdr:sp macro="" textlink="Helper!C3">
        <xdr:nvSpPr>
          <xdr:cNvPr id="8" name="TextBox 7">
            <a:extLst>
              <a:ext uri="{FF2B5EF4-FFF2-40B4-BE49-F238E27FC236}">
                <a16:creationId xmlns:a16="http://schemas.microsoft.com/office/drawing/2014/main" id="{B73A39EA-7FE9-13B0-4CAF-1A714D26F2CF}"/>
              </a:ext>
            </a:extLst>
          </xdr:cNvPr>
          <xdr:cNvSpPr txBox="1"/>
        </xdr:nvSpPr>
        <xdr:spPr>
          <a:xfrm>
            <a:off x="5755219" y="2786819"/>
            <a:ext cx="2555588" cy="51738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pPr algn="ctr"/>
            <a:fld id="{B8485BF5-0961-4E8C-A758-4C328E414B7C}" type="TxLink">
              <a:rPr lang="en-US" sz="1700" b="1" i="0" u="none" strike="noStrike" kern="1200">
                <a:solidFill>
                  <a:schemeClr val="accent6"/>
                </a:solidFill>
                <a:latin typeface="+mn-lt"/>
                <a:ea typeface="Open Sans" panose="020B0606030504020204" pitchFamily="34" charset="0"/>
                <a:cs typeface="Open Sans" panose="020B0606030504020204" pitchFamily="34" charset="0"/>
              </a:rPr>
              <a:pPr algn="ctr"/>
              <a:t>1201</a:t>
            </a:fld>
            <a:endParaRPr lang="en-GB" sz="1700" b="1" kern="1200">
              <a:solidFill>
                <a:schemeClr val="accent6"/>
              </a:solidFill>
              <a:latin typeface="+mn-lt"/>
              <a:ea typeface="Open Sans" panose="020B0606030504020204" pitchFamily="34" charset="0"/>
              <a:cs typeface="Open Sans" panose="020B0606030504020204" pitchFamily="34" charset="0"/>
            </a:endParaRPr>
          </a:p>
        </xdr:txBody>
      </xdr:sp>
      <xdr:sp macro="" textlink="">
        <xdr:nvSpPr>
          <xdr:cNvPr id="10" name="TextBox 9">
            <a:extLst>
              <a:ext uri="{FF2B5EF4-FFF2-40B4-BE49-F238E27FC236}">
                <a16:creationId xmlns:a16="http://schemas.microsoft.com/office/drawing/2014/main" id="{22CA6D55-CA6B-B896-1FAE-29682261AFD2}"/>
              </a:ext>
            </a:extLst>
          </xdr:cNvPr>
          <xdr:cNvSpPr txBox="1"/>
        </xdr:nvSpPr>
        <xdr:spPr>
          <a:xfrm>
            <a:off x="5755219" y="2448727"/>
            <a:ext cx="2575985" cy="37465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>
            <a:noAutofit/>
          </a:bodyPr>
          <a:lstStyle/>
          <a:p>
            <a:pPr algn="ctr"/>
            <a:r>
              <a:rPr lang="en-GB" sz="1600" kern="1200">
                <a:solidFill>
                  <a:schemeClr val="accent6"/>
                </a:solidFill>
                <a:latin typeface="+mn-lt"/>
                <a:ea typeface="Open Sans" panose="020B0606030504020204" pitchFamily="34" charset="0"/>
                <a:cs typeface="Open Sans" panose="020B0606030504020204" pitchFamily="34" charset="0"/>
              </a:rPr>
              <a:t>Sales Volume</a:t>
            </a:r>
          </a:p>
        </xdr:txBody>
      </xdr:sp>
    </xdr:grpSp>
    <xdr:clientData/>
  </xdr:twoCellAnchor>
  <xdr:twoCellAnchor>
    <xdr:from>
      <xdr:col>6</xdr:col>
      <xdr:colOff>1463542</xdr:colOff>
      <xdr:row>5</xdr:row>
      <xdr:rowOff>19050</xdr:rowOff>
    </xdr:from>
    <xdr:to>
      <xdr:col>7</xdr:col>
      <xdr:colOff>1148797</xdr:colOff>
      <xdr:row>9</xdr:row>
      <xdr:rowOff>114300</xdr:rowOff>
    </xdr:to>
    <xdr:grpSp>
      <xdr:nvGrpSpPr>
        <xdr:cNvPr id="45" name="Group 44">
          <a:extLst>
            <a:ext uri="{FF2B5EF4-FFF2-40B4-BE49-F238E27FC236}">
              <a16:creationId xmlns:a16="http://schemas.microsoft.com/office/drawing/2014/main" id="{EEDBF2C5-9442-453F-8394-0C1E298DB3A0}"/>
            </a:ext>
          </a:extLst>
        </xdr:cNvPr>
        <xdr:cNvGrpSpPr/>
      </xdr:nvGrpSpPr>
      <xdr:grpSpPr>
        <a:xfrm>
          <a:off x="7235692" y="1162050"/>
          <a:ext cx="1507705" cy="933450"/>
          <a:chOff x="5740400" y="2279650"/>
          <a:chExt cx="2590804" cy="1187450"/>
        </a:xfrm>
      </xdr:grpSpPr>
      <xdr:sp macro="" textlink="">
        <xdr:nvSpPr>
          <xdr:cNvPr id="46" name="Rectangle: Rounded Corners 45">
            <a:extLst>
              <a:ext uri="{FF2B5EF4-FFF2-40B4-BE49-F238E27FC236}">
                <a16:creationId xmlns:a16="http://schemas.microsoft.com/office/drawing/2014/main" id="{1B251410-D603-A587-4C05-C031710AC316}"/>
              </a:ext>
            </a:extLst>
          </xdr:cNvPr>
          <xdr:cNvSpPr/>
        </xdr:nvSpPr>
        <xdr:spPr>
          <a:xfrm>
            <a:off x="5740400" y="2279650"/>
            <a:ext cx="2590800" cy="1187450"/>
          </a:xfrm>
          <a:prstGeom prst="roundRect">
            <a:avLst/>
          </a:prstGeom>
          <a:ln>
            <a:solidFill>
              <a:schemeClr val="bg1">
                <a:lumMod val="85000"/>
              </a:schemeClr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>
            <a:noAutofit/>
          </a:bodyPr>
          <a:lstStyle/>
          <a:p>
            <a:pPr algn="l"/>
            <a:endParaRPr lang="en-GB" sz="1100" kern="1200"/>
          </a:p>
        </xdr:txBody>
      </xdr:sp>
      <xdr:sp macro="" textlink="Helper!C4">
        <xdr:nvSpPr>
          <xdr:cNvPr id="47" name="TextBox 46">
            <a:extLst>
              <a:ext uri="{FF2B5EF4-FFF2-40B4-BE49-F238E27FC236}">
                <a16:creationId xmlns:a16="http://schemas.microsoft.com/office/drawing/2014/main" id="{BDFB3D74-8746-B14F-BEFD-70C413F5A540}"/>
              </a:ext>
            </a:extLst>
          </xdr:cNvPr>
          <xdr:cNvSpPr txBox="1"/>
        </xdr:nvSpPr>
        <xdr:spPr>
          <a:xfrm>
            <a:off x="5755219" y="2786819"/>
            <a:ext cx="2555588" cy="51738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pPr algn="ctr"/>
            <a:fld id="{12FC9AC4-6ED1-481F-B422-9D66EFCE565A}" type="TxLink">
              <a:rPr lang="en-US" sz="1700" b="1" i="0" u="none" strike="noStrike" kern="1200">
                <a:solidFill>
                  <a:schemeClr val="accent4"/>
                </a:solidFill>
                <a:latin typeface="+mn-lt"/>
                <a:ea typeface="Open Sans" panose="020B0606030504020204" pitchFamily="34" charset="0"/>
                <a:cs typeface="Open Sans" panose="020B0606030504020204" pitchFamily="34" charset="0"/>
              </a:rPr>
              <a:pPr algn="ctr"/>
              <a:t>$3,863,120.46</a:t>
            </a:fld>
            <a:endParaRPr lang="en-GB" sz="1700" b="1" kern="1200">
              <a:solidFill>
                <a:schemeClr val="accent4"/>
              </a:solidFill>
              <a:latin typeface="+mn-lt"/>
              <a:ea typeface="Open Sans" panose="020B0606030504020204" pitchFamily="34" charset="0"/>
              <a:cs typeface="Open Sans" panose="020B0606030504020204" pitchFamily="34" charset="0"/>
            </a:endParaRPr>
          </a:p>
        </xdr:txBody>
      </xdr:sp>
      <xdr:sp macro="" textlink="">
        <xdr:nvSpPr>
          <xdr:cNvPr id="48" name="TextBox 47">
            <a:extLst>
              <a:ext uri="{FF2B5EF4-FFF2-40B4-BE49-F238E27FC236}">
                <a16:creationId xmlns:a16="http://schemas.microsoft.com/office/drawing/2014/main" id="{A0AC8747-AAFC-E15D-CE41-0633E14784FD}"/>
              </a:ext>
            </a:extLst>
          </xdr:cNvPr>
          <xdr:cNvSpPr txBox="1"/>
        </xdr:nvSpPr>
        <xdr:spPr>
          <a:xfrm>
            <a:off x="5755219" y="2448727"/>
            <a:ext cx="2575985" cy="37465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>
            <a:noAutofit/>
          </a:bodyPr>
          <a:lstStyle/>
          <a:p>
            <a:pPr algn="ctr"/>
            <a:r>
              <a:rPr lang="en-GB" sz="1600" kern="1200">
                <a:solidFill>
                  <a:schemeClr val="accent4"/>
                </a:solidFill>
                <a:latin typeface="+mn-lt"/>
                <a:ea typeface="Open Sans" panose="020B0606030504020204" pitchFamily="34" charset="0"/>
                <a:cs typeface="Open Sans" panose="020B0606030504020204" pitchFamily="34" charset="0"/>
              </a:rPr>
              <a:t>Total Sales</a:t>
            </a:r>
          </a:p>
        </xdr:txBody>
      </xdr:sp>
    </xdr:grpSp>
    <xdr:clientData/>
  </xdr:twoCellAnchor>
  <xdr:twoCellAnchor>
    <xdr:from>
      <xdr:col>7</xdr:col>
      <xdr:colOff>1180501</xdr:colOff>
      <xdr:row>0</xdr:row>
      <xdr:rowOff>184150</xdr:rowOff>
    </xdr:from>
    <xdr:to>
      <xdr:col>9</xdr:col>
      <xdr:colOff>558801</xdr:colOff>
      <xdr:row>4</xdr:row>
      <xdr:rowOff>184150</xdr:rowOff>
    </xdr:to>
    <xdr:grpSp>
      <xdr:nvGrpSpPr>
        <xdr:cNvPr id="49" name="Group 48">
          <a:extLst>
            <a:ext uri="{FF2B5EF4-FFF2-40B4-BE49-F238E27FC236}">
              <a16:creationId xmlns:a16="http://schemas.microsoft.com/office/drawing/2014/main" id="{E279FE26-7307-4C35-AFF1-7516652E0AB0}"/>
            </a:ext>
          </a:extLst>
        </xdr:cNvPr>
        <xdr:cNvGrpSpPr/>
      </xdr:nvGrpSpPr>
      <xdr:grpSpPr>
        <a:xfrm>
          <a:off x="8775101" y="184150"/>
          <a:ext cx="1467450" cy="933450"/>
          <a:chOff x="5721047" y="2279650"/>
          <a:chExt cx="2632318" cy="1187450"/>
        </a:xfrm>
      </xdr:grpSpPr>
      <xdr:sp macro="" textlink="">
        <xdr:nvSpPr>
          <xdr:cNvPr id="50" name="Rectangle: Rounded Corners 49">
            <a:extLst>
              <a:ext uri="{FF2B5EF4-FFF2-40B4-BE49-F238E27FC236}">
                <a16:creationId xmlns:a16="http://schemas.microsoft.com/office/drawing/2014/main" id="{62D3B1A4-D135-921B-5FAD-369AE5C462F4}"/>
              </a:ext>
            </a:extLst>
          </xdr:cNvPr>
          <xdr:cNvSpPr/>
        </xdr:nvSpPr>
        <xdr:spPr>
          <a:xfrm>
            <a:off x="5740400" y="2279650"/>
            <a:ext cx="2590800" cy="1187450"/>
          </a:xfrm>
          <a:prstGeom prst="roundRect">
            <a:avLst/>
          </a:prstGeom>
          <a:ln>
            <a:solidFill>
              <a:schemeClr val="bg1">
                <a:lumMod val="85000"/>
              </a:schemeClr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>
            <a:noAutofit/>
          </a:bodyPr>
          <a:lstStyle/>
          <a:p>
            <a:pPr algn="l"/>
            <a:endParaRPr lang="en-GB" sz="1100" kern="1200"/>
          </a:p>
        </xdr:txBody>
      </xdr:sp>
      <xdr:sp macro="" textlink="Helper!C5">
        <xdr:nvSpPr>
          <xdr:cNvPr id="51" name="TextBox 50">
            <a:extLst>
              <a:ext uri="{FF2B5EF4-FFF2-40B4-BE49-F238E27FC236}">
                <a16:creationId xmlns:a16="http://schemas.microsoft.com/office/drawing/2014/main" id="{D80467D0-6C2E-D68E-027C-129ECFD2ECB8}"/>
              </a:ext>
            </a:extLst>
          </xdr:cNvPr>
          <xdr:cNvSpPr txBox="1"/>
        </xdr:nvSpPr>
        <xdr:spPr>
          <a:xfrm>
            <a:off x="5721047" y="2786819"/>
            <a:ext cx="2632318" cy="51738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pPr algn="ctr"/>
            <a:fld id="{32F4D6F8-6C83-4D3E-A60A-7B433D140355}" type="TxLink">
              <a:rPr lang="en-US" sz="1700" b="1" i="0" u="none" strike="noStrike" kern="1200">
                <a:solidFill>
                  <a:schemeClr val="accent3"/>
                </a:solidFill>
                <a:latin typeface="+mn-lt"/>
                <a:ea typeface="Open Sans" panose="020B0606030504020204" pitchFamily="34" charset="0"/>
                <a:cs typeface="Open Sans" panose="020B0606030504020204" pitchFamily="34" charset="0"/>
              </a:rPr>
              <a:pPr algn="ctr"/>
              <a:t>$1,551,931.03</a:t>
            </a:fld>
            <a:endParaRPr lang="en-GB" sz="1700" b="1" kern="1200">
              <a:solidFill>
                <a:schemeClr val="accent3"/>
              </a:solidFill>
              <a:latin typeface="+mn-lt"/>
              <a:ea typeface="Open Sans" panose="020B0606030504020204" pitchFamily="34" charset="0"/>
              <a:cs typeface="Open Sans" panose="020B0606030504020204" pitchFamily="34" charset="0"/>
            </a:endParaRPr>
          </a:p>
        </xdr:txBody>
      </xdr:sp>
      <xdr:sp macro="" textlink="">
        <xdr:nvSpPr>
          <xdr:cNvPr id="52" name="TextBox 51">
            <a:extLst>
              <a:ext uri="{FF2B5EF4-FFF2-40B4-BE49-F238E27FC236}">
                <a16:creationId xmlns:a16="http://schemas.microsoft.com/office/drawing/2014/main" id="{F9803020-EC0B-CE43-783E-315C2F655CC7}"/>
              </a:ext>
            </a:extLst>
          </xdr:cNvPr>
          <xdr:cNvSpPr txBox="1"/>
        </xdr:nvSpPr>
        <xdr:spPr>
          <a:xfrm>
            <a:off x="5755219" y="2448727"/>
            <a:ext cx="2575985" cy="37465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>
            <a:noAutofit/>
          </a:bodyPr>
          <a:lstStyle/>
          <a:p>
            <a:pPr algn="ctr"/>
            <a:r>
              <a:rPr lang="en-GB" sz="1600" kern="1200">
                <a:solidFill>
                  <a:schemeClr val="accent3"/>
                </a:solidFill>
                <a:latin typeface="+mn-lt"/>
                <a:ea typeface="Open Sans" panose="020B0606030504020204" pitchFamily="34" charset="0"/>
                <a:cs typeface="Open Sans" panose="020B0606030504020204" pitchFamily="34" charset="0"/>
              </a:rPr>
              <a:t>Profit</a:t>
            </a:r>
          </a:p>
        </xdr:txBody>
      </xdr:sp>
    </xdr:grpSp>
    <xdr:clientData/>
  </xdr:twoCellAnchor>
  <xdr:twoCellAnchor>
    <xdr:from>
      <xdr:col>7</xdr:col>
      <xdr:colOff>1185941</xdr:colOff>
      <xdr:row>5</xdr:row>
      <xdr:rowOff>12700</xdr:rowOff>
    </xdr:from>
    <xdr:to>
      <xdr:col>9</xdr:col>
      <xdr:colOff>541098</xdr:colOff>
      <xdr:row>9</xdr:row>
      <xdr:rowOff>107950</xdr:rowOff>
    </xdr:to>
    <xdr:grpSp>
      <xdr:nvGrpSpPr>
        <xdr:cNvPr id="53" name="Group 52">
          <a:extLst>
            <a:ext uri="{FF2B5EF4-FFF2-40B4-BE49-F238E27FC236}">
              <a16:creationId xmlns:a16="http://schemas.microsoft.com/office/drawing/2014/main" id="{D4F09AA7-3AA7-413D-A62B-1E36F1EB49FC}"/>
            </a:ext>
          </a:extLst>
        </xdr:cNvPr>
        <xdr:cNvGrpSpPr/>
      </xdr:nvGrpSpPr>
      <xdr:grpSpPr>
        <a:xfrm>
          <a:off x="8780541" y="1155700"/>
          <a:ext cx="1444307" cy="933450"/>
          <a:chOff x="5740400" y="2279650"/>
          <a:chExt cx="2590804" cy="1187450"/>
        </a:xfrm>
      </xdr:grpSpPr>
      <xdr:sp macro="" textlink="">
        <xdr:nvSpPr>
          <xdr:cNvPr id="54" name="Rectangle: Rounded Corners 53">
            <a:extLst>
              <a:ext uri="{FF2B5EF4-FFF2-40B4-BE49-F238E27FC236}">
                <a16:creationId xmlns:a16="http://schemas.microsoft.com/office/drawing/2014/main" id="{556D26C4-9C22-3967-B5BE-49258D9F950F}"/>
              </a:ext>
            </a:extLst>
          </xdr:cNvPr>
          <xdr:cNvSpPr/>
        </xdr:nvSpPr>
        <xdr:spPr>
          <a:xfrm>
            <a:off x="5740400" y="2279650"/>
            <a:ext cx="2590800" cy="1187450"/>
          </a:xfrm>
          <a:prstGeom prst="roundRect">
            <a:avLst/>
          </a:prstGeom>
          <a:ln>
            <a:solidFill>
              <a:schemeClr val="bg1">
                <a:lumMod val="85000"/>
              </a:schemeClr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>
            <a:noAutofit/>
          </a:bodyPr>
          <a:lstStyle/>
          <a:p>
            <a:pPr algn="l"/>
            <a:endParaRPr lang="en-GB" sz="1100" kern="1200"/>
          </a:p>
        </xdr:txBody>
      </xdr:sp>
      <xdr:sp macro="" textlink="Helper!C6">
        <xdr:nvSpPr>
          <xdr:cNvPr id="55" name="TextBox 54">
            <a:extLst>
              <a:ext uri="{FF2B5EF4-FFF2-40B4-BE49-F238E27FC236}">
                <a16:creationId xmlns:a16="http://schemas.microsoft.com/office/drawing/2014/main" id="{82F64821-6C15-FBA3-54B0-350EB2EC69F2}"/>
              </a:ext>
            </a:extLst>
          </xdr:cNvPr>
          <xdr:cNvSpPr txBox="1"/>
        </xdr:nvSpPr>
        <xdr:spPr>
          <a:xfrm>
            <a:off x="5755219" y="2786819"/>
            <a:ext cx="2555588" cy="51738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pPr algn="ctr"/>
            <a:fld id="{73646C69-FF6D-4449-983B-8703FD13E238}" type="TxLink">
              <a:rPr lang="en-US" sz="1700" b="1" i="0" u="none" strike="noStrike" kern="1200">
                <a:solidFill>
                  <a:schemeClr val="accent5"/>
                </a:solidFill>
                <a:latin typeface="+mn-lt"/>
                <a:ea typeface="Open Sans" panose="020B0606030504020204" pitchFamily="34" charset="0"/>
                <a:cs typeface="Open Sans" panose="020B0606030504020204" pitchFamily="34" charset="0"/>
              </a:rPr>
              <a:pPr algn="ctr"/>
              <a:t>40%</a:t>
            </a:fld>
            <a:endParaRPr lang="en-GB" sz="1700" b="1" kern="1200">
              <a:solidFill>
                <a:schemeClr val="accent5"/>
              </a:solidFill>
              <a:latin typeface="+mn-lt"/>
              <a:ea typeface="Open Sans" panose="020B0606030504020204" pitchFamily="34" charset="0"/>
              <a:cs typeface="Open Sans" panose="020B0606030504020204" pitchFamily="34" charset="0"/>
            </a:endParaRPr>
          </a:p>
        </xdr:txBody>
      </xdr:sp>
      <xdr:sp macro="" textlink="">
        <xdr:nvSpPr>
          <xdr:cNvPr id="56" name="TextBox 55">
            <a:extLst>
              <a:ext uri="{FF2B5EF4-FFF2-40B4-BE49-F238E27FC236}">
                <a16:creationId xmlns:a16="http://schemas.microsoft.com/office/drawing/2014/main" id="{98A451C2-3839-BCEE-DE8F-2792221CA593}"/>
              </a:ext>
            </a:extLst>
          </xdr:cNvPr>
          <xdr:cNvSpPr txBox="1"/>
        </xdr:nvSpPr>
        <xdr:spPr>
          <a:xfrm>
            <a:off x="5755219" y="2448727"/>
            <a:ext cx="2575985" cy="37465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>
            <a:noAutofit/>
          </a:bodyPr>
          <a:lstStyle/>
          <a:p>
            <a:pPr algn="ctr"/>
            <a:r>
              <a:rPr lang="en-GB" sz="1600" kern="1200">
                <a:solidFill>
                  <a:schemeClr val="accent5"/>
                </a:solidFill>
                <a:latin typeface="+mn-lt"/>
                <a:ea typeface="Open Sans" panose="020B0606030504020204" pitchFamily="34" charset="0"/>
                <a:cs typeface="Open Sans" panose="020B0606030504020204" pitchFamily="34" charset="0"/>
              </a:rPr>
              <a:t>Profit</a:t>
            </a:r>
            <a:r>
              <a:rPr lang="en-GB" sz="1600" kern="1200" baseline="0">
                <a:solidFill>
                  <a:schemeClr val="accent5"/>
                </a:solidFill>
                <a:latin typeface="+mn-lt"/>
                <a:ea typeface="Open Sans" panose="020B0606030504020204" pitchFamily="34" charset="0"/>
                <a:cs typeface="Open Sans" panose="020B0606030504020204" pitchFamily="34" charset="0"/>
              </a:rPr>
              <a:t> Margin</a:t>
            </a:r>
          </a:p>
        </xdr:txBody>
      </xdr:sp>
    </xdr:grpSp>
    <xdr:clientData/>
  </xdr:twoCellAnchor>
  <xdr:twoCellAnchor>
    <xdr:from>
      <xdr:col>1</xdr:col>
      <xdr:colOff>50370</xdr:colOff>
      <xdr:row>1</xdr:row>
      <xdr:rowOff>146050</xdr:rowOff>
    </xdr:from>
    <xdr:to>
      <xdr:col>6</xdr:col>
      <xdr:colOff>1357205</xdr:colOff>
      <xdr:row>8</xdr:row>
      <xdr:rowOff>5595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8F63A6A-0262-7B4A-21A4-401D55A2981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268" t="33843" r="3268" b="32461"/>
        <a:stretch/>
      </xdr:blipFill>
      <xdr:spPr>
        <a:xfrm>
          <a:off x="158320" y="450850"/>
          <a:ext cx="5764535" cy="1326395"/>
        </a:xfrm>
        <a:prstGeom prst="rect">
          <a:avLst/>
        </a:prstGeom>
      </xdr:spPr>
    </xdr:pic>
    <xdr:clientData/>
  </xdr:twoCellAnchor>
  <xdr:twoCellAnchor>
    <xdr:from>
      <xdr:col>1</xdr:col>
      <xdr:colOff>6350</xdr:colOff>
      <xdr:row>9</xdr:row>
      <xdr:rowOff>165100</xdr:rowOff>
    </xdr:from>
    <xdr:to>
      <xdr:col>5</xdr:col>
      <xdr:colOff>590550</xdr:colOff>
      <xdr:row>23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A473EC5-0EF3-42BA-B940-838F1F9F55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647700</xdr:colOff>
      <xdr:row>9</xdr:row>
      <xdr:rowOff>158750</xdr:rowOff>
    </xdr:from>
    <xdr:to>
      <xdr:col>9</xdr:col>
      <xdr:colOff>539750</xdr:colOff>
      <xdr:row>23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16170DB-F708-4435-8B0F-C8894499C2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57150</xdr:colOff>
      <xdr:row>24</xdr:row>
      <xdr:rowOff>6350</xdr:rowOff>
    </xdr:from>
    <xdr:to>
      <xdr:col>9</xdr:col>
      <xdr:colOff>539750</xdr:colOff>
      <xdr:row>36</xdr:row>
      <xdr:rowOff>190500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2B13053E-869D-4D32-B142-58330D26C8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richPivotRecords" Target="richPivot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invalid="1" refreshedBy="Annelize Krause" refreshedDate="45688.662580555552" createdVersion="8" refreshedVersion="8" minRefreshableVersion="3" recordCount="1201" xr:uid="{B58EEA29-FC89-4516-9A32-E67FD3575E91}">
  <cacheSource type="worksheet">
    <worksheetSource name="Sales"/>
  </cacheSource>
  <cacheFields count="24">
    <cacheField name="OrderNo" numFmtId="0">
      <sharedItems/>
    </cacheField>
    <cacheField name="SalesOrderLineKey" numFmtId="0">
      <sharedItems containsSemiMixedTypes="0" containsString="0" containsNumber="1" containsInteger="1" minValue="43697001" maxValue="45265001"/>
    </cacheField>
    <cacheField name="OrderQuantity" numFmtId="0">
      <sharedItems containsSemiMixedTypes="0" containsString="0" containsNumber="1" containsInteger="1" minValue="1" maxValue="1"/>
    </cacheField>
    <cacheField name="ItemCost" numFmtId="164">
      <sharedItems containsSemiMixedTypes="0" containsString="0" containsNumber="1" minValue="413.15" maxValue="2171.29"/>
    </cacheField>
    <cacheField name="ItemPrice" numFmtId="164">
      <sharedItems containsSemiMixedTypes="0" containsString="0" containsNumber="1" minValue="699.1" maxValue="3578.27"/>
    </cacheField>
    <cacheField name="TotalCost" numFmtId="164">
      <sharedItems containsSemiMixedTypes="0" containsString="0" containsNumber="1" minValue="413.15" maxValue="2171.29"/>
    </cacheField>
    <cacheField name="TotalRevenue" numFmtId="164">
      <sharedItems containsSemiMixedTypes="0" containsString="0" containsNumber="1" minValue="699.1" maxValue="3578.27"/>
    </cacheField>
    <cacheField name="Profit" numFmtId="164">
      <sharedItems containsSemiMixedTypes="0" containsString="0" containsNumber="1" minValue="285.95000000000005" maxValue="1487.8399999999997"/>
    </cacheField>
    <cacheField name="OrderDate" numFmtId="166">
      <sharedItems containsSemiMixedTypes="0" containsNonDate="0" containsDate="1" containsString="0" minDate="2017-07-01T00:00:00" maxDate="2018-01-01T00:00:00" count="184">
        <d v="2017-07-01T00:00:00"/>
        <d v="2017-07-02T00:00:00"/>
        <d v="2017-07-03T00:00:00"/>
        <d v="2017-07-04T00:00:00"/>
        <d v="2017-07-05T00:00:00"/>
        <d v="2017-07-06T00:00:00"/>
        <d v="2017-07-07T00:00:00"/>
        <d v="2017-07-08T00:00:00"/>
        <d v="2017-07-09T00:00:00"/>
        <d v="2017-07-10T00:00:00"/>
        <d v="2017-07-11T00:00:00"/>
        <d v="2017-07-12T00:00:00"/>
        <d v="2017-07-13T00:00:00"/>
        <d v="2017-07-14T00:00:00"/>
        <d v="2017-07-15T00:00:00"/>
        <d v="2017-07-16T00:00:00"/>
        <d v="2017-07-17T00:00:00"/>
        <d v="2017-07-18T00:00:00"/>
        <d v="2017-07-19T00:00:00"/>
        <d v="2017-07-20T00:00:00"/>
        <d v="2017-07-21T00:00:00"/>
        <d v="2017-07-22T00:00:00"/>
        <d v="2017-07-23T00:00:00"/>
        <d v="2017-07-24T00:00:00"/>
        <d v="2017-07-25T00:00:00"/>
        <d v="2017-07-26T00:00:00"/>
        <d v="2017-07-27T00:00:00"/>
        <d v="2017-07-28T00:00:00"/>
        <d v="2017-07-29T00:00:00"/>
        <d v="2017-07-30T00:00:00"/>
        <d v="2017-07-31T00:00:00"/>
        <d v="2017-08-01T00:00:00"/>
        <d v="2017-08-02T00:00:00"/>
        <d v="2017-08-03T00:00:00"/>
        <d v="2017-08-04T00:00:00"/>
        <d v="2017-08-05T00:00:00"/>
        <d v="2017-08-06T00:00:00"/>
        <d v="2017-08-08T00:00:00"/>
        <d v="2017-08-10T00:00:00"/>
        <d v="2017-08-11T00:00:00"/>
        <d v="2017-08-12T00:00:00"/>
        <d v="2017-08-13T00:00:00"/>
        <d v="2017-08-14T00:00:00"/>
        <d v="2017-08-15T00:00:00"/>
        <d v="2017-08-16T00:00:00"/>
        <d v="2017-08-17T00:00:00"/>
        <d v="2017-08-18T00:00:00"/>
        <d v="2017-08-19T00:00:00"/>
        <d v="2017-08-20T00:00:00"/>
        <d v="2017-08-22T00:00:00"/>
        <d v="2017-08-23T00:00:00"/>
        <d v="2017-08-24T00:00:00"/>
        <d v="2017-08-25T00:00:00"/>
        <d v="2017-08-27T00:00:00"/>
        <d v="2017-08-28T00:00:00"/>
        <d v="2017-08-31T00:00:00"/>
        <d v="2017-09-01T00:00:00"/>
        <d v="2017-09-02T00:00:00"/>
        <d v="2017-09-03T00:00:00"/>
        <d v="2017-09-04T00:00:00"/>
        <d v="2017-09-05T00:00:00"/>
        <d v="2017-09-06T00:00:00"/>
        <d v="2017-09-07T00:00:00"/>
        <d v="2017-09-08T00:00:00"/>
        <d v="2017-09-09T00:00:00"/>
        <d v="2017-09-10T00:00:00"/>
        <d v="2017-09-11T00:00:00"/>
        <d v="2017-09-12T00:00:00"/>
        <d v="2017-09-13T00:00:00"/>
        <d v="2017-09-14T00:00:00"/>
        <d v="2017-09-16T00:00:00"/>
        <d v="2017-09-17T00:00:00"/>
        <d v="2017-09-18T00:00:00"/>
        <d v="2017-09-19T00:00:00"/>
        <d v="2017-09-20T00:00:00"/>
        <d v="2017-09-22T00:00:00"/>
        <d v="2017-09-23T00:00:00"/>
        <d v="2017-09-25T00:00:00"/>
        <d v="2017-09-26T00:00:00"/>
        <d v="2017-09-27T00:00:00"/>
        <d v="2017-09-28T00:00:00"/>
        <d v="2017-09-29T00:00:00"/>
        <d v="2017-10-01T00:00:00"/>
        <d v="2017-10-03T00:00:00"/>
        <d v="2017-10-04T00:00:00"/>
        <d v="2017-10-05T00:00:00"/>
        <d v="2017-10-06T00:00:00"/>
        <d v="2017-10-07T00:00:00"/>
        <d v="2017-10-08T00:00:00"/>
        <d v="2017-10-09T00:00:00"/>
        <d v="2017-10-10T00:00:00"/>
        <d v="2017-10-11T00:00:00"/>
        <d v="2017-10-12T00:00:00"/>
        <d v="2017-10-13T00:00:00"/>
        <d v="2017-10-14T00:00:00"/>
        <d v="2017-10-15T00:00:00"/>
        <d v="2017-10-16T00:00:00"/>
        <d v="2017-10-17T00:00:00"/>
        <d v="2017-10-18T00:00:00"/>
        <d v="2017-10-19T00:00:00"/>
        <d v="2017-10-20T00:00:00"/>
        <d v="2017-10-21T00:00:00"/>
        <d v="2017-10-22T00:00:00"/>
        <d v="2017-10-23T00:00:00"/>
        <d v="2017-10-24T00:00:00"/>
        <d v="2017-10-25T00:00:00"/>
        <d v="2017-10-26T00:00:00"/>
        <d v="2017-10-28T00:00:00"/>
        <d v="2017-10-29T00:00:00"/>
        <d v="2017-10-30T00:00:00"/>
        <d v="2017-10-31T00:00:00"/>
        <d v="2017-11-01T00:00:00"/>
        <d v="2017-11-02T00:00:00"/>
        <d v="2017-11-03T00:00:00"/>
        <d v="2017-11-04T00:00:00"/>
        <d v="2017-11-05T00:00:00"/>
        <d v="2017-11-06T00:00:00"/>
        <d v="2017-11-07T00:00:00"/>
        <d v="2017-11-08T00:00:00"/>
        <d v="2017-11-10T00:00:00"/>
        <d v="2017-11-12T00:00:00"/>
        <d v="2017-11-13T00:00:00"/>
        <d v="2017-11-14T00:00:00"/>
        <d v="2017-11-15T00:00:00"/>
        <d v="2017-11-16T00:00:00"/>
        <d v="2017-11-17T00:00:00"/>
        <d v="2017-11-18T00:00:00"/>
        <d v="2017-11-19T00:00:00"/>
        <d v="2017-11-20T00:00:00"/>
        <d v="2017-11-21T00:00:00"/>
        <d v="2017-11-22T00:00:00"/>
        <d v="2017-11-23T00:00:00"/>
        <d v="2017-11-24T00:00:00"/>
        <d v="2017-11-25T00:00:00"/>
        <d v="2017-11-27T00:00:00"/>
        <d v="2017-11-28T00:00:00"/>
        <d v="2017-11-29T00:00:00"/>
        <d v="2017-11-30T00:00:00"/>
        <d v="2017-12-01T00:00:00"/>
        <d v="2017-12-02T00:00:00"/>
        <d v="2017-12-03T00:00:00"/>
        <d v="2017-12-07T00:00:00"/>
        <d v="2017-12-08T00:00:00"/>
        <d v="2017-12-09T00:00:00"/>
        <d v="2017-12-10T00:00:00"/>
        <d v="2017-12-11T00:00:00"/>
        <d v="2017-12-12T00:00:00"/>
        <d v="2017-12-14T00:00:00"/>
        <d v="2017-12-15T00:00:00"/>
        <d v="2017-12-16T00:00:00"/>
        <d v="2017-12-17T00:00:00"/>
        <d v="2017-12-18T00:00:00"/>
        <d v="2017-12-19T00:00:00"/>
        <d v="2017-12-20T00:00:00"/>
        <d v="2017-12-21T00:00:00"/>
        <d v="2017-12-22T00:00:00"/>
        <d v="2017-12-24T00:00:00"/>
        <d v="2017-12-25T00:00:00"/>
        <d v="2017-12-26T00:00:00"/>
        <d v="2017-12-27T00:00:00"/>
        <d v="2017-12-28T00:00:00"/>
        <d v="2017-12-29T00:00:00"/>
        <d v="2017-12-30T00:00:00"/>
        <d v="2017-12-31T00:00:00"/>
        <d v="2017-09-15T00:00:00"/>
        <d v="2017-10-27T00:00:00"/>
        <d v="2017-12-05T00:00:00"/>
        <d v="2017-12-06T00:00:00"/>
        <d v="2017-08-09T00:00:00"/>
        <d v="2017-12-04T00:00:00"/>
        <d v="2017-12-23T00:00:00"/>
        <d v="2017-08-07T00:00:00"/>
        <d v="2017-08-29T00:00:00"/>
        <d v="2017-09-24T00:00:00"/>
        <d v="2017-09-30T00:00:00"/>
        <d v="2017-11-26T00:00:00"/>
        <d v="2017-08-21T00:00:00"/>
        <d v="2017-08-26T00:00:00"/>
        <d v="2017-09-21T00:00:00"/>
        <d v="2017-11-11T00:00:00"/>
        <d v="2017-12-13T00:00:00"/>
        <d v="2017-08-30T00:00:00"/>
        <d v="2017-10-02T00:00:00"/>
        <d v="2017-11-09T00:00:00"/>
      </sharedItems>
      <fieldGroup par="23"/>
    </cacheField>
    <cacheField name="Month" numFmtId="166">
      <sharedItems count="6">
        <s v="2017-07"/>
        <s v="2017-08"/>
        <s v="2017-09"/>
        <s v="2017-10"/>
        <s v="2017-11"/>
        <s v="2017-12"/>
      </sharedItems>
    </cacheField>
    <cacheField name="DeliveryDueDate" numFmtId="166">
      <sharedItems containsSemiMixedTypes="0" containsNonDate="0" containsDate="1" containsString="0" minDate="2017-07-04T00:00:00" maxDate="2018-01-10T00:00:00"/>
    </cacheField>
    <cacheField name="OrderToDelivery" numFmtId="0">
      <sharedItems containsSemiMixedTypes="0" containsString="0" containsNumber="1" containsInteger="1" minValue="2" maxValue="10"/>
    </cacheField>
    <cacheField name="CustomerName" numFmtId="0">
      <sharedItems/>
    </cacheField>
    <cacheField name="CustomerCity" numFmtId="0">
      <sharedItems containsBlank="1"/>
    </cacheField>
    <cacheField name="CustomerState" numFmtId="0">
      <sharedItems/>
    </cacheField>
    <cacheField name="CustomerCountry" numFmtId="0">
      <sharedItems count="6">
        <s v="Australia"/>
        <s v="Canada"/>
        <s v="France"/>
        <s v="Germany"/>
        <s v="United Kingdom"/>
        <s v="United States"/>
      </sharedItems>
    </cacheField>
    <cacheField name="ProductCategory" numFmtId="0">
      <sharedItems/>
    </cacheField>
    <cacheField name="ProductSubcategory" numFmtId="0">
      <sharedItems count="2">
        <s v="Mountain Bikes"/>
        <s v="Road Bikes"/>
      </sharedItems>
    </cacheField>
    <cacheField name="Product" numFmtId="0">
      <sharedItems count="25">
        <s v="Mountain-100 Silver, 44"/>
        <s v="Road-150 Red, 62"/>
        <s v="Mountain-100 Black, 48"/>
        <s v="Mountain-100 Silver, 38"/>
        <s v="Road-150 Red, 52"/>
        <s v="Road-150 Red, 56"/>
        <s v="Road-150 Red, 44"/>
        <s v="Road-650 Black, 62"/>
        <s v="Mountain-100 Black, 44"/>
        <s v="Road-150 Red, 48"/>
        <s v="Mountain-100 Silver, 48"/>
        <s v="Mountain-100 Silver, 42"/>
        <s v="Road-650 Red, 44"/>
        <s v="Mountain-100 Black, 38"/>
        <s v="Road-650 Black, 44"/>
        <s v="Mountain-100 Black, 42"/>
        <s v="Road-650 Red, 60"/>
        <s v="Road-650 Black, 52"/>
        <s v="Road-650 Red, 58"/>
        <s v="Road-650 Red, 48"/>
        <s v="Road-650 Red, 52"/>
        <s v="Road-650 Black, 60"/>
        <s v="Road-650 Black, 58"/>
        <s v="Road-650 Black, 48"/>
        <s v="Road-650 Red, 62"/>
      </sharedItems>
    </cacheField>
    <cacheField name="ProductColor" numFmtId="0">
      <sharedItems/>
    </cacheField>
    <cacheField name="Model" numFmtId="0">
      <sharedItems/>
    </cacheField>
    <cacheField name="Order Line Price" numFmtId="0">
      <sharedItems containsBlank="1"/>
    </cacheField>
    <cacheField name="Days (OrderDate)" numFmtId="0" databaseField="0">
      <fieldGroup base="8">
        <rangePr groupBy="days" startDate="2017-07-01T00:00:00" endDate="2018-01-01T00:00:00"/>
        <groupItems count="368">
          <s v="&lt;7/1/2017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/1/2018"/>
        </groupItems>
      </fieldGroup>
    </cacheField>
    <cacheField name="Months (OrderDate)" numFmtId="0" databaseField="0">
      <fieldGroup base="8">
        <rangePr groupBy="months" startDate="2017-07-01T00:00:00" endDate="2018-01-01T00:00:00"/>
        <groupItems count="14">
          <s v="&lt;7/1/2017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1/2018"/>
        </groupItems>
      </fieldGroup>
    </cacheField>
  </cacheFields>
  <extLst>
    <ext xmlns:x14="http://schemas.microsoft.com/office/spreadsheetml/2009/9/main" uri="{725AE2AE-9491-48be-B2B4-4EB974FC3084}">
      <x14:pivotCacheDefinition/>
    </ext>
    <ext xmlns:xxpvi="http://schemas.microsoft.com/office/spreadsheetml/2022/pivotVersionInfo" uri="{9F748A41-CAEA-4470-BF7A-CE61E8FFA7F9}">
      <xxpvi:cacheVersionInfo>
        <xxpvi:lastRefreshFeature>RichData</xxpvi:lastRefreshFeature>
      </xxpvi:cacheVersionInfo>
    </ext>
    <ext xmlns:xprd="http://schemas.microsoft.com/office/spreadsheetml/2022/pivotRichData" uri="{2C874A73-7782-4A18-856F-96AC7E287872}">
      <xprd:richInfo pivotCacheGuid="{B58EEA29-FC89-4516-9A32-E67FD3575E91}" pivotIgnoreInvalidCache="1" r:id="rId1"/>
    </ext>
  </extLst>
</pivotCacheDefinition>
</file>

<file path=xl/pivotCache/richPivot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1">
  <r>
    <s v="SO43701"/>
    <n v="43701001"/>
    <n v="1"/>
    <n v="1912.15"/>
    <n v="3399.99"/>
    <n v="1912.15"/>
    <n v="3399.99"/>
    <n v="1487.8399999999997"/>
    <x v="0"/>
    <x v="0"/>
    <d v="2017-07-11T00:00:00"/>
    <n v="10"/>
    <s v="Christy Zhu"/>
    <s v="North Ryde"/>
    <s v="New South Wales"/>
    <x v="0"/>
    <s v="Bikes"/>
    <x v="0"/>
    <x v="0"/>
    <s v="Silver"/>
    <s v="Mountain-100"/>
    <m/>
  </r>
  <r>
    <s v="SO43703"/>
    <n v="43703001"/>
    <n v="1"/>
    <n v="2171.29"/>
    <n v="3578.27"/>
    <n v="2171.29"/>
    <n v="3578.27"/>
    <n v="1406.98"/>
    <x v="0"/>
    <x v="0"/>
    <d v="2017-07-07T00:00:00"/>
    <n v="6"/>
    <s v="Albert Alvarez"/>
    <s v="Perth"/>
    <s v="South Australia"/>
    <x v="0"/>
    <s v="Bikes"/>
    <x v="1"/>
    <x v="1"/>
    <s v="Red"/>
    <s v="Road-150"/>
    <m/>
  </r>
  <r>
    <s v="SO43704"/>
    <n v="43704001"/>
    <n v="1"/>
    <n v="1898.09"/>
    <n v="3374.99"/>
    <n v="1898.09"/>
    <n v="3374.99"/>
    <n v="1476.8999999999999"/>
    <x v="0"/>
    <x v="0"/>
    <d v="2017-07-04T00:00:00"/>
    <n v="3"/>
    <s v="Julio Ruiz"/>
    <s v="East Brisbane"/>
    <s v="Queensland"/>
    <x v="0"/>
    <s v="Bikes"/>
    <x v="0"/>
    <x v="2"/>
    <s v="Black"/>
    <s v="Mountain-100"/>
    <m/>
  </r>
  <r>
    <s v="SO43705"/>
    <n v="43705001"/>
    <n v="1"/>
    <n v="1912.15"/>
    <n v="3399.99"/>
    <n v="1912.15"/>
    <n v="3399.99"/>
    <n v="1487.8399999999997"/>
    <x v="0"/>
    <x v="0"/>
    <d v="2017-07-05T00:00:00"/>
    <n v="4"/>
    <s v="Curtis Lu"/>
    <s v="East Brisbane"/>
    <s v="Queensland"/>
    <x v="0"/>
    <s v="Bikes"/>
    <x v="0"/>
    <x v="3"/>
    <s v="Silver"/>
    <s v="Mountain-100"/>
    <m/>
  </r>
  <r>
    <s v="SO43709"/>
    <n v="43709001"/>
    <n v="1"/>
    <n v="2171.29"/>
    <n v="3578.27"/>
    <n v="2171.29"/>
    <n v="3578.27"/>
    <n v="1406.98"/>
    <x v="1"/>
    <x v="0"/>
    <d v="2017-07-07T00:00:00"/>
    <n v="5"/>
    <s v="Martha Xu"/>
    <s v="Rockhampton"/>
    <s v="Queensland"/>
    <x v="0"/>
    <s v="Bikes"/>
    <x v="1"/>
    <x v="4"/>
    <s v="Red"/>
    <s v="Road-150"/>
    <m/>
  </r>
  <r>
    <s v="SO43710"/>
    <n v="43710001"/>
    <n v="1"/>
    <n v="2171.29"/>
    <n v="3578.27"/>
    <n v="2171.29"/>
    <n v="3578.27"/>
    <n v="1406.98"/>
    <x v="1"/>
    <x v="0"/>
    <d v="2017-07-10T00:00:00"/>
    <n v="8"/>
    <s v="Katrina Raji"/>
    <s v="Wollongong"/>
    <s v="New South Wales"/>
    <x v="0"/>
    <s v="Bikes"/>
    <x v="1"/>
    <x v="5"/>
    <s v="Red"/>
    <s v="Road-150"/>
    <m/>
  </r>
  <r>
    <s v="SO43715"/>
    <n v="43715001"/>
    <n v="1"/>
    <n v="2171.29"/>
    <n v="3578.27"/>
    <n v="2171.29"/>
    <n v="3578.27"/>
    <n v="1406.98"/>
    <x v="2"/>
    <x v="0"/>
    <d v="2017-07-11T00:00:00"/>
    <n v="8"/>
    <s v="Warren Jai"/>
    <s v="Melbourne"/>
    <s v="Victoria"/>
    <x v="0"/>
    <s v="Bikes"/>
    <x v="1"/>
    <x v="5"/>
    <s v="Red"/>
    <s v="Road-150"/>
    <m/>
  </r>
  <r>
    <s v="SO43716"/>
    <n v="43716001"/>
    <n v="1"/>
    <n v="2171.29"/>
    <n v="3578.27"/>
    <n v="2171.29"/>
    <n v="3578.27"/>
    <n v="1406.98"/>
    <x v="2"/>
    <x v="0"/>
    <d v="2017-07-09T00:00:00"/>
    <n v="6"/>
    <s v="Jonathon Gutierrez"/>
    <s v="Goulburn"/>
    <s v="New South Wales"/>
    <x v="0"/>
    <s v="Bikes"/>
    <x v="1"/>
    <x v="6"/>
    <s v="Red"/>
    <s v="Road-150"/>
    <m/>
  </r>
  <r>
    <s v="SO43717"/>
    <n v="43717001"/>
    <n v="1"/>
    <n v="413.15"/>
    <n v="699.1"/>
    <n v="413.15"/>
    <n v="699.1"/>
    <n v="285.95000000000005"/>
    <x v="2"/>
    <x v="0"/>
    <d v="2017-07-08T00:00:00"/>
    <n v="5"/>
    <s v="Alexandra Watson"/>
    <s v="Goulburn"/>
    <s v="New South Wales"/>
    <x v="0"/>
    <s v="Bikes"/>
    <x v="1"/>
    <x v="7"/>
    <s v="Black"/>
    <s v="Road-650"/>
    <m/>
  </r>
  <r>
    <s v="SO43724"/>
    <n v="43724001"/>
    <n v="1"/>
    <n v="2171.29"/>
    <n v="3578.27"/>
    <n v="2171.29"/>
    <n v="3578.27"/>
    <n v="1406.98"/>
    <x v="3"/>
    <x v="0"/>
    <d v="2017-07-12T00:00:00"/>
    <n v="8"/>
    <s v="Misty Raji"/>
    <s v="Bendigo"/>
    <s v="Victoria"/>
    <x v="0"/>
    <s v="Bikes"/>
    <x v="1"/>
    <x v="6"/>
    <s v="Red"/>
    <s v="Road-150"/>
    <m/>
  </r>
  <r>
    <s v="SO43727"/>
    <n v="43727001"/>
    <n v="1"/>
    <n v="2171.29"/>
    <n v="3578.27"/>
    <n v="2171.29"/>
    <n v="3578.27"/>
    <n v="1406.98"/>
    <x v="3"/>
    <x v="0"/>
    <d v="2017-07-13T00:00:00"/>
    <n v="9"/>
    <s v="Logan Gonzales"/>
    <s v="Brisbane"/>
    <s v="Queensland"/>
    <x v="0"/>
    <s v="Bikes"/>
    <x v="1"/>
    <x v="6"/>
    <s v="Red"/>
    <s v="Road-150"/>
    <m/>
  </r>
  <r>
    <s v="SO43731"/>
    <n v="43731001"/>
    <n v="1"/>
    <n v="2171.29"/>
    <n v="3578.27"/>
    <n v="2171.29"/>
    <n v="3578.27"/>
    <n v="1406.98"/>
    <x v="4"/>
    <x v="0"/>
    <d v="2017-07-13T00:00:00"/>
    <n v="8"/>
    <s v="Rosa Zheng"/>
    <s v="Matraville"/>
    <s v="New South Wales"/>
    <x v="0"/>
    <s v="Bikes"/>
    <x v="1"/>
    <x v="5"/>
    <s v="Red"/>
    <s v="Road-150"/>
    <m/>
  </r>
  <r>
    <s v="SO43732"/>
    <n v="43732001"/>
    <n v="1"/>
    <n v="1898.09"/>
    <n v="3374.99"/>
    <n v="1898.09"/>
    <n v="3374.99"/>
    <n v="1476.8999999999999"/>
    <x v="4"/>
    <x v="0"/>
    <d v="2017-07-07T00:00:00"/>
    <n v="2"/>
    <s v="Alejandro Beck"/>
    <s v="Hawthorne"/>
    <s v="Queensland"/>
    <x v="0"/>
    <s v="Bikes"/>
    <x v="0"/>
    <x v="8"/>
    <s v="Black"/>
    <s v="Mountain-100"/>
    <m/>
  </r>
  <r>
    <s v="SO43735"/>
    <n v="43735001"/>
    <n v="1"/>
    <n v="2171.29"/>
    <n v="3578.27"/>
    <n v="2171.29"/>
    <n v="3578.27"/>
    <n v="1406.98"/>
    <x v="4"/>
    <x v="0"/>
    <d v="2017-07-10T00:00:00"/>
    <n v="5"/>
    <s v="Casey Pal"/>
    <s v="Caloundra"/>
    <s v="Queensland"/>
    <x v="0"/>
    <s v="Bikes"/>
    <x v="1"/>
    <x v="1"/>
    <s v="Red"/>
    <s v="Road-150"/>
    <m/>
  </r>
  <r>
    <s v="SO43736"/>
    <n v="43736001"/>
    <n v="1"/>
    <n v="1912.15"/>
    <n v="3399.99"/>
    <n v="1912.15"/>
    <n v="3399.99"/>
    <n v="1487.8399999999997"/>
    <x v="4"/>
    <x v="0"/>
    <d v="2017-07-07T00:00:00"/>
    <n v="2"/>
    <s v="Ruben Torres"/>
    <s v="Hobart"/>
    <s v="Tasmania"/>
    <x v="0"/>
    <s v="Bikes"/>
    <x v="0"/>
    <x v="0"/>
    <s v="Silver"/>
    <s v="Mountain-100"/>
    <m/>
  </r>
  <r>
    <s v="SO43740"/>
    <n v="43740001"/>
    <n v="1"/>
    <n v="2171.29"/>
    <n v="3578.27"/>
    <n v="2171.29"/>
    <n v="3578.27"/>
    <n v="1406.98"/>
    <x v="5"/>
    <x v="0"/>
    <d v="2017-07-09T00:00:00"/>
    <n v="3"/>
    <s v="Cory Arun"/>
    <s v="Milsons Point"/>
    <s v="New South Wales"/>
    <x v="0"/>
    <s v="Bikes"/>
    <x v="1"/>
    <x v="9"/>
    <s v="Red"/>
    <s v="Road-150"/>
    <m/>
  </r>
  <r>
    <s v="SO43743"/>
    <n v="43743001"/>
    <n v="1"/>
    <n v="1912.15"/>
    <n v="3399.99"/>
    <n v="1912.15"/>
    <n v="3399.99"/>
    <n v="1487.8399999999997"/>
    <x v="5"/>
    <x v="0"/>
    <d v="2017-07-16T00:00:00"/>
    <n v="10"/>
    <s v="Marco Mehta"/>
    <s v="Warrnambool"/>
    <s v="Victoria"/>
    <x v="0"/>
    <s v="Bikes"/>
    <x v="0"/>
    <x v="10"/>
    <s v="Silver"/>
    <s v="Mountain-100"/>
    <m/>
  </r>
  <r>
    <s v="SO43744"/>
    <n v="43744001"/>
    <n v="1"/>
    <n v="2171.29"/>
    <n v="3578.27"/>
    <n v="2171.29"/>
    <n v="3578.27"/>
    <n v="1406.98"/>
    <x v="5"/>
    <x v="0"/>
    <d v="2017-07-11T00:00:00"/>
    <n v="5"/>
    <s v="Haley Ward"/>
    <s v="Rockhampton"/>
    <s v="Queensland"/>
    <x v="0"/>
    <s v="Bikes"/>
    <x v="1"/>
    <x v="4"/>
    <s v="Red"/>
    <s v="Road-150"/>
    <m/>
  </r>
  <r>
    <s v="SO43745"/>
    <n v="43745001"/>
    <n v="1"/>
    <n v="2171.29"/>
    <n v="3578.27"/>
    <n v="2171.29"/>
    <n v="3578.27"/>
    <n v="1406.98"/>
    <x v="6"/>
    <x v="0"/>
    <d v="2017-07-11T00:00:00"/>
    <n v="4"/>
    <s v="Manuel Fernandez"/>
    <s v="Malabar"/>
    <s v="New South Wales"/>
    <x v="0"/>
    <s v="Bikes"/>
    <x v="1"/>
    <x v="6"/>
    <s v="Red"/>
    <s v="Road-150"/>
    <m/>
  </r>
  <r>
    <s v="SO43746"/>
    <n v="43746001"/>
    <n v="1"/>
    <n v="2171.29"/>
    <n v="3578.27"/>
    <n v="2171.29"/>
    <n v="3578.27"/>
    <n v="1406.98"/>
    <x v="6"/>
    <x v="0"/>
    <d v="2017-07-15T00:00:00"/>
    <n v="8"/>
    <s v="Kelvin Liang"/>
    <s v="Perth"/>
    <s v="South Australia"/>
    <x v="0"/>
    <s v="Bikes"/>
    <x v="1"/>
    <x v="9"/>
    <s v="Red"/>
    <s v="Road-150"/>
    <m/>
  </r>
  <r>
    <s v="SO43753"/>
    <n v="43753001"/>
    <n v="1"/>
    <n v="2171.29"/>
    <n v="3578.27"/>
    <n v="2171.29"/>
    <n v="3578.27"/>
    <n v="1406.98"/>
    <x v="6"/>
    <x v="0"/>
    <d v="2017-07-09T00:00:00"/>
    <n v="2"/>
    <s v="Tabitha Arthur"/>
    <s v="Bendigo"/>
    <s v="Victoria"/>
    <x v="0"/>
    <s v="Bikes"/>
    <x v="1"/>
    <x v="1"/>
    <s v="Red"/>
    <s v="Road-150"/>
    <m/>
  </r>
  <r>
    <s v="SO43757"/>
    <n v="43757001"/>
    <n v="1"/>
    <n v="1898.09"/>
    <n v="3374.99"/>
    <n v="1898.09"/>
    <n v="3374.99"/>
    <n v="1476.8999999999999"/>
    <x v="7"/>
    <x v="0"/>
    <d v="2017-07-11T00:00:00"/>
    <n v="3"/>
    <s v="Shannon Wang"/>
    <s v="Sunbury"/>
    <s v="Victoria"/>
    <x v="0"/>
    <s v="Bikes"/>
    <x v="0"/>
    <x v="8"/>
    <s v="Black"/>
    <s v="Mountain-100"/>
    <m/>
  </r>
  <r>
    <s v="SO43760"/>
    <n v="43760001"/>
    <n v="1"/>
    <n v="2171.29"/>
    <n v="3578.27"/>
    <n v="2171.29"/>
    <n v="3578.27"/>
    <n v="1406.98"/>
    <x v="7"/>
    <x v="0"/>
    <d v="2017-07-13T00:00:00"/>
    <n v="5"/>
    <s v="Tiffany Gao"/>
    <s v="Goulburn"/>
    <s v="New South Wales"/>
    <x v="0"/>
    <s v="Bikes"/>
    <x v="1"/>
    <x v="5"/>
    <s v="Red"/>
    <s v="Road-150"/>
    <m/>
  </r>
  <r>
    <s v="SO43761"/>
    <n v="43761001"/>
    <n v="1"/>
    <n v="2171.29"/>
    <n v="3578.27"/>
    <n v="2171.29"/>
    <n v="3578.27"/>
    <n v="1406.98"/>
    <x v="7"/>
    <x v="0"/>
    <d v="2017-07-11T00:00:00"/>
    <n v="3"/>
    <s v="Brenda Fernandez"/>
    <s v="Seaford"/>
    <s v="Victoria"/>
    <x v="0"/>
    <s v="Bikes"/>
    <x v="1"/>
    <x v="1"/>
    <s v="Red"/>
    <s v="Road-150"/>
    <m/>
  </r>
  <r>
    <s v="SO43763"/>
    <n v="43763001"/>
    <n v="1"/>
    <n v="2171.29"/>
    <n v="3578.27"/>
    <n v="2171.29"/>
    <n v="3578.27"/>
    <n v="1406.98"/>
    <x v="8"/>
    <x v="0"/>
    <d v="2017-07-16T00:00:00"/>
    <n v="7"/>
    <s v="Martha Liang"/>
    <s v="Goulburn"/>
    <s v="New South Wales"/>
    <x v="0"/>
    <s v="Bikes"/>
    <x v="1"/>
    <x v="4"/>
    <s v="Red"/>
    <s v="Road-150"/>
    <m/>
  </r>
  <r>
    <s v="SO43764"/>
    <n v="43764001"/>
    <n v="1"/>
    <n v="2171.29"/>
    <n v="3578.27"/>
    <n v="2171.29"/>
    <n v="3578.27"/>
    <n v="1406.98"/>
    <x v="8"/>
    <x v="0"/>
    <d v="2017-07-14T00:00:00"/>
    <n v="5"/>
    <s v="Ebony Ashe"/>
    <s v="Matraville"/>
    <s v="New South Wales"/>
    <x v="0"/>
    <s v="Bikes"/>
    <x v="1"/>
    <x v="1"/>
    <s v="Red"/>
    <s v="Road-150"/>
    <m/>
  </r>
  <r>
    <s v="SO43765"/>
    <n v="43765001"/>
    <n v="1"/>
    <n v="1912.15"/>
    <n v="3399.99"/>
    <n v="1912.15"/>
    <n v="3399.99"/>
    <n v="1487.8399999999997"/>
    <x v="8"/>
    <x v="0"/>
    <d v="2017-07-11T00:00:00"/>
    <n v="2"/>
    <s v="Jacquelyn Suarez"/>
    <s v="East Brisbane"/>
    <s v="Queensland"/>
    <x v="0"/>
    <s v="Bikes"/>
    <x v="0"/>
    <x v="0"/>
    <s v="Silver"/>
    <s v="Mountain-100"/>
    <m/>
  </r>
  <r>
    <s v="SO43766"/>
    <n v="43766001"/>
    <n v="1"/>
    <n v="2171.29"/>
    <n v="3578.27"/>
    <n v="2171.29"/>
    <n v="3578.27"/>
    <n v="1406.98"/>
    <x v="8"/>
    <x v="0"/>
    <d v="2017-07-16T00:00:00"/>
    <n v="7"/>
    <s v="Krystal Holt"/>
    <s v="Cranbourne"/>
    <s v="Victoria"/>
    <x v="0"/>
    <s v="Bikes"/>
    <x v="1"/>
    <x v="4"/>
    <s v="Red"/>
    <s v="Road-150"/>
    <m/>
  </r>
  <r>
    <s v="SO43767"/>
    <n v="43767001"/>
    <n v="1"/>
    <n v="1898.09"/>
    <n v="3374.99"/>
    <n v="1898.09"/>
    <n v="3374.99"/>
    <n v="1476.8999999999999"/>
    <x v="8"/>
    <x v="0"/>
    <d v="2017-07-13T00:00:00"/>
    <n v="4"/>
    <s v="Eugene Huang"/>
    <s v="Seaford"/>
    <s v="Victoria"/>
    <x v="0"/>
    <s v="Bikes"/>
    <x v="0"/>
    <x v="8"/>
    <s v="Black"/>
    <s v="Mountain-100"/>
    <m/>
  </r>
  <r>
    <s v="SO43772"/>
    <n v="43772001"/>
    <n v="1"/>
    <n v="2171.29"/>
    <n v="3578.27"/>
    <n v="2171.29"/>
    <n v="3578.27"/>
    <n v="1406.98"/>
    <x v="9"/>
    <x v="0"/>
    <d v="2017-07-12T00:00:00"/>
    <n v="2"/>
    <s v="Damien Huang"/>
    <s v="Hawthorne"/>
    <s v="Queensland"/>
    <x v="0"/>
    <s v="Bikes"/>
    <x v="1"/>
    <x v="9"/>
    <s v="Red"/>
    <s v="Road-150"/>
    <m/>
  </r>
  <r>
    <s v="SO43773"/>
    <n v="43773001"/>
    <n v="1"/>
    <n v="2171.29"/>
    <n v="3578.27"/>
    <n v="2171.29"/>
    <n v="3578.27"/>
    <n v="1406.98"/>
    <x v="9"/>
    <x v="0"/>
    <d v="2017-07-17T00:00:00"/>
    <n v="7"/>
    <s v="Arthur Perez"/>
    <s v="Sunbury"/>
    <s v="Victoria"/>
    <x v="0"/>
    <s v="Bikes"/>
    <x v="1"/>
    <x v="5"/>
    <s v="Red"/>
    <s v="Road-150"/>
    <m/>
  </r>
  <r>
    <s v="SO43774"/>
    <n v="43774001"/>
    <n v="1"/>
    <n v="2171.29"/>
    <n v="3578.27"/>
    <n v="2171.29"/>
    <n v="3578.27"/>
    <n v="1406.98"/>
    <x v="9"/>
    <x v="0"/>
    <d v="2017-07-16T00:00:00"/>
    <n v="6"/>
    <s v="Roy Raman"/>
    <s v="Goulburn"/>
    <s v="New South Wales"/>
    <x v="0"/>
    <s v="Bikes"/>
    <x v="1"/>
    <x v="4"/>
    <s v="Red"/>
    <s v="Road-150"/>
    <m/>
  </r>
  <r>
    <s v="SO43775"/>
    <n v="43775001"/>
    <n v="1"/>
    <n v="1912.15"/>
    <n v="3399.99"/>
    <n v="1912.15"/>
    <n v="3399.99"/>
    <n v="1487.8399999999997"/>
    <x v="9"/>
    <x v="0"/>
    <d v="2017-07-17T00:00:00"/>
    <n v="7"/>
    <s v="Jessie Zhao"/>
    <s v="Warrnambool"/>
    <s v="Victoria"/>
    <x v="0"/>
    <s v="Bikes"/>
    <x v="0"/>
    <x v="10"/>
    <s v="Silver"/>
    <s v="Mountain-100"/>
    <m/>
  </r>
  <r>
    <s v="SO43777"/>
    <n v="43777001"/>
    <n v="1"/>
    <n v="2171.29"/>
    <n v="3578.27"/>
    <n v="2171.29"/>
    <n v="3578.27"/>
    <n v="1406.98"/>
    <x v="9"/>
    <x v="0"/>
    <d v="2017-07-13T00:00:00"/>
    <n v="3"/>
    <s v="Troy Sai"/>
    <s v="Hobart"/>
    <s v="Tasmania"/>
    <x v="0"/>
    <s v="Bikes"/>
    <x v="1"/>
    <x v="6"/>
    <s v="Red"/>
    <s v="Road-150"/>
    <m/>
  </r>
  <r>
    <s v="SO43778"/>
    <n v="43778001"/>
    <n v="1"/>
    <n v="1912.15"/>
    <n v="3399.99"/>
    <n v="1912.15"/>
    <n v="3399.99"/>
    <n v="1487.8399999999997"/>
    <x v="9"/>
    <x v="0"/>
    <d v="2017-07-14T00:00:00"/>
    <n v="4"/>
    <s v="Clarence Rai"/>
    <s v="Bendigo"/>
    <s v="Victoria"/>
    <x v="0"/>
    <s v="Bikes"/>
    <x v="0"/>
    <x v="11"/>
    <s v="Silver"/>
    <s v="Mountain-100"/>
    <m/>
  </r>
  <r>
    <s v="SO43779"/>
    <n v="43779001"/>
    <n v="1"/>
    <n v="413.15"/>
    <n v="699.1"/>
    <n v="413.15"/>
    <n v="699.1"/>
    <n v="285.95000000000005"/>
    <x v="9"/>
    <x v="0"/>
    <d v="2017-07-17T00:00:00"/>
    <n v="7"/>
    <s v="Warren Zhang"/>
    <s v="Coffs Harbour"/>
    <s v="New South Wales"/>
    <x v="0"/>
    <s v="Bikes"/>
    <x v="1"/>
    <x v="12"/>
    <s v="Red"/>
    <s v="Road-650"/>
    <m/>
  </r>
  <r>
    <s v="SO43781"/>
    <n v="43781001"/>
    <n v="1"/>
    <n v="2171.29"/>
    <n v="3578.27"/>
    <n v="2171.29"/>
    <n v="3578.27"/>
    <n v="1406.98"/>
    <x v="10"/>
    <x v="0"/>
    <d v="2017-07-20T00:00:00"/>
    <n v="9"/>
    <s v="Monique Ramos"/>
    <s v="Warrnambool"/>
    <s v="Victoria"/>
    <x v="0"/>
    <s v="Bikes"/>
    <x v="1"/>
    <x v="9"/>
    <s v="Red"/>
    <s v="Road-150"/>
    <m/>
  </r>
  <r>
    <s v="SO43782"/>
    <n v="43782001"/>
    <n v="1"/>
    <n v="2171.29"/>
    <n v="3578.27"/>
    <n v="2171.29"/>
    <n v="3578.27"/>
    <n v="1406.98"/>
    <x v="10"/>
    <x v="0"/>
    <d v="2017-07-13T00:00:00"/>
    <n v="2"/>
    <s v="Melvin She"/>
    <s v="Townsville"/>
    <s v="Queensland"/>
    <x v="0"/>
    <s v="Bikes"/>
    <x v="1"/>
    <x v="9"/>
    <s v="Red"/>
    <s v="Road-150"/>
    <m/>
  </r>
  <r>
    <s v="SO43783"/>
    <n v="43783001"/>
    <n v="1"/>
    <n v="2171.29"/>
    <n v="3578.27"/>
    <n v="2171.29"/>
    <n v="3578.27"/>
    <n v="1406.98"/>
    <x v="10"/>
    <x v="0"/>
    <d v="2017-07-16T00:00:00"/>
    <n v="5"/>
    <s v="Cameron Thompson"/>
    <s v="Sydney"/>
    <s v="New South Wales"/>
    <x v="0"/>
    <s v="Bikes"/>
    <x v="1"/>
    <x v="9"/>
    <s v="Red"/>
    <s v="Road-150"/>
    <m/>
  </r>
  <r>
    <s v="SO43791"/>
    <n v="43791001"/>
    <n v="1"/>
    <n v="2171.29"/>
    <n v="3578.27"/>
    <n v="2171.29"/>
    <n v="3578.27"/>
    <n v="1406.98"/>
    <x v="11"/>
    <x v="0"/>
    <d v="2017-07-15T00:00:00"/>
    <n v="3"/>
    <s v="Dustin Lal"/>
    <s v="Springwood"/>
    <s v="New South Wales"/>
    <x v="0"/>
    <s v="Bikes"/>
    <x v="1"/>
    <x v="5"/>
    <s v="Red"/>
    <s v="Road-150"/>
    <m/>
  </r>
  <r>
    <s v="SO43792"/>
    <n v="43792001"/>
    <n v="1"/>
    <n v="2171.29"/>
    <n v="3578.27"/>
    <n v="2171.29"/>
    <n v="3578.27"/>
    <n v="1406.98"/>
    <x v="11"/>
    <x v="0"/>
    <d v="2017-07-22T00:00:00"/>
    <n v="10"/>
    <s v="Andres Lal"/>
    <s v="Port Macquarie"/>
    <s v="New South Wales"/>
    <x v="0"/>
    <s v="Bikes"/>
    <x v="1"/>
    <x v="9"/>
    <s v="Red"/>
    <s v="Road-150"/>
    <m/>
  </r>
  <r>
    <s v="SO43793"/>
    <n v="43793001"/>
    <n v="1"/>
    <n v="1912.15"/>
    <n v="3399.99"/>
    <n v="1912.15"/>
    <n v="3399.99"/>
    <n v="1487.8399999999997"/>
    <x v="11"/>
    <x v="0"/>
    <d v="2017-07-17T00:00:00"/>
    <n v="5"/>
    <s v="Jon Yang"/>
    <s v="Rockhampton"/>
    <s v="Queensland"/>
    <x v="0"/>
    <s v="Bikes"/>
    <x v="0"/>
    <x v="3"/>
    <s v="Silver"/>
    <s v="Mountain-100"/>
    <m/>
  </r>
  <r>
    <s v="SO43794"/>
    <n v="43794001"/>
    <n v="1"/>
    <n v="1912.15"/>
    <n v="3399.99"/>
    <n v="1912.15"/>
    <n v="3399.99"/>
    <n v="1487.8399999999997"/>
    <x v="11"/>
    <x v="0"/>
    <d v="2017-07-14T00:00:00"/>
    <n v="2"/>
    <s v="Jimmy Moreno"/>
    <s v="Bendigo"/>
    <s v="Victoria"/>
    <x v="0"/>
    <s v="Bikes"/>
    <x v="0"/>
    <x v="10"/>
    <s v="Silver"/>
    <s v="Mountain-100"/>
    <m/>
  </r>
  <r>
    <s v="SO43797"/>
    <n v="43797001"/>
    <n v="1"/>
    <n v="2171.29"/>
    <n v="3578.27"/>
    <n v="2171.29"/>
    <n v="3578.27"/>
    <n v="1406.98"/>
    <x v="12"/>
    <x v="0"/>
    <d v="2017-07-22T00:00:00"/>
    <n v="9"/>
    <s v="Francis Ramos"/>
    <s v="Wollongong"/>
    <s v="New South Wales"/>
    <x v="0"/>
    <s v="Bikes"/>
    <x v="1"/>
    <x v="9"/>
    <s v="Red"/>
    <s v="Road-150"/>
    <m/>
  </r>
  <r>
    <s v="SO43798"/>
    <n v="43798001"/>
    <n v="1"/>
    <n v="2171.29"/>
    <n v="3578.27"/>
    <n v="2171.29"/>
    <n v="3578.27"/>
    <n v="1406.98"/>
    <x v="12"/>
    <x v="0"/>
    <d v="2017-07-22T00:00:00"/>
    <n v="9"/>
    <s v="Tonya She"/>
    <s v="Hawthorne"/>
    <s v="Queensland"/>
    <x v="0"/>
    <s v="Bikes"/>
    <x v="1"/>
    <x v="1"/>
    <s v="Red"/>
    <s v="Road-150"/>
    <m/>
  </r>
  <r>
    <s v="SO43799"/>
    <n v="43799001"/>
    <n v="1"/>
    <n v="2171.29"/>
    <n v="3578.27"/>
    <n v="2171.29"/>
    <n v="3578.27"/>
    <n v="1406.98"/>
    <x v="12"/>
    <x v="0"/>
    <d v="2017-07-17T00:00:00"/>
    <n v="4"/>
    <s v="Danny Gomez"/>
    <s v="South Melbourne"/>
    <s v="Victoria"/>
    <x v="0"/>
    <s v="Bikes"/>
    <x v="1"/>
    <x v="9"/>
    <s v="Red"/>
    <s v="Road-150"/>
    <m/>
  </r>
  <r>
    <s v="SO43806"/>
    <n v="43806001"/>
    <n v="1"/>
    <n v="2171.29"/>
    <n v="3578.27"/>
    <n v="2171.29"/>
    <n v="3578.27"/>
    <n v="1406.98"/>
    <x v="13"/>
    <x v="0"/>
    <d v="2017-07-17T00:00:00"/>
    <n v="3"/>
    <s v="Sandra Huang"/>
    <s v="Hervey Bay"/>
    <s v="Queensland"/>
    <x v="0"/>
    <s v="Bikes"/>
    <x v="1"/>
    <x v="9"/>
    <s v="Red"/>
    <s v="Road-150"/>
    <m/>
  </r>
  <r>
    <s v="SO43809"/>
    <n v="43809001"/>
    <n v="1"/>
    <n v="2171.29"/>
    <n v="3578.27"/>
    <n v="2171.29"/>
    <n v="3578.27"/>
    <n v="1406.98"/>
    <x v="13"/>
    <x v="0"/>
    <d v="2017-07-20T00:00:00"/>
    <n v="6"/>
    <s v="Fernando Thompson"/>
    <s v="Sydney"/>
    <s v="New South Wales"/>
    <x v="0"/>
    <s v="Bikes"/>
    <x v="1"/>
    <x v="1"/>
    <s v="Red"/>
    <s v="Road-150"/>
    <m/>
  </r>
  <r>
    <s v="SO43810"/>
    <n v="43810001"/>
    <n v="1"/>
    <n v="1912.15"/>
    <n v="3399.99"/>
    <n v="1912.15"/>
    <n v="3399.99"/>
    <n v="1487.8399999999997"/>
    <x v="13"/>
    <x v="0"/>
    <d v="2017-07-20T00:00:00"/>
    <n v="6"/>
    <s v="Elizabeth Johnson"/>
    <s v="Wollongong"/>
    <s v="New South Wales"/>
    <x v="0"/>
    <s v="Bikes"/>
    <x v="0"/>
    <x v="11"/>
    <s v="Silver"/>
    <s v="Mountain-100"/>
    <m/>
  </r>
  <r>
    <s v="SO43811"/>
    <n v="43811001"/>
    <n v="1"/>
    <n v="1912.15"/>
    <n v="3399.99"/>
    <n v="1912.15"/>
    <n v="3399.99"/>
    <n v="1487.8399999999997"/>
    <x v="13"/>
    <x v="0"/>
    <d v="2017-07-23T00:00:00"/>
    <n v="9"/>
    <s v="Harold Sai"/>
    <s v="Goulburn"/>
    <s v="New South Wales"/>
    <x v="0"/>
    <s v="Bikes"/>
    <x v="0"/>
    <x v="0"/>
    <s v="Silver"/>
    <s v="Mountain-100"/>
    <m/>
  </r>
  <r>
    <s v="SO43815"/>
    <n v="43815001"/>
    <n v="1"/>
    <n v="2171.29"/>
    <n v="3578.27"/>
    <n v="2171.29"/>
    <n v="3578.27"/>
    <n v="1406.98"/>
    <x v="14"/>
    <x v="0"/>
    <d v="2017-07-22T00:00:00"/>
    <n v="7"/>
    <s v="Jordyn Simmons"/>
    <s v="Warrnambool"/>
    <s v="Victoria"/>
    <x v="0"/>
    <s v="Bikes"/>
    <x v="1"/>
    <x v="6"/>
    <s v="Red"/>
    <s v="Road-150"/>
    <m/>
  </r>
  <r>
    <s v="SO43816"/>
    <n v="43816001"/>
    <n v="1"/>
    <n v="2171.29"/>
    <n v="3578.27"/>
    <n v="2171.29"/>
    <n v="3578.27"/>
    <n v="1406.98"/>
    <x v="14"/>
    <x v="0"/>
    <d v="2017-07-19T00:00:00"/>
    <n v="4"/>
    <s v="Dawn Tang"/>
    <s v="Darlinghurst"/>
    <s v="New South Wales"/>
    <x v="0"/>
    <s v="Bikes"/>
    <x v="1"/>
    <x v="5"/>
    <s v="Red"/>
    <s v="Road-150"/>
    <m/>
  </r>
  <r>
    <s v="SO43817"/>
    <n v="43817001"/>
    <n v="1"/>
    <n v="2171.29"/>
    <n v="3578.27"/>
    <n v="2171.29"/>
    <n v="3578.27"/>
    <n v="1406.98"/>
    <x v="14"/>
    <x v="0"/>
    <d v="2017-07-21T00:00:00"/>
    <n v="6"/>
    <s v="Yolanda Chander"/>
    <s v="Hervey Bay"/>
    <s v="Queensland"/>
    <x v="0"/>
    <s v="Bikes"/>
    <x v="1"/>
    <x v="1"/>
    <s v="Red"/>
    <s v="Road-150"/>
    <m/>
  </r>
  <r>
    <s v="SO43818"/>
    <n v="43818001"/>
    <n v="1"/>
    <n v="2171.29"/>
    <n v="3578.27"/>
    <n v="2171.29"/>
    <n v="3578.27"/>
    <n v="1406.98"/>
    <x v="14"/>
    <x v="0"/>
    <d v="2017-07-23T00:00:00"/>
    <n v="8"/>
    <s v="Dominique Garcia"/>
    <s v="Melton"/>
    <s v="Victoria"/>
    <x v="0"/>
    <s v="Bikes"/>
    <x v="1"/>
    <x v="9"/>
    <s v="Red"/>
    <s v="Road-150"/>
    <m/>
  </r>
  <r>
    <s v="SO43819"/>
    <n v="43819001"/>
    <n v="1"/>
    <n v="1912.15"/>
    <n v="3399.99"/>
    <n v="1912.15"/>
    <n v="3399.99"/>
    <n v="1487.8399999999997"/>
    <x v="14"/>
    <x v="0"/>
    <d v="2017-07-18T00:00:00"/>
    <n v="3"/>
    <s v="Janet Alvarez"/>
    <s v="Matraville"/>
    <s v="New South Wales"/>
    <x v="0"/>
    <s v="Bikes"/>
    <x v="0"/>
    <x v="0"/>
    <s v="Silver"/>
    <s v="Mountain-100"/>
    <m/>
  </r>
  <r>
    <s v="SO43825"/>
    <n v="43825001"/>
    <n v="1"/>
    <n v="2171.29"/>
    <n v="3578.27"/>
    <n v="2171.29"/>
    <n v="3578.27"/>
    <n v="1406.98"/>
    <x v="14"/>
    <x v="0"/>
    <d v="2017-07-22T00:00:00"/>
    <n v="7"/>
    <s v="Levi Sai"/>
    <s v="Bendigo"/>
    <s v="Victoria"/>
    <x v="0"/>
    <s v="Bikes"/>
    <x v="1"/>
    <x v="4"/>
    <s v="Red"/>
    <s v="Road-150"/>
    <m/>
  </r>
  <r>
    <s v="SO43826"/>
    <n v="43826001"/>
    <n v="1"/>
    <n v="1898.09"/>
    <n v="3374.99"/>
    <n v="1898.09"/>
    <n v="3374.99"/>
    <n v="1476.8999999999999"/>
    <x v="14"/>
    <x v="0"/>
    <d v="2017-07-20T00:00:00"/>
    <n v="5"/>
    <s v="Rob Verhoff"/>
    <s v="Bendigo"/>
    <s v="Victoria"/>
    <x v="0"/>
    <s v="Bikes"/>
    <x v="0"/>
    <x v="13"/>
    <s v="Black"/>
    <s v="Mountain-100"/>
    <m/>
  </r>
  <r>
    <s v="SO43827"/>
    <n v="43827001"/>
    <n v="1"/>
    <n v="413.15"/>
    <n v="699.1"/>
    <n v="413.15"/>
    <n v="699.1"/>
    <n v="285.95000000000005"/>
    <x v="14"/>
    <x v="0"/>
    <d v="2017-07-19T00:00:00"/>
    <n v="4"/>
    <s v="Anthony Walker"/>
    <s v="Gold Coast"/>
    <s v="Queensland"/>
    <x v="0"/>
    <s v="Bikes"/>
    <x v="1"/>
    <x v="14"/>
    <s v="Black"/>
    <s v="Road-650"/>
    <m/>
  </r>
  <r>
    <s v="SO43830"/>
    <n v="43830001"/>
    <n v="1"/>
    <n v="2171.29"/>
    <n v="3578.27"/>
    <n v="2171.29"/>
    <n v="3578.27"/>
    <n v="1406.98"/>
    <x v="15"/>
    <x v="0"/>
    <d v="2017-07-20T00:00:00"/>
    <n v="4"/>
    <s v="Raul Sharma"/>
    <s v="Rhodes"/>
    <s v="New South Wales"/>
    <x v="0"/>
    <s v="Bikes"/>
    <x v="1"/>
    <x v="6"/>
    <s v="Red"/>
    <s v="Road-150"/>
    <m/>
  </r>
  <r>
    <s v="SO43831"/>
    <n v="43831001"/>
    <n v="1"/>
    <n v="1898.09"/>
    <n v="3374.99"/>
    <n v="1898.09"/>
    <n v="3374.99"/>
    <n v="1476.8999999999999"/>
    <x v="15"/>
    <x v="0"/>
    <d v="2017-07-18T00:00:00"/>
    <n v="2"/>
    <s v="Jill Jimenez"/>
    <s v="St. Leonards"/>
    <s v="New South Wales"/>
    <x v="0"/>
    <s v="Bikes"/>
    <x v="0"/>
    <x v="15"/>
    <s v="Black"/>
    <s v="Mountain-100"/>
    <m/>
  </r>
  <r>
    <s v="SO43837"/>
    <n v="43837001"/>
    <n v="1"/>
    <n v="1898.09"/>
    <n v="3374.99"/>
    <n v="1898.09"/>
    <n v="3374.99"/>
    <n v="1476.8999999999999"/>
    <x v="15"/>
    <x v="0"/>
    <d v="2017-07-18T00:00:00"/>
    <n v="2"/>
    <s v="Shannon Carlson"/>
    <s v="Hervey Bay"/>
    <s v="Queensland"/>
    <x v="0"/>
    <s v="Bikes"/>
    <x v="0"/>
    <x v="8"/>
    <s v="Black"/>
    <s v="Mountain-100"/>
    <m/>
  </r>
  <r>
    <s v="SO43842"/>
    <n v="43842001"/>
    <n v="1"/>
    <n v="2171.29"/>
    <n v="3578.27"/>
    <n v="2171.29"/>
    <n v="3578.27"/>
    <n v="1406.98"/>
    <x v="16"/>
    <x v="0"/>
    <d v="2017-07-23T00:00:00"/>
    <n v="6"/>
    <s v="Jaime Sutton"/>
    <s v="Sunbury"/>
    <s v="Victoria"/>
    <x v="0"/>
    <s v="Bikes"/>
    <x v="1"/>
    <x v="9"/>
    <s v="Red"/>
    <s v="Road-150"/>
    <m/>
  </r>
  <r>
    <s v="SO43921"/>
    <n v="43921001"/>
    <n v="1"/>
    <n v="2171.29"/>
    <n v="3578.27"/>
    <n v="2171.29"/>
    <n v="3578.27"/>
    <n v="1406.98"/>
    <x v="16"/>
    <x v="0"/>
    <d v="2017-07-20T00:00:00"/>
    <n v="3"/>
    <s v="Ariana Stewart"/>
    <s v="Coffs Harbour"/>
    <s v="New South Wales"/>
    <x v="0"/>
    <s v="Bikes"/>
    <x v="1"/>
    <x v="4"/>
    <s v="Red"/>
    <s v="Road-150"/>
    <m/>
  </r>
  <r>
    <s v="SO43925"/>
    <n v="43925001"/>
    <n v="1"/>
    <n v="2171.29"/>
    <n v="3578.27"/>
    <n v="2171.29"/>
    <n v="3578.27"/>
    <n v="1406.98"/>
    <x v="17"/>
    <x v="0"/>
    <d v="2017-07-20T00:00:00"/>
    <n v="2"/>
    <s v="Shane Raman"/>
    <s v="Malabar"/>
    <s v="New South Wales"/>
    <x v="0"/>
    <s v="Bikes"/>
    <x v="1"/>
    <x v="5"/>
    <s v="Red"/>
    <s v="Road-150"/>
    <m/>
  </r>
  <r>
    <s v="SO43926"/>
    <n v="43926001"/>
    <n v="1"/>
    <n v="1898.09"/>
    <n v="3374.99"/>
    <n v="1898.09"/>
    <n v="3374.99"/>
    <n v="1476.8999999999999"/>
    <x v="17"/>
    <x v="0"/>
    <d v="2017-07-28T00:00:00"/>
    <n v="10"/>
    <s v="Gilbert Raje"/>
    <s v="East Brisbane"/>
    <s v="Queensland"/>
    <x v="0"/>
    <s v="Bikes"/>
    <x v="0"/>
    <x v="2"/>
    <s v="Black"/>
    <s v="Mountain-100"/>
    <m/>
  </r>
  <r>
    <s v="SO43927"/>
    <n v="43927001"/>
    <n v="1"/>
    <n v="2171.29"/>
    <n v="3578.27"/>
    <n v="2171.29"/>
    <n v="3578.27"/>
    <n v="1406.98"/>
    <x v="17"/>
    <x v="0"/>
    <d v="2017-07-26T00:00:00"/>
    <n v="8"/>
    <s v="Stacey Gao"/>
    <s v="Sydney"/>
    <s v="New South Wales"/>
    <x v="0"/>
    <s v="Bikes"/>
    <x v="1"/>
    <x v="5"/>
    <s v="Red"/>
    <s v="Road-150"/>
    <m/>
  </r>
  <r>
    <s v="SO43928"/>
    <n v="43928001"/>
    <n v="1"/>
    <n v="2171.29"/>
    <n v="3578.27"/>
    <n v="2171.29"/>
    <n v="3578.27"/>
    <n v="1406.98"/>
    <x v="17"/>
    <x v="0"/>
    <d v="2017-07-26T00:00:00"/>
    <n v="8"/>
    <s v="Elijah Li"/>
    <s v="Melton"/>
    <s v="Victoria"/>
    <x v="0"/>
    <s v="Bikes"/>
    <x v="1"/>
    <x v="4"/>
    <s v="Red"/>
    <s v="Road-150"/>
    <m/>
  </r>
  <r>
    <s v="SO43929"/>
    <n v="43929001"/>
    <n v="1"/>
    <n v="413.15"/>
    <n v="699.1"/>
    <n v="413.15"/>
    <n v="699.1"/>
    <n v="285.95000000000005"/>
    <x v="17"/>
    <x v="0"/>
    <d v="2017-07-26T00:00:00"/>
    <n v="8"/>
    <s v="Gloria Diaz"/>
    <s v="Findon"/>
    <s v="South Australia"/>
    <x v="0"/>
    <s v="Bikes"/>
    <x v="1"/>
    <x v="16"/>
    <s v="Red"/>
    <s v="Road-650"/>
    <m/>
  </r>
  <r>
    <s v="SO43932"/>
    <n v="43932001"/>
    <n v="1"/>
    <n v="2171.29"/>
    <n v="3578.27"/>
    <n v="2171.29"/>
    <n v="3578.27"/>
    <n v="1406.98"/>
    <x v="18"/>
    <x v="0"/>
    <d v="2017-07-26T00:00:00"/>
    <n v="7"/>
    <s v="Alan Xu"/>
    <s v="Rhodes"/>
    <s v="New South Wales"/>
    <x v="0"/>
    <s v="Bikes"/>
    <x v="1"/>
    <x v="5"/>
    <s v="Red"/>
    <s v="Road-150"/>
    <m/>
  </r>
  <r>
    <s v="SO43933"/>
    <n v="43933001"/>
    <n v="1"/>
    <n v="1912.15"/>
    <n v="3399.99"/>
    <n v="1912.15"/>
    <n v="3399.99"/>
    <n v="1487.8399999999997"/>
    <x v="18"/>
    <x v="0"/>
    <d v="2017-07-24T00:00:00"/>
    <n v="5"/>
    <s v="Theresa Ramos"/>
    <s v="Matraville"/>
    <s v="New South Wales"/>
    <x v="0"/>
    <s v="Bikes"/>
    <x v="0"/>
    <x v="10"/>
    <s v="Silver"/>
    <s v="Mountain-100"/>
    <m/>
  </r>
  <r>
    <s v="SO43934"/>
    <n v="43934001"/>
    <n v="1"/>
    <n v="1912.15"/>
    <n v="3399.99"/>
    <n v="1912.15"/>
    <n v="3399.99"/>
    <n v="1487.8399999999997"/>
    <x v="18"/>
    <x v="0"/>
    <d v="2017-07-22T00:00:00"/>
    <n v="3"/>
    <s v="Ebony Gonzalez"/>
    <s v="North Sydney"/>
    <s v="New South Wales"/>
    <x v="0"/>
    <s v="Bikes"/>
    <x v="0"/>
    <x v="0"/>
    <s v="Silver"/>
    <s v="Mountain-100"/>
    <m/>
  </r>
  <r>
    <s v="SO43937"/>
    <n v="43937001"/>
    <n v="1"/>
    <n v="2171.29"/>
    <n v="3578.27"/>
    <n v="2171.29"/>
    <n v="3578.27"/>
    <n v="1406.98"/>
    <x v="18"/>
    <x v="0"/>
    <d v="2017-07-24T00:00:00"/>
    <n v="5"/>
    <s v="Kendra Rubio"/>
    <s v="Caloundra"/>
    <s v="Queensland"/>
    <x v="0"/>
    <s v="Bikes"/>
    <x v="1"/>
    <x v="9"/>
    <s v="Red"/>
    <s v="Road-150"/>
    <m/>
  </r>
  <r>
    <s v="SO43938"/>
    <n v="43938001"/>
    <n v="1"/>
    <n v="2171.29"/>
    <n v="3578.27"/>
    <n v="2171.29"/>
    <n v="3578.27"/>
    <n v="1406.98"/>
    <x v="18"/>
    <x v="0"/>
    <d v="2017-07-26T00:00:00"/>
    <n v="7"/>
    <s v="Kristine Alonso"/>
    <s v="Malabar"/>
    <s v="New South Wales"/>
    <x v="0"/>
    <s v="Bikes"/>
    <x v="1"/>
    <x v="1"/>
    <s v="Red"/>
    <s v="Road-150"/>
    <m/>
  </r>
  <r>
    <s v="SO43939"/>
    <n v="43939001"/>
    <n v="1"/>
    <n v="2171.29"/>
    <n v="3578.27"/>
    <n v="2171.29"/>
    <n v="3578.27"/>
    <n v="1406.98"/>
    <x v="18"/>
    <x v="0"/>
    <d v="2017-07-22T00:00:00"/>
    <n v="3"/>
    <s v="Emily Jones"/>
    <s v="Goulburn"/>
    <s v="New South Wales"/>
    <x v="0"/>
    <s v="Bikes"/>
    <x v="1"/>
    <x v="9"/>
    <s v="Red"/>
    <s v="Road-150"/>
    <m/>
  </r>
  <r>
    <s v="SO43940"/>
    <n v="43940001"/>
    <n v="1"/>
    <n v="413.15"/>
    <n v="699.1"/>
    <n v="413.15"/>
    <n v="699.1"/>
    <n v="285.95000000000005"/>
    <x v="18"/>
    <x v="0"/>
    <d v="2017-07-22T00:00:00"/>
    <n v="3"/>
    <s v="Sharon Sharma"/>
    <s v="North Sydney"/>
    <s v="New South Wales"/>
    <x v="0"/>
    <s v="Bikes"/>
    <x v="1"/>
    <x v="7"/>
    <s v="Black"/>
    <s v="Road-650"/>
    <m/>
  </r>
  <r>
    <s v="SO43942"/>
    <n v="43942001"/>
    <n v="1"/>
    <n v="2171.29"/>
    <n v="3578.27"/>
    <n v="2171.29"/>
    <n v="3578.27"/>
    <n v="1406.98"/>
    <x v="19"/>
    <x v="0"/>
    <d v="2017-07-24T00:00:00"/>
    <n v="4"/>
    <s v="Jessie Ortega"/>
    <s v="Brisbane"/>
    <s v="Queensland"/>
    <x v="0"/>
    <s v="Bikes"/>
    <x v="1"/>
    <x v="1"/>
    <s v="Red"/>
    <s v="Road-150"/>
    <m/>
  </r>
  <r>
    <s v="SO43944"/>
    <n v="43944001"/>
    <n v="1"/>
    <n v="1912.15"/>
    <n v="3399.99"/>
    <n v="1912.15"/>
    <n v="3399.99"/>
    <n v="1487.8399999999997"/>
    <x v="19"/>
    <x v="0"/>
    <d v="2017-07-28T00:00:00"/>
    <n v="8"/>
    <s v="Deanna Munoz"/>
    <s v="Geelong"/>
    <s v="Victoria"/>
    <x v="0"/>
    <s v="Bikes"/>
    <x v="0"/>
    <x v="3"/>
    <s v="Silver"/>
    <s v="Mountain-100"/>
    <m/>
  </r>
  <r>
    <s v="SO43945"/>
    <n v="43945001"/>
    <n v="1"/>
    <n v="2171.29"/>
    <n v="3578.27"/>
    <n v="2171.29"/>
    <n v="3578.27"/>
    <n v="1406.98"/>
    <x v="19"/>
    <x v="0"/>
    <d v="2017-07-23T00:00:00"/>
    <n v="3"/>
    <s v="Kristi Arthur"/>
    <s v="Matraville"/>
    <s v="New South Wales"/>
    <x v="0"/>
    <s v="Bikes"/>
    <x v="1"/>
    <x v="1"/>
    <s v="Red"/>
    <s v="Road-150"/>
    <m/>
  </r>
  <r>
    <s v="SO43946"/>
    <n v="43946001"/>
    <n v="1"/>
    <n v="2171.29"/>
    <n v="3578.27"/>
    <n v="2171.29"/>
    <n v="3578.27"/>
    <n v="1406.98"/>
    <x v="19"/>
    <x v="0"/>
    <d v="2017-07-24T00:00:00"/>
    <n v="4"/>
    <s v="Lawrence Romero"/>
    <s v="Malabar"/>
    <s v="New South Wales"/>
    <x v="0"/>
    <s v="Bikes"/>
    <x v="1"/>
    <x v="4"/>
    <s v="Red"/>
    <s v="Road-150"/>
    <m/>
  </r>
  <r>
    <s v="SO43947"/>
    <n v="43947001"/>
    <n v="1"/>
    <n v="2171.29"/>
    <n v="3578.27"/>
    <n v="2171.29"/>
    <n v="3578.27"/>
    <n v="1406.98"/>
    <x v="19"/>
    <x v="0"/>
    <d v="2017-07-29T00:00:00"/>
    <n v="9"/>
    <s v="Suzanne Lu"/>
    <s v="Coffs Harbour"/>
    <s v="New South Wales"/>
    <x v="0"/>
    <s v="Bikes"/>
    <x v="1"/>
    <x v="1"/>
    <s v="Red"/>
    <s v="Road-150"/>
    <m/>
  </r>
  <r>
    <s v="SO43948"/>
    <n v="43948001"/>
    <n v="1"/>
    <n v="1912.15"/>
    <n v="3399.99"/>
    <n v="1912.15"/>
    <n v="3399.99"/>
    <n v="1487.8399999999997"/>
    <x v="19"/>
    <x v="0"/>
    <d v="2017-07-27T00:00:00"/>
    <n v="7"/>
    <s v="Jaclyn Lu"/>
    <s v="Geelong"/>
    <s v="Victoria"/>
    <x v="0"/>
    <s v="Bikes"/>
    <x v="0"/>
    <x v="11"/>
    <s v="Silver"/>
    <s v="Mountain-100"/>
    <m/>
  </r>
  <r>
    <s v="SO43951"/>
    <n v="43951001"/>
    <n v="1"/>
    <n v="2171.29"/>
    <n v="3578.27"/>
    <n v="2171.29"/>
    <n v="3578.27"/>
    <n v="1406.98"/>
    <x v="19"/>
    <x v="0"/>
    <d v="2017-07-27T00:00:00"/>
    <n v="7"/>
    <s v="Claudia Zeng"/>
    <s v="Gold Coast"/>
    <s v="Queensland"/>
    <x v="0"/>
    <s v="Bikes"/>
    <x v="1"/>
    <x v="6"/>
    <s v="Red"/>
    <s v="Road-150"/>
    <m/>
  </r>
  <r>
    <s v="SO43952"/>
    <n v="43952001"/>
    <n v="1"/>
    <n v="2171.29"/>
    <n v="3578.27"/>
    <n v="2171.29"/>
    <n v="3578.27"/>
    <n v="1406.98"/>
    <x v="19"/>
    <x v="0"/>
    <d v="2017-07-24T00:00:00"/>
    <n v="4"/>
    <s v="Renee Romero"/>
    <s v="Melton"/>
    <s v="Victoria"/>
    <x v="0"/>
    <s v="Bikes"/>
    <x v="1"/>
    <x v="9"/>
    <s v="Red"/>
    <s v="Road-150"/>
    <m/>
  </r>
  <r>
    <s v="SO43956"/>
    <n v="43956001"/>
    <n v="1"/>
    <n v="1912.15"/>
    <n v="3399.99"/>
    <n v="1912.15"/>
    <n v="3399.99"/>
    <n v="1487.8399999999997"/>
    <x v="20"/>
    <x v="0"/>
    <d v="2017-07-31T00:00:00"/>
    <n v="10"/>
    <s v="Bethany Yuan"/>
    <s v="Cloverdale"/>
    <s v="South Australia"/>
    <x v="0"/>
    <s v="Bikes"/>
    <x v="0"/>
    <x v="3"/>
    <s v="Silver"/>
    <s v="Mountain-100"/>
    <m/>
  </r>
  <r>
    <s v="SO43958"/>
    <n v="43958001"/>
    <n v="1"/>
    <n v="2171.29"/>
    <n v="3578.27"/>
    <n v="2171.29"/>
    <n v="3578.27"/>
    <n v="1406.98"/>
    <x v="20"/>
    <x v="0"/>
    <d v="2017-07-28T00:00:00"/>
    <n v="7"/>
    <s v="Ashlee Raje"/>
    <s v="Wollongong"/>
    <s v="New South Wales"/>
    <x v="0"/>
    <s v="Bikes"/>
    <x v="1"/>
    <x v="9"/>
    <s v="Red"/>
    <s v="Road-150"/>
    <m/>
  </r>
  <r>
    <s v="SO43959"/>
    <n v="43959001"/>
    <n v="1"/>
    <n v="1898.09"/>
    <n v="3374.99"/>
    <n v="1898.09"/>
    <n v="3374.99"/>
    <n v="1476.8999999999999"/>
    <x v="20"/>
    <x v="0"/>
    <d v="2017-07-30T00:00:00"/>
    <n v="9"/>
    <s v="Wendy Dominguez"/>
    <s v="Cranbourne"/>
    <s v="Victoria"/>
    <x v="0"/>
    <s v="Bikes"/>
    <x v="0"/>
    <x v="13"/>
    <s v="Black"/>
    <s v="Mountain-100"/>
    <m/>
  </r>
  <r>
    <s v="SO43960"/>
    <n v="43960001"/>
    <n v="1"/>
    <n v="1898.09"/>
    <n v="3374.99"/>
    <n v="1898.09"/>
    <n v="3374.99"/>
    <n v="1476.8999999999999"/>
    <x v="20"/>
    <x v="0"/>
    <d v="2017-07-29T00:00:00"/>
    <n v="8"/>
    <s v="Christine Yuan"/>
    <s v="Lavender Bay"/>
    <s v="New South Wales"/>
    <x v="0"/>
    <s v="Bikes"/>
    <x v="0"/>
    <x v="15"/>
    <s v="Black"/>
    <s v="Mountain-100"/>
    <m/>
  </r>
  <r>
    <s v="SO43963"/>
    <n v="43963001"/>
    <n v="1"/>
    <n v="2171.29"/>
    <n v="3578.27"/>
    <n v="2171.29"/>
    <n v="3578.27"/>
    <n v="1406.98"/>
    <x v="21"/>
    <x v="0"/>
    <d v="2017-07-29T00:00:00"/>
    <n v="7"/>
    <s v="Robin Dominguez"/>
    <s v="Port Macquarie"/>
    <s v="New South Wales"/>
    <x v="0"/>
    <s v="Bikes"/>
    <x v="1"/>
    <x v="5"/>
    <s v="Red"/>
    <s v="Road-150"/>
    <m/>
  </r>
  <r>
    <s v="SO43964"/>
    <n v="43964001"/>
    <n v="1"/>
    <n v="2171.29"/>
    <n v="3578.27"/>
    <n v="2171.29"/>
    <n v="3578.27"/>
    <n v="1406.98"/>
    <x v="21"/>
    <x v="0"/>
    <d v="2017-07-24T00:00:00"/>
    <n v="2"/>
    <s v="Krista Moreno"/>
    <s v="Townsville"/>
    <s v="Queensland"/>
    <x v="0"/>
    <s v="Bikes"/>
    <x v="1"/>
    <x v="9"/>
    <s v="Red"/>
    <s v="Road-150"/>
    <m/>
  </r>
  <r>
    <s v="SO43965"/>
    <n v="43965001"/>
    <n v="1"/>
    <n v="1898.09"/>
    <n v="3374.99"/>
    <n v="1898.09"/>
    <n v="3374.99"/>
    <n v="1476.8999999999999"/>
    <x v="21"/>
    <x v="0"/>
    <d v="2017-07-25T00:00:00"/>
    <n v="3"/>
    <s v="Diana Hernandez"/>
    <s v="Lavender Bay"/>
    <s v="New South Wales"/>
    <x v="0"/>
    <s v="Bikes"/>
    <x v="0"/>
    <x v="2"/>
    <s v="Black"/>
    <s v="Mountain-100"/>
    <m/>
  </r>
  <r>
    <s v="SO43966"/>
    <n v="43966001"/>
    <n v="1"/>
    <n v="1912.15"/>
    <n v="3399.99"/>
    <n v="1912.15"/>
    <n v="3399.99"/>
    <n v="1487.8399999999997"/>
    <x v="21"/>
    <x v="0"/>
    <d v="2017-08-01T00:00:00"/>
    <n v="10"/>
    <s v="Marc Martin"/>
    <s v="Wollongong"/>
    <s v="New South Wales"/>
    <x v="0"/>
    <s v="Bikes"/>
    <x v="0"/>
    <x v="10"/>
    <s v="Silver"/>
    <s v="Mountain-100"/>
    <m/>
  </r>
  <r>
    <s v="SO43970"/>
    <n v="43970001"/>
    <n v="1"/>
    <n v="2171.29"/>
    <n v="3578.27"/>
    <n v="2171.29"/>
    <n v="3578.27"/>
    <n v="1406.98"/>
    <x v="21"/>
    <x v="0"/>
    <d v="2017-07-26T00:00:00"/>
    <n v="4"/>
    <s v="Joel Perez"/>
    <s v="Warrnambool"/>
    <s v="Victoria"/>
    <x v="0"/>
    <s v="Bikes"/>
    <x v="1"/>
    <x v="6"/>
    <s v="Red"/>
    <s v="Road-150"/>
    <m/>
  </r>
  <r>
    <s v="SO43971"/>
    <n v="43971001"/>
    <n v="1"/>
    <n v="2171.29"/>
    <n v="3578.27"/>
    <n v="2171.29"/>
    <n v="3578.27"/>
    <n v="1406.98"/>
    <x v="21"/>
    <x v="0"/>
    <d v="2017-07-30T00:00:00"/>
    <n v="8"/>
    <s v="Alvin She"/>
    <s v="Lavender Bay"/>
    <s v="New South Wales"/>
    <x v="0"/>
    <s v="Bikes"/>
    <x v="1"/>
    <x v="5"/>
    <s v="Red"/>
    <s v="Road-150"/>
    <m/>
  </r>
  <r>
    <s v="SO43977"/>
    <n v="43977001"/>
    <n v="1"/>
    <n v="2171.29"/>
    <n v="3578.27"/>
    <n v="2171.29"/>
    <n v="3578.27"/>
    <n v="1406.98"/>
    <x v="22"/>
    <x v="0"/>
    <d v="2017-07-29T00:00:00"/>
    <n v="6"/>
    <s v="Denise Sanchez"/>
    <s v="Hobart"/>
    <s v="Tasmania"/>
    <x v="0"/>
    <s v="Bikes"/>
    <x v="1"/>
    <x v="9"/>
    <s v="Red"/>
    <s v="Road-150"/>
    <m/>
  </r>
  <r>
    <s v="SO43980"/>
    <n v="43980001"/>
    <n v="1"/>
    <n v="1898.09"/>
    <n v="3374.99"/>
    <n v="1898.09"/>
    <n v="3374.99"/>
    <n v="1476.8999999999999"/>
    <x v="22"/>
    <x v="0"/>
    <d v="2017-07-27T00:00:00"/>
    <n v="4"/>
    <s v="Jeremy Powell"/>
    <s v="Sunbury"/>
    <s v="Victoria"/>
    <x v="0"/>
    <s v="Bikes"/>
    <x v="0"/>
    <x v="2"/>
    <s v="Black"/>
    <s v="Mountain-100"/>
    <m/>
  </r>
  <r>
    <s v="SO43981"/>
    <n v="43981001"/>
    <n v="1"/>
    <n v="2171.29"/>
    <n v="3578.27"/>
    <n v="2171.29"/>
    <n v="3578.27"/>
    <n v="1406.98"/>
    <x v="22"/>
    <x v="0"/>
    <d v="2017-08-01T00:00:00"/>
    <n v="9"/>
    <s v="Sophia Nelson"/>
    <s v="Melton"/>
    <s v="Victoria"/>
    <x v="0"/>
    <s v="Bikes"/>
    <x v="1"/>
    <x v="5"/>
    <s v="Red"/>
    <s v="Road-150"/>
    <m/>
  </r>
  <r>
    <s v="SO43982"/>
    <n v="43982001"/>
    <n v="1"/>
    <n v="413.15"/>
    <n v="699.1"/>
    <n v="413.15"/>
    <n v="699.1"/>
    <n v="285.95000000000005"/>
    <x v="22"/>
    <x v="0"/>
    <d v="2017-07-25T00:00:00"/>
    <n v="2"/>
    <s v="Mario Shan"/>
    <s v="Port Macquarie"/>
    <s v="New South Wales"/>
    <x v="0"/>
    <s v="Bikes"/>
    <x v="1"/>
    <x v="17"/>
    <s v="Black"/>
    <s v="Road-650"/>
    <m/>
  </r>
  <r>
    <s v="SO43991"/>
    <n v="43991001"/>
    <n v="1"/>
    <n v="2171.29"/>
    <n v="3578.27"/>
    <n v="2171.29"/>
    <n v="3578.27"/>
    <n v="1406.98"/>
    <x v="23"/>
    <x v="0"/>
    <d v="2017-07-30T00:00:00"/>
    <n v="6"/>
    <s v="Lee Blanco"/>
    <s v="Goulburn"/>
    <s v="New South Wales"/>
    <x v="0"/>
    <s v="Bikes"/>
    <x v="1"/>
    <x v="1"/>
    <s v="Red"/>
    <s v="Road-150"/>
    <m/>
  </r>
  <r>
    <s v="SO43992"/>
    <n v="43992001"/>
    <n v="1"/>
    <n v="2171.29"/>
    <n v="3578.27"/>
    <n v="2171.29"/>
    <n v="3578.27"/>
    <n v="1406.98"/>
    <x v="23"/>
    <x v="0"/>
    <d v="2017-08-03T00:00:00"/>
    <n v="10"/>
    <s v="Dennis Ye"/>
    <s v="Springwood"/>
    <s v="New South Wales"/>
    <x v="0"/>
    <s v="Bikes"/>
    <x v="1"/>
    <x v="6"/>
    <s v="Red"/>
    <s v="Road-150"/>
    <m/>
  </r>
  <r>
    <s v="SO43993"/>
    <n v="43993001"/>
    <n v="1"/>
    <n v="2171.29"/>
    <n v="3578.27"/>
    <n v="2171.29"/>
    <n v="3578.27"/>
    <n v="1406.98"/>
    <x v="24"/>
    <x v="0"/>
    <d v="2017-07-31T00:00:00"/>
    <n v="6"/>
    <s v="Savannah Scott"/>
    <s v="Hobart"/>
    <s v="Tasmania"/>
    <x v="0"/>
    <s v="Bikes"/>
    <x v="1"/>
    <x v="5"/>
    <s v="Red"/>
    <s v="Road-150"/>
    <m/>
  </r>
  <r>
    <s v="SO43998"/>
    <n v="43998001"/>
    <n v="1"/>
    <n v="1898.09"/>
    <n v="3374.99"/>
    <n v="1898.09"/>
    <n v="3374.99"/>
    <n v="1476.8999999999999"/>
    <x v="24"/>
    <x v="0"/>
    <d v="2017-07-30T00:00:00"/>
    <n v="5"/>
    <s v="Jaime Nath"/>
    <s v="Milsons Point"/>
    <s v="New South Wales"/>
    <x v="0"/>
    <s v="Bikes"/>
    <x v="0"/>
    <x v="13"/>
    <s v="Black"/>
    <s v="Mountain-100"/>
    <m/>
  </r>
  <r>
    <s v="SO44006"/>
    <n v="44006001"/>
    <n v="1"/>
    <n v="2171.29"/>
    <n v="3578.27"/>
    <n v="2171.29"/>
    <n v="3578.27"/>
    <n v="1406.98"/>
    <x v="25"/>
    <x v="0"/>
    <d v="2017-08-02T00:00:00"/>
    <n v="7"/>
    <s v="Lacey Guo"/>
    <s v="North Ryde"/>
    <s v="New South Wales"/>
    <x v="0"/>
    <s v="Bikes"/>
    <x v="1"/>
    <x v="1"/>
    <s v="Red"/>
    <s v="Road-150"/>
    <m/>
  </r>
  <r>
    <s v="SO44007"/>
    <n v="44007001"/>
    <n v="1"/>
    <n v="413.15"/>
    <n v="699.1"/>
    <n v="413.15"/>
    <n v="699.1"/>
    <n v="285.95000000000005"/>
    <x v="25"/>
    <x v="0"/>
    <d v="2017-07-31T00:00:00"/>
    <n v="5"/>
    <s v="Trisha Lu"/>
    <s v="Milsons Point"/>
    <s v="New South Wales"/>
    <x v="0"/>
    <s v="Bikes"/>
    <x v="1"/>
    <x v="18"/>
    <s v="Red"/>
    <s v="Road-650"/>
    <m/>
  </r>
  <r>
    <s v="SO44012"/>
    <n v="44012001"/>
    <n v="1"/>
    <n v="1898.09"/>
    <n v="3374.99"/>
    <n v="1898.09"/>
    <n v="3374.99"/>
    <n v="1476.8999999999999"/>
    <x v="25"/>
    <x v="0"/>
    <d v="2017-08-04T00:00:00"/>
    <n v="9"/>
    <s v="Heidi Lopez"/>
    <s v="Matraville"/>
    <s v="New South Wales"/>
    <x v="0"/>
    <s v="Bikes"/>
    <x v="0"/>
    <x v="15"/>
    <s v="Black"/>
    <s v="Mountain-100"/>
    <m/>
  </r>
  <r>
    <s v="SO44013"/>
    <n v="44013001"/>
    <n v="1"/>
    <n v="2171.29"/>
    <n v="3578.27"/>
    <n v="2171.29"/>
    <n v="3578.27"/>
    <n v="1406.98"/>
    <x v="25"/>
    <x v="0"/>
    <d v="2017-07-29T00:00:00"/>
    <n v="3"/>
    <s v="Bryan Stewart"/>
    <s v="Goulburn"/>
    <s v="New South Wales"/>
    <x v="0"/>
    <s v="Bikes"/>
    <x v="1"/>
    <x v="9"/>
    <s v="Red"/>
    <s v="Road-150"/>
    <m/>
  </r>
  <r>
    <s v="SO44019"/>
    <n v="44019001"/>
    <n v="1"/>
    <n v="2171.29"/>
    <n v="3578.27"/>
    <n v="2171.29"/>
    <n v="3578.27"/>
    <n v="1406.98"/>
    <x v="26"/>
    <x v="0"/>
    <d v="2017-07-29T00:00:00"/>
    <n v="2"/>
    <s v="Laura Zheng"/>
    <s v="North Ryde"/>
    <s v="New South Wales"/>
    <x v="0"/>
    <s v="Bikes"/>
    <x v="1"/>
    <x v="1"/>
    <s v="Red"/>
    <s v="Road-150"/>
    <m/>
  </r>
  <r>
    <s v="SO44020"/>
    <n v="44020001"/>
    <n v="1"/>
    <n v="2171.29"/>
    <n v="3578.27"/>
    <n v="2171.29"/>
    <n v="3578.27"/>
    <n v="1406.98"/>
    <x v="26"/>
    <x v="0"/>
    <d v="2017-08-05T00:00:00"/>
    <n v="9"/>
    <s v="Dalton Lee"/>
    <s v="Brisbane"/>
    <s v="Queensland"/>
    <x v="0"/>
    <s v="Bikes"/>
    <x v="1"/>
    <x v="6"/>
    <s v="Red"/>
    <s v="Road-150"/>
    <m/>
  </r>
  <r>
    <s v="SO44021"/>
    <n v="44021001"/>
    <n v="1"/>
    <n v="1898.09"/>
    <n v="3374.99"/>
    <n v="1898.09"/>
    <n v="3374.99"/>
    <n v="1476.8999999999999"/>
    <x v="26"/>
    <x v="0"/>
    <d v="2017-07-31T00:00:00"/>
    <n v="4"/>
    <s v="Denise Stone"/>
    <s v="Melbourne"/>
    <s v="Victoria"/>
    <x v="0"/>
    <s v="Bikes"/>
    <x v="0"/>
    <x v="13"/>
    <s v="Black"/>
    <s v="Mountain-100"/>
    <m/>
  </r>
  <r>
    <s v="SO44024"/>
    <n v="44024001"/>
    <n v="1"/>
    <n v="2171.29"/>
    <n v="3578.27"/>
    <n v="2171.29"/>
    <n v="3578.27"/>
    <n v="1406.98"/>
    <x v="27"/>
    <x v="0"/>
    <d v="2017-08-05T00:00:00"/>
    <n v="8"/>
    <s v="Rosa Lu"/>
    <s v="Geelong"/>
    <s v="Victoria"/>
    <x v="0"/>
    <s v="Bikes"/>
    <x v="1"/>
    <x v="5"/>
    <s v="Red"/>
    <s v="Road-150"/>
    <m/>
  </r>
  <r>
    <s v="SO44025"/>
    <n v="44025001"/>
    <n v="1"/>
    <n v="2171.29"/>
    <n v="3578.27"/>
    <n v="2171.29"/>
    <n v="3578.27"/>
    <n v="1406.98"/>
    <x v="27"/>
    <x v="0"/>
    <d v="2017-07-31T00:00:00"/>
    <n v="3"/>
    <s v="Kellie Sanz"/>
    <s v="Lavender Bay"/>
    <s v="New South Wales"/>
    <x v="0"/>
    <s v="Bikes"/>
    <x v="1"/>
    <x v="5"/>
    <s v="Red"/>
    <s v="Road-150"/>
    <m/>
  </r>
  <r>
    <s v="SO44026"/>
    <n v="44026001"/>
    <n v="1"/>
    <n v="2171.29"/>
    <n v="3578.27"/>
    <n v="2171.29"/>
    <n v="3578.27"/>
    <n v="1406.98"/>
    <x v="27"/>
    <x v="0"/>
    <d v="2017-08-06T00:00:00"/>
    <n v="9"/>
    <s v="Derek Goel"/>
    <s v="Melbourne"/>
    <s v="Victoria"/>
    <x v="0"/>
    <s v="Bikes"/>
    <x v="1"/>
    <x v="1"/>
    <s v="Red"/>
    <s v="Road-150"/>
    <m/>
  </r>
  <r>
    <s v="SO44028"/>
    <n v="44028001"/>
    <n v="1"/>
    <n v="2171.29"/>
    <n v="3578.27"/>
    <n v="2171.29"/>
    <n v="3578.27"/>
    <n v="1406.98"/>
    <x v="27"/>
    <x v="0"/>
    <d v="2017-08-05T00:00:00"/>
    <n v="8"/>
    <s v="Natasha Gutierrez"/>
    <s v="Darlinghurst"/>
    <s v="New South Wales"/>
    <x v="0"/>
    <s v="Bikes"/>
    <x v="1"/>
    <x v="9"/>
    <s v="Red"/>
    <s v="Road-150"/>
    <m/>
  </r>
  <r>
    <s v="SO44029"/>
    <n v="44029001"/>
    <n v="1"/>
    <n v="1898.09"/>
    <n v="3374.99"/>
    <n v="1898.09"/>
    <n v="3374.99"/>
    <n v="1476.8999999999999"/>
    <x v="27"/>
    <x v="0"/>
    <d v="2017-07-31T00:00:00"/>
    <n v="3"/>
    <s v="Alan Zheng"/>
    <s v="Hobart"/>
    <s v="Tasmania"/>
    <x v="0"/>
    <s v="Bikes"/>
    <x v="0"/>
    <x v="8"/>
    <s v="Black"/>
    <s v="Mountain-100"/>
    <m/>
  </r>
  <r>
    <s v="SO44033"/>
    <n v="44033001"/>
    <n v="1"/>
    <n v="2171.29"/>
    <n v="3578.27"/>
    <n v="2171.29"/>
    <n v="3578.27"/>
    <n v="1406.98"/>
    <x v="28"/>
    <x v="0"/>
    <d v="2017-08-07T00:00:00"/>
    <n v="9"/>
    <s v="Ethan Coleman"/>
    <s v="Caloundra"/>
    <s v="Queensland"/>
    <x v="0"/>
    <s v="Bikes"/>
    <x v="1"/>
    <x v="5"/>
    <s v="Red"/>
    <s v="Road-150"/>
    <m/>
  </r>
  <r>
    <s v="SO44034"/>
    <n v="44034001"/>
    <n v="1"/>
    <n v="2171.29"/>
    <n v="3578.27"/>
    <n v="2171.29"/>
    <n v="3578.27"/>
    <n v="1406.98"/>
    <x v="28"/>
    <x v="0"/>
    <d v="2017-08-04T00:00:00"/>
    <n v="6"/>
    <s v="Patricia Raman"/>
    <s v="Cranbourne"/>
    <s v="Victoria"/>
    <x v="0"/>
    <s v="Bikes"/>
    <x v="1"/>
    <x v="4"/>
    <s v="Red"/>
    <s v="Road-150"/>
    <m/>
  </r>
  <r>
    <s v="SO44035"/>
    <n v="44035001"/>
    <n v="1"/>
    <n v="2171.29"/>
    <n v="3578.27"/>
    <n v="2171.29"/>
    <n v="3578.27"/>
    <n v="1406.98"/>
    <x v="28"/>
    <x v="0"/>
    <d v="2017-08-08T00:00:00"/>
    <n v="10"/>
    <s v="Derrick Serrano"/>
    <s v="Hervey Bay"/>
    <s v="Queensland"/>
    <x v="0"/>
    <s v="Bikes"/>
    <x v="1"/>
    <x v="9"/>
    <s v="Red"/>
    <s v="Road-150"/>
    <m/>
  </r>
  <r>
    <s v="SO44036"/>
    <n v="44036001"/>
    <n v="1"/>
    <n v="2171.29"/>
    <n v="3578.27"/>
    <n v="2171.29"/>
    <n v="3578.27"/>
    <n v="1406.98"/>
    <x v="28"/>
    <x v="0"/>
    <d v="2017-08-07T00:00:00"/>
    <n v="9"/>
    <s v="Preston Sai"/>
    <s v="Newcastle"/>
    <s v="New South Wales"/>
    <x v="0"/>
    <s v="Bikes"/>
    <x v="1"/>
    <x v="1"/>
    <s v="Red"/>
    <s v="Road-150"/>
    <m/>
  </r>
  <r>
    <s v="SO44037"/>
    <n v="44037001"/>
    <n v="1"/>
    <n v="413.15"/>
    <n v="699.1"/>
    <n v="413.15"/>
    <n v="699.1"/>
    <n v="285.95000000000005"/>
    <x v="28"/>
    <x v="0"/>
    <d v="2017-08-06T00:00:00"/>
    <n v="8"/>
    <s v="Edwin Xu"/>
    <s v="Springwood"/>
    <s v="New South Wales"/>
    <x v="0"/>
    <s v="Bikes"/>
    <x v="1"/>
    <x v="19"/>
    <s v="Red"/>
    <s v="Road-650"/>
    <m/>
  </r>
  <r>
    <s v="SO44040"/>
    <n v="44040001"/>
    <n v="1"/>
    <n v="1898.09"/>
    <n v="3374.99"/>
    <n v="1898.09"/>
    <n v="3374.99"/>
    <n v="1476.8999999999999"/>
    <x v="28"/>
    <x v="0"/>
    <d v="2017-08-08T00:00:00"/>
    <n v="10"/>
    <s v="Carl Andersen"/>
    <s v="Lane Cove"/>
    <s v="New South Wales"/>
    <x v="0"/>
    <s v="Bikes"/>
    <x v="0"/>
    <x v="2"/>
    <s v="Black"/>
    <s v="Mountain-100"/>
    <m/>
  </r>
  <r>
    <s v="SO44041"/>
    <n v="44041001"/>
    <n v="1"/>
    <n v="2171.29"/>
    <n v="3578.27"/>
    <n v="2171.29"/>
    <n v="3578.27"/>
    <n v="1406.98"/>
    <x v="28"/>
    <x v="0"/>
    <d v="2017-08-05T00:00:00"/>
    <n v="7"/>
    <s v="Mitchell Pal"/>
    <s v="Wollongong"/>
    <s v="New South Wales"/>
    <x v="0"/>
    <s v="Bikes"/>
    <x v="1"/>
    <x v="4"/>
    <s v="Red"/>
    <s v="Road-150"/>
    <m/>
  </r>
  <r>
    <s v="SO44048"/>
    <n v="44048001"/>
    <n v="1"/>
    <n v="2171.29"/>
    <n v="3578.27"/>
    <n v="2171.29"/>
    <n v="3578.27"/>
    <n v="1406.98"/>
    <x v="29"/>
    <x v="0"/>
    <d v="2017-08-05T00:00:00"/>
    <n v="6"/>
    <s v="Tony Nara"/>
    <s v="East Brisbane"/>
    <s v="Queensland"/>
    <x v="0"/>
    <s v="Bikes"/>
    <x v="1"/>
    <x v="5"/>
    <s v="Red"/>
    <s v="Road-150"/>
    <m/>
  </r>
  <r>
    <s v="SO44050"/>
    <n v="44050001"/>
    <n v="1"/>
    <n v="2171.29"/>
    <n v="3578.27"/>
    <n v="2171.29"/>
    <n v="3578.27"/>
    <n v="1406.98"/>
    <x v="29"/>
    <x v="0"/>
    <d v="2017-08-09T00:00:00"/>
    <n v="10"/>
    <s v="Cristina Xie"/>
    <s v="South Melbourne"/>
    <s v="Victoria"/>
    <x v="0"/>
    <s v="Bikes"/>
    <x v="1"/>
    <x v="1"/>
    <s v="Red"/>
    <s v="Road-150"/>
    <m/>
  </r>
  <r>
    <s v="SO44052"/>
    <n v="44052001"/>
    <n v="1"/>
    <n v="2171.29"/>
    <n v="3578.27"/>
    <n v="2171.29"/>
    <n v="3578.27"/>
    <n v="1406.98"/>
    <x v="30"/>
    <x v="0"/>
    <d v="2017-08-09T00:00:00"/>
    <n v="9"/>
    <s v="Evan King"/>
    <s v="Port Macquarie"/>
    <s v="New South Wales"/>
    <x v="0"/>
    <s v="Bikes"/>
    <x v="1"/>
    <x v="5"/>
    <s v="Red"/>
    <s v="Road-150"/>
    <m/>
  </r>
  <r>
    <s v="SO44058"/>
    <n v="44058001"/>
    <n v="1"/>
    <n v="1898.09"/>
    <n v="3374.99"/>
    <n v="1898.09"/>
    <n v="3374.99"/>
    <n v="1476.8999999999999"/>
    <x v="30"/>
    <x v="0"/>
    <d v="2017-08-08T00:00:00"/>
    <n v="8"/>
    <s v="Michele Nath"/>
    <s v="Newcastle"/>
    <s v="New South Wales"/>
    <x v="0"/>
    <s v="Bikes"/>
    <x v="0"/>
    <x v="8"/>
    <s v="Black"/>
    <s v="Mountain-100"/>
    <m/>
  </r>
  <r>
    <s v="SO44059"/>
    <n v="44059001"/>
    <n v="1"/>
    <n v="2171.29"/>
    <n v="3578.27"/>
    <n v="2171.29"/>
    <n v="3578.27"/>
    <n v="1406.98"/>
    <x v="30"/>
    <x v="0"/>
    <d v="2017-08-03T00:00:00"/>
    <n v="3"/>
    <s v="Tabitha Gomez"/>
    <s v="Findon"/>
    <s v="South Australia"/>
    <x v="0"/>
    <s v="Bikes"/>
    <x v="1"/>
    <x v="4"/>
    <s v="Red"/>
    <s v="Road-150"/>
    <m/>
  </r>
  <r>
    <s v="SO44060"/>
    <n v="44060001"/>
    <n v="1"/>
    <n v="413.15"/>
    <n v="699.1"/>
    <n v="413.15"/>
    <n v="699.1"/>
    <n v="285.95000000000005"/>
    <x v="30"/>
    <x v="0"/>
    <d v="2017-08-04T00:00:00"/>
    <n v="4"/>
    <s v="Karl Rai"/>
    <s v="St. Leonards"/>
    <s v="New South Wales"/>
    <x v="0"/>
    <s v="Bikes"/>
    <x v="1"/>
    <x v="17"/>
    <s v="Black"/>
    <s v="Road-650"/>
    <m/>
  </r>
  <r>
    <s v="SO44067"/>
    <n v="44067001"/>
    <n v="1"/>
    <n v="2171.29"/>
    <n v="3578.27"/>
    <n v="2171.29"/>
    <n v="3578.27"/>
    <n v="1406.98"/>
    <x v="31"/>
    <x v="1"/>
    <d v="2017-08-06T00:00:00"/>
    <n v="5"/>
    <s v="Krystal Lu"/>
    <s v="Goulburn"/>
    <s v="New South Wales"/>
    <x v="0"/>
    <s v="Bikes"/>
    <x v="1"/>
    <x v="1"/>
    <s v="Red"/>
    <s v="Road-150"/>
    <m/>
  </r>
  <r>
    <s v="SO44071"/>
    <n v="44071001"/>
    <n v="1"/>
    <n v="2171.29"/>
    <n v="3578.27"/>
    <n v="2171.29"/>
    <n v="3578.27"/>
    <n v="1406.98"/>
    <x v="32"/>
    <x v="1"/>
    <d v="2017-08-06T00:00:00"/>
    <n v="4"/>
    <s v="Paula Romero"/>
    <s v="Perth"/>
    <s v="South Australia"/>
    <x v="0"/>
    <s v="Bikes"/>
    <x v="1"/>
    <x v="4"/>
    <s v="Red"/>
    <s v="Road-150"/>
    <m/>
  </r>
  <r>
    <s v="SO44072"/>
    <n v="44072001"/>
    <n v="1"/>
    <n v="2171.29"/>
    <n v="3578.27"/>
    <n v="2171.29"/>
    <n v="3578.27"/>
    <n v="1406.98"/>
    <x v="32"/>
    <x v="1"/>
    <d v="2017-08-09T00:00:00"/>
    <n v="7"/>
    <s v="Ronnie Zhang"/>
    <s v="Rhodes"/>
    <s v="New South Wales"/>
    <x v="0"/>
    <s v="Bikes"/>
    <x v="1"/>
    <x v="6"/>
    <s v="Red"/>
    <s v="Road-150"/>
    <m/>
  </r>
  <r>
    <s v="SO44073"/>
    <n v="44073001"/>
    <n v="1"/>
    <n v="1898.09"/>
    <n v="3374.99"/>
    <n v="1898.09"/>
    <n v="3374.99"/>
    <n v="1476.8999999999999"/>
    <x v="32"/>
    <x v="1"/>
    <d v="2017-08-06T00:00:00"/>
    <n v="4"/>
    <s v="Adam Flores"/>
    <s v="Hervey Bay"/>
    <s v="Queensland"/>
    <x v="0"/>
    <s v="Bikes"/>
    <x v="0"/>
    <x v="2"/>
    <s v="Black"/>
    <s v="Mountain-100"/>
    <m/>
  </r>
  <r>
    <s v="SO44137"/>
    <n v="44137001"/>
    <n v="1"/>
    <n v="2171.29"/>
    <n v="3578.27"/>
    <n v="2171.29"/>
    <n v="3578.27"/>
    <n v="1406.98"/>
    <x v="33"/>
    <x v="1"/>
    <d v="2017-08-07T00:00:00"/>
    <n v="4"/>
    <s v="Michelle Cox"/>
    <s v="Warrnambool"/>
    <s v="Victoria"/>
    <x v="0"/>
    <s v="Bikes"/>
    <x v="1"/>
    <x v="5"/>
    <s v="Red"/>
    <s v="Road-150"/>
    <m/>
  </r>
  <r>
    <s v="SO44144"/>
    <n v="44144001"/>
    <n v="1"/>
    <n v="2171.29"/>
    <n v="3578.27"/>
    <n v="2171.29"/>
    <n v="3578.27"/>
    <n v="1406.98"/>
    <x v="34"/>
    <x v="1"/>
    <d v="2017-08-12T00:00:00"/>
    <n v="8"/>
    <s v="Tammy Raji"/>
    <s v="North Sydney"/>
    <s v="New South Wales"/>
    <x v="0"/>
    <s v="Bikes"/>
    <x v="1"/>
    <x v="9"/>
    <s v="Red"/>
    <s v="Road-150"/>
    <m/>
  </r>
  <r>
    <s v="SO44145"/>
    <n v="44145001"/>
    <n v="1"/>
    <n v="2171.29"/>
    <n v="3578.27"/>
    <n v="2171.29"/>
    <n v="3578.27"/>
    <n v="1406.98"/>
    <x v="34"/>
    <x v="1"/>
    <d v="2017-08-10T00:00:00"/>
    <n v="6"/>
    <s v="Amy Ma"/>
    <s v="South Melbourne"/>
    <s v="Victoria"/>
    <x v="0"/>
    <s v="Bikes"/>
    <x v="1"/>
    <x v="1"/>
    <s v="Red"/>
    <s v="Road-150"/>
    <m/>
  </r>
  <r>
    <s v="SO44146"/>
    <n v="44146001"/>
    <n v="1"/>
    <n v="2171.29"/>
    <n v="3578.27"/>
    <n v="2171.29"/>
    <n v="3578.27"/>
    <n v="1406.98"/>
    <x v="34"/>
    <x v="1"/>
    <d v="2017-08-13T00:00:00"/>
    <n v="9"/>
    <s v="Alejandro Wang"/>
    <s v="Seaford"/>
    <s v="Victoria"/>
    <x v="0"/>
    <s v="Bikes"/>
    <x v="1"/>
    <x v="4"/>
    <s v="Red"/>
    <s v="Road-150"/>
    <m/>
  </r>
  <r>
    <s v="SO44147"/>
    <n v="44147001"/>
    <n v="1"/>
    <n v="2171.29"/>
    <n v="3578.27"/>
    <n v="2171.29"/>
    <n v="3578.27"/>
    <n v="1406.98"/>
    <x v="34"/>
    <x v="1"/>
    <d v="2017-08-13T00:00:00"/>
    <n v="9"/>
    <s v="Alan Zhu"/>
    <s v="Darlinghurst"/>
    <s v="New South Wales"/>
    <x v="0"/>
    <s v="Bikes"/>
    <x v="1"/>
    <x v="1"/>
    <s v="Red"/>
    <s v="Road-150"/>
    <m/>
  </r>
  <r>
    <s v="SO44149"/>
    <n v="44149001"/>
    <n v="1"/>
    <n v="2171.29"/>
    <n v="3578.27"/>
    <n v="2171.29"/>
    <n v="3578.27"/>
    <n v="1406.98"/>
    <x v="35"/>
    <x v="1"/>
    <d v="2017-08-07T00:00:00"/>
    <n v="2"/>
    <s v="Dale Chande"/>
    <s v="Townsville"/>
    <s v="Queensland"/>
    <x v="0"/>
    <s v="Bikes"/>
    <x v="1"/>
    <x v="9"/>
    <s v="Red"/>
    <s v="Road-150"/>
    <m/>
  </r>
  <r>
    <s v="SO44150"/>
    <n v="44150001"/>
    <n v="1"/>
    <n v="2171.29"/>
    <n v="3578.27"/>
    <n v="2171.29"/>
    <n v="3578.27"/>
    <n v="1406.98"/>
    <x v="35"/>
    <x v="1"/>
    <d v="2017-08-09T00:00:00"/>
    <n v="4"/>
    <s v="Carolyn Munoz"/>
    <s v="Springwood"/>
    <s v="New South Wales"/>
    <x v="0"/>
    <s v="Bikes"/>
    <x v="1"/>
    <x v="9"/>
    <s v="Red"/>
    <s v="Road-150"/>
    <m/>
  </r>
  <r>
    <s v="SO44151"/>
    <n v="44151001"/>
    <n v="1"/>
    <n v="413.15"/>
    <n v="699.1"/>
    <n v="413.15"/>
    <n v="699.1"/>
    <n v="285.95000000000005"/>
    <x v="35"/>
    <x v="1"/>
    <d v="2017-08-15T00:00:00"/>
    <n v="10"/>
    <s v="Zachary Wilson"/>
    <s v="Goulburn"/>
    <s v="New South Wales"/>
    <x v="0"/>
    <s v="Bikes"/>
    <x v="1"/>
    <x v="19"/>
    <s v="Red"/>
    <s v="Road-650"/>
    <m/>
  </r>
  <r>
    <s v="SO44157"/>
    <n v="44157001"/>
    <n v="1"/>
    <n v="2171.29"/>
    <n v="3578.27"/>
    <n v="2171.29"/>
    <n v="3578.27"/>
    <n v="1406.98"/>
    <x v="36"/>
    <x v="1"/>
    <d v="2017-08-12T00:00:00"/>
    <n v="6"/>
    <s v="Willie She"/>
    <s v="Darlinghurst"/>
    <s v="New South Wales"/>
    <x v="0"/>
    <s v="Bikes"/>
    <x v="1"/>
    <x v="5"/>
    <s v="Red"/>
    <s v="Road-150"/>
    <m/>
  </r>
  <r>
    <s v="SO44165"/>
    <n v="44165001"/>
    <n v="1"/>
    <n v="2171.29"/>
    <n v="3578.27"/>
    <n v="2171.29"/>
    <n v="3578.27"/>
    <n v="1406.98"/>
    <x v="37"/>
    <x v="1"/>
    <d v="2017-08-12T00:00:00"/>
    <n v="4"/>
    <s v="Cedric Chen"/>
    <s v="Gold Coast"/>
    <s v="Queensland"/>
    <x v="0"/>
    <s v="Bikes"/>
    <x v="1"/>
    <x v="4"/>
    <s v="Red"/>
    <s v="Road-150"/>
    <m/>
  </r>
  <r>
    <s v="SO44167"/>
    <n v="44167001"/>
    <n v="1"/>
    <n v="2171.29"/>
    <n v="3578.27"/>
    <n v="2171.29"/>
    <n v="3578.27"/>
    <n v="1406.98"/>
    <x v="37"/>
    <x v="1"/>
    <d v="2017-08-12T00:00:00"/>
    <n v="4"/>
    <s v="Deborah Kumar"/>
    <s v="Cranbourne"/>
    <s v="Victoria"/>
    <x v="0"/>
    <s v="Bikes"/>
    <x v="1"/>
    <x v="5"/>
    <s v="Red"/>
    <s v="Road-150"/>
    <m/>
  </r>
  <r>
    <s v="SO44174"/>
    <n v="44174001"/>
    <n v="1"/>
    <n v="2171.29"/>
    <n v="3578.27"/>
    <n v="2171.29"/>
    <n v="3578.27"/>
    <n v="1406.98"/>
    <x v="38"/>
    <x v="1"/>
    <d v="2017-08-15T00:00:00"/>
    <n v="5"/>
    <s v="Maria Watson"/>
    <s v="Townsville"/>
    <s v="Queensland"/>
    <x v="0"/>
    <s v="Bikes"/>
    <x v="1"/>
    <x v="6"/>
    <s v="Red"/>
    <s v="Road-150"/>
    <m/>
  </r>
  <r>
    <s v="SO44175"/>
    <n v="44175001"/>
    <n v="1"/>
    <n v="2171.29"/>
    <n v="3578.27"/>
    <n v="2171.29"/>
    <n v="3578.27"/>
    <n v="1406.98"/>
    <x v="38"/>
    <x v="1"/>
    <d v="2017-08-18T00:00:00"/>
    <n v="8"/>
    <s v="Micah Wu"/>
    <s v="Coffs Harbour"/>
    <s v="New South Wales"/>
    <x v="0"/>
    <s v="Bikes"/>
    <x v="1"/>
    <x v="4"/>
    <s v="Red"/>
    <s v="Road-150"/>
    <m/>
  </r>
  <r>
    <s v="SO44180"/>
    <n v="44180001"/>
    <n v="1"/>
    <n v="1912.15"/>
    <n v="3399.99"/>
    <n v="1912.15"/>
    <n v="3399.99"/>
    <n v="1487.8399999999997"/>
    <x v="39"/>
    <x v="1"/>
    <d v="2017-08-13T00:00:00"/>
    <n v="2"/>
    <s v="Marc Diaz"/>
    <s v="Findon"/>
    <s v="South Australia"/>
    <x v="0"/>
    <s v="Bikes"/>
    <x v="0"/>
    <x v="10"/>
    <s v="Silver"/>
    <s v="Mountain-100"/>
    <m/>
  </r>
  <r>
    <s v="SO44181"/>
    <n v="44181001"/>
    <n v="1"/>
    <n v="2171.29"/>
    <n v="3578.27"/>
    <n v="2171.29"/>
    <n v="3578.27"/>
    <n v="1406.98"/>
    <x v="39"/>
    <x v="1"/>
    <d v="2017-08-18T00:00:00"/>
    <n v="7"/>
    <s v="Ruth Arun"/>
    <s v="Gold Coast"/>
    <s v="Queensland"/>
    <x v="0"/>
    <s v="Bikes"/>
    <x v="1"/>
    <x v="9"/>
    <s v="Red"/>
    <s v="Road-150"/>
    <m/>
  </r>
  <r>
    <s v="SO44182"/>
    <n v="44182001"/>
    <n v="1"/>
    <n v="2171.29"/>
    <n v="3578.27"/>
    <n v="2171.29"/>
    <n v="3578.27"/>
    <n v="1406.98"/>
    <x v="39"/>
    <x v="1"/>
    <d v="2017-08-19T00:00:00"/>
    <n v="8"/>
    <s v="Jaclyn Ferrier"/>
    <s v="Geelong"/>
    <s v="Victoria"/>
    <x v="0"/>
    <s v="Bikes"/>
    <x v="1"/>
    <x v="1"/>
    <s v="Red"/>
    <s v="Road-150"/>
    <m/>
  </r>
  <r>
    <s v="SO44184"/>
    <n v="44184001"/>
    <n v="1"/>
    <n v="2171.29"/>
    <n v="3578.27"/>
    <n v="2171.29"/>
    <n v="3578.27"/>
    <n v="1406.98"/>
    <x v="40"/>
    <x v="1"/>
    <d v="2017-08-16T00:00:00"/>
    <n v="4"/>
    <s v="Michael Moore"/>
    <s v="Sydney"/>
    <s v="New South Wales"/>
    <x v="0"/>
    <s v="Bikes"/>
    <x v="1"/>
    <x v="5"/>
    <s v="Red"/>
    <s v="Road-150"/>
    <m/>
  </r>
  <r>
    <s v="SO44185"/>
    <n v="44185001"/>
    <n v="1"/>
    <n v="2171.29"/>
    <n v="3578.27"/>
    <n v="2171.29"/>
    <n v="3578.27"/>
    <n v="1406.98"/>
    <x v="40"/>
    <x v="1"/>
    <d v="2017-08-18T00:00:00"/>
    <n v="6"/>
    <s v="Deanna Mehta"/>
    <s v="Rhodes"/>
    <s v="New South Wales"/>
    <x v="0"/>
    <s v="Bikes"/>
    <x v="1"/>
    <x v="1"/>
    <s v="Red"/>
    <s v="Road-150"/>
    <m/>
  </r>
  <r>
    <s v="SO44187"/>
    <n v="44187001"/>
    <n v="1"/>
    <n v="2171.29"/>
    <n v="3578.27"/>
    <n v="2171.29"/>
    <n v="3578.27"/>
    <n v="1406.98"/>
    <x v="41"/>
    <x v="1"/>
    <d v="2017-08-20T00:00:00"/>
    <n v="7"/>
    <s v="Christy Zheng"/>
    <s v="Port Macquarie"/>
    <s v="New South Wales"/>
    <x v="0"/>
    <s v="Bikes"/>
    <x v="1"/>
    <x v="4"/>
    <s v="Red"/>
    <s v="Road-150"/>
    <m/>
  </r>
  <r>
    <s v="SO44190"/>
    <n v="44190001"/>
    <n v="1"/>
    <n v="1898.09"/>
    <n v="3374.99"/>
    <n v="1898.09"/>
    <n v="3374.99"/>
    <n v="1476.8999999999999"/>
    <x v="42"/>
    <x v="1"/>
    <d v="2017-08-22T00:00:00"/>
    <n v="8"/>
    <s v="Todd Gao"/>
    <s v="Gold Coast"/>
    <s v="Queensland"/>
    <x v="0"/>
    <s v="Bikes"/>
    <x v="0"/>
    <x v="13"/>
    <s v="Black"/>
    <s v="Mountain-100"/>
    <m/>
  </r>
  <r>
    <s v="SO44191"/>
    <n v="44191001"/>
    <n v="1"/>
    <n v="2171.29"/>
    <n v="3578.27"/>
    <n v="2171.29"/>
    <n v="3578.27"/>
    <n v="1406.98"/>
    <x v="42"/>
    <x v="1"/>
    <d v="2017-08-23T00:00:00"/>
    <n v="9"/>
    <s v="Alicia Beck"/>
    <s v="Perth"/>
    <s v="South Australia"/>
    <x v="0"/>
    <s v="Bikes"/>
    <x v="1"/>
    <x v="1"/>
    <s v="Red"/>
    <s v="Road-150"/>
    <m/>
  </r>
  <r>
    <s v="SO44194"/>
    <n v="44194001"/>
    <n v="1"/>
    <n v="2171.29"/>
    <n v="3578.27"/>
    <n v="2171.29"/>
    <n v="3578.27"/>
    <n v="1406.98"/>
    <x v="43"/>
    <x v="1"/>
    <d v="2017-08-18T00:00:00"/>
    <n v="3"/>
    <s v="Stephanie Gray"/>
    <s v="Port Macquarie"/>
    <s v="New South Wales"/>
    <x v="0"/>
    <s v="Bikes"/>
    <x v="1"/>
    <x v="1"/>
    <s v="Red"/>
    <s v="Road-150"/>
    <m/>
  </r>
  <r>
    <s v="SO44195"/>
    <n v="44195001"/>
    <n v="1"/>
    <n v="2171.29"/>
    <n v="3578.27"/>
    <n v="2171.29"/>
    <n v="3578.27"/>
    <n v="1406.98"/>
    <x v="43"/>
    <x v="1"/>
    <d v="2017-08-24T00:00:00"/>
    <n v="9"/>
    <s v="Carl Goel"/>
    <s v="St. Leonards"/>
    <s v="New South Wales"/>
    <x v="0"/>
    <s v="Bikes"/>
    <x v="1"/>
    <x v="4"/>
    <s v="Red"/>
    <s v="Road-150"/>
    <m/>
  </r>
  <r>
    <s v="SO44196"/>
    <n v="44196001"/>
    <n v="1"/>
    <n v="2171.29"/>
    <n v="3578.27"/>
    <n v="2171.29"/>
    <n v="3578.27"/>
    <n v="1406.98"/>
    <x v="43"/>
    <x v="1"/>
    <d v="2017-08-24T00:00:00"/>
    <n v="9"/>
    <s v="Victor Sanz"/>
    <s v="St. Leonards"/>
    <s v="New South Wales"/>
    <x v="0"/>
    <s v="Bikes"/>
    <x v="1"/>
    <x v="5"/>
    <s v="Red"/>
    <s v="Road-150"/>
    <m/>
  </r>
  <r>
    <s v="SO44199"/>
    <n v="44199001"/>
    <n v="1"/>
    <n v="2171.29"/>
    <n v="3578.27"/>
    <n v="2171.29"/>
    <n v="3578.27"/>
    <n v="1406.98"/>
    <x v="44"/>
    <x v="1"/>
    <d v="2017-08-19T00:00:00"/>
    <n v="3"/>
    <s v="Trisha Wang"/>
    <s v="Wollongong"/>
    <s v="New South Wales"/>
    <x v="0"/>
    <s v="Bikes"/>
    <x v="1"/>
    <x v="4"/>
    <s v="Red"/>
    <s v="Road-150"/>
    <m/>
  </r>
  <r>
    <s v="SO44200"/>
    <n v="44200001"/>
    <n v="1"/>
    <n v="2171.29"/>
    <n v="3578.27"/>
    <n v="2171.29"/>
    <n v="3578.27"/>
    <n v="1406.98"/>
    <x v="44"/>
    <x v="1"/>
    <d v="2017-08-18T00:00:00"/>
    <n v="2"/>
    <s v="Mayra Kovar"/>
    <s v="Rockhampton"/>
    <s v="Queensland"/>
    <x v="0"/>
    <s v="Bikes"/>
    <x v="1"/>
    <x v="6"/>
    <s v="Red"/>
    <s v="Road-150"/>
    <m/>
  </r>
  <r>
    <s v="SO44205"/>
    <n v="44205001"/>
    <n v="1"/>
    <n v="2171.29"/>
    <n v="3578.27"/>
    <n v="2171.29"/>
    <n v="3578.27"/>
    <n v="1406.98"/>
    <x v="45"/>
    <x v="1"/>
    <d v="2017-08-26T00:00:00"/>
    <n v="9"/>
    <s v="Clayton Deng"/>
    <s v="Newcastle"/>
    <s v="New South Wales"/>
    <x v="0"/>
    <s v="Bikes"/>
    <x v="1"/>
    <x v="9"/>
    <s v="Red"/>
    <s v="Road-150"/>
    <m/>
  </r>
  <r>
    <s v="SO44209"/>
    <n v="44209001"/>
    <n v="1"/>
    <n v="2171.29"/>
    <n v="3578.27"/>
    <n v="2171.29"/>
    <n v="3578.27"/>
    <n v="1406.98"/>
    <x v="46"/>
    <x v="1"/>
    <d v="2017-08-25T00:00:00"/>
    <n v="7"/>
    <s v="Darren Rana"/>
    <s v="Melton"/>
    <s v="Victoria"/>
    <x v="0"/>
    <s v="Bikes"/>
    <x v="1"/>
    <x v="6"/>
    <s v="Red"/>
    <s v="Road-150"/>
    <m/>
  </r>
  <r>
    <s v="SO44213"/>
    <n v="44213001"/>
    <n v="1"/>
    <n v="2171.29"/>
    <n v="3578.27"/>
    <n v="2171.29"/>
    <n v="3578.27"/>
    <n v="1406.98"/>
    <x v="47"/>
    <x v="1"/>
    <d v="2017-08-28T00:00:00"/>
    <n v="9"/>
    <s v="Terrence Sharma"/>
    <s v="Geelong"/>
    <s v="Victoria"/>
    <x v="0"/>
    <s v="Bikes"/>
    <x v="1"/>
    <x v="1"/>
    <s v="Red"/>
    <s v="Road-150"/>
    <m/>
  </r>
  <r>
    <s v="SO44214"/>
    <n v="44214001"/>
    <n v="1"/>
    <n v="2171.29"/>
    <n v="3578.27"/>
    <n v="2171.29"/>
    <n v="3578.27"/>
    <n v="1406.98"/>
    <x v="47"/>
    <x v="1"/>
    <d v="2017-08-23T00:00:00"/>
    <n v="4"/>
    <s v="Jonathan Green"/>
    <s v="Goulburn"/>
    <s v="New South Wales"/>
    <x v="0"/>
    <s v="Bikes"/>
    <x v="1"/>
    <x v="6"/>
    <s v="Red"/>
    <s v="Road-150"/>
    <m/>
  </r>
  <r>
    <s v="SO44220"/>
    <n v="44220001"/>
    <n v="1"/>
    <n v="1912.15"/>
    <n v="3399.99"/>
    <n v="1912.15"/>
    <n v="3399.99"/>
    <n v="1487.8399999999997"/>
    <x v="48"/>
    <x v="1"/>
    <d v="2017-08-30T00:00:00"/>
    <n v="10"/>
    <s v="Jon Zhou"/>
    <s v="Warrnambool"/>
    <s v="Victoria"/>
    <x v="0"/>
    <s v="Bikes"/>
    <x v="0"/>
    <x v="11"/>
    <s v="Silver"/>
    <s v="Mountain-100"/>
    <m/>
  </r>
  <r>
    <s v="SO44221"/>
    <n v="44221001"/>
    <n v="1"/>
    <n v="2171.29"/>
    <n v="3578.27"/>
    <n v="2171.29"/>
    <n v="3578.27"/>
    <n v="1406.98"/>
    <x v="48"/>
    <x v="1"/>
    <d v="2017-08-22T00:00:00"/>
    <n v="2"/>
    <s v="Carly Nath"/>
    <s v="Lavender Bay"/>
    <s v="New South Wales"/>
    <x v="0"/>
    <s v="Bikes"/>
    <x v="1"/>
    <x v="5"/>
    <s v="Red"/>
    <s v="Road-150"/>
    <m/>
  </r>
  <r>
    <s v="SO44222"/>
    <n v="44222001"/>
    <n v="1"/>
    <n v="2171.29"/>
    <n v="3578.27"/>
    <n v="2171.29"/>
    <n v="3578.27"/>
    <n v="1406.98"/>
    <x v="48"/>
    <x v="1"/>
    <d v="2017-08-22T00:00:00"/>
    <n v="2"/>
    <s v="Fernando Green"/>
    <s v="Melbourne"/>
    <s v="Victoria"/>
    <x v="0"/>
    <s v="Bikes"/>
    <x v="1"/>
    <x v="6"/>
    <s v="Red"/>
    <s v="Road-150"/>
    <m/>
  </r>
  <r>
    <s v="SO44230"/>
    <n v="44230001"/>
    <n v="1"/>
    <n v="2171.29"/>
    <n v="3578.27"/>
    <n v="2171.29"/>
    <n v="3578.27"/>
    <n v="1406.98"/>
    <x v="49"/>
    <x v="1"/>
    <d v="2017-09-01T00:00:00"/>
    <n v="10"/>
    <s v="Omar Chander"/>
    <s v="Rockhampton"/>
    <s v="Queensland"/>
    <x v="0"/>
    <s v="Bikes"/>
    <x v="1"/>
    <x v="9"/>
    <s v="Red"/>
    <s v="Road-150"/>
    <m/>
  </r>
  <r>
    <s v="SO44232"/>
    <n v="44232001"/>
    <n v="1"/>
    <n v="2171.29"/>
    <n v="3578.27"/>
    <n v="2171.29"/>
    <n v="3578.27"/>
    <n v="1406.98"/>
    <x v="49"/>
    <x v="1"/>
    <d v="2017-08-28T00:00:00"/>
    <n v="6"/>
    <s v="Luis Lopez"/>
    <s v="Geelong"/>
    <s v="Victoria"/>
    <x v="0"/>
    <s v="Bikes"/>
    <x v="1"/>
    <x v="9"/>
    <s v="Red"/>
    <s v="Road-150"/>
    <m/>
  </r>
  <r>
    <s v="SO44237"/>
    <n v="44237001"/>
    <n v="1"/>
    <n v="2171.29"/>
    <n v="3578.27"/>
    <n v="2171.29"/>
    <n v="3578.27"/>
    <n v="1406.98"/>
    <x v="50"/>
    <x v="1"/>
    <d v="2017-08-31T00:00:00"/>
    <n v="8"/>
    <s v="Shaun Lal"/>
    <s v="Lavender Bay"/>
    <s v="New South Wales"/>
    <x v="0"/>
    <s v="Bikes"/>
    <x v="1"/>
    <x v="1"/>
    <s v="Red"/>
    <s v="Road-150"/>
    <m/>
  </r>
  <r>
    <s v="SO44238"/>
    <n v="44238001"/>
    <n v="1"/>
    <n v="2171.29"/>
    <n v="3578.27"/>
    <n v="2171.29"/>
    <n v="3578.27"/>
    <n v="1406.98"/>
    <x v="50"/>
    <x v="1"/>
    <d v="2017-08-30T00:00:00"/>
    <n v="7"/>
    <s v="Tracy Rai"/>
    <s v="Sunbury"/>
    <s v="Victoria"/>
    <x v="0"/>
    <s v="Bikes"/>
    <x v="1"/>
    <x v="6"/>
    <s v="Red"/>
    <s v="Road-150"/>
    <m/>
  </r>
  <r>
    <s v="SO44243"/>
    <n v="44243001"/>
    <n v="1"/>
    <n v="2171.29"/>
    <n v="3578.27"/>
    <n v="2171.29"/>
    <n v="3578.27"/>
    <n v="1406.98"/>
    <x v="51"/>
    <x v="1"/>
    <d v="2017-08-27T00:00:00"/>
    <n v="3"/>
    <s v="Isabella Price"/>
    <s v="Port Macquarie"/>
    <s v="New South Wales"/>
    <x v="0"/>
    <s v="Bikes"/>
    <x v="1"/>
    <x v="9"/>
    <s v="Red"/>
    <s v="Road-150"/>
    <m/>
  </r>
  <r>
    <s v="SO44244"/>
    <n v="44244001"/>
    <n v="1"/>
    <n v="2171.29"/>
    <n v="3578.27"/>
    <n v="2171.29"/>
    <n v="3578.27"/>
    <n v="1406.98"/>
    <x v="51"/>
    <x v="1"/>
    <d v="2017-08-30T00:00:00"/>
    <n v="6"/>
    <s v="Jasmine Wilson"/>
    <s v="Coffs Harbour"/>
    <s v="New South Wales"/>
    <x v="0"/>
    <s v="Bikes"/>
    <x v="1"/>
    <x v="9"/>
    <s v="Red"/>
    <s v="Road-150"/>
    <m/>
  </r>
  <r>
    <s v="SO44245"/>
    <n v="44245001"/>
    <n v="1"/>
    <n v="413.15"/>
    <n v="699.1"/>
    <n v="413.15"/>
    <n v="699.1"/>
    <n v="285.95000000000005"/>
    <x v="51"/>
    <x v="1"/>
    <d v="2017-09-02T00:00:00"/>
    <n v="9"/>
    <s v="Joan Martin"/>
    <s v="Caloundra"/>
    <s v="Queensland"/>
    <x v="0"/>
    <s v="Bikes"/>
    <x v="1"/>
    <x v="20"/>
    <s v="Red"/>
    <s v="Road-650"/>
    <m/>
  </r>
  <r>
    <s v="SO44247"/>
    <n v="44247001"/>
    <n v="1"/>
    <n v="2171.29"/>
    <n v="3578.27"/>
    <n v="2171.29"/>
    <n v="3578.27"/>
    <n v="1406.98"/>
    <x v="52"/>
    <x v="1"/>
    <d v="2017-09-02T00:00:00"/>
    <n v="8"/>
    <s v="Michele Raman"/>
    <s v="Bendigo"/>
    <s v="Victoria"/>
    <x v="0"/>
    <s v="Bikes"/>
    <x v="1"/>
    <x v="1"/>
    <s v="Red"/>
    <s v="Road-150"/>
    <m/>
  </r>
  <r>
    <s v="SO44248"/>
    <n v="44248001"/>
    <n v="1"/>
    <n v="2171.29"/>
    <n v="3578.27"/>
    <n v="2171.29"/>
    <n v="3578.27"/>
    <n v="1406.98"/>
    <x v="52"/>
    <x v="1"/>
    <d v="2017-09-03T00:00:00"/>
    <n v="9"/>
    <s v="Dustin Luo"/>
    <s v="North Sydney"/>
    <s v="New South Wales"/>
    <x v="0"/>
    <s v="Bikes"/>
    <x v="1"/>
    <x v="4"/>
    <s v="Red"/>
    <s v="Road-150"/>
    <m/>
  </r>
  <r>
    <s v="SO44256"/>
    <n v="44256001"/>
    <n v="1"/>
    <n v="2171.29"/>
    <n v="3578.27"/>
    <n v="2171.29"/>
    <n v="3578.27"/>
    <n v="1406.98"/>
    <x v="53"/>
    <x v="1"/>
    <d v="2017-08-30T00:00:00"/>
    <n v="3"/>
    <s v="Walter Jimenez"/>
    <s v="Sydney"/>
    <s v="New South Wales"/>
    <x v="0"/>
    <s v="Bikes"/>
    <x v="1"/>
    <x v="9"/>
    <s v="Red"/>
    <s v="Road-150"/>
    <m/>
  </r>
  <r>
    <s v="SO44263"/>
    <n v="44263001"/>
    <n v="1"/>
    <n v="2171.29"/>
    <n v="3578.27"/>
    <n v="2171.29"/>
    <n v="3578.27"/>
    <n v="1406.98"/>
    <x v="54"/>
    <x v="1"/>
    <d v="2017-09-03T00:00:00"/>
    <n v="6"/>
    <s v="Tanya Alvarez"/>
    <s v="Goulburn"/>
    <s v="New South Wales"/>
    <x v="0"/>
    <s v="Bikes"/>
    <x v="1"/>
    <x v="1"/>
    <s v="Red"/>
    <s v="Road-150"/>
    <m/>
  </r>
  <r>
    <s v="SO44264"/>
    <n v="44264001"/>
    <n v="1"/>
    <n v="2171.29"/>
    <n v="3578.27"/>
    <n v="2171.29"/>
    <n v="3578.27"/>
    <n v="1406.98"/>
    <x v="54"/>
    <x v="1"/>
    <d v="2017-09-04T00:00:00"/>
    <n v="7"/>
    <s v="Randall Rubio"/>
    <s v="Cranbourne"/>
    <s v="Victoria"/>
    <x v="0"/>
    <s v="Bikes"/>
    <x v="1"/>
    <x v="4"/>
    <s v="Red"/>
    <s v="Road-150"/>
    <m/>
  </r>
  <r>
    <s v="SO44265"/>
    <n v="44265001"/>
    <n v="1"/>
    <n v="413.15"/>
    <n v="699.1"/>
    <n v="413.15"/>
    <n v="699.1"/>
    <n v="285.95000000000005"/>
    <x v="54"/>
    <x v="1"/>
    <d v="2017-08-30T00:00:00"/>
    <n v="2"/>
    <s v="Tyrone Navarro"/>
    <s v="Gold Coast"/>
    <s v="Queensland"/>
    <x v="0"/>
    <s v="Bikes"/>
    <x v="1"/>
    <x v="18"/>
    <s v="Red"/>
    <s v="Road-650"/>
    <m/>
  </r>
  <r>
    <s v="SO44266"/>
    <n v="44266001"/>
    <n v="1"/>
    <n v="413.15"/>
    <n v="699.1"/>
    <n v="413.15"/>
    <n v="699.1"/>
    <n v="285.95000000000005"/>
    <x v="54"/>
    <x v="1"/>
    <d v="2017-09-07T00:00:00"/>
    <n v="10"/>
    <s v="Troy Sanchez"/>
    <s v="Lane Cove"/>
    <s v="New South Wales"/>
    <x v="0"/>
    <s v="Bikes"/>
    <x v="1"/>
    <x v="7"/>
    <s v="Black"/>
    <s v="Road-650"/>
    <m/>
  </r>
  <r>
    <s v="SO44275"/>
    <n v="44275001"/>
    <n v="1"/>
    <n v="2171.29"/>
    <n v="3578.27"/>
    <n v="2171.29"/>
    <n v="3578.27"/>
    <n v="1406.98"/>
    <x v="55"/>
    <x v="1"/>
    <d v="2017-09-07T00:00:00"/>
    <n v="7"/>
    <s v="Noah Flores"/>
    <s v="Hobart"/>
    <s v="Tasmania"/>
    <x v="0"/>
    <s v="Bikes"/>
    <x v="1"/>
    <x v="6"/>
    <s v="Red"/>
    <s v="Road-150"/>
    <m/>
  </r>
  <r>
    <s v="SO44276"/>
    <n v="44276001"/>
    <n v="1"/>
    <n v="2171.29"/>
    <n v="3578.27"/>
    <n v="2171.29"/>
    <n v="3578.27"/>
    <n v="1406.98"/>
    <x v="55"/>
    <x v="1"/>
    <d v="2017-09-04T00:00:00"/>
    <n v="4"/>
    <s v="Nichole Goel"/>
    <s v="North Ryde"/>
    <s v="New South Wales"/>
    <x v="0"/>
    <s v="Bikes"/>
    <x v="1"/>
    <x v="4"/>
    <s v="Red"/>
    <s v="Road-150"/>
    <m/>
  </r>
  <r>
    <s v="SO44277"/>
    <n v="44277001"/>
    <n v="1"/>
    <n v="2171.29"/>
    <n v="3578.27"/>
    <n v="2171.29"/>
    <n v="3578.27"/>
    <n v="1406.98"/>
    <x v="55"/>
    <x v="1"/>
    <d v="2017-09-04T00:00:00"/>
    <n v="4"/>
    <s v="Dwayne Torres"/>
    <s v="Port Macquarie"/>
    <s v="New South Wales"/>
    <x v="0"/>
    <s v="Bikes"/>
    <x v="1"/>
    <x v="6"/>
    <s v="Red"/>
    <s v="Road-150"/>
    <m/>
  </r>
  <r>
    <s v="SO44278"/>
    <n v="44278001"/>
    <n v="1"/>
    <n v="2171.29"/>
    <n v="3578.27"/>
    <n v="2171.29"/>
    <n v="3578.27"/>
    <n v="1406.98"/>
    <x v="55"/>
    <x v="1"/>
    <d v="2017-09-08T00:00:00"/>
    <n v="8"/>
    <s v="Alexandra Allen"/>
    <s v="Warrnambool"/>
    <s v="Victoria"/>
    <x v="0"/>
    <s v="Bikes"/>
    <x v="1"/>
    <x v="1"/>
    <s v="Red"/>
    <s v="Road-150"/>
    <m/>
  </r>
  <r>
    <s v="SO44279"/>
    <n v="44279001"/>
    <n v="1"/>
    <n v="2171.29"/>
    <n v="3578.27"/>
    <n v="2171.29"/>
    <n v="3578.27"/>
    <n v="1406.98"/>
    <x v="55"/>
    <x v="1"/>
    <d v="2017-09-10T00:00:00"/>
    <n v="10"/>
    <s v="Paul Shakespear"/>
    <s v="Caloundra"/>
    <s v="Queensland"/>
    <x v="0"/>
    <s v="Bikes"/>
    <x v="1"/>
    <x v="4"/>
    <s v="Red"/>
    <s v="Road-150"/>
    <m/>
  </r>
  <r>
    <s v="SO44323"/>
    <n v="44323001"/>
    <n v="1"/>
    <n v="1912.15"/>
    <n v="3399.99"/>
    <n v="1912.15"/>
    <n v="3399.99"/>
    <n v="1487.8399999999997"/>
    <x v="56"/>
    <x v="2"/>
    <d v="2017-09-06T00:00:00"/>
    <n v="5"/>
    <s v="Casey Luo"/>
    <s v="St. Leonards"/>
    <s v="New South Wales"/>
    <x v="0"/>
    <s v="Bikes"/>
    <x v="0"/>
    <x v="3"/>
    <s v="Silver"/>
    <s v="Mountain-100"/>
    <m/>
  </r>
  <r>
    <s v="SO44325"/>
    <n v="44325001"/>
    <n v="1"/>
    <n v="1898.09"/>
    <n v="3374.99"/>
    <n v="1898.09"/>
    <n v="3374.99"/>
    <n v="1476.8999999999999"/>
    <x v="57"/>
    <x v="2"/>
    <d v="2017-09-10T00:00:00"/>
    <n v="8"/>
    <s v="Chad Kumar"/>
    <s v="Port Macquarie"/>
    <s v="New South Wales"/>
    <x v="0"/>
    <s v="Bikes"/>
    <x v="0"/>
    <x v="2"/>
    <s v="Black"/>
    <s v="Mountain-100"/>
    <m/>
  </r>
  <r>
    <s v="SO44326"/>
    <n v="44326001"/>
    <n v="1"/>
    <n v="2171.29"/>
    <n v="3578.27"/>
    <n v="2171.29"/>
    <n v="3578.27"/>
    <n v="1406.98"/>
    <x v="57"/>
    <x v="2"/>
    <d v="2017-09-06T00:00:00"/>
    <n v="4"/>
    <s v="Maria Perry"/>
    <s v="Coffs Harbour"/>
    <s v="New South Wales"/>
    <x v="0"/>
    <s v="Bikes"/>
    <x v="1"/>
    <x v="9"/>
    <s v="Red"/>
    <s v="Road-150"/>
    <m/>
  </r>
  <r>
    <s v="SO44328"/>
    <n v="44328001"/>
    <n v="1"/>
    <n v="2171.29"/>
    <n v="3578.27"/>
    <n v="2171.29"/>
    <n v="3578.27"/>
    <n v="1406.98"/>
    <x v="58"/>
    <x v="2"/>
    <d v="2017-09-07T00:00:00"/>
    <n v="4"/>
    <s v="Karen Li"/>
    <s v="Warrnambool"/>
    <s v="Victoria"/>
    <x v="0"/>
    <s v="Bikes"/>
    <x v="1"/>
    <x v="1"/>
    <s v="Red"/>
    <s v="Road-150"/>
    <m/>
  </r>
  <r>
    <s v="SO44329"/>
    <n v="44329001"/>
    <n v="1"/>
    <n v="2171.29"/>
    <n v="3578.27"/>
    <n v="2171.29"/>
    <n v="3578.27"/>
    <n v="1406.98"/>
    <x v="58"/>
    <x v="2"/>
    <d v="2017-09-12T00:00:00"/>
    <n v="9"/>
    <s v="Gina Torres"/>
    <s v="Sunbury"/>
    <s v="Victoria"/>
    <x v="0"/>
    <s v="Bikes"/>
    <x v="1"/>
    <x v="6"/>
    <s v="Red"/>
    <s v="Road-150"/>
    <m/>
  </r>
  <r>
    <s v="SO44332"/>
    <n v="44332001"/>
    <n v="1"/>
    <n v="2171.29"/>
    <n v="3578.27"/>
    <n v="2171.29"/>
    <n v="3578.27"/>
    <n v="1406.98"/>
    <x v="59"/>
    <x v="2"/>
    <d v="2017-09-10T00:00:00"/>
    <n v="6"/>
    <s v="Jason Butler"/>
    <s v="Sunbury"/>
    <s v="Victoria"/>
    <x v="0"/>
    <s v="Bikes"/>
    <x v="1"/>
    <x v="1"/>
    <s v="Red"/>
    <s v="Road-150"/>
    <m/>
  </r>
  <r>
    <s v="SO44337"/>
    <n v="44337001"/>
    <n v="1"/>
    <n v="1898.09"/>
    <n v="3374.99"/>
    <n v="1898.09"/>
    <n v="3374.99"/>
    <n v="1476.8999999999999"/>
    <x v="60"/>
    <x v="2"/>
    <d v="2017-09-09T00:00:00"/>
    <n v="4"/>
    <s v="Edwin Nara"/>
    <s v="Warrnambool"/>
    <s v="Victoria"/>
    <x v="0"/>
    <s v="Bikes"/>
    <x v="0"/>
    <x v="2"/>
    <s v="Black"/>
    <s v="Mountain-100"/>
    <m/>
  </r>
  <r>
    <s v="SO44338"/>
    <n v="44338001"/>
    <n v="1"/>
    <n v="2171.29"/>
    <n v="3578.27"/>
    <n v="2171.29"/>
    <n v="3578.27"/>
    <n v="1406.98"/>
    <x v="60"/>
    <x v="2"/>
    <d v="2017-09-14T00:00:00"/>
    <n v="9"/>
    <s v="Jeffery Wang"/>
    <s v="Warrnambool"/>
    <s v="Victoria"/>
    <x v="0"/>
    <s v="Bikes"/>
    <x v="1"/>
    <x v="5"/>
    <s v="Red"/>
    <s v="Road-150"/>
    <m/>
  </r>
  <r>
    <s v="SO44339"/>
    <n v="44339001"/>
    <n v="1"/>
    <n v="2171.29"/>
    <n v="3578.27"/>
    <n v="2171.29"/>
    <n v="3578.27"/>
    <n v="1406.98"/>
    <x v="60"/>
    <x v="2"/>
    <d v="2017-09-13T00:00:00"/>
    <n v="8"/>
    <s v="Nancy Mehta"/>
    <s v="Silverwater"/>
    <s v="New South Wales"/>
    <x v="0"/>
    <s v="Bikes"/>
    <x v="1"/>
    <x v="6"/>
    <s v="Red"/>
    <s v="Road-150"/>
    <m/>
  </r>
  <r>
    <s v="SO44340"/>
    <n v="44340001"/>
    <n v="1"/>
    <n v="2171.29"/>
    <n v="3578.27"/>
    <n v="2171.29"/>
    <n v="3578.27"/>
    <n v="1406.98"/>
    <x v="60"/>
    <x v="2"/>
    <d v="2017-09-09T00:00:00"/>
    <n v="4"/>
    <s v="Ivan Garcia"/>
    <s v="Sunbury"/>
    <s v="Victoria"/>
    <x v="0"/>
    <s v="Bikes"/>
    <x v="1"/>
    <x v="5"/>
    <s v="Red"/>
    <s v="Road-150"/>
    <m/>
  </r>
  <r>
    <s v="SO44343"/>
    <n v="44343001"/>
    <n v="1"/>
    <n v="2171.29"/>
    <n v="3578.27"/>
    <n v="2171.29"/>
    <n v="3578.27"/>
    <n v="1406.98"/>
    <x v="61"/>
    <x v="2"/>
    <d v="2017-09-08T00:00:00"/>
    <n v="2"/>
    <s v="Bradley Yuan"/>
    <s v="North Ryde"/>
    <s v="New South Wales"/>
    <x v="0"/>
    <s v="Bikes"/>
    <x v="1"/>
    <x v="5"/>
    <s v="Red"/>
    <s v="Road-150"/>
    <m/>
  </r>
  <r>
    <s v="SO44347"/>
    <n v="44347001"/>
    <n v="1"/>
    <n v="2171.29"/>
    <n v="3578.27"/>
    <n v="2171.29"/>
    <n v="3578.27"/>
    <n v="1406.98"/>
    <x v="62"/>
    <x v="2"/>
    <d v="2017-09-12T00:00:00"/>
    <n v="5"/>
    <s v="Pedro Rodriguez"/>
    <s v="Coffs Harbour"/>
    <s v="New South Wales"/>
    <x v="0"/>
    <s v="Bikes"/>
    <x v="1"/>
    <x v="9"/>
    <s v="Red"/>
    <s v="Road-150"/>
    <m/>
  </r>
  <r>
    <s v="SO44355"/>
    <n v="44355001"/>
    <n v="1"/>
    <n v="1912.15"/>
    <n v="3399.99"/>
    <n v="1912.15"/>
    <n v="3399.99"/>
    <n v="1487.8399999999997"/>
    <x v="63"/>
    <x v="2"/>
    <d v="2017-09-14T00:00:00"/>
    <n v="6"/>
    <s v="Aimee He"/>
    <s v="Wollongong"/>
    <s v="New South Wales"/>
    <x v="0"/>
    <s v="Bikes"/>
    <x v="0"/>
    <x v="10"/>
    <s v="Silver"/>
    <s v="Mountain-100"/>
    <m/>
  </r>
  <r>
    <s v="SO44356"/>
    <n v="44356001"/>
    <n v="1"/>
    <n v="1912.15"/>
    <n v="3399.99"/>
    <n v="1912.15"/>
    <n v="3399.99"/>
    <n v="1487.8399999999997"/>
    <x v="63"/>
    <x v="2"/>
    <d v="2017-09-12T00:00:00"/>
    <n v="4"/>
    <s v="Adam Ross"/>
    <s v="Port Macquarie"/>
    <s v="New South Wales"/>
    <x v="0"/>
    <s v="Bikes"/>
    <x v="0"/>
    <x v="11"/>
    <s v="Silver"/>
    <s v="Mountain-100"/>
    <m/>
  </r>
  <r>
    <s v="SO44357"/>
    <n v="44357001"/>
    <n v="1"/>
    <n v="2171.29"/>
    <n v="3578.27"/>
    <n v="2171.29"/>
    <n v="3578.27"/>
    <n v="1406.98"/>
    <x v="63"/>
    <x v="2"/>
    <d v="2017-09-18T00:00:00"/>
    <n v="10"/>
    <s v="Tabitha Subram"/>
    <s v="North Sydney"/>
    <s v="New South Wales"/>
    <x v="0"/>
    <s v="Bikes"/>
    <x v="1"/>
    <x v="1"/>
    <s v="Red"/>
    <s v="Road-150"/>
    <m/>
  </r>
  <r>
    <s v="SO44358"/>
    <n v="44358001"/>
    <n v="1"/>
    <n v="2171.29"/>
    <n v="3578.27"/>
    <n v="2171.29"/>
    <n v="3578.27"/>
    <n v="1406.98"/>
    <x v="63"/>
    <x v="2"/>
    <d v="2017-09-15T00:00:00"/>
    <n v="7"/>
    <s v="Allen Rodriguez"/>
    <s v="Newcastle"/>
    <s v="New South Wales"/>
    <x v="0"/>
    <s v="Bikes"/>
    <x v="1"/>
    <x v="1"/>
    <s v="Red"/>
    <s v="Road-150"/>
    <m/>
  </r>
  <r>
    <s v="SO44364"/>
    <n v="44364001"/>
    <n v="1"/>
    <n v="1898.09"/>
    <n v="3374.99"/>
    <n v="1898.09"/>
    <n v="3374.99"/>
    <n v="1476.8999999999999"/>
    <x v="64"/>
    <x v="2"/>
    <d v="2017-09-19T00:00:00"/>
    <n v="10"/>
    <s v="Cheryl Diaz"/>
    <s v="East Brisbane"/>
    <s v="Queensland"/>
    <x v="0"/>
    <s v="Bikes"/>
    <x v="0"/>
    <x v="13"/>
    <s v="Black"/>
    <s v="Mountain-100"/>
    <m/>
  </r>
  <r>
    <s v="SO44365"/>
    <n v="44365001"/>
    <n v="1"/>
    <n v="2171.29"/>
    <n v="3578.27"/>
    <n v="2171.29"/>
    <n v="3578.27"/>
    <n v="1406.98"/>
    <x v="64"/>
    <x v="2"/>
    <d v="2017-09-19T00:00:00"/>
    <n v="10"/>
    <s v="Louis Zhou"/>
    <s v="Lane Cove"/>
    <s v="New South Wales"/>
    <x v="0"/>
    <s v="Bikes"/>
    <x v="1"/>
    <x v="4"/>
    <s v="Red"/>
    <s v="Road-150"/>
    <m/>
  </r>
  <r>
    <s v="SO44366"/>
    <n v="44366001"/>
    <n v="1"/>
    <n v="2171.29"/>
    <n v="3578.27"/>
    <n v="2171.29"/>
    <n v="3578.27"/>
    <n v="1406.98"/>
    <x v="64"/>
    <x v="2"/>
    <d v="2017-09-19T00:00:00"/>
    <n v="10"/>
    <s v="Wayne Kumar"/>
    <s v="Brisbane"/>
    <s v="Queensland"/>
    <x v="0"/>
    <s v="Bikes"/>
    <x v="1"/>
    <x v="4"/>
    <s v="Red"/>
    <s v="Road-150"/>
    <m/>
  </r>
  <r>
    <s v="SO44367"/>
    <n v="44367001"/>
    <n v="1"/>
    <n v="413.15"/>
    <n v="699.1"/>
    <n v="413.15"/>
    <n v="699.1"/>
    <n v="285.95000000000005"/>
    <x v="64"/>
    <x v="2"/>
    <d v="2017-09-13T00:00:00"/>
    <n v="4"/>
    <s v="Bonnie Sharma"/>
    <s v="Malabar"/>
    <s v="New South Wales"/>
    <x v="0"/>
    <s v="Bikes"/>
    <x v="1"/>
    <x v="19"/>
    <s v="Red"/>
    <s v="Road-650"/>
    <m/>
  </r>
  <r>
    <s v="SO44370"/>
    <n v="44370001"/>
    <n v="1"/>
    <n v="2171.29"/>
    <n v="3578.27"/>
    <n v="2171.29"/>
    <n v="3578.27"/>
    <n v="1406.98"/>
    <x v="65"/>
    <x v="2"/>
    <d v="2017-09-12T00:00:00"/>
    <n v="2"/>
    <s v="Louis Yuan"/>
    <s v="Lavender Bay"/>
    <s v="New South Wales"/>
    <x v="0"/>
    <s v="Bikes"/>
    <x v="1"/>
    <x v="4"/>
    <s v="Red"/>
    <s v="Road-150"/>
    <m/>
  </r>
  <r>
    <s v="SO44371"/>
    <n v="44371001"/>
    <n v="1"/>
    <n v="2171.29"/>
    <n v="3578.27"/>
    <n v="2171.29"/>
    <n v="3578.27"/>
    <n v="1406.98"/>
    <x v="65"/>
    <x v="2"/>
    <d v="2017-09-15T00:00:00"/>
    <n v="5"/>
    <s v="Cedric Zhou"/>
    <s v="Perth"/>
    <s v="South Australia"/>
    <x v="0"/>
    <s v="Bikes"/>
    <x v="1"/>
    <x v="6"/>
    <s v="Red"/>
    <s v="Road-150"/>
    <m/>
  </r>
  <r>
    <s v="SO44372"/>
    <n v="44372001"/>
    <n v="1"/>
    <n v="2171.29"/>
    <n v="3578.27"/>
    <n v="2171.29"/>
    <n v="3578.27"/>
    <n v="1406.98"/>
    <x v="65"/>
    <x v="2"/>
    <d v="2017-09-17T00:00:00"/>
    <n v="7"/>
    <s v="Kristine Vazquez"/>
    <s v="Melton"/>
    <s v="Victoria"/>
    <x v="0"/>
    <s v="Bikes"/>
    <x v="1"/>
    <x v="1"/>
    <s v="Red"/>
    <s v="Road-150"/>
    <m/>
  </r>
  <r>
    <s v="SO44379"/>
    <n v="44379001"/>
    <n v="1"/>
    <n v="1898.09"/>
    <n v="3374.99"/>
    <n v="1898.09"/>
    <n v="3374.99"/>
    <n v="1476.8999999999999"/>
    <x v="66"/>
    <x v="2"/>
    <d v="2017-09-13T00:00:00"/>
    <n v="2"/>
    <s v="Damien Chander"/>
    <s v="Perth"/>
    <s v="South Australia"/>
    <x v="0"/>
    <s v="Bikes"/>
    <x v="0"/>
    <x v="2"/>
    <s v="Black"/>
    <s v="Mountain-100"/>
    <m/>
  </r>
  <r>
    <s v="SO44380"/>
    <n v="44380001"/>
    <n v="1"/>
    <n v="2171.29"/>
    <n v="3578.27"/>
    <n v="2171.29"/>
    <n v="3578.27"/>
    <n v="1406.98"/>
    <x v="66"/>
    <x v="2"/>
    <d v="2017-09-15T00:00:00"/>
    <n v="4"/>
    <s v="Aimee Li"/>
    <s v="Darlinghurst"/>
    <s v="New South Wales"/>
    <x v="0"/>
    <s v="Bikes"/>
    <x v="1"/>
    <x v="1"/>
    <s v="Red"/>
    <s v="Road-150"/>
    <m/>
  </r>
  <r>
    <s v="SO44387"/>
    <n v="44387001"/>
    <n v="1"/>
    <n v="1898.09"/>
    <n v="3374.99"/>
    <n v="1898.09"/>
    <n v="3374.99"/>
    <n v="1476.8999999999999"/>
    <x v="67"/>
    <x v="2"/>
    <d v="2017-09-18T00:00:00"/>
    <n v="6"/>
    <s v="Andrés Anand"/>
    <s v="North Sydney"/>
    <s v="New South Wales"/>
    <x v="0"/>
    <s v="Bikes"/>
    <x v="0"/>
    <x v="2"/>
    <s v="Black"/>
    <s v="Mountain-100"/>
    <m/>
  </r>
  <r>
    <s v="SO44388"/>
    <n v="44388001"/>
    <n v="1"/>
    <n v="2171.29"/>
    <n v="3578.27"/>
    <n v="2171.29"/>
    <n v="3578.27"/>
    <n v="1406.98"/>
    <x v="67"/>
    <x v="2"/>
    <d v="2017-09-18T00:00:00"/>
    <n v="6"/>
    <s v="Shawna Lal"/>
    <s v="Sunbury"/>
    <s v="Victoria"/>
    <x v="0"/>
    <s v="Bikes"/>
    <x v="1"/>
    <x v="1"/>
    <s v="Red"/>
    <s v="Road-150"/>
    <m/>
  </r>
  <r>
    <s v="SO44389"/>
    <n v="44389001"/>
    <n v="1"/>
    <n v="2171.29"/>
    <n v="3578.27"/>
    <n v="2171.29"/>
    <n v="3578.27"/>
    <n v="1406.98"/>
    <x v="67"/>
    <x v="2"/>
    <d v="2017-09-15T00:00:00"/>
    <n v="3"/>
    <s v="Bradley Raji"/>
    <s v="Darlinghurst"/>
    <s v="New South Wales"/>
    <x v="0"/>
    <s v="Bikes"/>
    <x v="1"/>
    <x v="4"/>
    <s v="Red"/>
    <s v="Road-150"/>
    <m/>
  </r>
  <r>
    <s v="SO44390"/>
    <n v="44390001"/>
    <n v="1"/>
    <n v="2171.29"/>
    <n v="3578.27"/>
    <n v="2171.29"/>
    <n v="3578.27"/>
    <n v="1406.98"/>
    <x v="67"/>
    <x v="2"/>
    <d v="2017-09-20T00:00:00"/>
    <n v="8"/>
    <s v="Bruce Navarro"/>
    <s v="South Melbourne"/>
    <s v="Victoria"/>
    <x v="0"/>
    <s v="Bikes"/>
    <x v="1"/>
    <x v="5"/>
    <s v="Red"/>
    <s v="Road-150"/>
    <m/>
  </r>
  <r>
    <s v="SO44391"/>
    <n v="44391001"/>
    <n v="1"/>
    <n v="2171.29"/>
    <n v="3578.27"/>
    <n v="2171.29"/>
    <n v="3578.27"/>
    <n v="1406.98"/>
    <x v="67"/>
    <x v="2"/>
    <d v="2017-09-18T00:00:00"/>
    <n v="6"/>
    <s v="Bridget Tang"/>
    <s v="Geelong"/>
    <s v="Victoria"/>
    <x v="0"/>
    <s v="Bikes"/>
    <x v="1"/>
    <x v="4"/>
    <s v="Red"/>
    <s v="Road-150"/>
    <m/>
  </r>
  <r>
    <s v="SO44392"/>
    <n v="44392001"/>
    <n v="1"/>
    <n v="2171.29"/>
    <n v="3578.27"/>
    <n v="2171.29"/>
    <n v="3578.27"/>
    <n v="1406.98"/>
    <x v="67"/>
    <x v="2"/>
    <d v="2017-09-18T00:00:00"/>
    <n v="6"/>
    <s v="Dustin Nara"/>
    <s v="Milsons Point"/>
    <s v="New South Wales"/>
    <x v="0"/>
    <s v="Bikes"/>
    <x v="1"/>
    <x v="5"/>
    <s v="Red"/>
    <s v="Road-150"/>
    <m/>
  </r>
  <r>
    <s v="SO44398"/>
    <n v="44398001"/>
    <n v="1"/>
    <n v="2171.29"/>
    <n v="3578.27"/>
    <n v="2171.29"/>
    <n v="3578.27"/>
    <n v="1406.98"/>
    <x v="68"/>
    <x v="2"/>
    <d v="2017-09-17T00:00:00"/>
    <n v="4"/>
    <s v="Alberto Gill"/>
    <s v="Malabar"/>
    <s v="New South Wales"/>
    <x v="0"/>
    <s v="Bikes"/>
    <x v="1"/>
    <x v="9"/>
    <s v="Red"/>
    <s v="Road-150"/>
    <m/>
  </r>
  <r>
    <s v="SO44401"/>
    <n v="44401001"/>
    <n v="1"/>
    <n v="2171.29"/>
    <n v="3578.27"/>
    <n v="2171.29"/>
    <n v="3578.27"/>
    <n v="1406.98"/>
    <x v="69"/>
    <x v="2"/>
    <d v="2017-09-16T00:00:00"/>
    <n v="2"/>
    <s v="Lacey Li"/>
    <s v="Brisbane"/>
    <s v="Queensland"/>
    <x v="0"/>
    <s v="Bikes"/>
    <x v="1"/>
    <x v="9"/>
    <s v="Red"/>
    <s v="Road-150"/>
    <m/>
  </r>
  <r>
    <s v="SO44407"/>
    <n v="44407001"/>
    <n v="1"/>
    <n v="1898.09"/>
    <n v="3374.99"/>
    <n v="1898.09"/>
    <n v="3374.99"/>
    <n v="1476.8999999999999"/>
    <x v="70"/>
    <x v="2"/>
    <d v="2017-09-25T00:00:00"/>
    <n v="9"/>
    <s v="Leah Ye"/>
    <s v="Melton"/>
    <s v="Victoria"/>
    <x v="0"/>
    <s v="Bikes"/>
    <x v="0"/>
    <x v="2"/>
    <s v="Black"/>
    <s v="Mountain-100"/>
    <m/>
  </r>
  <r>
    <s v="SO44408"/>
    <n v="44408001"/>
    <n v="1"/>
    <n v="1898.09"/>
    <n v="3374.99"/>
    <n v="1898.09"/>
    <n v="3374.99"/>
    <n v="1476.8999999999999"/>
    <x v="70"/>
    <x v="2"/>
    <d v="2017-09-19T00:00:00"/>
    <n v="3"/>
    <s v="Cassie Chande"/>
    <s v="Darlinghurst"/>
    <s v="New South Wales"/>
    <x v="0"/>
    <s v="Bikes"/>
    <x v="0"/>
    <x v="2"/>
    <s v="Black"/>
    <s v="Mountain-100"/>
    <m/>
  </r>
  <r>
    <s v="SO44409"/>
    <n v="44409001"/>
    <n v="1"/>
    <n v="413.15"/>
    <n v="699.1"/>
    <n v="413.15"/>
    <n v="699.1"/>
    <n v="285.95000000000005"/>
    <x v="70"/>
    <x v="2"/>
    <d v="2017-09-26T00:00:00"/>
    <n v="10"/>
    <s v="Natasha Serrano"/>
    <s v="Springwood"/>
    <s v="New South Wales"/>
    <x v="0"/>
    <s v="Bikes"/>
    <x v="1"/>
    <x v="18"/>
    <s v="Red"/>
    <s v="Road-650"/>
    <m/>
  </r>
  <r>
    <s v="SO44412"/>
    <n v="44412001"/>
    <n v="1"/>
    <n v="1898.09"/>
    <n v="3374.99"/>
    <n v="1898.09"/>
    <n v="3374.99"/>
    <n v="1476.8999999999999"/>
    <x v="71"/>
    <x v="2"/>
    <d v="2017-09-21T00:00:00"/>
    <n v="4"/>
    <s v="Latasha Navarro"/>
    <s v="Cloverdale"/>
    <s v="South Australia"/>
    <x v="0"/>
    <s v="Bikes"/>
    <x v="0"/>
    <x v="15"/>
    <s v="Black"/>
    <s v="Mountain-100"/>
    <m/>
  </r>
  <r>
    <s v="SO44416"/>
    <n v="44416001"/>
    <n v="1"/>
    <n v="1912.15"/>
    <n v="3399.99"/>
    <n v="1912.15"/>
    <n v="3399.99"/>
    <n v="1487.8399999999997"/>
    <x v="72"/>
    <x v="2"/>
    <d v="2017-09-27T00:00:00"/>
    <n v="9"/>
    <s v="Carolyn Navarro"/>
    <s v="Gold Coast"/>
    <s v="Queensland"/>
    <x v="0"/>
    <s v="Bikes"/>
    <x v="0"/>
    <x v="11"/>
    <s v="Silver"/>
    <s v="Mountain-100"/>
    <m/>
  </r>
  <r>
    <s v="SO44417"/>
    <n v="44417001"/>
    <n v="1"/>
    <n v="2171.29"/>
    <n v="3578.27"/>
    <n v="2171.29"/>
    <n v="3578.27"/>
    <n v="1406.98"/>
    <x v="72"/>
    <x v="2"/>
    <d v="2017-09-20T00:00:00"/>
    <n v="2"/>
    <s v="Cristina Raje"/>
    <s v="Brisbane"/>
    <s v="Queensland"/>
    <x v="0"/>
    <s v="Bikes"/>
    <x v="1"/>
    <x v="6"/>
    <s v="Red"/>
    <s v="Road-150"/>
    <m/>
  </r>
  <r>
    <s v="SO44418"/>
    <n v="44418001"/>
    <n v="1"/>
    <n v="2171.29"/>
    <n v="3578.27"/>
    <n v="2171.29"/>
    <n v="3578.27"/>
    <n v="1406.98"/>
    <x v="72"/>
    <x v="2"/>
    <d v="2017-09-28T00:00:00"/>
    <n v="10"/>
    <s v="Bruce Hernandez"/>
    <s v="Seaford"/>
    <s v="Victoria"/>
    <x v="0"/>
    <s v="Bikes"/>
    <x v="1"/>
    <x v="6"/>
    <s v="Red"/>
    <s v="Road-150"/>
    <m/>
  </r>
  <r>
    <s v="SO44419"/>
    <n v="44419001"/>
    <n v="1"/>
    <n v="2171.29"/>
    <n v="3578.27"/>
    <n v="2171.29"/>
    <n v="3578.27"/>
    <n v="1406.98"/>
    <x v="72"/>
    <x v="2"/>
    <d v="2017-09-25T00:00:00"/>
    <n v="7"/>
    <s v="Drew Goel"/>
    <s v="Perth"/>
    <s v="South Australia"/>
    <x v="0"/>
    <s v="Bikes"/>
    <x v="1"/>
    <x v="1"/>
    <s v="Red"/>
    <s v="Road-150"/>
    <m/>
  </r>
  <r>
    <s v="SO44420"/>
    <n v="44420001"/>
    <n v="1"/>
    <n v="2171.29"/>
    <n v="3578.27"/>
    <n v="2171.29"/>
    <n v="3578.27"/>
    <n v="1406.98"/>
    <x v="72"/>
    <x v="2"/>
    <d v="2017-09-24T00:00:00"/>
    <n v="6"/>
    <s v="Cesar Suri"/>
    <s v="Goulburn"/>
    <s v="New South Wales"/>
    <x v="0"/>
    <s v="Bikes"/>
    <x v="1"/>
    <x v="6"/>
    <s v="Red"/>
    <s v="Road-150"/>
    <m/>
  </r>
  <r>
    <s v="SO44424"/>
    <n v="44424001"/>
    <n v="1"/>
    <n v="2171.29"/>
    <n v="3578.27"/>
    <n v="2171.29"/>
    <n v="3578.27"/>
    <n v="1406.98"/>
    <x v="73"/>
    <x v="2"/>
    <d v="2017-09-26T00:00:00"/>
    <n v="7"/>
    <s v="Tracy Xu"/>
    <s v="Lavender Bay"/>
    <s v="New South Wales"/>
    <x v="0"/>
    <s v="Bikes"/>
    <x v="1"/>
    <x v="9"/>
    <s v="Red"/>
    <s v="Road-150"/>
    <m/>
  </r>
  <r>
    <s v="SO44425"/>
    <n v="44425001"/>
    <n v="1"/>
    <n v="2171.29"/>
    <n v="3578.27"/>
    <n v="2171.29"/>
    <n v="3578.27"/>
    <n v="1406.98"/>
    <x v="73"/>
    <x v="2"/>
    <d v="2017-09-27T00:00:00"/>
    <n v="8"/>
    <s v="Anna Williams"/>
    <s v="Goulburn"/>
    <s v="New South Wales"/>
    <x v="0"/>
    <s v="Bikes"/>
    <x v="1"/>
    <x v="6"/>
    <s v="Red"/>
    <s v="Road-150"/>
    <m/>
  </r>
  <r>
    <s v="SO44430"/>
    <n v="44430001"/>
    <n v="1"/>
    <n v="2171.29"/>
    <n v="3578.27"/>
    <n v="2171.29"/>
    <n v="3578.27"/>
    <n v="1406.98"/>
    <x v="74"/>
    <x v="2"/>
    <d v="2017-09-22T00:00:00"/>
    <n v="2"/>
    <s v="Douglas Patel"/>
    <s v="Wollongong"/>
    <s v="New South Wales"/>
    <x v="0"/>
    <s v="Bikes"/>
    <x v="1"/>
    <x v="4"/>
    <s v="Red"/>
    <s v="Road-150"/>
    <m/>
  </r>
  <r>
    <s v="SO44431"/>
    <n v="44431001"/>
    <n v="1"/>
    <n v="2171.29"/>
    <n v="3578.27"/>
    <n v="2171.29"/>
    <n v="3578.27"/>
    <n v="1406.98"/>
    <x v="74"/>
    <x v="2"/>
    <d v="2017-09-27T00:00:00"/>
    <n v="7"/>
    <s v="Daniel Martinez"/>
    <s v="Melbourne"/>
    <s v="Victoria"/>
    <x v="0"/>
    <s v="Bikes"/>
    <x v="1"/>
    <x v="9"/>
    <s v="Red"/>
    <s v="Road-150"/>
    <m/>
  </r>
  <r>
    <s v="SO44437"/>
    <n v="44437001"/>
    <n v="1"/>
    <n v="1912.15"/>
    <n v="3399.99"/>
    <n v="1912.15"/>
    <n v="3399.99"/>
    <n v="1487.8399999999997"/>
    <x v="75"/>
    <x v="2"/>
    <d v="2017-10-02T00:00:00"/>
    <n v="10"/>
    <s v="Blake Anderson"/>
    <s v="Wollongong"/>
    <s v="New South Wales"/>
    <x v="0"/>
    <s v="Bikes"/>
    <x v="0"/>
    <x v="3"/>
    <s v="Silver"/>
    <s v="Mountain-100"/>
    <m/>
  </r>
  <r>
    <s v="SO44438"/>
    <n v="44438001"/>
    <n v="1"/>
    <n v="2171.29"/>
    <n v="3578.27"/>
    <n v="2171.29"/>
    <n v="3578.27"/>
    <n v="1406.98"/>
    <x v="75"/>
    <x v="2"/>
    <d v="2017-09-25T00:00:00"/>
    <n v="3"/>
    <s v="Joanna Ortega"/>
    <s v="Newcastle"/>
    <s v="New South Wales"/>
    <x v="0"/>
    <s v="Bikes"/>
    <x v="1"/>
    <x v="9"/>
    <s v="Red"/>
    <s v="Road-150"/>
    <m/>
  </r>
  <r>
    <s v="SO44443"/>
    <n v="44443001"/>
    <n v="1"/>
    <n v="2171.29"/>
    <n v="3578.27"/>
    <n v="2171.29"/>
    <n v="3578.27"/>
    <n v="1406.98"/>
    <x v="76"/>
    <x v="2"/>
    <d v="2017-10-03T00:00:00"/>
    <n v="10"/>
    <s v="Edwin Chander"/>
    <s v="Wollongong"/>
    <s v="New South Wales"/>
    <x v="0"/>
    <s v="Bikes"/>
    <x v="1"/>
    <x v="1"/>
    <s v="Red"/>
    <s v="Road-150"/>
    <m/>
  </r>
  <r>
    <s v="SO44445"/>
    <n v="44445001"/>
    <n v="1"/>
    <n v="2171.29"/>
    <n v="3578.27"/>
    <n v="2171.29"/>
    <n v="3578.27"/>
    <n v="1406.98"/>
    <x v="77"/>
    <x v="2"/>
    <d v="2017-09-27T00:00:00"/>
    <n v="2"/>
    <s v="Renee Martin"/>
    <s v="Brisbane"/>
    <s v="Queensland"/>
    <x v="0"/>
    <s v="Bikes"/>
    <x v="1"/>
    <x v="5"/>
    <s v="Red"/>
    <s v="Road-150"/>
    <m/>
  </r>
  <r>
    <s v="SO44446"/>
    <n v="44446001"/>
    <n v="1"/>
    <n v="2171.29"/>
    <n v="3578.27"/>
    <n v="2171.29"/>
    <n v="3578.27"/>
    <n v="1406.98"/>
    <x v="77"/>
    <x v="2"/>
    <d v="2017-10-04T00:00:00"/>
    <n v="9"/>
    <s v="Phillip Suri"/>
    <s v="Findon"/>
    <s v="South Australia"/>
    <x v="0"/>
    <s v="Bikes"/>
    <x v="1"/>
    <x v="4"/>
    <s v="Red"/>
    <s v="Road-150"/>
    <m/>
  </r>
  <r>
    <s v="SO44453"/>
    <n v="44453001"/>
    <n v="1"/>
    <n v="2171.29"/>
    <n v="3578.27"/>
    <n v="2171.29"/>
    <n v="3578.27"/>
    <n v="1406.98"/>
    <x v="78"/>
    <x v="2"/>
    <d v="2017-10-02T00:00:00"/>
    <n v="6"/>
    <s v="Cory Malhotra"/>
    <s v="Gold Coast"/>
    <s v="Queensland"/>
    <x v="0"/>
    <s v="Bikes"/>
    <x v="1"/>
    <x v="1"/>
    <s v="Red"/>
    <s v="Road-150"/>
    <m/>
  </r>
  <r>
    <s v="SO44454"/>
    <n v="44454001"/>
    <n v="1"/>
    <n v="2171.29"/>
    <n v="3578.27"/>
    <n v="2171.29"/>
    <n v="3578.27"/>
    <n v="1406.98"/>
    <x v="78"/>
    <x v="2"/>
    <d v="2017-10-03T00:00:00"/>
    <n v="7"/>
    <s v="Carolyn Ramos"/>
    <s v="Springwood"/>
    <s v="New South Wales"/>
    <x v="0"/>
    <s v="Bikes"/>
    <x v="1"/>
    <x v="1"/>
    <s v="Red"/>
    <s v="Road-150"/>
    <m/>
  </r>
  <r>
    <s v="SO44455"/>
    <n v="44455001"/>
    <n v="1"/>
    <n v="2171.29"/>
    <n v="3578.27"/>
    <n v="2171.29"/>
    <n v="3578.27"/>
    <n v="1406.98"/>
    <x v="78"/>
    <x v="2"/>
    <d v="2017-10-06T00:00:00"/>
    <n v="10"/>
    <s v="Micheal Saunders"/>
    <s v="Rockhampton"/>
    <s v="Queensland"/>
    <x v="0"/>
    <s v="Bikes"/>
    <x v="1"/>
    <x v="9"/>
    <s v="Red"/>
    <s v="Road-150"/>
    <m/>
  </r>
  <r>
    <s v="SO44456"/>
    <n v="44456001"/>
    <n v="1"/>
    <n v="413.15"/>
    <n v="699.1"/>
    <n v="413.15"/>
    <n v="699.1"/>
    <n v="285.95000000000005"/>
    <x v="78"/>
    <x v="2"/>
    <d v="2017-10-06T00:00:00"/>
    <n v="10"/>
    <s v="Daisy Vazquez"/>
    <s v="Cranbourne"/>
    <s v="Victoria"/>
    <x v="0"/>
    <s v="Bikes"/>
    <x v="1"/>
    <x v="18"/>
    <s v="Red"/>
    <s v="Road-650"/>
    <m/>
  </r>
  <r>
    <s v="SO44461"/>
    <n v="44461001"/>
    <n v="1"/>
    <n v="2171.29"/>
    <n v="3578.27"/>
    <n v="2171.29"/>
    <n v="3578.27"/>
    <n v="1406.98"/>
    <x v="79"/>
    <x v="2"/>
    <d v="2017-10-04T00:00:00"/>
    <n v="7"/>
    <s v="Suzanne Zeng"/>
    <s v="Springwood"/>
    <s v="New South Wales"/>
    <x v="0"/>
    <s v="Bikes"/>
    <x v="1"/>
    <x v="4"/>
    <s v="Red"/>
    <s v="Road-150"/>
    <m/>
  </r>
  <r>
    <s v="SO44467"/>
    <n v="44467001"/>
    <n v="1"/>
    <n v="1912.15"/>
    <n v="3399.99"/>
    <n v="1912.15"/>
    <n v="3399.99"/>
    <n v="1487.8399999999997"/>
    <x v="80"/>
    <x v="2"/>
    <d v="2017-09-30T00:00:00"/>
    <n v="2"/>
    <s v="Willie Raji"/>
    <s v="Sunbury"/>
    <s v="Victoria"/>
    <x v="0"/>
    <s v="Bikes"/>
    <x v="0"/>
    <x v="0"/>
    <s v="Silver"/>
    <s v="Mountain-100"/>
    <m/>
  </r>
  <r>
    <s v="SO44468"/>
    <n v="44468001"/>
    <n v="1"/>
    <n v="1898.09"/>
    <n v="3374.99"/>
    <n v="1898.09"/>
    <n v="3374.99"/>
    <n v="1476.8999999999999"/>
    <x v="80"/>
    <x v="2"/>
    <d v="2017-10-02T00:00:00"/>
    <n v="4"/>
    <s v="Felicia Jimenez"/>
    <s v="Bendigo"/>
    <s v="Victoria"/>
    <x v="0"/>
    <s v="Bikes"/>
    <x v="0"/>
    <x v="2"/>
    <s v="Black"/>
    <s v="Mountain-100"/>
    <m/>
  </r>
  <r>
    <s v="SO44469"/>
    <n v="44469001"/>
    <n v="1"/>
    <n v="2171.29"/>
    <n v="3578.27"/>
    <n v="2171.29"/>
    <n v="3578.27"/>
    <n v="1406.98"/>
    <x v="80"/>
    <x v="2"/>
    <d v="2017-10-07T00:00:00"/>
    <n v="9"/>
    <s v="Leah Sun"/>
    <s v="Bendigo"/>
    <s v="Victoria"/>
    <x v="0"/>
    <s v="Bikes"/>
    <x v="1"/>
    <x v="5"/>
    <s v="Red"/>
    <s v="Road-150"/>
    <m/>
  </r>
  <r>
    <s v="SO44470"/>
    <n v="44470001"/>
    <n v="1"/>
    <n v="2171.29"/>
    <n v="3578.27"/>
    <n v="2171.29"/>
    <n v="3578.27"/>
    <n v="1406.98"/>
    <x v="80"/>
    <x v="2"/>
    <d v="2017-09-30T00:00:00"/>
    <n v="2"/>
    <s v="Connor Yang"/>
    <s v="Townsville"/>
    <s v="Queensland"/>
    <x v="0"/>
    <s v="Bikes"/>
    <x v="1"/>
    <x v="4"/>
    <s v="Red"/>
    <s v="Road-150"/>
    <m/>
  </r>
  <r>
    <s v="SO44471"/>
    <n v="44471001"/>
    <n v="1"/>
    <n v="413.15"/>
    <n v="699.1"/>
    <n v="413.15"/>
    <n v="699.1"/>
    <n v="285.95000000000005"/>
    <x v="80"/>
    <x v="2"/>
    <d v="2017-10-08T00:00:00"/>
    <n v="10"/>
    <s v="Micah Zeng"/>
    <s v="Springwood"/>
    <s v="New South Wales"/>
    <x v="0"/>
    <s v="Bikes"/>
    <x v="1"/>
    <x v="16"/>
    <s v="Red"/>
    <s v="Road-650"/>
    <m/>
  </r>
  <r>
    <s v="SO44475"/>
    <n v="44475001"/>
    <n v="1"/>
    <n v="1912.15"/>
    <n v="3399.99"/>
    <n v="1912.15"/>
    <n v="3399.99"/>
    <n v="1487.8399999999997"/>
    <x v="81"/>
    <x v="2"/>
    <d v="2017-10-05T00:00:00"/>
    <n v="6"/>
    <s v="Abby Sai"/>
    <s v="Cranbourne"/>
    <s v="Victoria"/>
    <x v="0"/>
    <s v="Bikes"/>
    <x v="0"/>
    <x v="11"/>
    <s v="Silver"/>
    <s v="Mountain-100"/>
    <m/>
  </r>
  <r>
    <s v="SO44476"/>
    <n v="44476001"/>
    <n v="1"/>
    <n v="2171.29"/>
    <n v="3578.27"/>
    <n v="2171.29"/>
    <n v="3578.27"/>
    <n v="1406.98"/>
    <x v="81"/>
    <x v="2"/>
    <d v="2017-10-04T00:00:00"/>
    <n v="5"/>
    <s v="Lacey Xu"/>
    <s v="Sunbury"/>
    <s v="Victoria"/>
    <x v="0"/>
    <s v="Bikes"/>
    <x v="1"/>
    <x v="5"/>
    <s v="Red"/>
    <s v="Road-150"/>
    <m/>
  </r>
  <r>
    <s v="SO44477"/>
    <n v="44477001"/>
    <n v="1"/>
    <n v="2171.29"/>
    <n v="3578.27"/>
    <n v="2171.29"/>
    <n v="3578.27"/>
    <n v="1406.98"/>
    <x v="81"/>
    <x v="2"/>
    <d v="2017-10-07T00:00:00"/>
    <n v="8"/>
    <s v="Shane Schmidt"/>
    <s v="Lane Cove"/>
    <s v="New South Wales"/>
    <x v="0"/>
    <s v="Bikes"/>
    <x v="1"/>
    <x v="1"/>
    <s v="Red"/>
    <s v="Road-150"/>
    <m/>
  </r>
  <r>
    <s v="SO44478"/>
    <n v="44478001"/>
    <n v="1"/>
    <n v="2171.29"/>
    <n v="3578.27"/>
    <n v="2171.29"/>
    <n v="3578.27"/>
    <n v="1406.98"/>
    <x v="81"/>
    <x v="2"/>
    <d v="2017-10-03T00:00:00"/>
    <n v="4"/>
    <s v="Caroline Griffin"/>
    <s v="Melton"/>
    <s v="Victoria"/>
    <x v="0"/>
    <s v="Bikes"/>
    <x v="1"/>
    <x v="5"/>
    <s v="Red"/>
    <s v="Road-150"/>
    <m/>
  </r>
  <r>
    <s v="SO44574"/>
    <n v="44574001"/>
    <n v="1"/>
    <n v="1898.09"/>
    <n v="3374.99"/>
    <n v="1898.09"/>
    <n v="3374.99"/>
    <n v="1476.8999999999999"/>
    <x v="82"/>
    <x v="3"/>
    <d v="2017-10-10T00:00:00"/>
    <n v="9"/>
    <s v="Bianca Lin"/>
    <s v="St. Leonards"/>
    <s v="New South Wales"/>
    <x v="0"/>
    <s v="Bikes"/>
    <x v="0"/>
    <x v="15"/>
    <s v="Black"/>
    <s v="Mountain-100"/>
    <m/>
  </r>
  <r>
    <s v="SO44575"/>
    <n v="44575001"/>
    <n v="1"/>
    <n v="1912.15"/>
    <n v="3399.99"/>
    <n v="1912.15"/>
    <n v="3399.99"/>
    <n v="1487.8399999999997"/>
    <x v="82"/>
    <x v="3"/>
    <d v="2017-10-11T00:00:00"/>
    <n v="10"/>
    <s v="Curtis Yang"/>
    <s v="Darlinghurst"/>
    <s v="New South Wales"/>
    <x v="0"/>
    <s v="Bikes"/>
    <x v="0"/>
    <x v="3"/>
    <s v="Silver"/>
    <s v="Mountain-100"/>
    <m/>
  </r>
  <r>
    <s v="SO44581"/>
    <n v="44581001"/>
    <n v="1"/>
    <n v="1898.09"/>
    <n v="3374.99"/>
    <n v="1898.09"/>
    <n v="3374.99"/>
    <n v="1476.8999999999999"/>
    <x v="83"/>
    <x v="3"/>
    <d v="2017-10-07T00:00:00"/>
    <n v="4"/>
    <s v="Kari Alvarez"/>
    <s v="Port Macquarie"/>
    <s v="New South Wales"/>
    <x v="0"/>
    <s v="Bikes"/>
    <x v="0"/>
    <x v="13"/>
    <s v="Black"/>
    <s v="Mountain-100"/>
    <m/>
  </r>
  <r>
    <s v="SO44582"/>
    <n v="44582001"/>
    <n v="1"/>
    <n v="1912.15"/>
    <n v="3399.99"/>
    <n v="1912.15"/>
    <n v="3399.99"/>
    <n v="1487.8399999999997"/>
    <x v="83"/>
    <x v="3"/>
    <d v="2017-10-11T00:00:00"/>
    <n v="8"/>
    <s v="Larry Townsend"/>
    <s v="Perth"/>
    <s v="South Australia"/>
    <x v="0"/>
    <s v="Bikes"/>
    <x v="0"/>
    <x v="0"/>
    <s v="Silver"/>
    <s v="Mountain-100"/>
    <m/>
  </r>
  <r>
    <s v="SO44583"/>
    <n v="44583001"/>
    <n v="1"/>
    <n v="2171.29"/>
    <n v="3578.27"/>
    <n v="2171.29"/>
    <n v="3578.27"/>
    <n v="1406.98"/>
    <x v="83"/>
    <x v="3"/>
    <d v="2017-10-10T00:00:00"/>
    <n v="7"/>
    <s v="Katie Lal"/>
    <s v="Silverwater"/>
    <s v="New South Wales"/>
    <x v="0"/>
    <s v="Bikes"/>
    <x v="1"/>
    <x v="1"/>
    <s v="Red"/>
    <s v="Road-150"/>
    <m/>
  </r>
  <r>
    <s v="SO44589"/>
    <n v="44589001"/>
    <n v="1"/>
    <n v="1912.15"/>
    <n v="3399.99"/>
    <n v="1912.15"/>
    <n v="3399.99"/>
    <n v="1487.8399999999997"/>
    <x v="84"/>
    <x v="3"/>
    <d v="2017-10-14T00:00:00"/>
    <n v="10"/>
    <s v="Edgar Sara"/>
    <s v="Gold Coast"/>
    <s v="Queensland"/>
    <x v="0"/>
    <s v="Bikes"/>
    <x v="0"/>
    <x v="0"/>
    <s v="Silver"/>
    <s v="Mountain-100"/>
    <m/>
  </r>
  <r>
    <s v="SO44594"/>
    <n v="44594001"/>
    <n v="1"/>
    <n v="2171.29"/>
    <n v="3578.27"/>
    <n v="2171.29"/>
    <n v="3578.27"/>
    <n v="1406.98"/>
    <x v="85"/>
    <x v="3"/>
    <d v="2017-10-10T00:00:00"/>
    <n v="5"/>
    <s v="Jeremiah Hall"/>
    <s v="Geelong"/>
    <s v="Victoria"/>
    <x v="0"/>
    <s v="Bikes"/>
    <x v="1"/>
    <x v="1"/>
    <s v="Red"/>
    <s v="Road-150"/>
    <m/>
  </r>
  <r>
    <s v="SO44595"/>
    <n v="44595001"/>
    <n v="1"/>
    <n v="1912.15"/>
    <n v="3399.99"/>
    <n v="1912.15"/>
    <n v="3399.99"/>
    <n v="1487.8399999999997"/>
    <x v="85"/>
    <x v="3"/>
    <d v="2017-10-15T00:00:00"/>
    <n v="10"/>
    <s v="Ross Jordan"/>
    <s v="Warrnambool"/>
    <s v="Victoria"/>
    <x v="0"/>
    <s v="Bikes"/>
    <x v="0"/>
    <x v="11"/>
    <s v="Silver"/>
    <s v="Mountain-100"/>
    <m/>
  </r>
  <r>
    <s v="SO44596"/>
    <n v="44596001"/>
    <n v="1"/>
    <n v="2171.29"/>
    <n v="3578.27"/>
    <n v="2171.29"/>
    <n v="3578.27"/>
    <n v="1406.98"/>
    <x v="85"/>
    <x v="3"/>
    <d v="2017-10-12T00:00:00"/>
    <n v="7"/>
    <s v="Eduardo Harris"/>
    <s v="Caloundra"/>
    <s v="Queensland"/>
    <x v="0"/>
    <s v="Bikes"/>
    <x v="1"/>
    <x v="4"/>
    <s v="Red"/>
    <s v="Road-150"/>
    <m/>
  </r>
  <r>
    <s v="SO44600"/>
    <n v="44600001"/>
    <n v="1"/>
    <n v="2171.29"/>
    <n v="3578.27"/>
    <n v="2171.29"/>
    <n v="3578.27"/>
    <n v="1406.98"/>
    <x v="86"/>
    <x v="3"/>
    <d v="2017-10-12T00:00:00"/>
    <n v="6"/>
    <s v="Cesar Sai"/>
    <s v="Milsons Point"/>
    <s v="New South Wales"/>
    <x v="0"/>
    <s v="Bikes"/>
    <x v="1"/>
    <x v="5"/>
    <s v="Red"/>
    <s v="Road-150"/>
    <m/>
  </r>
  <r>
    <s v="SO44601"/>
    <n v="44601001"/>
    <n v="1"/>
    <n v="1912.15"/>
    <n v="3399.99"/>
    <n v="1912.15"/>
    <n v="3399.99"/>
    <n v="1487.8399999999997"/>
    <x v="86"/>
    <x v="3"/>
    <d v="2017-10-14T00:00:00"/>
    <n v="8"/>
    <s v="April Deng"/>
    <s v="Matraville"/>
    <s v="New South Wales"/>
    <x v="0"/>
    <s v="Bikes"/>
    <x v="0"/>
    <x v="11"/>
    <s v="Silver"/>
    <s v="Mountain-100"/>
    <m/>
  </r>
  <r>
    <s v="SO44608"/>
    <n v="44608001"/>
    <n v="1"/>
    <n v="2171.29"/>
    <n v="3578.27"/>
    <n v="2171.29"/>
    <n v="3578.27"/>
    <n v="1406.98"/>
    <x v="87"/>
    <x v="3"/>
    <d v="2017-10-16T00:00:00"/>
    <n v="9"/>
    <s v="Alfredo Gomez"/>
    <s v="Port Macquarie"/>
    <s v="New South Wales"/>
    <x v="0"/>
    <s v="Bikes"/>
    <x v="1"/>
    <x v="4"/>
    <s v="Red"/>
    <s v="Road-150"/>
    <m/>
  </r>
  <r>
    <s v="SO44609"/>
    <n v="44609001"/>
    <n v="1"/>
    <n v="2171.29"/>
    <n v="3578.27"/>
    <n v="2171.29"/>
    <n v="3578.27"/>
    <n v="1406.98"/>
    <x v="87"/>
    <x v="3"/>
    <d v="2017-10-10T00:00:00"/>
    <n v="3"/>
    <s v="Brent Huang"/>
    <s v="Brisbane"/>
    <s v="Queensland"/>
    <x v="0"/>
    <s v="Bikes"/>
    <x v="1"/>
    <x v="6"/>
    <s v="Red"/>
    <s v="Road-150"/>
    <m/>
  </r>
  <r>
    <s v="SO44610"/>
    <n v="44610001"/>
    <n v="1"/>
    <n v="2171.29"/>
    <n v="3578.27"/>
    <n v="2171.29"/>
    <n v="3578.27"/>
    <n v="1406.98"/>
    <x v="87"/>
    <x v="3"/>
    <d v="2017-10-16T00:00:00"/>
    <n v="9"/>
    <s v="Tony Sharma"/>
    <s v="Springwood"/>
    <s v="New South Wales"/>
    <x v="0"/>
    <s v="Bikes"/>
    <x v="1"/>
    <x v="4"/>
    <s v="Red"/>
    <s v="Road-150"/>
    <m/>
  </r>
  <r>
    <s v="SO44618"/>
    <n v="44618001"/>
    <n v="1"/>
    <n v="2171.29"/>
    <n v="3578.27"/>
    <n v="2171.29"/>
    <n v="3578.27"/>
    <n v="1406.98"/>
    <x v="88"/>
    <x v="3"/>
    <d v="2017-10-11T00:00:00"/>
    <n v="3"/>
    <s v="Lindsey Raji"/>
    <s v="Port Macquarie"/>
    <s v="New South Wales"/>
    <x v="0"/>
    <s v="Bikes"/>
    <x v="1"/>
    <x v="5"/>
    <s v="Red"/>
    <s v="Road-150"/>
    <m/>
  </r>
  <r>
    <s v="SO44620"/>
    <n v="44620001"/>
    <n v="1"/>
    <n v="2171.29"/>
    <n v="3578.27"/>
    <n v="2171.29"/>
    <n v="3578.27"/>
    <n v="1406.98"/>
    <x v="89"/>
    <x v="3"/>
    <d v="2017-10-15T00:00:00"/>
    <n v="6"/>
    <s v="Tiffany Cai"/>
    <s v="Rockhampton"/>
    <s v="Queensland"/>
    <x v="0"/>
    <s v="Bikes"/>
    <x v="1"/>
    <x v="9"/>
    <s v="Red"/>
    <s v="Road-150"/>
    <m/>
  </r>
  <r>
    <s v="SO44621"/>
    <n v="44621001"/>
    <n v="1"/>
    <n v="2171.29"/>
    <n v="3578.27"/>
    <n v="2171.29"/>
    <n v="3578.27"/>
    <n v="1406.98"/>
    <x v="89"/>
    <x v="3"/>
    <d v="2017-10-18T00:00:00"/>
    <n v="9"/>
    <s v="Danny Alonso"/>
    <s v="Hawthorne"/>
    <s v="Queensland"/>
    <x v="0"/>
    <s v="Bikes"/>
    <x v="1"/>
    <x v="4"/>
    <s v="Red"/>
    <s v="Road-150"/>
    <m/>
  </r>
  <r>
    <s v="SO44626"/>
    <n v="44626001"/>
    <n v="1"/>
    <n v="2171.29"/>
    <n v="3578.27"/>
    <n v="2171.29"/>
    <n v="3578.27"/>
    <n v="1406.98"/>
    <x v="90"/>
    <x v="3"/>
    <d v="2017-10-19T00:00:00"/>
    <n v="9"/>
    <s v="Autumn Lin"/>
    <s v="Lavender Bay"/>
    <s v="New South Wales"/>
    <x v="0"/>
    <s v="Bikes"/>
    <x v="1"/>
    <x v="4"/>
    <s v="Red"/>
    <s v="Road-150"/>
    <m/>
  </r>
  <r>
    <s v="SO44627"/>
    <n v="44627001"/>
    <n v="1"/>
    <n v="1898.09"/>
    <n v="3374.99"/>
    <n v="1898.09"/>
    <n v="3374.99"/>
    <n v="1476.8999999999999"/>
    <x v="90"/>
    <x v="3"/>
    <d v="2017-10-16T00:00:00"/>
    <n v="6"/>
    <s v="Ruben Kapoor"/>
    <s v="South Melbourne"/>
    <s v="Victoria"/>
    <x v="0"/>
    <s v="Bikes"/>
    <x v="0"/>
    <x v="15"/>
    <s v="Black"/>
    <s v="Mountain-100"/>
    <m/>
  </r>
  <r>
    <s v="SO44628"/>
    <n v="44628001"/>
    <n v="1"/>
    <n v="1898.09"/>
    <n v="3374.99"/>
    <n v="1898.09"/>
    <n v="3374.99"/>
    <n v="1476.8999999999999"/>
    <x v="90"/>
    <x v="3"/>
    <d v="2017-10-18T00:00:00"/>
    <n v="8"/>
    <s v="Terrence Carson"/>
    <s v="Lavender Bay"/>
    <s v="New South Wales"/>
    <x v="0"/>
    <s v="Bikes"/>
    <x v="0"/>
    <x v="13"/>
    <s v="Black"/>
    <s v="Mountain-100"/>
    <m/>
  </r>
  <r>
    <s v="SO44629"/>
    <n v="44629001"/>
    <n v="1"/>
    <n v="2171.29"/>
    <n v="3578.27"/>
    <n v="2171.29"/>
    <n v="3578.27"/>
    <n v="1406.98"/>
    <x v="90"/>
    <x v="3"/>
    <d v="2017-10-17T00:00:00"/>
    <n v="7"/>
    <s v="Ann Chandra"/>
    <s v="Goulburn"/>
    <s v="New South Wales"/>
    <x v="0"/>
    <s v="Bikes"/>
    <x v="1"/>
    <x v="6"/>
    <s v="Red"/>
    <s v="Road-150"/>
    <m/>
  </r>
  <r>
    <s v="SO44632"/>
    <n v="44632001"/>
    <n v="1"/>
    <n v="2171.29"/>
    <n v="3578.27"/>
    <n v="2171.29"/>
    <n v="3578.27"/>
    <n v="1406.98"/>
    <x v="91"/>
    <x v="3"/>
    <d v="2017-10-19T00:00:00"/>
    <n v="8"/>
    <s v="Ivan Rana"/>
    <s v="Coffs Harbour"/>
    <s v="New South Wales"/>
    <x v="0"/>
    <s v="Bikes"/>
    <x v="1"/>
    <x v="5"/>
    <s v="Red"/>
    <s v="Road-150"/>
    <m/>
  </r>
  <r>
    <s v="SO44633"/>
    <n v="44633001"/>
    <n v="1"/>
    <n v="2171.29"/>
    <n v="3578.27"/>
    <n v="2171.29"/>
    <n v="3578.27"/>
    <n v="1406.98"/>
    <x v="91"/>
    <x v="3"/>
    <d v="2017-10-16T00:00:00"/>
    <n v="5"/>
    <s v="Louis Kumar"/>
    <s v="Milsons Point"/>
    <s v="New South Wales"/>
    <x v="0"/>
    <s v="Bikes"/>
    <x v="1"/>
    <x v="1"/>
    <s v="Red"/>
    <s v="Road-150"/>
    <m/>
  </r>
  <r>
    <s v="SO44634"/>
    <n v="44634001"/>
    <n v="1"/>
    <n v="2171.29"/>
    <n v="3578.27"/>
    <n v="2171.29"/>
    <n v="3578.27"/>
    <n v="1406.98"/>
    <x v="91"/>
    <x v="3"/>
    <d v="2017-10-18T00:00:00"/>
    <n v="7"/>
    <s v="Sheena Raji"/>
    <s v="Cloverdale"/>
    <s v="South Australia"/>
    <x v="0"/>
    <s v="Bikes"/>
    <x v="1"/>
    <x v="6"/>
    <s v="Red"/>
    <s v="Road-150"/>
    <m/>
  </r>
  <r>
    <s v="SO44635"/>
    <n v="44635001"/>
    <n v="1"/>
    <n v="2171.29"/>
    <n v="3578.27"/>
    <n v="2171.29"/>
    <n v="3578.27"/>
    <n v="1406.98"/>
    <x v="91"/>
    <x v="3"/>
    <d v="2017-10-19T00:00:00"/>
    <n v="8"/>
    <s v="Thomas Powell"/>
    <s v="Wollongong"/>
    <s v="New South Wales"/>
    <x v="0"/>
    <s v="Bikes"/>
    <x v="1"/>
    <x v="1"/>
    <s v="Red"/>
    <s v="Road-150"/>
    <m/>
  </r>
  <r>
    <s v="SO44640"/>
    <n v="44640001"/>
    <n v="1"/>
    <n v="2171.29"/>
    <n v="3578.27"/>
    <n v="2171.29"/>
    <n v="3578.27"/>
    <n v="1406.98"/>
    <x v="92"/>
    <x v="3"/>
    <d v="2017-10-21T00:00:00"/>
    <n v="9"/>
    <s v="Terrence Raje"/>
    <s v="Springwood"/>
    <s v="New South Wales"/>
    <x v="0"/>
    <s v="Bikes"/>
    <x v="1"/>
    <x v="4"/>
    <s v="Red"/>
    <s v="Road-150"/>
    <m/>
  </r>
  <r>
    <s v="SO44641"/>
    <n v="44641001"/>
    <n v="1"/>
    <n v="2171.29"/>
    <n v="3578.27"/>
    <n v="2171.29"/>
    <n v="3578.27"/>
    <n v="1406.98"/>
    <x v="92"/>
    <x v="3"/>
    <d v="2017-10-15T00:00:00"/>
    <n v="3"/>
    <s v="Rachel Griffin"/>
    <s v="Geelong"/>
    <s v="Victoria"/>
    <x v="0"/>
    <s v="Bikes"/>
    <x v="1"/>
    <x v="4"/>
    <s v="Red"/>
    <s v="Road-150"/>
    <m/>
  </r>
  <r>
    <s v="SO44642"/>
    <n v="44642001"/>
    <n v="1"/>
    <n v="413.15"/>
    <n v="699.1"/>
    <n v="413.15"/>
    <n v="699.1"/>
    <n v="285.95000000000005"/>
    <x v="92"/>
    <x v="3"/>
    <d v="2017-10-19T00:00:00"/>
    <n v="7"/>
    <s v="Dennis Zheng"/>
    <s v="East Brisbane"/>
    <s v="Queensland"/>
    <x v="0"/>
    <s v="Bikes"/>
    <x v="1"/>
    <x v="20"/>
    <s v="Red"/>
    <s v="Road-650"/>
    <m/>
  </r>
  <r>
    <s v="SO44650"/>
    <n v="44650001"/>
    <n v="1"/>
    <n v="1898.09"/>
    <n v="3374.99"/>
    <n v="1898.09"/>
    <n v="3374.99"/>
    <n v="1476.8999999999999"/>
    <x v="93"/>
    <x v="3"/>
    <d v="2017-10-16T00:00:00"/>
    <n v="3"/>
    <s v="Ernest Wu"/>
    <s v="Warrnambool"/>
    <s v="Victoria"/>
    <x v="0"/>
    <s v="Bikes"/>
    <x v="0"/>
    <x v="2"/>
    <s v="Black"/>
    <s v="Mountain-100"/>
    <m/>
  </r>
  <r>
    <s v="SO44655"/>
    <n v="44655001"/>
    <n v="1"/>
    <n v="1912.15"/>
    <n v="3399.99"/>
    <n v="1912.15"/>
    <n v="3399.99"/>
    <n v="1487.8399999999997"/>
    <x v="94"/>
    <x v="3"/>
    <d v="2017-10-22T00:00:00"/>
    <n v="8"/>
    <s v="Candace Fernandez"/>
    <s v="Matraville"/>
    <s v="New South Wales"/>
    <x v="0"/>
    <s v="Bikes"/>
    <x v="0"/>
    <x v="0"/>
    <s v="Silver"/>
    <s v="Mountain-100"/>
    <m/>
  </r>
  <r>
    <s v="SO44656"/>
    <n v="44656001"/>
    <n v="1"/>
    <n v="2171.29"/>
    <n v="3578.27"/>
    <n v="2171.29"/>
    <n v="3578.27"/>
    <n v="1406.98"/>
    <x v="94"/>
    <x v="3"/>
    <d v="2017-10-17T00:00:00"/>
    <n v="3"/>
    <s v="Heather Yang"/>
    <s v="Gold Coast"/>
    <s v="Queensland"/>
    <x v="0"/>
    <s v="Bikes"/>
    <x v="1"/>
    <x v="6"/>
    <s v="Red"/>
    <s v="Road-150"/>
    <m/>
  </r>
  <r>
    <s v="SO44657"/>
    <n v="44657001"/>
    <n v="1"/>
    <n v="1898.09"/>
    <n v="3374.99"/>
    <n v="1898.09"/>
    <n v="3374.99"/>
    <n v="1476.8999999999999"/>
    <x v="94"/>
    <x v="3"/>
    <d v="2017-10-24T00:00:00"/>
    <n v="10"/>
    <s v="Beth Jiménez"/>
    <s v="Sydney"/>
    <s v="New South Wales"/>
    <x v="0"/>
    <s v="Bikes"/>
    <x v="0"/>
    <x v="8"/>
    <s v="Black"/>
    <s v="Mountain-100"/>
    <m/>
  </r>
  <r>
    <s v="SO44658"/>
    <n v="44658001"/>
    <n v="1"/>
    <n v="2171.29"/>
    <n v="3578.27"/>
    <n v="2171.29"/>
    <n v="3578.27"/>
    <n v="1406.98"/>
    <x v="94"/>
    <x v="3"/>
    <d v="2017-10-22T00:00:00"/>
    <n v="8"/>
    <s v="Karla Xie"/>
    <s v="Port Macquarie"/>
    <s v="New South Wales"/>
    <x v="0"/>
    <s v="Bikes"/>
    <x v="1"/>
    <x v="9"/>
    <s v="Red"/>
    <s v="Road-150"/>
    <m/>
  </r>
  <r>
    <s v="SO44659"/>
    <n v="44659001"/>
    <n v="1"/>
    <n v="2171.29"/>
    <n v="3578.27"/>
    <n v="2171.29"/>
    <n v="3578.27"/>
    <n v="1406.98"/>
    <x v="94"/>
    <x v="3"/>
    <d v="2017-10-17T00:00:00"/>
    <n v="3"/>
    <s v="Latoya Nara"/>
    <s v="Lavender Bay"/>
    <s v="New South Wales"/>
    <x v="0"/>
    <s v="Bikes"/>
    <x v="1"/>
    <x v="4"/>
    <s v="Red"/>
    <s v="Road-150"/>
    <m/>
  </r>
  <r>
    <s v="SO44662"/>
    <n v="44662001"/>
    <n v="1"/>
    <n v="1898.09"/>
    <n v="3374.99"/>
    <n v="1898.09"/>
    <n v="3374.99"/>
    <n v="1476.8999999999999"/>
    <x v="95"/>
    <x v="3"/>
    <d v="2017-10-20T00:00:00"/>
    <n v="5"/>
    <s v="Melinda Gill"/>
    <s v="Sydney"/>
    <s v="New South Wales"/>
    <x v="0"/>
    <s v="Bikes"/>
    <x v="0"/>
    <x v="15"/>
    <s v="Black"/>
    <s v="Mountain-100"/>
    <m/>
  </r>
  <r>
    <s v="SO44663"/>
    <n v="44663001"/>
    <n v="1"/>
    <n v="2171.29"/>
    <n v="3578.27"/>
    <n v="2171.29"/>
    <n v="3578.27"/>
    <n v="1406.98"/>
    <x v="95"/>
    <x v="3"/>
    <d v="2017-10-25T00:00:00"/>
    <n v="10"/>
    <s v="Marc Ramos"/>
    <s v="St. Leonards"/>
    <s v="New South Wales"/>
    <x v="0"/>
    <s v="Bikes"/>
    <x v="1"/>
    <x v="4"/>
    <s v="Red"/>
    <s v="Road-150"/>
    <m/>
  </r>
  <r>
    <s v="SO44664"/>
    <n v="44664001"/>
    <n v="1"/>
    <n v="2171.29"/>
    <n v="3578.27"/>
    <n v="2171.29"/>
    <n v="3578.27"/>
    <n v="1406.98"/>
    <x v="95"/>
    <x v="3"/>
    <d v="2017-10-25T00:00:00"/>
    <n v="10"/>
    <s v="Carolyn Suarez"/>
    <s v="St. Leonards"/>
    <s v="New South Wales"/>
    <x v="0"/>
    <s v="Bikes"/>
    <x v="1"/>
    <x v="6"/>
    <s v="Red"/>
    <s v="Road-150"/>
    <m/>
  </r>
  <r>
    <s v="SO44665"/>
    <n v="44665001"/>
    <n v="1"/>
    <n v="413.15"/>
    <n v="699.1"/>
    <n v="413.15"/>
    <n v="699.1"/>
    <n v="285.95000000000005"/>
    <x v="95"/>
    <x v="3"/>
    <d v="2017-10-24T00:00:00"/>
    <n v="9"/>
    <s v="Fernando Nelson"/>
    <s v="Wollongong"/>
    <s v="New South Wales"/>
    <x v="0"/>
    <s v="Bikes"/>
    <x v="1"/>
    <x v="21"/>
    <s v="Black"/>
    <s v="Road-650"/>
    <m/>
  </r>
  <r>
    <s v="SO44670"/>
    <n v="44670001"/>
    <n v="1"/>
    <n v="2171.29"/>
    <n v="3578.27"/>
    <n v="2171.29"/>
    <n v="3578.27"/>
    <n v="1406.98"/>
    <x v="96"/>
    <x v="3"/>
    <d v="2017-10-19T00:00:00"/>
    <n v="3"/>
    <s v="Misty Goel"/>
    <s v="Brisbane"/>
    <s v="Queensland"/>
    <x v="0"/>
    <s v="Bikes"/>
    <x v="1"/>
    <x v="4"/>
    <s v="Red"/>
    <s v="Road-150"/>
    <m/>
  </r>
  <r>
    <s v="SO44671"/>
    <n v="44671001"/>
    <n v="1"/>
    <n v="2171.29"/>
    <n v="3578.27"/>
    <n v="2171.29"/>
    <n v="3578.27"/>
    <n v="1406.98"/>
    <x v="96"/>
    <x v="3"/>
    <d v="2017-10-22T00:00:00"/>
    <n v="6"/>
    <s v="Preston Chapman"/>
    <s v="South Melbourne"/>
    <s v="Victoria"/>
    <x v="0"/>
    <s v="Bikes"/>
    <x v="1"/>
    <x v="6"/>
    <s v="Red"/>
    <s v="Road-150"/>
    <m/>
  </r>
  <r>
    <s v="SO44672"/>
    <n v="44672001"/>
    <n v="1"/>
    <n v="2171.29"/>
    <n v="3578.27"/>
    <n v="2171.29"/>
    <n v="3578.27"/>
    <n v="1406.98"/>
    <x v="96"/>
    <x v="3"/>
    <d v="2017-10-22T00:00:00"/>
    <n v="6"/>
    <s v="Phillip Gonzalez"/>
    <s v="Silverwater"/>
    <s v="New South Wales"/>
    <x v="0"/>
    <s v="Bikes"/>
    <x v="1"/>
    <x v="1"/>
    <s v="Red"/>
    <s v="Road-150"/>
    <m/>
  </r>
  <r>
    <s v="SO44675"/>
    <n v="44675001"/>
    <n v="1"/>
    <n v="413.15"/>
    <n v="699.1"/>
    <n v="413.15"/>
    <n v="699.1"/>
    <n v="285.95000000000005"/>
    <x v="97"/>
    <x v="3"/>
    <d v="2017-10-26T00:00:00"/>
    <n v="9"/>
    <s v="Kristine Navarro"/>
    <s v="Milsons Point"/>
    <s v="New South Wales"/>
    <x v="0"/>
    <s v="Bikes"/>
    <x v="1"/>
    <x v="7"/>
    <s v="Black"/>
    <s v="Road-650"/>
    <m/>
  </r>
  <r>
    <s v="SO44676"/>
    <n v="44676001"/>
    <n v="1"/>
    <n v="2171.29"/>
    <n v="3578.27"/>
    <n v="2171.29"/>
    <n v="3578.27"/>
    <n v="1406.98"/>
    <x v="97"/>
    <x v="3"/>
    <d v="2017-10-23T00:00:00"/>
    <n v="6"/>
    <s v="Cedric Xu"/>
    <s v="Darlinghurst"/>
    <s v="New South Wales"/>
    <x v="0"/>
    <s v="Bikes"/>
    <x v="1"/>
    <x v="9"/>
    <s v="Red"/>
    <s v="Road-150"/>
    <m/>
  </r>
  <r>
    <s v="SO44679"/>
    <n v="44679001"/>
    <n v="1"/>
    <n v="1912.15"/>
    <n v="3399.99"/>
    <n v="1912.15"/>
    <n v="3399.99"/>
    <n v="1487.8399999999997"/>
    <x v="98"/>
    <x v="3"/>
    <d v="2017-10-24T00:00:00"/>
    <n v="6"/>
    <s v="Jessie Liu"/>
    <s v="Warrnambool"/>
    <s v="Victoria"/>
    <x v="0"/>
    <s v="Bikes"/>
    <x v="0"/>
    <x v="0"/>
    <s v="Silver"/>
    <s v="Mountain-100"/>
    <m/>
  </r>
  <r>
    <s v="SO44685"/>
    <n v="44685001"/>
    <n v="1"/>
    <n v="2171.29"/>
    <n v="3578.27"/>
    <n v="2171.29"/>
    <n v="3578.27"/>
    <n v="1406.98"/>
    <x v="99"/>
    <x v="3"/>
    <d v="2017-10-21T00:00:00"/>
    <n v="2"/>
    <s v="Alison Chander"/>
    <s v="Perth"/>
    <s v="South Australia"/>
    <x v="0"/>
    <s v="Bikes"/>
    <x v="1"/>
    <x v="1"/>
    <s v="Red"/>
    <s v="Road-150"/>
    <m/>
  </r>
  <r>
    <s v="SO44688"/>
    <n v="44688001"/>
    <n v="1"/>
    <n v="2171.29"/>
    <n v="3578.27"/>
    <n v="2171.29"/>
    <n v="3578.27"/>
    <n v="1406.98"/>
    <x v="100"/>
    <x v="3"/>
    <d v="2017-10-22T00:00:00"/>
    <n v="2"/>
    <s v="Lindsay Chande"/>
    <s v="East Brisbane"/>
    <s v="Queensland"/>
    <x v="0"/>
    <s v="Bikes"/>
    <x v="1"/>
    <x v="1"/>
    <s v="Red"/>
    <s v="Road-150"/>
    <m/>
  </r>
  <r>
    <s v="SO44689"/>
    <n v="44689001"/>
    <n v="1"/>
    <n v="2171.29"/>
    <n v="3578.27"/>
    <n v="2171.29"/>
    <n v="3578.27"/>
    <n v="1406.98"/>
    <x v="100"/>
    <x v="3"/>
    <d v="2017-10-28T00:00:00"/>
    <n v="8"/>
    <s v="Wendy Torres"/>
    <s v="Hawthorne"/>
    <s v="Queensland"/>
    <x v="0"/>
    <s v="Bikes"/>
    <x v="1"/>
    <x v="1"/>
    <s v="Red"/>
    <s v="Road-150"/>
    <m/>
  </r>
  <r>
    <s v="SO44690"/>
    <n v="44690001"/>
    <n v="1"/>
    <n v="1912.15"/>
    <n v="3399.99"/>
    <n v="1912.15"/>
    <n v="3399.99"/>
    <n v="1487.8399999999997"/>
    <x v="100"/>
    <x v="3"/>
    <d v="2017-10-30T00:00:00"/>
    <n v="10"/>
    <s v="Meredith Gutierrez"/>
    <s v="Geelong"/>
    <s v="Victoria"/>
    <x v="0"/>
    <s v="Bikes"/>
    <x v="0"/>
    <x v="3"/>
    <s v="Silver"/>
    <s v="Mountain-100"/>
    <m/>
  </r>
  <r>
    <s v="SO44696"/>
    <n v="44696001"/>
    <n v="1"/>
    <n v="2171.29"/>
    <n v="3578.27"/>
    <n v="2171.29"/>
    <n v="3578.27"/>
    <n v="1406.98"/>
    <x v="101"/>
    <x v="3"/>
    <d v="2017-10-25T00:00:00"/>
    <n v="4"/>
    <s v="Larry Martin"/>
    <s v="Lane Cove"/>
    <s v="New South Wales"/>
    <x v="0"/>
    <s v="Bikes"/>
    <x v="1"/>
    <x v="4"/>
    <s v="Red"/>
    <s v="Road-150"/>
    <m/>
  </r>
  <r>
    <s v="SO44697"/>
    <n v="44697001"/>
    <n v="1"/>
    <n v="2171.29"/>
    <n v="3578.27"/>
    <n v="2171.29"/>
    <n v="3578.27"/>
    <n v="1406.98"/>
    <x v="102"/>
    <x v="3"/>
    <d v="2017-10-29T00:00:00"/>
    <n v="7"/>
    <s v="Felicia Gomez"/>
    <s v="Wollongong"/>
    <s v="New South Wales"/>
    <x v="0"/>
    <s v="Bikes"/>
    <x v="1"/>
    <x v="1"/>
    <s v="Red"/>
    <s v="Road-150"/>
    <m/>
  </r>
  <r>
    <s v="SO44698"/>
    <n v="44698001"/>
    <n v="1"/>
    <n v="413.15"/>
    <n v="699.1"/>
    <n v="413.15"/>
    <n v="699.1"/>
    <n v="285.95000000000005"/>
    <x v="102"/>
    <x v="3"/>
    <d v="2017-10-28T00:00:00"/>
    <n v="6"/>
    <s v="Kevin Perez"/>
    <s v="Sunbury"/>
    <s v="Victoria"/>
    <x v="0"/>
    <s v="Bikes"/>
    <x v="1"/>
    <x v="12"/>
    <s v="Red"/>
    <s v="Road-650"/>
    <m/>
  </r>
  <r>
    <s v="SO44702"/>
    <n v="44702001"/>
    <n v="1"/>
    <n v="2171.29"/>
    <n v="3578.27"/>
    <n v="2171.29"/>
    <n v="3578.27"/>
    <n v="1406.98"/>
    <x v="103"/>
    <x v="3"/>
    <d v="2017-10-27T00:00:00"/>
    <n v="4"/>
    <s v="Jodi Sharma"/>
    <s v="Warrnambool"/>
    <s v="Victoria"/>
    <x v="0"/>
    <s v="Bikes"/>
    <x v="1"/>
    <x v="5"/>
    <s v="Red"/>
    <s v="Road-150"/>
    <m/>
  </r>
  <r>
    <s v="SO44709"/>
    <n v="44709001"/>
    <n v="1"/>
    <n v="2171.29"/>
    <n v="3578.27"/>
    <n v="2171.29"/>
    <n v="3578.27"/>
    <n v="1406.98"/>
    <x v="104"/>
    <x v="3"/>
    <d v="2017-10-29T00:00:00"/>
    <n v="5"/>
    <s v="Arthur Smith"/>
    <s v="Melton"/>
    <s v="Victoria"/>
    <x v="0"/>
    <s v="Bikes"/>
    <x v="1"/>
    <x v="6"/>
    <s v="Red"/>
    <s v="Road-150"/>
    <m/>
  </r>
  <r>
    <s v="SO44711"/>
    <n v="44711001"/>
    <n v="1"/>
    <n v="2171.29"/>
    <n v="3578.27"/>
    <n v="2171.29"/>
    <n v="3578.27"/>
    <n v="1406.98"/>
    <x v="105"/>
    <x v="3"/>
    <d v="2017-11-01T00:00:00"/>
    <n v="7"/>
    <s v="Pedro Moreno"/>
    <s v="Caloundra"/>
    <s v="Queensland"/>
    <x v="0"/>
    <s v="Bikes"/>
    <x v="1"/>
    <x v="1"/>
    <s v="Red"/>
    <s v="Road-150"/>
    <m/>
  </r>
  <r>
    <s v="SO44712"/>
    <n v="44712001"/>
    <n v="1"/>
    <n v="1898.09"/>
    <n v="3374.99"/>
    <n v="1898.09"/>
    <n v="3374.99"/>
    <n v="1476.8999999999999"/>
    <x v="105"/>
    <x v="3"/>
    <d v="2017-11-03T00:00:00"/>
    <n v="9"/>
    <s v="Crystal Wang"/>
    <s v="Hervey Bay"/>
    <s v="Queensland"/>
    <x v="0"/>
    <s v="Bikes"/>
    <x v="0"/>
    <x v="13"/>
    <s v="Black"/>
    <s v="Mountain-100"/>
    <m/>
  </r>
  <r>
    <s v="SO44718"/>
    <n v="44718001"/>
    <n v="1"/>
    <n v="2171.29"/>
    <n v="3578.27"/>
    <n v="2171.29"/>
    <n v="3578.27"/>
    <n v="1406.98"/>
    <x v="106"/>
    <x v="3"/>
    <d v="2017-11-04T00:00:00"/>
    <n v="9"/>
    <s v="Alisha Zhu"/>
    <s v="Malabar"/>
    <s v="New South Wales"/>
    <x v="0"/>
    <s v="Bikes"/>
    <x v="1"/>
    <x v="5"/>
    <s v="Red"/>
    <s v="Road-150"/>
    <m/>
  </r>
  <r>
    <s v="SO44727"/>
    <n v="44727001"/>
    <n v="1"/>
    <n v="2171.29"/>
    <n v="3578.27"/>
    <n v="2171.29"/>
    <n v="3578.27"/>
    <n v="1406.98"/>
    <x v="107"/>
    <x v="3"/>
    <d v="2017-11-05T00:00:00"/>
    <n v="8"/>
    <s v="Natalie Moore"/>
    <s v="Melbourne"/>
    <s v="Victoria"/>
    <x v="0"/>
    <s v="Bikes"/>
    <x v="1"/>
    <x v="4"/>
    <s v="Red"/>
    <s v="Road-150"/>
    <m/>
  </r>
  <r>
    <s v="SO44728"/>
    <n v="44728001"/>
    <n v="1"/>
    <n v="1912.15"/>
    <n v="3399.99"/>
    <n v="1912.15"/>
    <n v="3399.99"/>
    <n v="1487.8399999999997"/>
    <x v="107"/>
    <x v="3"/>
    <d v="2017-11-01T00:00:00"/>
    <n v="4"/>
    <s v="Shaun Carson"/>
    <s v="North Ryde"/>
    <s v="New South Wales"/>
    <x v="0"/>
    <s v="Bikes"/>
    <x v="0"/>
    <x v="3"/>
    <s v="Silver"/>
    <s v="Mountain-100"/>
    <m/>
  </r>
  <r>
    <s v="SO44732"/>
    <n v="44732001"/>
    <n v="1"/>
    <n v="2171.29"/>
    <n v="3578.27"/>
    <n v="2171.29"/>
    <n v="3578.27"/>
    <n v="1406.98"/>
    <x v="108"/>
    <x v="3"/>
    <d v="2017-11-05T00:00:00"/>
    <n v="7"/>
    <s v="Ricky Sanz"/>
    <s v="Geelong"/>
    <s v="Victoria"/>
    <x v="0"/>
    <s v="Bikes"/>
    <x v="1"/>
    <x v="9"/>
    <s v="Red"/>
    <s v="Road-150"/>
    <m/>
  </r>
  <r>
    <s v="SO44733"/>
    <n v="44733001"/>
    <n v="1"/>
    <n v="2171.29"/>
    <n v="3578.27"/>
    <n v="2171.29"/>
    <n v="3578.27"/>
    <n v="1406.98"/>
    <x v="108"/>
    <x v="3"/>
    <d v="2017-11-01T00:00:00"/>
    <n v="3"/>
    <s v="Ronald Suri"/>
    <s v="Melbourne"/>
    <s v="Victoria"/>
    <x v="0"/>
    <s v="Bikes"/>
    <x v="1"/>
    <x v="4"/>
    <s v="Red"/>
    <s v="Road-150"/>
    <m/>
  </r>
  <r>
    <s v="SO44737"/>
    <n v="44737001"/>
    <n v="1"/>
    <n v="2171.29"/>
    <n v="3578.27"/>
    <n v="2171.29"/>
    <n v="3578.27"/>
    <n v="1406.98"/>
    <x v="109"/>
    <x v="3"/>
    <d v="2017-11-04T00:00:00"/>
    <n v="5"/>
    <s v="Christine Pal"/>
    <s v="Newcastle"/>
    <s v="New South Wales"/>
    <x v="0"/>
    <s v="Bikes"/>
    <x v="1"/>
    <x v="5"/>
    <s v="Red"/>
    <s v="Road-150"/>
    <m/>
  </r>
  <r>
    <s v="SO44738"/>
    <n v="44738001"/>
    <n v="1"/>
    <n v="2171.29"/>
    <n v="3578.27"/>
    <n v="2171.29"/>
    <n v="3578.27"/>
    <n v="1406.98"/>
    <x v="109"/>
    <x v="3"/>
    <d v="2017-11-03T00:00:00"/>
    <n v="4"/>
    <s v="Alvin Sun"/>
    <s v="Bendigo"/>
    <s v="Victoria"/>
    <x v="0"/>
    <s v="Bikes"/>
    <x v="1"/>
    <x v="4"/>
    <s v="Red"/>
    <s v="Road-150"/>
    <m/>
  </r>
  <r>
    <s v="SO44739"/>
    <n v="44739001"/>
    <n v="1"/>
    <n v="2171.29"/>
    <n v="3578.27"/>
    <n v="2171.29"/>
    <n v="3578.27"/>
    <n v="1406.98"/>
    <x v="109"/>
    <x v="3"/>
    <d v="2017-11-02T00:00:00"/>
    <n v="3"/>
    <s v="Erika Gill"/>
    <s v="Townsville"/>
    <s v="Queensland"/>
    <x v="0"/>
    <s v="Bikes"/>
    <x v="1"/>
    <x v="9"/>
    <s v="Red"/>
    <s v="Road-150"/>
    <m/>
  </r>
  <r>
    <s v="SO44806"/>
    <n v="44806001"/>
    <n v="1"/>
    <n v="2171.29"/>
    <n v="3578.27"/>
    <n v="2171.29"/>
    <n v="3578.27"/>
    <n v="1406.98"/>
    <x v="110"/>
    <x v="3"/>
    <d v="2017-11-08T00:00:00"/>
    <n v="8"/>
    <s v="Bruce Martinez"/>
    <s v="Bendigo"/>
    <s v="Victoria"/>
    <x v="0"/>
    <s v="Bikes"/>
    <x v="1"/>
    <x v="6"/>
    <s v="Red"/>
    <s v="Road-150"/>
    <m/>
  </r>
  <r>
    <s v="SO44807"/>
    <n v="44807001"/>
    <n v="1"/>
    <n v="1898.09"/>
    <n v="3374.99"/>
    <n v="1898.09"/>
    <n v="3374.99"/>
    <n v="1476.8999999999999"/>
    <x v="110"/>
    <x v="3"/>
    <d v="2017-11-06T00:00:00"/>
    <n v="6"/>
    <s v="Brittney Sun"/>
    <s v="Findon"/>
    <s v="South Australia"/>
    <x v="0"/>
    <s v="Bikes"/>
    <x v="0"/>
    <x v="8"/>
    <s v="Black"/>
    <s v="Mountain-100"/>
    <m/>
  </r>
  <r>
    <s v="SO44813"/>
    <n v="44813001"/>
    <n v="1"/>
    <n v="2171.29"/>
    <n v="3578.27"/>
    <n v="2171.29"/>
    <n v="3578.27"/>
    <n v="1406.98"/>
    <x v="111"/>
    <x v="4"/>
    <d v="2017-11-08T00:00:00"/>
    <n v="7"/>
    <s v="Aaron Diaz"/>
    <s v="Melton"/>
    <s v="Victoria"/>
    <x v="0"/>
    <s v="Bikes"/>
    <x v="1"/>
    <x v="9"/>
    <s v="Red"/>
    <s v="Road-150"/>
    <m/>
  </r>
  <r>
    <s v="SO44814"/>
    <n v="44814001"/>
    <n v="1"/>
    <n v="2171.29"/>
    <n v="3578.27"/>
    <n v="2171.29"/>
    <n v="3578.27"/>
    <n v="1406.98"/>
    <x v="111"/>
    <x v="4"/>
    <d v="2017-11-03T00:00:00"/>
    <n v="2"/>
    <s v="Jaclyn Li"/>
    <s v="Milsons Point"/>
    <s v="New South Wales"/>
    <x v="0"/>
    <s v="Bikes"/>
    <x v="1"/>
    <x v="4"/>
    <s v="Red"/>
    <s v="Road-150"/>
    <m/>
  </r>
  <r>
    <s v="SO44815"/>
    <n v="44815001"/>
    <n v="1"/>
    <n v="1898.09"/>
    <n v="3374.99"/>
    <n v="1898.09"/>
    <n v="3374.99"/>
    <n v="1476.8999999999999"/>
    <x v="111"/>
    <x v="4"/>
    <d v="2017-11-05T00:00:00"/>
    <n v="4"/>
    <s v="Tina Mehta"/>
    <s v="Bendigo"/>
    <s v="Victoria"/>
    <x v="0"/>
    <s v="Bikes"/>
    <x v="0"/>
    <x v="2"/>
    <s v="Black"/>
    <s v="Mountain-100"/>
    <m/>
  </r>
  <r>
    <s v="SO44822"/>
    <n v="44822001"/>
    <n v="1"/>
    <n v="2171.29"/>
    <n v="3578.27"/>
    <n v="2171.29"/>
    <n v="3578.27"/>
    <n v="1406.98"/>
    <x v="112"/>
    <x v="4"/>
    <d v="2017-11-07T00:00:00"/>
    <n v="5"/>
    <s v="Kari Torres"/>
    <s v="St. Leonards"/>
    <s v="New South Wales"/>
    <x v="0"/>
    <s v="Bikes"/>
    <x v="1"/>
    <x v="6"/>
    <s v="Red"/>
    <s v="Road-150"/>
    <m/>
  </r>
  <r>
    <s v="SO44823"/>
    <n v="44823001"/>
    <n v="1"/>
    <n v="2171.29"/>
    <n v="3578.27"/>
    <n v="2171.29"/>
    <n v="3578.27"/>
    <n v="1406.98"/>
    <x v="112"/>
    <x v="4"/>
    <d v="2017-11-04T00:00:00"/>
    <n v="2"/>
    <s v="Clayton Xu"/>
    <s v="Townsville"/>
    <s v="Queensland"/>
    <x v="0"/>
    <s v="Bikes"/>
    <x v="1"/>
    <x v="4"/>
    <s v="Red"/>
    <s v="Road-150"/>
    <m/>
  </r>
  <r>
    <s v="SO44824"/>
    <n v="44824001"/>
    <n v="1"/>
    <n v="2171.29"/>
    <n v="3578.27"/>
    <n v="2171.29"/>
    <n v="3578.27"/>
    <n v="1406.98"/>
    <x v="112"/>
    <x v="4"/>
    <d v="2017-11-08T00:00:00"/>
    <n v="6"/>
    <s v="Derrick Gomez"/>
    <s v="Newcastle"/>
    <s v="New South Wales"/>
    <x v="0"/>
    <s v="Bikes"/>
    <x v="1"/>
    <x v="9"/>
    <s v="Red"/>
    <s v="Road-150"/>
    <m/>
  </r>
  <r>
    <s v="SO44825"/>
    <n v="44825001"/>
    <n v="1"/>
    <n v="2171.29"/>
    <n v="3578.27"/>
    <n v="2171.29"/>
    <n v="3578.27"/>
    <n v="1406.98"/>
    <x v="112"/>
    <x v="4"/>
    <d v="2017-11-08T00:00:00"/>
    <n v="6"/>
    <s v="Mandy Wu"/>
    <s v="Port Macquarie"/>
    <s v="New South Wales"/>
    <x v="0"/>
    <s v="Bikes"/>
    <x v="1"/>
    <x v="9"/>
    <s v="Red"/>
    <s v="Road-150"/>
    <m/>
  </r>
  <r>
    <s v="SO44830"/>
    <n v="44830001"/>
    <n v="1"/>
    <n v="2171.29"/>
    <n v="3578.27"/>
    <n v="2171.29"/>
    <n v="3578.27"/>
    <n v="1406.98"/>
    <x v="113"/>
    <x v="4"/>
    <d v="2017-11-05T00:00:00"/>
    <n v="2"/>
    <s v="Audrey Serrano"/>
    <s v="Townsville"/>
    <s v="Queensland"/>
    <x v="0"/>
    <s v="Bikes"/>
    <x v="1"/>
    <x v="5"/>
    <s v="Red"/>
    <s v="Road-150"/>
    <m/>
  </r>
  <r>
    <s v="SO44835"/>
    <n v="44835001"/>
    <n v="1"/>
    <n v="2171.29"/>
    <n v="3578.27"/>
    <n v="2171.29"/>
    <n v="3578.27"/>
    <n v="1406.98"/>
    <x v="114"/>
    <x v="4"/>
    <d v="2017-11-10T00:00:00"/>
    <n v="6"/>
    <s v="Nina Andersen"/>
    <s v="Warrnambool"/>
    <s v="Victoria"/>
    <x v="0"/>
    <s v="Bikes"/>
    <x v="1"/>
    <x v="6"/>
    <s v="Red"/>
    <s v="Road-150"/>
    <m/>
  </r>
  <r>
    <s v="SO44836"/>
    <n v="44836001"/>
    <n v="1"/>
    <n v="2171.29"/>
    <n v="3578.27"/>
    <n v="2171.29"/>
    <n v="3578.27"/>
    <n v="1406.98"/>
    <x v="114"/>
    <x v="4"/>
    <d v="2017-11-14T00:00:00"/>
    <n v="10"/>
    <s v="Jamie Yang"/>
    <s v="Sunbury"/>
    <s v="Victoria"/>
    <x v="0"/>
    <s v="Bikes"/>
    <x v="1"/>
    <x v="5"/>
    <s v="Red"/>
    <s v="Road-150"/>
    <m/>
  </r>
  <r>
    <s v="SO44841"/>
    <n v="44841001"/>
    <n v="1"/>
    <n v="2171.29"/>
    <n v="3578.27"/>
    <n v="2171.29"/>
    <n v="3578.27"/>
    <n v="1406.98"/>
    <x v="115"/>
    <x v="4"/>
    <d v="2017-11-14T00:00:00"/>
    <n v="9"/>
    <s v="Ricky Diaz"/>
    <s v="Gold Coast"/>
    <s v="Queensland"/>
    <x v="0"/>
    <s v="Bikes"/>
    <x v="1"/>
    <x v="5"/>
    <s v="Red"/>
    <s v="Road-150"/>
    <m/>
  </r>
  <r>
    <s v="SO44846"/>
    <n v="44846001"/>
    <n v="1"/>
    <n v="2171.29"/>
    <n v="3578.27"/>
    <n v="2171.29"/>
    <n v="3578.27"/>
    <n v="1406.98"/>
    <x v="116"/>
    <x v="4"/>
    <d v="2017-11-10T00:00:00"/>
    <n v="4"/>
    <s v="Edwin Ye"/>
    <s v="Cloverdale"/>
    <s v="South Australia"/>
    <x v="0"/>
    <s v="Bikes"/>
    <x v="1"/>
    <x v="5"/>
    <s v="Red"/>
    <s v="Road-150"/>
    <m/>
  </r>
  <r>
    <s v="SO44847"/>
    <n v="44847001"/>
    <n v="1"/>
    <n v="1912.15"/>
    <n v="3399.99"/>
    <n v="1912.15"/>
    <n v="3399.99"/>
    <n v="1487.8399999999997"/>
    <x v="116"/>
    <x v="4"/>
    <d v="2017-11-15T00:00:00"/>
    <n v="9"/>
    <s v="Kari Kim"/>
    <s v="Silverwater"/>
    <s v="New South Wales"/>
    <x v="0"/>
    <s v="Bikes"/>
    <x v="0"/>
    <x v="0"/>
    <s v="Silver"/>
    <s v="Mountain-100"/>
    <m/>
  </r>
  <r>
    <s v="SO44857"/>
    <n v="44857001"/>
    <n v="1"/>
    <n v="2171.29"/>
    <n v="3578.27"/>
    <n v="2171.29"/>
    <n v="3578.27"/>
    <n v="1406.98"/>
    <x v="117"/>
    <x v="4"/>
    <d v="2017-11-16T00:00:00"/>
    <n v="9"/>
    <s v="Dustin Sharma"/>
    <s v="Darlinghurst"/>
    <s v="New South Wales"/>
    <x v="0"/>
    <s v="Bikes"/>
    <x v="1"/>
    <x v="1"/>
    <s v="Red"/>
    <s v="Road-150"/>
    <m/>
  </r>
  <r>
    <s v="SO44858"/>
    <n v="44858001"/>
    <n v="1"/>
    <n v="2171.29"/>
    <n v="3578.27"/>
    <n v="2171.29"/>
    <n v="3578.27"/>
    <n v="1406.98"/>
    <x v="117"/>
    <x v="4"/>
    <d v="2017-11-16T00:00:00"/>
    <n v="9"/>
    <s v="Tasha Nath"/>
    <s v="Sunbury"/>
    <s v="Victoria"/>
    <x v="0"/>
    <s v="Bikes"/>
    <x v="1"/>
    <x v="9"/>
    <s v="Red"/>
    <s v="Road-150"/>
    <m/>
  </r>
  <r>
    <s v="SO44859"/>
    <n v="44859001"/>
    <n v="1"/>
    <n v="2171.29"/>
    <n v="3578.27"/>
    <n v="2171.29"/>
    <n v="3578.27"/>
    <n v="1406.98"/>
    <x v="117"/>
    <x v="4"/>
    <d v="2017-11-10T00:00:00"/>
    <n v="3"/>
    <s v="Jeremy Phillips"/>
    <s v="Melbourne"/>
    <s v="Victoria"/>
    <x v="0"/>
    <s v="Bikes"/>
    <x v="1"/>
    <x v="1"/>
    <s v="Red"/>
    <s v="Road-150"/>
    <m/>
  </r>
  <r>
    <s v="SO44860"/>
    <n v="44860001"/>
    <n v="1"/>
    <n v="2171.29"/>
    <n v="3578.27"/>
    <n v="2171.29"/>
    <n v="3578.27"/>
    <n v="1406.98"/>
    <x v="117"/>
    <x v="4"/>
    <d v="2017-11-13T00:00:00"/>
    <n v="6"/>
    <s v="Ann Subram"/>
    <s v="Caloundra"/>
    <s v="Queensland"/>
    <x v="0"/>
    <s v="Bikes"/>
    <x v="1"/>
    <x v="1"/>
    <s v="Red"/>
    <s v="Road-150"/>
    <m/>
  </r>
  <r>
    <s v="SO44861"/>
    <n v="44861001"/>
    <n v="1"/>
    <n v="2171.29"/>
    <n v="3578.27"/>
    <n v="2171.29"/>
    <n v="3578.27"/>
    <n v="1406.98"/>
    <x v="117"/>
    <x v="4"/>
    <d v="2017-11-14T00:00:00"/>
    <n v="7"/>
    <s v="Daisy Suarez"/>
    <s v="Goulburn"/>
    <s v="New South Wales"/>
    <x v="0"/>
    <s v="Bikes"/>
    <x v="1"/>
    <x v="5"/>
    <s v="Red"/>
    <s v="Road-150"/>
    <m/>
  </r>
  <r>
    <s v="SO44862"/>
    <n v="44862001"/>
    <n v="1"/>
    <n v="2171.29"/>
    <n v="3578.27"/>
    <n v="2171.29"/>
    <n v="3578.27"/>
    <n v="1406.98"/>
    <x v="117"/>
    <x v="4"/>
    <d v="2017-11-13T00:00:00"/>
    <n v="6"/>
    <s v="Olivia White"/>
    <s v="Wollongong"/>
    <s v="New South Wales"/>
    <x v="0"/>
    <s v="Bikes"/>
    <x v="1"/>
    <x v="4"/>
    <s v="Red"/>
    <s v="Road-150"/>
    <m/>
  </r>
  <r>
    <s v="SO44863"/>
    <n v="44863001"/>
    <n v="1"/>
    <n v="2171.29"/>
    <n v="3578.27"/>
    <n v="2171.29"/>
    <n v="3578.27"/>
    <n v="1406.98"/>
    <x v="117"/>
    <x v="4"/>
    <d v="2017-11-10T00:00:00"/>
    <n v="3"/>
    <s v="Darren Townsend"/>
    <s v="Gold Coast"/>
    <s v="Queensland"/>
    <x v="0"/>
    <s v="Bikes"/>
    <x v="1"/>
    <x v="1"/>
    <s v="Red"/>
    <s v="Road-150"/>
    <m/>
  </r>
  <r>
    <s v="SO44864"/>
    <n v="44864001"/>
    <n v="1"/>
    <n v="1898.09"/>
    <n v="3374.99"/>
    <n v="1898.09"/>
    <n v="3374.99"/>
    <n v="1476.8999999999999"/>
    <x v="117"/>
    <x v="4"/>
    <d v="2017-11-15T00:00:00"/>
    <n v="8"/>
    <s v="Jennifer Collins"/>
    <s v="Geelong"/>
    <s v="Victoria"/>
    <x v="0"/>
    <s v="Bikes"/>
    <x v="0"/>
    <x v="13"/>
    <s v="Black"/>
    <s v="Mountain-100"/>
    <m/>
  </r>
  <r>
    <s v="SO44865"/>
    <n v="44865001"/>
    <n v="1"/>
    <n v="1898.09"/>
    <n v="3374.99"/>
    <n v="1898.09"/>
    <n v="3374.99"/>
    <n v="1476.8999999999999"/>
    <x v="117"/>
    <x v="4"/>
    <d v="2017-11-13T00:00:00"/>
    <n v="6"/>
    <s v="Wendy Romero"/>
    <s v="Brisbane"/>
    <s v="Queensland"/>
    <x v="0"/>
    <s v="Bikes"/>
    <x v="0"/>
    <x v="2"/>
    <s v="Black"/>
    <s v="Mountain-100"/>
    <m/>
  </r>
  <r>
    <s v="SO44866"/>
    <n v="44866001"/>
    <n v="1"/>
    <n v="1898.09"/>
    <n v="3374.99"/>
    <n v="1898.09"/>
    <n v="3374.99"/>
    <n v="1476.8999999999999"/>
    <x v="117"/>
    <x v="4"/>
    <d v="2017-11-09T00:00:00"/>
    <n v="2"/>
    <s v="Grace Griffin"/>
    <s v="Hobart"/>
    <s v="Tasmania"/>
    <x v="0"/>
    <s v="Bikes"/>
    <x v="0"/>
    <x v="8"/>
    <s v="Black"/>
    <s v="Mountain-100"/>
    <m/>
  </r>
  <r>
    <s v="SO44869"/>
    <n v="44869001"/>
    <n v="1"/>
    <n v="2171.29"/>
    <n v="3578.27"/>
    <n v="2171.29"/>
    <n v="3578.27"/>
    <n v="1406.98"/>
    <x v="118"/>
    <x v="4"/>
    <d v="2017-11-12T00:00:00"/>
    <n v="4"/>
    <s v="Ernest Zhao"/>
    <s v="Seaford"/>
    <s v="Victoria"/>
    <x v="0"/>
    <s v="Bikes"/>
    <x v="1"/>
    <x v="9"/>
    <s v="Red"/>
    <s v="Road-150"/>
    <m/>
  </r>
  <r>
    <s v="SO44870"/>
    <n v="44870001"/>
    <n v="1"/>
    <n v="2171.29"/>
    <n v="3578.27"/>
    <n v="2171.29"/>
    <n v="3578.27"/>
    <n v="1406.98"/>
    <x v="118"/>
    <x v="4"/>
    <d v="2017-11-15T00:00:00"/>
    <n v="7"/>
    <s v="Julie Xu"/>
    <s v="Sunbury"/>
    <s v="Victoria"/>
    <x v="0"/>
    <s v="Bikes"/>
    <x v="1"/>
    <x v="6"/>
    <s v="Red"/>
    <s v="Road-150"/>
    <m/>
  </r>
  <r>
    <s v="SO44871"/>
    <n v="44871001"/>
    <n v="1"/>
    <n v="1912.15"/>
    <n v="3399.99"/>
    <n v="1912.15"/>
    <n v="3399.99"/>
    <n v="1487.8399999999997"/>
    <x v="118"/>
    <x v="4"/>
    <d v="2017-11-17T00:00:00"/>
    <n v="9"/>
    <s v="Julian Ross"/>
    <s v="Melbourne"/>
    <s v="Victoria"/>
    <x v="0"/>
    <s v="Bikes"/>
    <x v="0"/>
    <x v="11"/>
    <s v="Silver"/>
    <s v="Mountain-100"/>
    <m/>
  </r>
  <r>
    <s v="SO44880"/>
    <n v="44880001"/>
    <n v="1"/>
    <n v="2171.29"/>
    <n v="3578.27"/>
    <n v="2171.29"/>
    <n v="3578.27"/>
    <n v="1406.98"/>
    <x v="119"/>
    <x v="4"/>
    <d v="2017-11-19T00:00:00"/>
    <n v="9"/>
    <s v="Jennifer Taylor"/>
    <s v="Melton"/>
    <s v="Victoria"/>
    <x v="0"/>
    <s v="Bikes"/>
    <x v="1"/>
    <x v="6"/>
    <s v="Red"/>
    <s v="Road-150"/>
    <m/>
  </r>
  <r>
    <s v="SO44881"/>
    <n v="44881001"/>
    <n v="1"/>
    <n v="2171.29"/>
    <n v="3578.27"/>
    <n v="2171.29"/>
    <n v="3578.27"/>
    <n v="1406.98"/>
    <x v="119"/>
    <x v="4"/>
    <d v="2017-11-16T00:00:00"/>
    <n v="6"/>
    <s v="Vincent Zheng"/>
    <s v="Hervey Bay"/>
    <s v="Queensland"/>
    <x v="0"/>
    <s v="Bikes"/>
    <x v="1"/>
    <x v="4"/>
    <s v="Red"/>
    <s v="Road-150"/>
    <m/>
  </r>
  <r>
    <s v="SO44882"/>
    <n v="44882001"/>
    <n v="1"/>
    <n v="2171.29"/>
    <n v="3578.27"/>
    <n v="2171.29"/>
    <n v="3578.27"/>
    <n v="1406.98"/>
    <x v="119"/>
    <x v="4"/>
    <d v="2017-11-12T00:00:00"/>
    <n v="2"/>
    <s v="Vincent Huang"/>
    <s v="Hawthorne"/>
    <s v="Queensland"/>
    <x v="0"/>
    <s v="Bikes"/>
    <x v="1"/>
    <x v="6"/>
    <s v="Red"/>
    <s v="Road-150"/>
    <m/>
  </r>
  <r>
    <s v="SO44883"/>
    <n v="44883001"/>
    <n v="1"/>
    <n v="2171.29"/>
    <n v="3578.27"/>
    <n v="2171.29"/>
    <n v="3578.27"/>
    <n v="1406.98"/>
    <x v="119"/>
    <x v="4"/>
    <d v="2017-11-13T00:00:00"/>
    <n v="3"/>
    <s v="Trisha Li"/>
    <s v="Coffs Harbour"/>
    <s v="New South Wales"/>
    <x v="0"/>
    <s v="Bikes"/>
    <x v="1"/>
    <x v="5"/>
    <s v="Red"/>
    <s v="Road-150"/>
    <m/>
  </r>
  <r>
    <s v="SO44884"/>
    <n v="44884001"/>
    <n v="1"/>
    <n v="2171.29"/>
    <n v="3578.27"/>
    <n v="2171.29"/>
    <n v="3578.27"/>
    <n v="1406.98"/>
    <x v="119"/>
    <x v="4"/>
    <d v="2017-11-14T00:00:00"/>
    <n v="4"/>
    <s v="Erica Chen"/>
    <s v="South Melbourne"/>
    <s v="Victoria"/>
    <x v="0"/>
    <s v="Bikes"/>
    <x v="1"/>
    <x v="9"/>
    <s v="Red"/>
    <s v="Road-150"/>
    <m/>
  </r>
  <r>
    <s v="SO44897"/>
    <n v="44897001"/>
    <n v="1"/>
    <n v="2171.29"/>
    <n v="3578.27"/>
    <n v="2171.29"/>
    <n v="3578.27"/>
    <n v="1406.98"/>
    <x v="120"/>
    <x v="4"/>
    <d v="2017-11-21T00:00:00"/>
    <n v="9"/>
    <s v="Mindy Black"/>
    <s v="Hervey Bay"/>
    <s v="Queensland"/>
    <x v="0"/>
    <s v="Bikes"/>
    <x v="1"/>
    <x v="5"/>
    <s v="Red"/>
    <s v="Road-150"/>
    <m/>
  </r>
  <r>
    <s v="SO44898"/>
    <n v="44898001"/>
    <n v="1"/>
    <n v="2171.29"/>
    <n v="3578.27"/>
    <n v="2171.29"/>
    <n v="3578.27"/>
    <n v="1406.98"/>
    <x v="120"/>
    <x v="4"/>
    <d v="2017-11-19T00:00:00"/>
    <n v="7"/>
    <s v="Amy Zhang"/>
    <s v="Goulburn"/>
    <s v="New South Wales"/>
    <x v="0"/>
    <s v="Bikes"/>
    <x v="1"/>
    <x v="1"/>
    <s v="Red"/>
    <s v="Road-150"/>
    <m/>
  </r>
  <r>
    <s v="SO44903"/>
    <n v="44903001"/>
    <n v="1"/>
    <n v="2171.29"/>
    <n v="3578.27"/>
    <n v="2171.29"/>
    <n v="3578.27"/>
    <n v="1406.98"/>
    <x v="121"/>
    <x v="4"/>
    <d v="2017-11-19T00:00:00"/>
    <n v="6"/>
    <s v="Carl Deng"/>
    <s v="Hobart"/>
    <s v="Tasmania"/>
    <x v="0"/>
    <s v="Bikes"/>
    <x v="1"/>
    <x v="4"/>
    <s v="Red"/>
    <s v="Road-150"/>
    <m/>
  </r>
  <r>
    <s v="SO44904"/>
    <n v="44904001"/>
    <n v="1"/>
    <n v="1898.09"/>
    <n v="3374.99"/>
    <n v="1898.09"/>
    <n v="3374.99"/>
    <n v="1476.8999999999999"/>
    <x v="121"/>
    <x v="4"/>
    <d v="2017-11-15T00:00:00"/>
    <n v="2"/>
    <s v="Jarrod Prasad"/>
    <s v="Malabar"/>
    <s v="New South Wales"/>
    <x v="0"/>
    <s v="Bikes"/>
    <x v="0"/>
    <x v="8"/>
    <s v="Black"/>
    <s v="Mountain-100"/>
    <m/>
  </r>
  <r>
    <s v="SO44913"/>
    <n v="44913001"/>
    <n v="1"/>
    <n v="2171.29"/>
    <n v="3578.27"/>
    <n v="2171.29"/>
    <n v="3578.27"/>
    <n v="1406.98"/>
    <x v="122"/>
    <x v="4"/>
    <d v="2017-11-20T00:00:00"/>
    <n v="6"/>
    <s v="Joel Sanchez"/>
    <s v="Goulburn"/>
    <s v="New South Wales"/>
    <x v="0"/>
    <s v="Bikes"/>
    <x v="1"/>
    <x v="6"/>
    <s v="Red"/>
    <s v="Road-150"/>
    <m/>
  </r>
  <r>
    <s v="SO44914"/>
    <n v="44914001"/>
    <n v="1"/>
    <n v="2171.29"/>
    <n v="3578.27"/>
    <n v="2171.29"/>
    <n v="3578.27"/>
    <n v="1406.98"/>
    <x v="122"/>
    <x v="4"/>
    <d v="2017-11-23T00:00:00"/>
    <n v="9"/>
    <s v="Michele Gonzalez"/>
    <s v="Darlinghurst"/>
    <s v="New South Wales"/>
    <x v="0"/>
    <s v="Bikes"/>
    <x v="1"/>
    <x v="6"/>
    <s v="Red"/>
    <s v="Road-150"/>
    <m/>
  </r>
  <r>
    <s v="SO44915"/>
    <n v="44915001"/>
    <n v="1"/>
    <n v="2171.29"/>
    <n v="3578.27"/>
    <n v="2171.29"/>
    <n v="3578.27"/>
    <n v="1406.98"/>
    <x v="122"/>
    <x v="4"/>
    <d v="2017-11-24T00:00:00"/>
    <n v="10"/>
    <s v="Tina Martinez"/>
    <s v="Springwood"/>
    <s v="New South Wales"/>
    <x v="0"/>
    <s v="Bikes"/>
    <x v="1"/>
    <x v="9"/>
    <s v="Red"/>
    <s v="Road-150"/>
    <m/>
  </r>
  <r>
    <s v="SO44916"/>
    <n v="44916001"/>
    <n v="1"/>
    <n v="2171.29"/>
    <n v="3578.27"/>
    <n v="2171.29"/>
    <n v="3578.27"/>
    <n v="1406.98"/>
    <x v="122"/>
    <x v="4"/>
    <d v="2017-11-22T00:00:00"/>
    <n v="8"/>
    <s v="Adriana Suri"/>
    <s v="Lane Cove"/>
    <s v="New South Wales"/>
    <x v="0"/>
    <s v="Bikes"/>
    <x v="1"/>
    <x v="6"/>
    <s v="Red"/>
    <s v="Road-150"/>
    <m/>
  </r>
  <r>
    <s v="SO44921"/>
    <n v="44921001"/>
    <n v="1"/>
    <n v="2171.29"/>
    <n v="3578.27"/>
    <n v="2171.29"/>
    <n v="3578.27"/>
    <n v="1406.98"/>
    <x v="123"/>
    <x v="4"/>
    <d v="2017-11-23T00:00:00"/>
    <n v="8"/>
    <s v="Johnny Nara"/>
    <s v="Silverwater"/>
    <s v="New South Wales"/>
    <x v="0"/>
    <s v="Bikes"/>
    <x v="1"/>
    <x v="9"/>
    <s v="Red"/>
    <s v="Road-150"/>
    <m/>
  </r>
  <r>
    <s v="SO44922"/>
    <n v="44922001"/>
    <n v="1"/>
    <n v="2171.29"/>
    <n v="3578.27"/>
    <n v="2171.29"/>
    <n v="3578.27"/>
    <n v="1406.98"/>
    <x v="123"/>
    <x v="4"/>
    <d v="2017-11-21T00:00:00"/>
    <n v="6"/>
    <s v="Terry Lal"/>
    <s v="Hawthorne"/>
    <s v="Queensland"/>
    <x v="0"/>
    <s v="Bikes"/>
    <x v="1"/>
    <x v="5"/>
    <s v="Red"/>
    <s v="Road-150"/>
    <m/>
  </r>
  <r>
    <s v="SO44923"/>
    <n v="44923001"/>
    <n v="1"/>
    <n v="2171.29"/>
    <n v="3578.27"/>
    <n v="2171.29"/>
    <n v="3578.27"/>
    <n v="1406.98"/>
    <x v="123"/>
    <x v="4"/>
    <d v="2017-11-23T00:00:00"/>
    <n v="8"/>
    <s v="Carla Gonzalez"/>
    <s v="Malabar"/>
    <s v="New South Wales"/>
    <x v="0"/>
    <s v="Bikes"/>
    <x v="1"/>
    <x v="9"/>
    <s v="Red"/>
    <s v="Road-150"/>
    <m/>
  </r>
  <r>
    <s v="SO44925"/>
    <n v="44925001"/>
    <n v="1"/>
    <n v="2171.29"/>
    <n v="3578.27"/>
    <n v="2171.29"/>
    <n v="3578.27"/>
    <n v="1406.98"/>
    <x v="124"/>
    <x v="4"/>
    <d v="2017-11-21T00:00:00"/>
    <n v="5"/>
    <s v="Kaitlin McDonald"/>
    <s v="Malabar"/>
    <s v="New South Wales"/>
    <x v="0"/>
    <s v="Bikes"/>
    <x v="1"/>
    <x v="4"/>
    <s v="Red"/>
    <s v="Road-150"/>
    <m/>
  </r>
  <r>
    <s v="SO44926"/>
    <n v="44926001"/>
    <n v="1"/>
    <n v="413.15"/>
    <n v="699.1"/>
    <n v="413.15"/>
    <n v="699.1"/>
    <n v="285.95000000000005"/>
    <x v="124"/>
    <x v="4"/>
    <d v="2017-11-25T00:00:00"/>
    <n v="9"/>
    <s v="Francisco Madan"/>
    <s v="Caloundra"/>
    <s v="Queensland"/>
    <x v="0"/>
    <s v="Bikes"/>
    <x v="1"/>
    <x v="19"/>
    <s v="Red"/>
    <s v="Road-650"/>
    <m/>
  </r>
  <r>
    <s v="SO44927"/>
    <n v="44927001"/>
    <n v="1"/>
    <n v="1898.09"/>
    <n v="3374.99"/>
    <n v="1898.09"/>
    <n v="3374.99"/>
    <n v="1476.8999999999999"/>
    <x v="124"/>
    <x v="4"/>
    <d v="2017-11-18T00:00:00"/>
    <n v="2"/>
    <s v="Kyle Patterson"/>
    <s v="Melbourne"/>
    <s v="Victoria"/>
    <x v="0"/>
    <s v="Bikes"/>
    <x v="0"/>
    <x v="13"/>
    <s v="Black"/>
    <s v="Mountain-100"/>
    <m/>
  </r>
  <r>
    <s v="SO44932"/>
    <n v="44932001"/>
    <n v="1"/>
    <n v="2171.29"/>
    <n v="3578.27"/>
    <n v="2171.29"/>
    <n v="3578.27"/>
    <n v="1406.98"/>
    <x v="125"/>
    <x v="4"/>
    <d v="2017-11-26T00:00:00"/>
    <n v="9"/>
    <s v="Shannon Serrano"/>
    <s v="North Sydney"/>
    <s v="New South Wales"/>
    <x v="0"/>
    <s v="Bikes"/>
    <x v="1"/>
    <x v="9"/>
    <s v="Red"/>
    <s v="Road-150"/>
    <m/>
  </r>
  <r>
    <s v="SO44933"/>
    <n v="44933001"/>
    <n v="1"/>
    <n v="2171.29"/>
    <n v="3578.27"/>
    <n v="2171.29"/>
    <n v="3578.27"/>
    <n v="1406.98"/>
    <x v="125"/>
    <x v="4"/>
    <d v="2017-11-23T00:00:00"/>
    <n v="6"/>
    <s v="Alexa Murphy"/>
    <s v="Cranbourne"/>
    <s v="Victoria"/>
    <x v="0"/>
    <s v="Bikes"/>
    <x v="1"/>
    <x v="9"/>
    <s v="Red"/>
    <s v="Road-150"/>
    <m/>
  </r>
  <r>
    <s v="SO44940"/>
    <n v="44940001"/>
    <n v="1"/>
    <n v="2171.29"/>
    <n v="3578.27"/>
    <n v="2171.29"/>
    <n v="3578.27"/>
    <n v="1406.98"/>
    <x v="126"/>
    <x v="4"/>
    <d v="2017-11-28T00:00:00"/>
    <n v="10"/>
    <s v="Brad Rai"/>
    <s v="Hervey Bay"/>
    <s v="Queensland"/>
    <x v="0"/>
    <s v="Bikes"/>
    <x v="1"/>
    <x v="6"/>
    <s v="Red"/>
    <s v="Road-150"/>
    <m/>
  </r>
  <r>
    <s v="SO44941"/>
    <n v="44941001"/>
    <n v="1"/>
    <n v="2171.29"/>
    <n v="3578.27"/>
    <n v="2171.29"/>
    <n v="3578.27"/>
    <n v="1406.98"/>
    <x v="126"/>
    <x v="4"/>
    <d v="2017-11-24T00:00:00"/>
    <n v="6"/>
    <s v="Tara Lal"/>
    <s v="Lane Cove"/>
    <s v="New South Wales"/>
    <x v="0"/>
    <s v="Bikes"/>
    <x v="1"/>
    <x v="1"/>
    <s v="Red"/>
    <s v="Road-150"/>
    <m/>
  </r>
  <r>
    <s v="SO44942"/>
    <n v="44942001"/>
    <n v="1"/>
    <n v="2171.29"/>
    <n v="3578.27"/>
    <n v="2171.29"/>
    <n v="3578.27"/>
    <n v="1406.98"/>
    <x v="126"/>
    <x v="4"/>
    <d v="2017-11-26T00:00:00"/>
    <n v="8"/>
    <s v="Kenneth Lal"/>
    <s v="Sunbury"/>
    <s v="Victoria"/>
    <x v="0"/>
    <s v="Bikes"/>
    <x v="1"/>
    <x v="1"/>
    <s v="Red"/>
    <s v="Road-150"/>
    <m/>
  </r>
  <r>
    <s v="SO44943"/>
    <n v="44943001"/>
    <n v="1"/>
    <n v="413.15"/>
    <n v="699.1"/>
    <n v="413.15"/>
    <n v="699.1"/>
    <n v="285.95000000000005"/>
    <x v="126"/>
    <x v="4"/>
    <d v="2017-11-22T00:00:00"/>
    <n v="4"/>
    <s v="Christy Wu"/>
    <s v="East Brisbane"/>
    <s v="Queensland"/>
    <x v="0"/>
    <s v="Bikes"/>
    <x v="1"/>
    <x v="20"/>
    <s v="Red"/>
    <s v="Road-650"/>
    <m/>
  </r>
  <r>
    <s v="SO44944"/>
    <n v="44944001"/>
    <n v="1"/>
    <n v="413.15"/>
    <n v="699.1"/>
    <n v="413.15"/>
    <n v="699.1"/>
    <n v="285.95000000000005"/>
    <x v="126"/>
    <x v="4"/>
    <d v="2017-11-27T00:00:00"/>
    <n v="9"/>
    <s v="Louis Raje"/>
    <s v="Findon"/>
    <s v="South Australia"/>
    <x v="0"/>
    <s v="Bikes"/>
    <x v="1"/>
    <x v="22"/>
    <s v="Black"/>
    <s v="Road-650"/>
    <m/>
  </r>
  <r>
    <s v="SO44945"/>
    <n v="44945001"/>
    <n v="1"/>
    <n v="413.15"/>
    <n v="699.1"/>
    <n v="413.15"/>
    <n v="699.1"/>
    <n v="285.95000000000005"/>
    <x v="126"/>
    <x v="4"/>
    <d v="2017-11-24T00:00:00"/>
    <n v="6"/>
    <s v="Diana Gill"/>
    <s v="Lavender Bay"/>
    <s v="New South Wales"/>
    <x v="0"/>
    <s v="Bikes"/>
    <x v="1"/>
    <x v="16"/>
    <s v="Red"/>
    <s v="Road-650"/>
    <m/>
  </r>
  <r>
    <s v="SO44946"/>
    <n v="44946001"/>
    <n v="1"/>
    <n v="1898.09"/>
    <n v="3374.99"/>
    <n v="1898.09"/>
    <n v="3374.99"/>
    <n v="1476.8999999999999"/>
    <x v="126"/>
    <x v="4"/>
    <d v="2017-11-24T00:00:00"/>
    <n v="6"/>
    <s v="Ramon Ye"/>
    <s v="Caloundra"/>
    <s v="Queensland"/>
    <x v="0"/>
    <s v="Bikes"/>
    <x v="0"/>
    <x v="15"/>
    <s v="Black"/>
    <s v="Mountain-100"/>
    <m/>
  </r>
  <r>
    <s v="SO44947"/>
    <n v="44947001"/>
    <n v="1"/>
    <n v="1912.15"/>
    <n v="3399.99"/>
    <n v="1912.15"/>
    <n v="3399.99"/>
    <n v="1487.8399999999997"/>
    <x v="126"/>
    <x v="4"/>
    <d v="2017-11-24T00:00:00"/>
    <n v="6"/>
    <s v="Bethany Chander"/>
    <s v="Lane Cove"/>
    <s v="New South Wales"/>
    <x v="0"/>
    <s v="Bikes"/>
    <x v="0"/>
    <x v="0"/>
    <s v="Silver"/>
    <s v="Mountain-100"/>
    <m/>
  </r>
  <r>
    <s v="SO44955"/>
    <n v="44955001"/>
    <n v="1"/>
    <n v="413.15"/>
    <n v="699.1"/>
    <n v="413.15"/>
    <n v="699.1"/>
    <n v="285.95000000000005"/>
    <x v="127"/>
    <x v="4"/>
    <d v="2017-11-24T00:00:00"/>
    <n v="5"/>
    <s v="Savannah Lopez"/>
    <s v="Melbourne"/>
    <s v="Victoria"/>
    <x v="0"/>
    <s v="Bikes"/>
    <x v="1"/>
    <x v="17"/>
    <s v="Black"/>
    <s v="Road-650"/>
    <m/>
  </r>
  <r>
    <s v="SO44956"/>
    <n v="44956001"/>
    <n v="1"/>
    <n v="1898.09"/>
    <n v="3374.99"/>
    <n v="1898.09"/>
    <n v="3374.99"/>
    <n v="1476.8999999999999"/>
    <x v="127"/>
    <x v="4"/>
    <d v="2017-11-26T00:00:00"/>
    <n v="7"/>
    <s v="Alvin Hu"/>
    <s v="Seaford"/>
    <s v="Victoria"/>
    <x v="0"/>
    <s v="Bikes"/>
    <x v="0"/>
    <x v="2"/>
    <s v="Black"/>
    <s v="Mountain-100"/>
    <m/>
  </r>
  <r>
    <s v="SO44966"/>
    <n v="44966001"/>
    <n v="1"/>
    <n v="2171.29"/>
    <n v="3578.27"/>
    <n v="2171.29"/>
    <n v="3578.27"/>
    <n v="1406.98"/>
    <x v="128"/>
    <x v="4"/>
    <d v="2017-11-28T00:00:00"/>
    <n v="8"/>
    <s v="Gregory She"/>
    <s v="Melbourne"/>
    <s v="Victoria"/>
    <x v="0"/>
    <s v="Bikes"/>
    <x v="1"/>
    <x v="5"/>
    <s v="Red"/>
    <s v="Road-150"/>
    <m/>
  </r>
  <r>
    <s v="SO44973"/>
    <n v="44973001"/>
    <n v="1"/>
    <n v="2171.29"/>
    <n v="3578.27"/>
    <n v="2171.29"/>
    <n v="3578.27"/>
    <n v="1406.98"/>
    <x v="129"/>
    <x v="4"/>
    <d v="2017-11-30T00:00:00"/>
    <n v="9"/>
    <s v="Sharon Nara"/>
    <s v="Coffs Harbour"/>
    <s v="New South Wales"/>
    <x v="0"/>
    <s v="Bikes"/>
    <x v="1"/>
    <x v="5"/>
    <s v="Red"/>
    <s v="Road-150"/>
    <m/>
  </r>
  <r>
    <s v="SO44979"/>
    <n v="44979001"/>
    <n v="1"/>
    <n v="2171.29"/>
    <n v="3578.27"/>
    <n v="2171.29"/>
    <n v="3578.27"/>
    <n v="1406.98"/>
    <x v="130"/>
    <x v="4"/>
    <d v="2017-11-29T00:00:00"/>
    <n v="7"/>
    <s v="Robyn Rubio"/>
    <s v="Melbourne"/>
    <s v="Victoria"/>
    <x v="0"/>
    <s v="Bikes"/>
    <x v="1"/>
    <x v="1"/>
    <s v="Red"/>
    <s v="Road-150"/>
    <m/>
  </r>
  <r>
    <s v="SO44980"/>
    <n v="44980001"/>
    <n v="1"/>
    <n v="2171.29"/>
    <n v="3578.27"/>
    <n v="2171.29"/>
    <n v="3578.27"/>
    <n v="1406.98"/>
    <x v="130"/>
    <x v="4"/>
    <d v="2017-11-28T00:00:00"/>
    <n v="6"/>
    <s v="Blake Griffin"/>
    <s v="Gold Coast"/>
    <s v="Queensland"/>
    <x v="0"/>
    <s v="Bikes"/>
    <x v="1"/>
    <x v="1"/>
    <s v="Red"/>
    <s v="Road-150"/>
    <m/>
  </r>
  <r>
    <s v="SO44981"/>
    <n v="44981001"/>
    <n v="1"/>
    <n v="2171.29"/>
    <n v="3578.27"/>
    <n v="2171.29"/>
    <n v="3578.27"/>
    <n v="1406.98"/>
    <x v="130"/>
    <x v="4"/>
    <d v="2017-11-28T00:00:00"/>
    <n v="6"/>
    <s v="Clarence Zhu"/>
    <s v="Sunbury"/>
    <s v="Victoria"/>
    <x v="0"/>
    <s v="Bikes"/>
    <x v="1"/>
    <x v="1"/>
    <s v="Red"/>
    <s v="Road-150"/>
    <m/>
  </r>
  <r>
    <s v="SO44985"/>
    <n v="44985001"/>
    <n v="1"/>
    <n v="2171.29"/>
    <n v="3578.27"/>
    <n v="2171.29"/>
    <n v="3578.27"/>
    <n v="1406.98"/>
    <x v="131"/>
    <x v="4"/>
    <d v="2017-11-30T00:00:00"/>
    <n v="7"/>
    <s v="Preston Mehta"/>
    <s v="Lavender Bay"/>
    <s v="New South Wales"/>
    <x v="0"/>
    <s v="Bikes"/>
    <x v="1"/>
    <x v="6"/>
    <s v="Red"/>
    <s v="Road-150"/>
    <m/>
  </r>
  <r>
    <s v="SO44986"/>
    <n v="44986001"/>
    <n v="1"/>
    <n v="413.15"/>
    <n v="699.1"/>
    <n v="413.15"/>
    <n v="699.1"/>
    <n v="285.95000000000005"/>
    <x v="131"/>
    <x v="4"/>
    <d v="2017-11-29T00:00:00"/>
    <n v="6"/>
    <s v="Misty Sharma"/>
    <s v="Gold Coast"/>
    <s v="Queensland"/>
    <x v="0"/>
    <s v="Bikes"/>
    <x v="1"/>
    <x v="19"/>
    <s v="Red"/>
    <s v="Road-650"/>
    <m/>
  </r>
  <r>
    <s v="SO44991"/>
    <n v="44991001"/>
    <n v="1"/>
    <n v="2171.29"/>
    <n v="3578.27"/>
    <n v="2171.29"/>
    <n v="3578.27"/>
    <n v="1406.98"/>
    <x v="132"/>
    <x v="4"/>
    <d v="2017-12-01T00:00:00"/>
    <n v="7"/>
    <s v="Jaclyn Chande"/>
    <s v="Newcastle"/>
    <s v="New South Wales"/>
    <x v="0"/>
    <s v="Bikes"/>
    <x v="1"/>
    <x v="5"/>
    <s v="Red"/>
    <s v="Road-150"/>
    <m/>
  </r>
  <r>
    <s v="SO44992"/>
    <n v="44992001"/>
    <n v="1"/>
    <n v="2171.29"/>
    <n v="3578.27"/>
    <n v="2171.29"/>
    <n v="3578.27"/>
    <n v="1406.98"/>
    <x v="132"/>
    <x v="4"/>
    <d v="2017-12-04T00:00:00"/>
    <n v="10"/>
    <s v="Toni Suri"/>
    <s v="Newcastle"/>
    <s v="New South Wales"/>
    <x v="0"/>
    <s v="Bikes"/>
    <x v="1"/>
    <x v="6"/>
    <s v="Red"/>
    <s v="Road-150"/>
    <m/>
  </r>
  <r>
    <s v="SO44993"/>
    <n v="44993001"/>
    <n v="1"/>
    <n v="1898.09"/>
    <n v="3374.99"/>
    <n v="1898.09"/>
    <n v="3374.99"/>
    <n v="1476.8999999999999"/>
    <x v="132"/>
    <x v="4"/>
    <d v="2017-11-26T00:00:00"/>
    <n v="2"/>
    <s v="Edward Miller"/>
    <s v="Rockhampton"/>
    <s v="Queensland"/>
    <x v="0"/>
    <s v="Bikes"/>
    <x v="0"/>
    <x v="8"/>
    <s v="Black"/>
    <s v="Mountain-100"/>
    <m/>
  </r>
  <r>
    <s v="SO44999"/>
    <n v="44999001"/>
    <n v="1"/>
    <n v="2171.29"/>
    <n v="3578.27"/>
    <n v="2171.29"/>
    <n v="3578.27"/>
    <n v="1406.98"/>
    <x v="133"/>
    <x v="4"/>
    <d v="2017-12-01T00:00:00"/>
    <n v="6"/>
    <s v="Devin Gonzalez"/>
    <s v="Melbourne"/>
    <s v="Victoria"/>
    <x v="0"/>
    <s v="Bikes"/>
    <x v="1"/>
    <x v="6"/>
    <s v="Red"/>
    <s v="Road-150"/>
    <m/>
  </r>
  <r>
    <s v="SO45000"/>
    <n v="45000001"/>
    <n v="1"/>
    <n v="2171.29"/>
    <n v="3578.27"/>
    <n v="2171.29"/>
    <n v="3578.27"/>
    <n v="1406.98"/>
    <x v="133"/>
    <x v="4"/>
    <d v="2017-11-29T00:00:00"/>
    <n v="4"/>
    <s v="Gloria Alvarez"/>
    <s v="Milsons Point"/>
    <s v="New South Wales"/>
    <x v="0"/>
    <s v="Bikes"/>
    <x v="1"/>
    <x v="9"/>
    <s v="Red"/>
    <s v="Road-150"/>
    <m/>
  </r>
  <r>
    <s v="SO45001"/>
    <n v="45001001"/>
    <n v="1"/>
    <n v="2171.29"/>
    <n v="3578.27"/>
    <n v="2171.29"/>
    <n v="3578.27"/>
    <n v="1406.98"/>
    <x v="133"/>
    <x v="4"/>
    <d v="2017-11-28T00:00:00"/>
    <n v="3"/>
    <s v="Wayne Xie"/>
    <s v="Cranbourne"/>
    <s v="Victoria"/>
    <x v="0"/>
    <s v="Bikes"/>
    <x v="1"/>
    <x v="9"/>
    <s v="Red"/>
    <s v="Road-150"/>
    <m/>
  </r>
  <r>
    <s v="SO45013"/>
    <n v="45013001"/>
    <n v="1"/>
    <n v="2171.29"/>
    <n v="3578.27"/>
    <n v="2171.29"/>
    <n v="3578.27"/>
    <n v="1406.98"/>
    <x v="134"/>
    <x v="4"/>
    <d v="2017-11-29T00:00:00"/>
    <n v="2"/>
    <s v="Byron Gill"/>
    <s v="Perth"/>
    <s v="South Australia"/>
    <x v="0"/>
    <s v="Bikes"/>
    <x v="1"/>
    <x v="1"/>
    <s v="Red"/>
    <s v="Road-150"/>
    <m/>
  </r>
  <r>
    <s v="SO45014"/>
    <n v="45014001"/>
    <n v="1"/>
    <n v="413.15"/>
    <n v="699.1"/>
    <n v="413.15"/>
    <n v="699.1"/>
    <n v="285.95000000000005"/>
    <x v="134"/>
    <x v="4"/>
    <d v="2017-11-30T00:00:00"/>
    <n v="3"/>
    <s v="Levi Prasad"/>
    <s v="Perth"/>
    <s v="South Australia"/>
    <x v="0"/>
    <s v="Bikes"/>
    <x v="1"/>
    <x v="16"/>
    <s v="Red"/>
    <s v="Road-650"/>
    <m/>
  </r>
  <r>
    <s v="SO45015"/>
    <n v="45015001"/>
    <n v="1"/>
    <n v="1912.15"/>
    <n v="3399.99"/>
    <n v="1912.15"/>
    <n v="3399.99"/>
    <n v="1487.8399999999997"/>
    <x v="134"/>
    <x v="4"/>
    <d v="2017-12-05T00:00:00"/>
    <n v="8"/>
    <s v="Tyrone Serrano"/>
    <s v="Rockhampton"/>
    <s v="Queensland"/>
    <x v="0"/>
    <s v="Bikes"/>
    <x v="0"/>
    <x v="0"/>
    <s v="Silver"/>
    <s v="Mountain-100"/>
    <m/>
  </r>
  <r>
    <s v="SO45018"/>
    <n v="45018001"/>
    <n v="1"/>
    <n v="2171.29"/>
    <n v="3578.27"/>
    <n v="2171.29"/>
    <n v="3578.27"/>
    <n v="1406.98"/>
    <x v="135"/>
    <x v="4"/>
    <d v="2017-12-06T00:00:00"/>
    <n v="8"/>
    <s v="Marcus Young"/>
    <s v="Goulburn"/>
    <s v="New South Wales"/>
    <x v="0"/>
    <s v="Bikes"/>
    <x v="1"/>
    <x v="4"/>
    <s v="Red"/>
    <s v="Road-150"/>
    <m/>
  </r>
  <r>
    <s v="SO45019"/>
    <n v="45019001"/>
    <n v="1"/>
    <n v="2171.29"/>
    <n v="3578.27"/>
    <n v="2171.29"/>
    <n v="3578.27"/>
    <n v="1406.98"/>
    <x v="135"/>
    <x v="4"/>
    <d v="2017-12-02T00:00:00"/>
    <n v="4"/>
    <s v="Claudia Zheng"/>
    <s v="Lane Cove"/>
    <s v="New South Wales"/>
    <x v="0"/>
    <s v="Bikes"/>
    <x v="1"/>
    <x v="4"/>
    <s v="Red"/>
    <s v="Road-150"/>
    <m/>
  </r>
  <r>
    <s v="SO45020"/>
    <n v="45020001"/>
    <n v="1"/>
    <n v="2171.29"/>
    <n v="3578.27"/>
    <n v="2171.29"/>
    <n v="3578.27"/>
    <n v="1406.98"/>
    <x v="135"/>
    <x v="4"/>
    <d v="2017-12-06T00:00:00"/>
    <n v="8"/>
    <s v="Emmanuel Malhotra"/>
    <s v="Cranbourne"/>
    <s v="Victoria"/>
    <x v="0"/>
    <s v="Bikes"/>
    <x v="1"/>
    <x v="6"/>
    <s v="Red"/>
    <s v="Road-150"/>
    <m/>
  </r>
  <r>
    <s v="SO45021"/>
    <n v="45021001"/>
    <n v="1"/>
    <n v="1898.09"/>
    <n v="3374.99"/>
    <n v="1898.09"/>
    <n v="3374.99"/>
    <n v="1476.8999999999999"/>
    <x v="135"/>
    <x v="4"/>
    <d v="2017-12-01T00:00:00"/>
    <n v="3"/>
    <s v="Cynthia Malhotra"/>
    <s v="Coffs Harbour"/>
    <s v="New South Wales"/>
    <x v="0"/>
    <s v="Bikes"/>
    <x v="0"/>
    <x v="13"/>
    <s v="Black"/>
    <s v="Mountain-100"/>
    <m/>
  </r>
  <r>
    <s v="SO45022"/>
    <n v="45022001"/>
    <n v="1"/>
    <n v="1898.09"/>
    <n v="3374.99"/>
    <n v="1898.09"/>
    <n v="3374.99"/>
    <n v="1476.8999999999999"/>
    <x v="135"/>
    <x v="4"/>
    <d v="2017-12-04T00:00:00"/>
    <n v="6"/>
    <s v="Jennifer Roberts"/>
    <s v="Hervey Bay"/>
    <s v="Queensland"/>
    <x v="0"/>
    <s v="Bikes"/>
    <x v="0"/>
    <x v="8"/>
    <s v="Black"/>
    <s v="Mountain-100"/>
    <m/>
  </r>
  <r>
    <s v="SO45028"/>
    <n v="45028001"/>
    <n v="1"/>
    <n v="2171.29"/>
    <n v="3578.27"/>
    <n v="2171.29"/>
    <n v="3578.27"/>
    <n v="1406.98"/>
    <x v="136"/>
    <x v="4"/>
    <d v="2017-12-04T00:00:00"/>
    <n v="5"/>
    <s v="Adriana Smith"/>
    <s v="Coffs Harbour"/>
    <s v="New South Wales"/>
    <x v="0"/>
    <s v="Bikes"/>
    <x v="1"/>
    <x v="5"/>
    <s v="Red"/>
    <s v="Road-150"/>
    <m/>
  </r>
  <r>
    <s v="SO45029"/>
    <n v="45029001"/>
    <n v="1"/>
    <n v="2171.29"/>
    <n v="3578.27"/>
    <n v="2171.29"/>
    <n v="3578.27"/>
    <n v="1406.98"/>
    <x v="136"/>
    <x v="4"/>
    <d v="2017-12-09T00:00:00"/>
    <n v="10"/>
    <s v="Jerry Chande"/>
    <s v="Cranbourne"/>
    <s v="Victoria"/>
    <x v="0"/>
    <s v="Bikes"/>
    <x v="1"/>
    <x v="6"/>
    <s v="Red"/>
    <s v="Road-150"/>
    <m/>
  </r>
  <r>
    <s v="SO45030"/>
    <n v="45030001"/>
    <n v="1"/>
    <n v="1898.09"/>
    <n v="3374.99"/>
    <n v="1898.09"/>
    <n v="3374.99"/>
    <n v="1476.8999999999999"/>
    <x v="136"/>
    <x v="4"/>
    <d v="2017-12-08T00:00:00"/>
    <n v="9"/>
    <s v="Brett Mehta"/>
    <s v="Cloverdale"/>
    <s v="South Australia"/>
    <x v="0"/>
    <s v="Bikes"/>
    <x v="0"/>
    <x v="13"/>
    <s v="Black"/>
    <s v="Mountain-100"/>
    <m/>
  </r>
  <r>
    <s v="SO45037"/>
    <n v="45037001"/>
    <n v="1"/>
    <n v="413.15"/>
    <n v="699.1"/>
    <n v="413.15"/>
    <n v="699.1"/>
    <n v="285.95000000000005"/>
    <x v="137"/>
    <x v="4"/>
    <d v="2017-12-04T00:00:00"/>
    <n v="4"/>
    <s v="Seth Murphy"/>
    <s v="Cranbourne"/>
    <s v="Victoria"/>
    <x v="0"/>
    <s v="Bikes"/>
    <x v="1"/>
    <x v="22"/>
    <s v="Black"/>
    <s v="Road-650"/>
    <m/>
  </r>
  <r>
    <s v="SO45082"/>
    <n v="45082001"/>
    <n v="1"/>
    <n v="1898.09"/>
    <n v="3374.99"/>
    <n v="1898.09"/>
    <n v="3374.99"/>
    <n v="1476.8999999999999"/>
    <x v="138"/>
    <x v="5"/>
    <d v="2017-12-05T00:00:00"/>
    <n v="4"/>
    <s v="Ross Sanz"/>
    <s v="Melton"/>
    <s v="Victoria"/>
    <x v="0"/>
    <s v="Bikes"/>
    <x v="0"/>
    <x v="8"/>
    <s v="Black"/>
    <s v="Mountain-100"/>
    <m/>
  </r>
  <r>
    <s v="SO45085"/>
    <n v="45085001"/>
    <n v="1"/>
    <n v="2171.29"/>
    <n v="3578.27"/>
    <n v="2171.29"/>
    <n v="3578.27"/>
    <n v="1406.98"/>
    <x v="139"/>
    <x v="5"/>
    <d v="2017-12-07T00:00:00"/>
    <n v="5"/>
    <s v="Reginald Alvarez"/>
    <s v="Melton"/>
    <s v="Victoria"/>
    <x v="0"/>
    <s v="Bikes"/>
    <x v="1"/>
    <x v="9"/>
    <s v="Red"/>
    <s v="Road-150"/>
    <m/>
  </r>
  <r>
    <s v="SO45086"/>
    <n v="45086001"/>
    <n v="1"/>
    <n v="2171.29"/>
    <n v="3578.27"/>
    <n v="2171.29"/>
    <n v="3578.27"/>
    <n v="1406.98"/>
    <x v="139"/>
    <x v="5"/>
    <d v="2017-12-04T00:00:00"/>
    <n v="2"/>
    <s v="Jacquelyn Diaz"/>
    <s v="Townsville"/>
    <s v="Queensland"/>
    <x v="0"/>
    <s v="Bikes"/>
    <x v="1"/>
    <x v="5"/>
    <s v="Red"/>
    <s v="Road-150"/>
    <m/>
  </r>
  <r>
    <s v="SO45091"/>
    <n v="45091001"/>
    <n v="1"/>
    <n v="2171.29"/>
    <n v="3578.27"/>
    <n v="2171.29"/>
    <n v="3578.27"/>
    <n v="1406.98"/>
    <x v="140"/>
    <x v="5"/>
    <d v="2017-12-08T00:00:00"/>
    <n v="5"/>
    <s v="Jodi Chavez"/>
    <s v="Cranbourne"/>
    <s v="Victoria"/>
    <x v="0"/>
    <s v="Bikes"/>
    <x v="1"/>
    <x v="5"/>
    <s v="Red"/>
    <s v="Road-150"/>
    <m/>
  </r>
  <r>
    <s v="SO45092"/>
    <n v="45092001"/>
    <n v="1"/>
    <n v="2171.29"/>
    <n v="3578.27"/>
    <n v="2171.29"/>
    <n v="3578.27"/>
    <n v="1406.98"/>
    <x v="140"/>
    <x v="5"/>
    <d v="2017-12-09T00:00:00"/>
    <n v="6"/>
    <s v="Glenn Liu"/>
    <s v="Findon"/>
    <s v="South Australia"/>
    <x v="0"/>
    <s v="Bikes"/>
    <x v="1"/>
    <x v="4"/>
    <s v="Red"/>
    <s v="Road-150"/>
    <m/>
  </r>
  <r>
    <s v="SO45093"/>
    <n v="45093001"/>
    <n v="1"/>
    <n v="2171.29"/>
    <n v="3578.27"/>
    <n v="2171.29"/>
    <n v="3578.27"/>
    <n v="1406.98"/>
    <x v="140"/>
    <x v="5"/>
    <d v="2017-12-09T00:00:00"/>
    <n v="6"/>
    <s v="Adrienne Gutierrez"/>
    <s v="Perth"/>
    <s v="South Australia"/>
    <x v="0"/>
    <s v="Bikes"/>
    <x v="1"/>
    <x v="9"/>
    <s v="Red"/>
    <s v="Road-150"/>
    <m/>
  </r>
  <r>
    <s v="SO45110"/>
    <n v="45110001"/>
    <n v="1"/>
    <n v="2171.29"/>
    <n v="3578.27"/>
    <n v="2171.29"/>
    <n v="3578.27"/>
    <n v="1406.98"/>
    <x v="141"/>
    <x v="5"/>
    <d v="2017-12-11T00:00:00"/>
    <n v="4"/>
    <s v="Ricardo Xie"/>
    <s v="St. Leonards"/>
    <s v="New South Wales"/>
    <x v="0"/>
    <s v="Bikes"/>
    <x v="1"/>
    <x v="6"/>
    <s v="Red"/>
    <s v="Road-150"/>
    <m/>
  </r>
  <r>
    <s v="SO45111"/>
    <n v="45111001"/>
    <n v="1"/>
    <n v="413.15"/>
    <n v="699.1"/>
    <n v="413.15"/>
    <n v="699.1"/>
    <n v="285.95000000000005"/>
    <x v="141"/>
    <x v="5"/>
    <d v="2017-12-12T00:00:00"/>
    <n v="5"/>
    <s v="Latasha Gill"/>
    <s v="Sunbury"/>
    <s v="Victoria"/>
    <x v="0"/>
    <s v="Bikes"/>
    <x v="1"/>
    <x v="12"/>
    <s v="Red"/>
    <s v="Road-650"/>
    <m/>
  </r>
  <r>
    <s v="SO45118"/>
    <n v="45118001"/>
    <n v="1"/>
    <n v="2171.29"/>
    <n v="3578.27"/>
    <n v="2171.29"/>
    <n v="3578.27"/>
    <n v="1406.98"/>
    <x v="142"/>
    <x v="5"/>
    <d v="2017-12-10T00:00:00"/>
    <n v="2"/>
    <s v="Jonathon Navarro"/>
    <s v="St. Leonards"/>
    <s v="New South Wales"/>
    <x v="0"/>
    <s v="Bikes"/>
    <x v="1"/>
    <x v="5"/>
    <s v="Red"/>
    <s v="Road-150"/>
    <m/>
  </r>
  <r>
    <s v="SO45119"/>
    <n v="45119001"/>
    <n v="1"/>
    <n v="2171.29"/>
    <n v="3578.27"/>
    <n v="2171.29"/>
    <n v="3578.27"/>
    <n v="1406.98"/>
    <x v="142"/>
    <x v="5"/>
    <d v="2017-12-11T00:00:00"/>
    <n v="3"/>
    <s v="Adam Hill"/>
    <s v="Hobart"/>
    <s v="Tasmania"/>
    <x v="0"/>
    <s v="Bikes"/>
    <x v="1"/>
    <x v="5"/>
    <s v="Red"/>
    <s v="Road-150"/>
    <m/>
  </r>
  <r>
    <s v="SO45120"/>
    <n v="45120001"/>
    <n v="1"/>
    <n v="1912.15"/>
    <n v="3399.99"/>
    <n v="1912.15"/>
    <n v="3399.99"/>
    <n v="1487.8399999999997"/>
    <x v="142"/>
    <x v="5"/>
    <d v="2017-12-14T00:00:00"/>
    <n v="6"/>
    <s v="Victoria Gonzales"/>
    <s v="Melton"/>
    <s v="Victoria"/>
    <x v="0"/>
    <s v="Bikes"/>
    <x v="0"/>
    <x v="3"/>
    <s v="Silver"/>
    <s v="Mountain-100"/>
    <m/>
  </r>
  <r>
    <s v="SO45124"/>
    <n v="45124001"/>
    <n v="1"/>
    <n v="2171.29"/>
    <n v="3578.27"/>
    <n v="2171.29"/>
    <n v="3578.27"/>
    <n v="1406.98"/>
    <x v="143"/>
    <x v="5"/>
    <d v="2017-12-18T00:00:00"/>
    <n v="9"/>
    <s v="Denise Kapoor"/>
    <s v="Hobart"/>
    <s v="Tasmania"/>
    <x v="0"/>
    <s v="Bikes"/>
    <x v="1"/>
    <x v="4"/>
    <s v="Red"/>
    <s v="Road-150"/>
    <m/>
  </r>
  <r>
    <s v="SO45125"/>
    <n v="45125001"/>
    <n v="1"/>
    <n v="2171.29"/>
    <n v="3578.27"/>
    <n v="2171.29"/>
    <n v="3578.27"/>
    <n v="1406.98"/>
    <x v="143"/>
    <x v="5"/>
    <d v="2017-12-16T00:00:00"/>
    <n v="7"/>
    <s v="Micah Zhao"/>
    <s v="Milsons Point"/>
    <s v="New South Wales"/>
    <x v="0"/>
    <s v="Bikes"/>
    <x v="1"/>
    <x v="9"/>
    <s v="Red"/>
    <s v="Road-150"/>
    <m/>
  </r>
  <r>
    <s v="SO45128"/>
    <n v="45128001"/>
    <n v="1"/>
    <n v="2171.29"/>
    <n v="3578.27"/>
    <n v="2171.29"/>
    <n v="3578.27"/>
    <n v="1406.98"/>
    <x v="144"/>
    <x v="5"/>
    <d v="2017-12-17T00:00:00"/>
    <n v="7"/>
    <s v="Katrina Anand"/>
    <s v="Matraville"/>
    <s v="New South Wales"/>
    <x v="0"/>
    <s v="Bikes"/>
    <x v="1"/>
    <x v="1"/>
    <s v="Red"/>
    <s v="Road-150"/>
    <m/>
  </r>
  <r>
    <s v="SO45129"/>
    <n v="45129001"/>
    <n v="1"/>
    <n v="1898.09"/>
    <n v="3374.99"/>
    <n v="1898.09"/>
    <n v="3374.99"/>
    <n v="1476.8999999999999"/>
    <x v="144"/>
    <x v="5"/>
    <d v="2017-12-15T00:00:00"/>
    <n v="5"/>
    <s v="Dawn Nath"/>
    <s v="Cloverdale"/>
    <s v="South Australia"/>
    <x v="0"/>
    <s v="Bikes"/>
    <x v="0"/>
    <x v="8"/>
    <s v="Black"/>
    <s v="Mountain-100"/>
    <m/>
  </r>
  <r>
    <s v="SO45136"/>
    <n v="45136001"/>
    <n v="1"/>
    <n v="2171.29"/>
    <n v="3578.27"/>
    <n v="2171.29"/>
    <n v="3578.27"/>
    <n v="1406.98"/>
    <x v="145"/>
    <x v="5"/>
    <d v="2017-12-13T00:00:00"/>
    <n v="2"/>
    <s v="Colleen Raje"/>
    <s v="North Ryde"/>
    <s v="New South Wales"/>
    <x v="0"/>
    <s v="Bikes"/>
    <x v="1"/>
    <x v="9"/>
    <s v="Red"/>
    <s v="Road-150"/>
    <m/>
  </r>
  <r>
    <s v="SO45137"/>
    <n v="45137001"/>
    <n v="1"/>
    <n v="2171.29"/>
    <n v="3578.27"/>
    <n v="2171.29"/>
    <n v="3578.27"/>
    <n v="1406.98"/>
    <x v="145"/>
    <x v="5"/>
    <d v="2017-12-20T00:00:00"/>
    <n v="9"/>
    <s v="Latasha Moreno"/>
    <s v="Cloverdale"/>
    <s v="South Australia"/>
    <x v="0"/>
    <s v="Bikes"/>
    <x v="1"/>
    <x v="1"/>
    <s v="Red"/>
    <s v="Road-150"/>
    <m/>
  </r>
  <r>
    <s v="SO45138"/>
    <n v="45138001"/>
    <n v="1"/>
    <n v="1898.09"/>
    <n v="3374.99"/>
    <n v="1898.09"/>
    <n v="3374.99"/>
    <n v="1476.8999999999999"/>
    <x v="145"/>
    <x v="5"/>
    <d v="2017-12-16T00:00:00"/>
    <n v="5"/>
    <s v="Erika Rubio"/>
    <s v="Caloundra"/>
    <s v="Queensland"/>
    <x v="0"/>
    <s v="Bikes"/>
    <x v="0"/>
    <x v="15"/>
    <s v="Black"/>
    <s v="Mountain-100"/>
    <m/>
  </r>
  <r>
    <s v="SO45144"/>
    <n v="45144001"/>
    <n v="1"/>
    <n v="2171.29"/>
    <n v="3578.27"/>
    <n v="2171.29"/>
    <n v="3578.27"/>
    <n v="1406.98"/>
    <x v="146"/>
    <x v="5"/>
    <d v="2017-12-15T00:00:00"/>
    <n v="3"/>
    <s v="Tara Ashe"/>
    <s v="Bendigo"/>
    <s v="Victoria"/>
    <x v="0"/>
    <s v="Bikes"/>
    <x v="1"/>
    <x v="6"/>
    <s v="Red"/>
    <s v="Road-150"/>
    <m/>
  </r>
  <r>
    <s v="SO45145"/>
    <n v="45145001"/>
    <n v="1"/>
    <n v="2171.29"/>
    <n v="3578.27"/>
    <n v="2171.29"/>
    <n v="3578.27"/>
    <n v="1406.98"/>
    <x v="146"/>
    <x v="5"/>
    <d v="2017-12-18T00:00:00"/>
    <n v="6"/>
    <s v="Seth Campbell"/>
    <s v="Hervey Bay"/>
    <s v="Queensland"/>
    <x v="0"/>
    <s v="Bikes"/>
    <x v="1"/>
    <x v="5"/>
    <s v="Red"/>
    <s v="Road-150"/>
    <m/>
  </r>
  <r>
    <s v="SO45153"/>
    <n v="45153001"/>
    <n v="1"/>
    <n v="2171.29"/>
    <n v="3578.27"/>
    <n v="2171.29"/>
    <n v="3578.27"/>
    <n v="1406.98"/>
    <x v="147"/>
    <x v="5"/>
    <d v="2017-12-19T00:00:00"/>
    <n v="5"/>
    <s v="Regina Arthur"/>
    <s v="Seaford"/>
    <s v="Victoria"/>
    <x v="0"/>
    <s v="Bikes"/>
    <x v="1"/>
    <x v="1"/>
    <s v="Red"/>
    <s v="Road-150"/>
    <m/>
  </r>
  <r>
    <s v="SO45154"/>
    <n v="45154001"/>
    <n v="1"/>
    <n v="2171.29"/>
    <n v="3578.27"/>
    <n v="2171.29"/>
    <n v="3578.27"/>
    <n v="1406.98"/>
    <x v="147"/>
    <x v="5"/>
    <d v="2017-12-19T00:00:00"/>
    <n v="5"/>
    <s v="Gary Alonso"/>
    <s v="Hervey Bay"/>
    <s v="Queensland"/>
    <x v="0"/>
    <s v="Bikes"/>
    <x v="1"/>
    <x v="4"/>
    <s v="Red"/>
    <s v="Road-150"/>
    <m/>
  </r>
  <r>
    <s v="SO45155"/>
    <n v="45155001"/>
    <n v="1"/>
    <n v="2171.29"/>
    <n v="3578.27"/>
    <n v="2171.29"/>
    <n v="3578.27"/>
    <n v="1406.98"/>
    <x v="147"/>
    <x v="5"/>
    <d v="2017-12-19T00:00:00"/>
    <n v="5"/>
    <s v="Mathew Torres"/>
    <s v="North Sydney"/>
    <s v="New South Wales"/>
    <x v="0"/>
    <s v="Bikes"/>
    <x v="1"/>
    <x v="9"/>
    <s v="Red"/>
    <s v="Road-150"/>
    <m/>
  </r>
  <r>
    <s v="SO45156"/>
    <n v="45156001"/>
    <n v="1"/>
    <n v="1912.15"/>
    <n v="3399.99"/>
    <n v="1912.15"/>
    <n v="3399.99"/>
    <n v="1487.8399999999997"/>
    <x v="147"/>
    <x v="5"/>
    <d v="2017-12-23T00:00:00"/>
    <n v="9"/>
    <s v="Louis Luo"/>
    <s v="Gold Coast"/>
    <s v="Queensland"/>
    <x v="0"/>
    <s v="Bikes"/>
    <x v="0"/>
    <x v="3"/>
    <s v="Silver"/>
    <s v="Mountain-100"/>
    <m/>
  </r>
  <r>
    <s v="SO45157"/>
    <n v="45157001"/>
    <n v="1"/>
    <n v="1912.15"/>
    <n v="3399.99"/>
    <n v="1912.15"/>
    <n v="3399.99"/>
    <n v="1487.8399999999997"/>
    <x v="147"/>
    <x v="5"/>
    <d v="2017-12-20T00:00:00"/>
    <n v="6"/>
    <s v="Latoya She"/>
    <s v="Newcastle"/>
    <s v="New South Wales"/>
    <x v="0"/>
    <s v="Bikes"/>
    <x v="0"/>
    <x v="3"/>
    <s v="Silver"/>
    <s v="Mountain-100"/>
    <m/>
  </r>
  <r>
    <s v="SO45162"/>
    <n v="45162001"/>
    <n v="1"/>
    <n v="2171.29"/>
    <n v="3578.27"/>
    <n v="2171.29"/>
    <n v="3578.27"/>
    <n v="1406.98"/>
    <x v="148"/>
    <x v="5"/>
    <d v="2017-12-18T00:00:00"/>
    <n v="3"/>
    <s v="Andy Gomez"/>
    <s v="Malabar"/>
    <s v="New South Wales"/>
    <x v="0"/>
    <s v="Bikes"/>
    <x v="1"/>
    <x v="9"/>
    <s v="Red"/>
    <s v="Road-150"/>
    <m/>
  </r>
  <r>
    <s v="SO45163"/>
    <n v="45163001"/>
    <n v="1"/>
    <n v="413.15"/>
    <n v="699.1"/>
    <n v="413.15"/>
    <n v="699.1"/>
    <n v="285.95000000000005"/>
    <x v="148"/>
    <x v="5"/>
    <d v="2017-12-20T00:00:00"/>
    <n v="5"/>
    <s v="Darren Gutierrez"/>
    <s v="Rhodes"/>
    <s v="New South Wales"/>
    <x v="0"/>
    <s v="Bikes"/>
    <x v="1"/>
    <x v="19"/>
    <s v="Red"/>
    <s v="Road-650"/>
    <m/>
  </r>
  <r>
    <s v="SO45164"/>
    <n v="45164001"/>
    <n v="1"/>
    <n v="1898.09"/>
    <n v="3374.99"/>
    <n v="1898.09"/>
    <n v="3374.99"/>
    <n v="1476.8999999999999"/>
    <x v="148"/>
    <x v="5"/>
    <d v="2017-12-20T00:00:00"/>
    <n v="5"/>
    <s v="Stanley Malhotra"/>
    <s v="Hobart"/>
    <s v="Tasmania"/>
    <x v="0"/>
    <s v="Bikes"/>
    <x v="0"/>
    <x v="15"/>
    <s v="Black"/>
    <s v="Mountain-100"/>
    <m/>
  </r>
  <r>
    <s v="SO45166"/>
    <n v="45166001"/>
    <n v="1"/>
    <n v="2171.29"/>
    <n v="3578.27"/>
    <n v="2171.29"/>
    <n v="3578.27"/>
    <n v="1406.98"/>
    <x v="149"/>
    <x v="5"/>
    <d v="2017-12-26T00:00:00"/>
    <n v="10"/>
    <s v="Steven Rivera"/>
    <s v="Melton"/>
    <s v="Victoria"/>
    <x v="0"/>
    <s v="Bikes"/>
    <x v="1"/>
    <x v="9"/>
    <s v="Red"/>
    <s v="Road-150"/>
    <m/>
  </r>
  <r>
    <s v="SO45167"/>
    <n v="45167001"/>
    <n v="1"/>
    <n v="2171.29"/>
    <n v="3578.27"/>
    <n v="2171.29"/>
    <n v="3578.27"/>
    <n v="1406.98"/>
    <x v="149"/>
    <x v="5"/>
    <d v="2017-12-26T00:00:00"/>
    <n v="10"/>
    <s v="Darryl Zheng"/>
    <s v="Goulburn"/>
    <s v="New South Wales"/>
    <x v="0"/>
    <s v="Bikes"/>
    <x v="1"/>
    <x v="6"/>
    <s v="Red"/>
    <s v="Road-150"/>
    <m/>
  </r>
  <r>
    <s v="SO45168"/>
    <n v="45168001"/>
    <n v="1"/>
    <n v="2171.29"/>
    <n v="3578.27"/>
    <n v="2171.29"/>
    <n v="3578.27"/>
    <n v="1406.98"/>
    <x v="149"/>
    <x v="5"/>
    <d v="2017-12-26T00:00:00"/>
    <n v="10"/>
    <s v="Tamara Luo"/>
    <s v="Rhodes"/>
    <s v="New South Wales"/>
    <x v="0"/>
    <s v="Bikes"/>
    <x v="1"/>
    <x v="9"/>
    <s v="Red"/>
    <s v="Road-150"/>
    <m/>
  </r>
  <r>
    <s v="SO45169"/>
    <n v="45169001"/>
    <n v="1"/>
    <n v="2171.29"/>
    <n v="3578.27"/>
    <n v="2171.29"/>
    <n v="3578.27"/>
    <n v="1406.98"/>
    <x v="149"/>
    <x v="5"/>
    <d v="2017-12-18T00:00:00"/>
    <n v="2"/>
    <s v="Francisco Sai"/>
    <s v="Darlinghurst"/>
    <s v="New South Wales"/>
    <x v="0"/>
    <s v="Bikes"/>
    <x v="1"/>
    <x v="5"/>
    <s v="Red"/>
    <s v="Road-150"/>
    <m/>
  </r>
  <r>
    <s v="SO45170"/>
    <n v="45170001"/>
    <n v="1"/>
    <n v="1898.09"/>
    <n v="3374.99"/>
    <n v="1898.09"/>
    <n v="3374.99"/>
    <n v="1476.8999999999999"/>
    <x v="149"/>
    <x v="5"/>
    <d v="2017-12-20T00:00:00"/>
    <n v="4"/>
    <s v="Laura Lin"/>
    <s v="Matraville"/>
    <s v="New South Wales"/>
    <x v="0"/>
    <s v="Bikes"/>
    <x v="0"/>
    <x v="2"/>
    <s v="Black"/>
    <s v="Mountain-100"/>
    <m/>
  </r>
  <r>
    <s v="SO45171"/>
    <n v="45171001"/>
    <n v="1"/>
    <n v="1912.15"/>
    <n v="3399.99"/>
    <n v="1912.15"/>
    <n v="3399.99"/>
    <n v="1487.8399999999997"/>
    <x v="149"/>
    <x v="5"/>
    <d v="2017-12-23T00:00:00"/>
    <n v="7"/>
    <s v="Janet Ortega"/>
    <s v="Malabar"/>
    <s v="New South Wales"/>
    <x v="0"/>
    <s v="Bikes"/>
    <x v="0"/>
    <x v="11"/>
    <s v="Silver"/>
    <s v="Mountain-100"/>
    <m/>
  </r>
  <r>
    <s v="SO45177"/>
    <n v="45177001"/>
    <n v="1"/>
    <n v="2171.29"/>
    <n v="3578.27"/>
    <n v="2171.29"/>
    <n v="3578.27"/>
    <n v="1406.98"/>
    <x v="150"/>
    <x v="5"/>
    <d v="2017-12-21T00:00:00"/>
    <n v="4"/>
    <s v="Louis Zeng"/>
    <s v="Sydney"/>
    <s v="New South Wales"/>
    <x v="0"/>
    <s v="Bikes"/>
    <x v="1"/>
    <x v="5"/>
    <s v="Red"/>
    <s v="Road-150"/>
    <m/>
  </r>
  <r>
    <s v="SO45178"/>
    <n v="45178001"/>
    <n v="1"/>
    <n v="1912.15"/>
    <n v="3399.99"/>
    <n v="1912.15"/>
    <n v="3399.99"/>
    <n v="1487.8399999999997"/>
    <x v="150"/>
    <x v="5"/>
    <d v="2017-12-20T00:00:00"/>
    <n v="3"/>
    <s v="Jon Gao"/>
    <s v="St. Leonards"/>
    <s v="New South Wales"/>
    <x v="0"/>
    <s v="Bikes"/>
    <x v="0"/>
    <x v="10"/>
    <s v="Silver"/>
    <s v="Mountain-100"/>
    <m/>
  </r>
  <r>
    <s v="SO45179"/>
    <n v="45179001"/>
    <n v="1"/>
    <n v="1898.09"/>
    <n v="3374.99"/>
    <n v="1898.09"/>
    <n v="3374.99"/>
    <n v="1476.8999999999999"/>
    <x v="150"/>
    <x v="5"/>
    <d v="2017-12-27T00:00:00"/>
    <n v="10"/>
    <s v="Jaime Gutierrez"/>
    <s v="Wollongong"/>
    <s v="New South Wales"/>
    <x v="0"/>
    <s v="Bikes"/>
    <x v="0"/>
    <x v="2"/>
    <s v="Black"/>
    <s v="Mountain-100"/>
    <m/>
  </r>
  <r>
    <s v="SO45182"/>
    <n v="45182001"/>
    <n v="1"/>
    <n v="2171.29"/>
    <n v="3578.27"/>
    <n v="2171.29"/>
    <n v="3578.27"/>
    <n v="1406.98"/>
    <x v="151"/>
    <x v="5"/>
    <d v="2017-12-20T00:00:00"/>
    <n v="2"/>
    <s v="Theresa Dominguez"/>
    <s v="Lane Cove"/>
    <s v="New South Wales"/>
    <x v="0"/>
    <s v="Bikes"/>
    <x v="1"/>
    <x v="9"/>
    <s v="Red"/>
    <s v="Road-150"/>
    <m/>
  </r>
  <r>
    <s v="SO45183"/>
    <n v="45183001"/>
    <n v="1"/>
    <n v="413.15"/>
    <n v="699.1"/>
    <n v="413.15"/>
    <n v="699.1"/>
    <n v="285.95000000000005"/>
    <x v="151"/>
    <x v="5"/>
    <d v="2017-12-28T00:00:00"/>
    <n v="10"/>
    <s v="Mario Luo"/>
    <s v="South Melbourne"/>
    <s v="Victoria"/>
    <x v="0"/>
    <s v="Bikes"/>
    <x v="1"/>
    <x v="21"/>
    <s v="Black"/>
    <s v="Road-650"/>
    <m/>
  </r>
  <r>
    <s v="SO45184"/>
    <n v="45184001"/>
    <n v="1"/>
    <n v="413.15"/>
    <n v="699.1"/>
    <n v="413.15"/>
    <n v="699.1"/>
    <n v="285.95000000000005"/>
    <x v="151"/>
    <x v="5"/>
    <d v="2017-12-23T00:00:00"/>
    <n v="5"/>
    <s v="Ernest Guo"/>
    <s v="Milsons Point"/>
    <s v="New South Wales"/>
    <x v="0"/>
    <s v="Bikes"/>
    <x v="1"/>
    <x v="18"/>
    <s v="Red"/>
    <s v="Road-650"/>
    <m/>
  </r>
  <r>
    <s v="SO45190"/>
    <n v="45190001"/>
    <n v="1"/>
    <n v="2171.29"/>
    <n v="3578.27"/>
    <n v="2171.29"/>
    <n v="3578.27"/>
    <n v="1406.98"/>
    <x v="152"/>
    <x v="5"/>
    <d v="2017-12-26T00:00:00"/>
    <n v="7"/>
    <s v="Rosa She"/>
    <s v="Townsville"/>
    <s v="Queensland"/>
    <x v="0"/>
    <s v="Bikes"/>
    <x v="1"/>
    <x v="4"/>
    <s v="Red"/>
    <s v="Road-150"/>
    <m/>
  </r>
  <r>
    <s v="SO45195"/>
    <n v="45195001"/>
    <n v="1"/>
    <n v="2171.29"/>
    <n v="3578.27"/>
    <n v="2171.29"/>
    <n v="3578.27"/>
    <n v="1406.98"/>
    <x v="153"/>
    <x v="5"/>
    <d v="2017-12-27T00:00:00"/>
    <n v="7"/>
    <s v="Donald Garcia"/>
    <s v="Perth"/>
    <s v="South Australia"/>
    <x v="0"/>
    <s v="Bikes"/>
    <x v="1"/>
    <x v="4"/>
    <s v="Red"/>
    <s v="Road-150"/>
    <m/>
  </r>
  <r>
    <s v="SO45196"/>
    <n v="45196001"/>
    <n v="1"/>
    <n v="2171.29"/>
    <n v="3578.27"/>
    <n v="2171.29"/>
    <n v="3578.27"/>
    <n v="1406.98"/>
    <x v="153"/>
    <x v="5"/>
    <d v="2017-12-29T00:00:00"/>
    <n v="9"/>
    <s v="Christy Pal"/>
    <s v="Geelong"/>
    <s v="Victoria"/>
    <x v="0"/>
    <s v="Bikes"/>
    <x v="1"/>
    <x v="6"/>
    <s v="Red"/>
    <s v="Road-150"/>
    <m/>
  </r>
  <r>
    <s v="SO45197"/>
    <n v="45197001"/>
    <n v="1"/>
    <n v="2171.29"/>
    <n v="3578.27"/>
    <n v="2171.29"/>
    <n v="3578.27"/>
    <n v="1406.98"/>
    <x v="153"/>
    <x v="5"/>
    <d v="2017-12-30T00:00:00"/>
    <n v="10"/>
    <s v="Steve Chen"/>
    <s v="Melbourne"/>
    <s v="Victoria"/>
    <x v="0"/>
    <s v="Bikes"/>
    <x v="1"/>
    <x v="5"/>
    <s v="Red"/>
    <s v="Road-150"/>
    <m/>
  </r>
  <r>
    <s v="SO45202"/>
    <n v="45202001"/>
    <n v="1"/>
    <n v="2171.29"/>
    <n v="3578.27"/>
    <n v="2171.29"/>
    <n v="3578.27"/>
    <n v="1406.98"/>
    <x v="154"/>
    <x v="5"/>
    <d v="2017-12-25T00:00:00"/>
    <n v="4"/>
    <s v="Todd Yang"/>
    <s v="Melbourne"/>
    <s v="Victoria"/>
    <x v="0"/>
    <s v="Bikes"/>
    <x v="1"/>
    <x v="5"/>
    <s v="Red"/>
    <s v="Road-150"/>
    <m/>
  </r>
  <r>
    <s v="SO45203"/>
    <n v="45203001"/>
    <n v="1"/>
    <n v="2171.29"/>
    <n v="3578.27"/>
    <n v="2171.29"/>
    <n v="3578.27"/>
    <n v="1406.98"/>
    <x v="154"/>
    <x v="5"/>
    <d v="2017-12-31T00:00:00"/>
    <n v="10"/>
    <s v="Priscilla Nara"/>
    <s v="East Brisbane"/>
    <s v="Queensland"/>
    <x v="0"/>
    <s v="Bikes"/>
    <x v="1"/>
    <x v="5"/>
    <s v="Red"/>
    <s v="Road-150"/>
    <m/>
  </r>
  <r>
    <s v="SO45204"/>
    <n v="45204001"/>
    <n v="1"/>
    <n v="1912.15"/>
    <n v="3399.99"/>
    <n v="1912.15"/>
    <n v="3399.99"/>
    <n v="1487.8399999999997"/>
    <x v="154"/>
    <x v="5"/>
    <d v="2017-12-26T00:00:00"/>
    <n v="5"/>
    <s v="Melvin Chande"/>
    <s v="Cranbourne"/>
    <s v="Victoria"/>
    <x v="0"/>
    <s v="Bikes"/>
    <x v="0"/>
    <x v="11"/>
    <s v="Silver"/>
    <s v="Mountain-100"/>
    <m/>
  </r>
  <r>
    <s v="SO45211"/>
    <n v="45211001"/>
    <n v="1"/>
    <n v="2171.29"/>
    <n v="3578.27"/>
    <n v="2171.29"/>
    <n v="3578.27"/>
    <n v="1406.98"/>
    <x v="155"/>
    <x v="5"/>
    <d v="2017-12-24T00:00:00"/>
    <n v="2"/>
    <s v="Denise Fernandez"/>
    <s v="Bendigo"/>
    <s v="Victoria"/>
    <x v="0"/>
    <s v="Bikes"/>
    <x v="1"/>
    <x v="6"/>
    <s v="Red"/>
    <s v="Road-150"/>
    <m/>
  </r>
  <r>
    <s v="SO45212"/>
    <n v="45212001"/>
    <n v="1"/>
    <n v="2171.29"/>
    <n v="3578.27"/>
    <n v="2171.29"/>
    <n v="3578.27"/>
    <n v="1406.98"/>
    <x v="155"/>
    <x v="5"/>
    <d v="2017-12-26T00:00:00"/>
    <n v="4"/>
    <s v="Evan Parker"/>
    <s v="Melton"/>
    <s v="Victoria"/>
    <x v="0"/>
    <s v="Bikes"/>
    <x v="1"/>
    <x v="5"/>
    <s v="Red"/>
    <s v="Road-150"/>
    <m/>
  </r>
  <r>
    <s v="SO45213"/>
    <n v="45213001"/>
    <n v="1"/>
    <n v="1898.09"/>
    <n v="3374.99"/>
    <n v="1898.09"/>
    <n v="3374.99"/>
    <n v="1476.8999999999999"/>
    <x v="155"/>
    <x v="5"/>
    <d v="2017-12-31T00:00:00"/>
    <n v="9"/>
    <s v="Alejandro Huang"/>
    <s v="South Melbourne"/>
    <s v="Victoria"/>
    <x v="0"/>
    <s v="Bikes"/>
    <x v="0"/>
    <x v="15"/>
    <s v="Black"/>
    <s v="Mountain-100"/>
    <m/>
  </r>
  <r>
    <s v="SO45223"/>
    <n v="45223001"/>
    <n v="1"/>
    <n v="2171.29"/>
    <n v="3578.27"/>
    <n v="2171.29"/>
    <n v="3578.27"/>
    <n v="1406.98"/>
    <x v="156"/>
    <x v="5"/>
    <d v="2017-12-26T00:00:00"/>
    <n v="2"/>
    <s v="Katelyn Richardson"/>
    <s v="Warrnambool"/>
    <s v="Victoria"/>
    <x v="0"/>
    <s v="Bikes"/>
    <x v="1"/>
    <x v="9"/>
    <s v="Red"/>
    <s v="Road-150"/>
    <m/>
  </r>
  <r>
    <s v="SO45224"/>
    <n v="45224001"/>
    <n v="1"/>
    <n v="2171.29"/>
    <n v="3578.27"/>
    <n v="2171.29"/>
    <n v="3578.27"/>
    <n v="1406.98"/>
    <x v="156"/>
    <x v="5"/>
    <d v="2017-12-27T00:00:00"/>
    <n v="3"/>
    <s v="Lacey Ma"/>
    <s v="Port Macquarie"/>
    <s v="New South Wales"/>
    <x v="0"/>
    <s v="Bikes"/>
    <x v="1"/>
    <x v="6"/>
    <s v="Red"/>
    <s v="Road-150"/>
    <m/>
  </r>
  <r>
    <s v="SO45228"/>
    <n v="45228001"/>
    <n v="1"/>
    <n v="2171.29"/>
    <n v="3578.27"/>
    <n v="2171.29"/>
    <n v="3578.27"/>
    <n v="1406.98"/>
    <x v="157"/>
    <x v="5"/>
    <d v="2017-12-30T00:00:00"/>
    <n v="5"/>
    <s v="Dalton Garcia"/>
    <s v="Gold Coast"/>
    <s v="Queensland"/>
    <x v="0"/>
    <s v="Bikes"/>
    <x v="1"/>
    <x v="5"/>
    <s v="Red"/>
    <s v="Road-150"/>
    <m/>
  </r>
  <r>
    <s v="SO45231"/>
    <n v="45231001"/>
    <n v="1"/>
    <n v="2171.29"/>
    <n v="3578.27"/>
    <n v="2171.29"/>
    <n v="3578.27"/>
    <n v="1406.98"/>
    <x v="158"/>
    <x v="5"/>
    <d v="2018-01-01T00:00:00"/>
    <n v="6"/>
    <s v="Krystal Sun"/>
    <s v="Hawthorne"/>
    <s v="Queensland"/>
    <x v="0"/>
    <s v="Bikes"/>
    <x v="1"/>
    <x v="5"/>
    <s v="Red"/>
    <s v="Road-150"/>
    <m/>
  </r>
  <r>
    <s v="SO45232"/>
    <n v="45232001"/>
    <n v="1"/>
    <n v="2171.29"/>
    <n v="3578.27"/>
    <n v="2171.29"/>
    <n v="3578.27"/>
    <n v="1406.98"/>
    <x v="158"/>
    <x v="5"/>
    <d v="2017-12-30T00:00:00"/>
    <n v="4"/>
    <s v="Ashley Patterson"/>
    <s v="Melbourne"/>
    <s v="Victoria"/>
    <x v="0"/>
    <s v="Bikes"/>
    <x v="1"/>
    <x v="1"/>
    <s v="Red"/>
    <s v="Road-150"/>
    <m/>
  </r>
  <r>
    <s v="SO45233"/>
    <n v="45233001"/>
    <n v="1"/>
    <n v="1912.15"/>
    <n v="3399.99"/>
    <n v="1912.15"/>
    <n v="3399.99"/>
    <n v="1487.8399999999997"/>
    <x v="158"/>
    <x v="5"/>
    <d v="2018-01-04T00:00:00"/>
    <n v="9"/>
    <s v="Kenneth Kumar"/>
    <s v="Hawthorne"/>
    <s v="Queensland"/>
    <x v="0"/>
    <s v="Bikes"/>
    <x v="0"/>
    <x v="3"/>
    <s v="Silver"/>
    <s v="Mountain-100"/>
    <m/>
  </r>
  <r>
    <s v="SO45236"/>
    <n v="45236001"/>
    <n v="1"/>
    <n v="2171.29"/>
    <n v="3578.27"/>
    <n v="2171.29"/>
    <n v="3578.27"/>
    <n v="1406.98"/>
    <x v="159"/>
    <x v="5"/>
    <d v="2017-12-29T00:00:00"/>
    <n v="2"/>
    <s v="Brett Malhotra"/>
    <s v="Darlinghurst"/>
    <s v="New South Wales"/>
    <x v="0"/>
    <s v="Bikes"/>
    <x v="1"/>
    <x v="9"/>
    <s v="Red"/>
    <s v="Road-150"/>
    <m/>
  </r>
  <r>
    <s v="SO45237"/>
    <n v="45237001"/>
    <n v="1"/>
    <n v="2171.29"/>
    <n v="3578.27"/>
    <n v="2171.29"/>
    <n v="3578.27"/>
    <n v="1406.98"/>
    <x v="159"/>
    <x v="5"/>
    <d v="2017-12-30T00:00:00"/>
    <n v="3"/>
    <s v="Ricky Gomez"/>
    <s v="Bendigo"/>
    <s v="Victoria"/>
    <x v="0"/>
    <s v="Bikes"/>
    <x v="1"/>
    <x v="5"/>
    <s v="Red"/>
    <s v="Road-150"/>
    <m/>
  </r>
  <r>
    <s v="SO45238"/>
    <n v="45238001"/>
    <n v="1"/>
    <n v="1912.15"/>
    <n v="3399.99"/>
    <n v="1912.15"/>
    <n v="3399.99"/>
    <n v="1487.8399999999997"/>
    <x v="159"/>
    <x v="5"/>
    <d v="2018-01-01T00:00:00"/>
    <n v="5"/>
    <s v="Tasha Deng"/>
    <s v="Port Macquarie"/>
    <s v="New South Wales"/>
    <x v="0"/>
    <s v="Bikes"/>
    <x v="0"/>
    <x v="0"/>
    <s v="Silver"/>
    <s v="Mountain-100"/>
    <m/>
  </r>
  <r>
    <s v="SO45243"/>
    <n v="45243001"/>
    <n v="1"/>
    <n v="413.15"/>
    <n v="699.1"/>
    <n v="413.15"/>
    <n v="699.1"/>
    <n v="285.95000000000005"/>
    <x v="160"/>
    <x v="5"/>
    <d v="2018-01-07T00:00:00"/>
    <n v="10"/>
    <s v="Tabitha Sara"/>
    <s v="North Ryde"/>
    <s v="New South Wales"/>
    <x v="0"/>
    <s v="Bikes"/>
    <x v="1"/>
    <x v="21"/>
    <s v="Black"/>
    <s v="Road-650"/>
    <m/>
  </r>
  <r>
    <s v="SO45244"/>
    <n v="45244001"/>
    <n v="1"/>
    <n v="1898.09"/>
    <n v="3374.99"/>
    <n v="1898.09"/>
    <n v="3374.99"/>
    <n v="1476.8999999999999"/>
    <x v="160"/>
    <x v="5"/>
    <d v="2017-12-30T00:00:00"/>
    <n v="2"/>
    <s v="Linda Ortega"/>
    <s v="St. Leonards"/>
    <s v="New South Wales"/>
    <x v="0"/>
    <s v="Bikes"/>
    <x v="0"/>
    <x v="8"/>
    <s v="Black"/>
    <s v="Mountain-100"/>
    <m/>
  </r>
  <r>
    <s v="SO45245"/>
    <n v="45245001"/>
    <n v="1"/>
    <n v="2171.29"/>
    <n v="3578.27"/>
    <n v="2171.29"/>
    <n v="3578.27"/>
    <n v="1406.98"/>
    <x v="161"/>
    <x v="5"/>
    <d v="2018-01-02T00:00:00"/>
    <n v="4"/>
    <s v="Carmen Prasad"/>
    <s v="Newcastle"/>
    <s v="New South Wales"/>
    <x v="0"/>
    <s v="Bikes"/>
    <x v="1"/>
    <x v="1"/>
    <s v="Red"/>
    <s v="Road-150"/>
    <m/>
  </r>
  <r>
    <s v="SO45246"/>
    <n v="45246001"/>
    <n v="1"/>
    <n v="2171.29"/>
    <n v="3578.27"/>
    <n v="2171.29"/>
    <n v="3578.27"/>
    <n v="1406.98"/>
    <x v="161"/>
    <x v="5"/>
    <d v="2017-12-31T00:00:00"/>
    <n v="2"/>
    <s v="Darren Hernandez"/>
    <s v="South Melbourne"/>
    <s v="Victoria"/>
    <x v="0"/>
    <s v="Bikes"/>
    <x v="1"/>
    <x v="1"/>
    <s v="Red"/>
    <s v="Road-150"/>
    <m/>
  </r>
  <r>
    <s v="SO45247"/>
    <n v="45247001"/>
    <n v="1"/>
    <n v="413.15"/>
    <n v="699.1"/>
    <n v="413.15"/>
    <n v="699.1"/>
    <n v="285.95000000000005"/>
    <x v="161"/>
    <x v="5"/>
    <d v="2018-01-08T00:00:00"/>
    <n v="10"/>
    <s v="Edwin Gao"/>
    <s v="Port Macquarie"/>
    <s v="New South Wales"/>
    <x v="0"/>
    <s v="Bikes"/>
    <x v="1"/>
    <x v="21"/>
    <s v="Black"/>
    <s v="Road-650"/>
    <m/>
  </r>
  <r>
    <s v="SO45248"/>
    <n v="45248001"/>
    <n v="1"/>
    <n v="1912.15"/>
    <n v="3399.99"/>
    <n v="1912.15"/>
    <n v="3399.99"/>
    <n v="1487.8399999999997"/>
    <x v="161"/>
    <x v="5"/>
    <d v="2018-01-07T00:00:00"/>
    <n v="9"/>
    <s v="Ruben Muñoz"/>
    <s v="Newcastle"/>
    <s v="New South Wales"/>
    <x v="0"/>
    <s v="Bikes"/>
    <x v="0"/>
    <x v="3"/>
    <s v="Silver"/>
    <s v="Mountain-100"/>
    <m/>
  </r>
  <r>
    <s v="SO45257"/>
    <n v="45257001"/>
    <n v="1"/>
    <n v="2171.29"/>
    <n v="3578.27"/>
    <n v="2171.29"/>
    <n v="3578.27"/>
    <n v="1406.98"/>
    <x v="162"/>
    <x v="5"/>
    <d v="2018-01-05T00:00:00"/>
    <n v="6"/>
    <s v="Susan Liu"/>
    <s v="Hawthorne"/>
    <s v="Queensland"/>
    <x v="0"/>
    <s v="Bikes"/>
    <x v="1"/>
    <x v="5"/>
    <s v="Red"/>
    <s v="Road-150"/>
    <m/>
  </r>
  <r>
    <s v="SO45258"/>
    <n v="45258001"/>
    <n v="1"/>
    <n v="413.15"/>
    <n v="699.1"/>
    <n v="413.15"/>
    <n v="699.1"/>
    <n v="285.95000000000005"/>
    <x v="162"/>
    <x v="5"/>
    <d v="2018-01-05T00:00:00"/>
    <n v="6"/>
    <s v="Brent He"/>
    <s v="Cranbourne"/>
    <s v="Victoria"/>
    <x v="0"/>
    <s v="Bikes"/>
    <x v="1"/>
    <x v="23"/>
    <s v="Black"/>
    <s v="Road-650"/>
    <m/>
  </r>
  <r>
    <s v="SO45264"/>
    <n v="45264001"/>
    <n v="1"/>
    <n v="1898.09"/>
    <n v="3374.99"/>
    <n v="1898.09"/>
    <n v="3374.99"/>
    <n v="1476.8999999999999"/>
    <x v="163"/>
    <x v="5"/>
    <d v="2018-01-02T00:00:00"/>
    <n v="2"/>
    <s v="Melinda Navarro"/>
    <s v="Melbourne"/>
    <s v="Victoria"/>
    <x v="0"/>
    <s v="Bikes"/>
    <x v="0"/>
    <x v="15"/>
    <s v="Black"/>
    <s v="Mountain-100"/>
    <m/>
  </r>
  <r>
    <s v="SO45265"/>
    <n v="45265001"/>
    <n v="1"/>
    <n v="1898.09"/>
    <n v="3374.99"/>
    <n v="1898.09"/>
    <n v="3374.99"/>
    <n v="1476.8999999999999"/>
    <x v="163"/>
    <x v="5"/>
    <d v="2018-01-02T00:00:00"/>
    <n v="2"/>
    <s v="Victor Jimenez"/>
    <s v="Lavender Bay"/>
    <s v="New South Wales"/>
    <x v="0"/>
    <s v="Bikes"/>
    <x v="0"/>
    <x v="8"/>
    <s v="Black"/>
    <s v="Mountain-100"/>
    <m/>
  </r>
  <r>
    <s v="SO43697"/>
    <n v="43697001"/>
    <n v="1"/>
    <n v="2171.29"/>
    <n v="3578.27"/>
    <n v="2171.29"/>
    <n v="3578.27"/>
    <n v="1406.98"/>
    <x v="0"/>
    <x v="0"/>
    <d v="2017-07-05T00:00:00"/>
    <n v="4"/>
    <s v="Cole Watson"/>
    <s v="Metchosin"/>
    <s v="British Columbia"/>
    <x v="1"/>
    <s v="Bikes"/>
    <x v="1"/>
    <x v="1"/>
    <s v="Red"/>
    <s v="Road-150"/>
    <s v="#SPILL!"/>
  </r>
  <r>
    <s v="SO43769"/>
    <n v="43769001"/>
    <n v="1"/>
    <n v="2171.29"/>
    <n v="3578.27"/>
    <n v="2171.29"/>
    <n v="3578.27"/>
    <n v="1406.98"/>
    <x v="9"/>
    <x v="0"/>
    <d v="2017-07-12T00:00:00"/>
    <n v="2"/>
    <s v="Gabrielle Jenkins"/>
    <s v="Haney"/>
    <s v="British Columbia"/>
    <x v="1"/>
    <s v="Bikes"/>
    <x v="1"/>
    <x v="9"/>
    <s v="Red"/>
    <s v="Road-150"/>
    <m/>
  </r>
  <r>
    <s v="SO43800"/>
    <n v="43800001"/>
    <n v="1"/>
    <n v="2171.29"/>
    <n v="3578.27"/>
    <n v="2171.29"/>
    <n v="3578.27"/>
    <n v="1406.98"/>
    <x v="12"/>
    <x v="0"/>
    <d v="2017-07-21T00:00:00"/>
    <n v="8"/>
    <s v="Brittany Gonzales"/>
    <s v="Royal Oak"/>
    <s v="British Columbia"/>
    <x v="1"/>
    <s v="Bikes"/>
    <x v="1"/>
    <x v="6"/>
    <s v="Red"/>
    <s v="Road-150"/>
    <m/>
  </r>
  <r>
    <s v="SO43803"/>
    <n v="43803001"/>
    <n v="1"/>
    <n v="2171.29"/>
    <n v="3578.27"/>
    <n v="2171.29"/>
    <n v="3578.27"/>
    <n v="1406.98"/>
    <x v="13"/>
    <x v="0"/>
    <d v="2017-07-19T00:00:00"/>
    <n v="5"/>
    <s v="Alexa Sanders"/>
    <s v="N. Vancouver"/>
    <s v="British Columbia"/>
    <x v="1"/>
    <s v="Bikes"/>
    <x v="1"/>
    <x v="5"/>
    <s v="Red"/>
    <s v="Road-150"/>
    <m/>
  </r>
  <r>
    <s v="SO43833"/>
    <n v="43833001"/>
    <n v="1"/>
    <n v="2171.29"/>
    <n v="3578.27"/>
    <n v="2171.29"/>
    <n v="3578.27"/>
    <n v="1406.98"/>
    <x v="15"/>
    <x v="0"/>
    <d v="2017-07-25T00:00:00"/>
    <n v="9"/>
    <s v="Arianna Flores"/>
    <s v="Shawnee"/>
    <s v="British Columbia"/>
    <x v="1"/>
    <s v="Bikes"/>
    <x v="1"/>
    <x v="1"/>
    <s v="Red"/>
    <s v="Road-150"/>
    <m/>
  </r>
  <r>
    <s v="SO43835"/>
    <n v="43835001"/>
    <n v="1"/>
    <n v="1898.09"/>
    <n v="3374.99"/>
    <n v="1898.09"/>
    <n v="3374.99"/>
    <n v="1476.8999999999999"/>
    <x v="15"/>
    <x v="0"/>
    <d v="2017-07-20T00:00:00"/>
    <n v="4"/>
    <s v="Sara James"/>
    <s v="Newton"/>
    <s v="British Columbia"/>
    <x v="1"/>
    <s v="Bikes"/>
    <x v="0"/>
    <x v="13"/>
    <s v="Black"/>
    <s v="Mountain-100"/>
    <m/>
  </r>
  <r>
    <s v="SO43836"/>
    <n v="43836001"/>
    <n v="1"/>
    <n v="413.15"/>
    <n v="699.1"/>
    <n v="413.15"/>
    <n v="699.1"/>
    <n v="285.95000000000005"/>
    <x v="15"/>
    <x v="0"/>
    <d v="2017-07-21T00:00:00"/>
    <n v="5"/>
    <s v="Isabella Green"/>
    <s v="Shawnee"/>
    <s v="British Columbia"/>
    <x v="1"/>
    <s v="Bikes"/>
    <x v="1"/>
    <x v="24"/>
    <s v="Red"/>
    <s v="Road-650"/>
    <m/>
  </r>
  <r>
    <s v="SO43918"/>
    <n v="43918001"/>
    <n v="1"/>
    <n v="2171.29"/>
    <n v="3578.27"/>
    <n v="2171.29"/>
    <n v="3578.27"/>
    <n v="1406.98"/>
    <x v="16"/>
    <x v="0"/>
    <d v="2017-07-20T00:00:00"/>
    <n v="3"/>
    <s v="Paige Morris"/>
    <s v="Haney"/>
    <s v="British Columbia"/>
    <x v="1"/>
    <s v="Bikes"/>
    <x v="1"/>
    <x v="4"/>
    <s v="Red"/>
    <s v="Road-150"/>
    <m/>
  </r>
  <r>
    <s v="SO43972"/>
    <n v="43972001"/>
    <n v="1"/>
    <n v="2171.29"/>
    <n v="3578.27"/>
    <n v="2171.29"/>
    <n v="3578.27"/>
    <n v="1406.98"/>
    <x v="22"/>
    <x v="0"/>
    <d v="2017-08-01T00:00:00"/>
    <n v="9"/>
    <s v="Thomas Roberts"/>
    <s v="Langford"/>
    <s v="British Columbia"/>
    <x v="1"/>
    <s v="Bikes"/>
    <x v="1"/>
    <x v="5"/>
    <s v="Red"/>
    <s v="Road-150"/>
    <m/>
  </r>
  <r>
    <s v="SO43995"/>
    <n v="43995001"/>
    <n v="1"/>
    <n v="2171.29"/>
    <n v="3578.27"/>
    <n v="2171.29"/>
    <n v="3578.27"/>
    <n v="1406.98"/>
    <x v="24"/>
    <x v="0"/>
    <d v="2017-07-31T00:00:00"/>
    <n v="6"/>
    <s v="Dalton Brown"/>
    <s v="Shawnee"/>
    <s v="British Columbia"/>
    <x v="1"/>
    <s v="Bikes"/>
    <x v="1"/>
    <x v="9"/>
    <s v="Red"/>
    <s v="Road-150"/>
    <m/>
  </r>
  <r>
    <s v="SO44005"/>
    <n v="44005001"/>
    <n v="1"/>
    <n v="413.15"/>
    <n v="699.1"/>
    <n v="413.15"/>
    <n v="699.1"/>
    <n v="285.95000000000005"/>
    <x v="25"/>
    <x v="0"/>
    <d v="2017-07-30T00:00:00"/>
    <n v="4"/>
    <s v="Miranda Price"/>
    <s v="Metchosin"/>
    <s v="British Columbia"/>
    <x v="1"/>
    <s v="Bikes"/>
    <x v="1"/>
    <x v="21"/>
    <s v="Black"/>
    <s v="Road-650"/>
    <m/>
  </r>
  <r>
    <s v="SO44022"/>
    <n v="44022001"/>
    <n v="1"/>
    <n v="2171.29"/>
    <n v="3578.27"/>
    <n v="2171.29"/>
    <n v="3578.27"/>
    <n v="1406.98"/>
    <x v="27"/>
    <x v="0"/>
    <d v="2017-07-30T00:00:00"/>
    <n v="2"/>
    <s v="Alisha Ye"/>
    <s v="Cliffside"/>
    <s v="British Columbia"/>
    <x v="1"/>
    <s v="Bikes"/>
    <x v="1"/>
    <x v="4"/>
    <s v="Red"/>
    <s v="Road-150"/>
    <m/>
  </r>
  <r>
    <s v="SO44023"/>
    <n v="44023001"/>
    <n v="1"/>
    <n v="1898.09"/>
    <n v="3374.99"/>
    <n v="1898.09"/>
    <n v="3374.99"/>
    <n v="1476.8999999999999"/>
    <x v="27"/>
    <x v="0"/>
    <d v="2017-08-04T00:00:00"/>
    <n v="7"/>
    <s v="Gabrielle Long"/>
    <s v="Langford"/>
    <s v="British Columbia"/>
    <x v="1"/>
    <s v="Bikes"/>
    <x v="0"/>
    <x v="15"/>
    <s v="Black"/>
    <s v="Mountain-100"/>
    <m/>
  </r>
  <r>
    <s v="SO44027"/>
    <n v="44027001"/>
    <n v="1"/>
    <n v="2171.29"/>
    <n v="3578.27"/>
    <n v="2171.29"/>
    <n v="3578.27"/>
    <n v="1406.98"/>
    <x v="27"/>
    <x v="0"/>
    <d v="2017-07-31T00:00:00"/>
    <n v="3"/>
    <s v="Lucas Collins"/>
    <s v="Oak Bay"/>
    <s v="British Columbia"/>
    <x v="1"/>
    <s v="Bikes"/>
    <x v="1"/>
    <x v="1"/>
    <s v="Red"/>
    <s v="Road-150"/>
    <m/>
  </r>
  <r>
    <s v="SO44064"/>
    <n v="44064001"/>
    <n v="1"/>
    <n v="2171.29"/>
    <n v="3578.27"/>
    <n v="2171.29"/>
    <n v="3578.27"/>
    <n v="1406.98"/>
    <x v="31"/>
    <x v="1"/>
    <d v="2017-08-07T00:00:00"/>
    <n v="6"/>
    <s v="Richard Bailey"/>
    <s v="Burnaby"/>
    <s v="British Columbia"/>
    <x v="1"/>
    <s v="Bikes"/>
    <x v="1"/>
    <x v="1"/>
    <s v="Red"/>
    <s v="Road-150"/>
    <m/>
  </r>
  <r>
    <s v="SO44070"/>
    <n v="44070001"/>
    <n v="1"/>
    <n v="1898.09"/>
    <n v="3374.99"/>
    <n v="1898.09"/>
    <n v="3374.99"/>
    <n v="1476.8999999999999"/>
    <x v="32"/>
    <x v="1"/>
    <d v="2017-08-09T00:00:00"/>
    <n v="7"/>
    <s v="Lucas Mitchell"/>
    <s v="Royal Oak"/>
    <s v="British Columbia"/>
    <x v="1"/>
    <s v="Bikes"/>
    <x v="0"/>
    <x v="15"/>
    <s v="Black"/>
    <s v="Mountain-100"/>
    <m/>
  </r>
  <r>
    <s v="SO44136"/>
    <n v="44136001"/>
    <n v="1"/>
    <n v="2171.29"/>
    <n v="3578.27"/>
    <n v="2171.29"/>
    <n v="3578.27"/>
    <n v="1406.98"/>
    <x v="33"/>
    <x v="1"/>
    <d v="2017-08-06T00:00:00"/>
    <n v="3"/>
    <s v="Lucas Martin"/>
    <s v="Cliffside"/>
    <s v="British Columbia"/>
    <x v="1"/>
    <s v="Bikes"/>
    <x v="1"/>
    <x v="6"/>
    <s v="Red"/>
    <s v="Road-150"/>
    <m/>
  </r>
  <r>
    <s v="SO44142"/>
    <n v="44142001"/>
    <n v="1"/>
    <n v="2171.29"/>
    <n v="3578.27"/>
    <n v="2171.29"/>
    <n v="3578.27"/>
    <n v="1406.98"/>
    <x v="34"/>
    <x v="1"/>
    <d v="2017-08-10T00:00:00"/>
    <n v="6"/>
    <s v="Jake Zukowski"/>
    <s v="Cliffside"/>
    <s v="British Columbia"/>
    <x v="1"/>
    <s v="Bikes"/>
    <x v="1"/>
    <x v="4"/>
    <s v="Red"/>
    <s v="Road-150"/>
    <m/>
  </r>
  <r>
    <s v="SO44218"/>
    <n v="44218001"/>
    <n v="1"/>
    <n v="2171.29"/>
    <n v="3578.27"/>
    <n v="2171.29"/>
    <n v="3578.27"/>
    <n v="1406.98"/>
    <x v="48"/>
    <x v="1"/>
    <d v="2017-08-26T00:00:00"/>
    <n v="6"/>
    <s v="Jonathan Mitchell"/>
    <s v="Vancouver"/>
    <s v="British Columbia"/>
    <x v="1"/>
    <s v="Bikes"/>
    <x v="1"/>
    <x v="6"/>
    <s v="Red"/>
    <s v="Road-150"/>
    <m/>
  </r>
  <r>
    <s v="SO44235"/>
    <n v="44235001"/>
    <n v="1"/>
    <n v="2171.29"/>
    <n v="3578.27"/>
    <n v="2171.29"/>
    <n v="3578.27"/>
    <n v="1406.98"/>
    <x v="50"/>
    <x v="1"/>
    <d v="2017-08-30T00:00:00"/>
    <n v="7"/>
    <s v="Sydney Perez"/>
    <s v="Vancouver"/>
    <s v="British Columbia"/>
    <x v="1"/>
    <s v="Bikes"/>
    <x v="1"/>
    <x v="4"/>
    <s v="Red"/>
    <s v="Road-150"/>
    <m/>
  </r>
  <r>
    <s v="SO44261"/>
    <n v="44261001"/>
    <n v="1"/>
    <n v="2171.29"/>
    <n v="3578.27"/>
    <n v="2171.29"/>
    <n v="3578.27"/>
    <n v="1406.98"/>
    <x v="54"/>
    <x v="1"/>
    <d v="2017-09-07T00:00:00"/>
    <n v="10"/>
    <s v="Paige Reed"/>
    <s v="Port Hammond"/>
    <s v="British Columbia"/>
    <x v="1"/>
    <s v="Bikes"/>
    <x v="1"/>
    <x v="9"/>
    <s v="Red"/>
    <s v="Road-150"/>
    <m/>
  </r>
  <r>
    <s v="SO44403"/>
    <n v="44403001"/>
    <n v="1"/>
    <n v="1898.09"/>
    <n v="3374.99"/>
    <n v="1898.09"/>
    <n v="3374.99"/>
    <n v="1476.8999999999999"/>
    <x v="164"/>
    <x v="2"/>
    <d v="2017-09-23T00:00:00"/>
    <n v="8"/>
    <s v="Emma Murphy"/>
    <s v="Oak Bay"/>
    <s v="British Columbia"/>
    <x v="1"/>
    <s v="Bikes"/>
    <x v="0"/>
    <x v="8"/>
    <s v="Black"/>
    <s v="Mountain-100"/>
    <m/>
  </r>
  <r>
    <s v="SO44436"/>
    <n v="44436001"/>
    <n v="1"/>
    <n v="413.15"/>
    <n v="699.1"/>
    <n v="413.15"/>
    <n v="699.1"/>
    <n v="285.95000000000005"/>
    <x v="75"/>
    <x v="2"/>
    <d v="2017-09-30T00:00:00"/>
    <n v="8"/>
    <s v="Vanessa Powell"/>
    <s v="Shawnee"/>
    <s v="British Columbia"/>
    <x v="1"/>
    <s v="Bikes"/>
    <x v="1"/>
    <x v="16"/>
    <s v="Red"/>
    <s v="Road-650"/>
    <m/>
  </r>
  <r>
    <s v="SO44441"/>
    <n v="44441001"/>
    <n v="1"/>
    <n v="2171.29"/>
    <n v="3578.27"/>
    <n v="2171.29"/>
    <n v="3578.27"/>
    <n v="1406.98"/>
    <x v="76"/>
    <x v="2"/>
    <d v="2017-09-30T00:00:00"/>
    <n v="7"/>
    <s v="Jennifer Parker"/>
    <s v="Vancouver"/>
    <s v="British Columbia"/>
    <x v="1"/>
    <s v="Bikes"/>
    <x v="1"/>
    <x v="9"/>
    <s v="Red"/>
    <s v="Road-150"/>
    <m/>
  </r>
  <r>
    <s v="SO44464"/>
    <n v="44464001"/>
    <n v="1"/>
    <n v="2171.29"/>
    <n v="3578.27"/>
    <n v="2171.29"/>
    <n v="3578.27"/>
    <n v="1406.98"/>
    <x v="80"/>
    <x v="2"/>
    <d v="2017-10-04T00:00:00"/>
    <n v="6"/>
    <s v="Jennifer Perry"/>
    <s v="Victoria"/>
    <s v="British Columbia"/>
    <x v="1"/>
    <s v="Bikes"/>
    <x v="1"/>
    <x v="5"/>
    <s v="Red"/>
    <s v="Road-150"/>
    <m/>
  </r>
  <r>
    <s v="SO44466"/>
    <n v="44466001"/>
    <n v="1"/>
    <n v="413.15"/>
    <n v="699.1"/>
    <n v="413.15"/>
    <n v="699.1"/>
    <n v="285.95000000000005"/>
    <x v="80"/>
    <x v="2"/>
    <d v="2017-10-05T00:00:00"/>
    <n v="7"/>
    <s v="Eduardo Lopez"/>
    <s v="Cliffside"/>
    <s v="British Columbia"/>
    <x v="1"/>
    <s v="Bikes"/>
    <x v="1"/>
    <x v="21"/>
    <s v="Black"/>
    <s v="Road-650"/>
    <m/>
  </r>
  <r>
    <s v="SO44588"/>
    <n v="44588001"/>
    <n v="1"/>
    <n v="413.15"/>
    <n v="699.1"/>
    <n v="413.15"/>
    <n v="699.1"/>
    <n v="285.95000000000005"/>
    <x v="84"/>
    <x v="3"/>
    <d v="2017-10-06T00:00:00"/>
    <n v="2"/>
    <s v="Mariah Simmons"/>
    <s v="Vancouver"/>
    <s v="British Columbia"/>
    <x v="1"/>
    <s v="Bikes"/>
    <x v="1"/>
    <x v="17"/>
    <s v="Black"/>
    <s v="Road-650"/>
    <m/>
  </r>
  <r>
    <s v="SO44677"/>
    <n v="44677001"/>
    <n v="1"/>
    <n v="2171.29"/>
    <n v="3578.27"/>
    <n v="2171.29"/>
    <n v="3578.27"/>
    <n v="1406.98"/>
    <x v="98"/>
    <x v="3"/>
    <d v="2017-10-27T00:00:00"/>
    <n v="9"/>
    <s v="Xavier Martin"/>
    <s v="Haney"/>
    <s v="British Columbia"/>
    <x v="1"/>
    <s v="Bikes"/>
    <x v="1"/>
    <x v="1"/>
    <s v="Red"/>
    <s v="Road-150"/>
    <m/>
  </r>
  <r>
    <s v="SO44678"/>
    <n v="44678001"/>
    <n v="1"/>
    <n v="2171.29"/>
    <n v="3578.27"/>
    <n v="2171.29"/>
    <n v="3578.27"/>
    <n v="1406.98"/>
    <x v="98"/>
    <x v="3"/>
    <d v="2017-10-25T00:00:00"/>
    <n v="7"/>
    <s v="Jackson Henderson"/>
    <s v="Haney"/>
    <s v="British Columbia"/>
    <x v="1"/>
    <s v="Bikes"/>
    <x v="1"/>
    <x v="1"/>
    <s v="Red"/>
    <s v="Road-150"/>
    <m/>
  </r>
  <r>
    <s v="SO44694"/>
    <n v="44694001"/>
    <n v="1"/>
    <n v="2171.29"/>
    <n v="3578.27"/>
    <n v="2171.29"/>
    <n v="3578.27"/>
    <n v="1406.98"/>
    <x v="101"/>
    <x v="3"/>
    <d v="2017-10-28T00:00:00"/>
    <n v="7"/>
    <s v="Paige Brooks"/>
    <s v="Haney"/>
    <s v="British Columbia"/>
    <x v="1"/>
    <s v="Bikes"/>
    <x v="1"/>
    <x v="6"/>
    <s v="Red"/>
    <s v="Road-150"/>
    <m/>
  </r>
  <r>
    <s v="SO44695"/>
    <n v="44695001"/>
    <n v="1"/>
    <n v="1912.15"/>
    <n v="3399.99"/>
    <n v="1912.15"/>
    <n v="3399.99"/>
    <n v="1487.8399999999997"/>
    <x v="101"/>
    <x v="3"/>
    <d v="2017-10-25T00:00:00"/>
    <n v="4"/>
    <s v="John Smith"/>
    <s v="Port Hammond"/>
    <s v="British Columbia"/>
    <x v="1"/>
    <s v="Bikes"/>
    <x v="0"/>
    <x v="0"/>
    <s v="Silver"/>
    <s v="Mountain-100"/>
    <m/>
  </r>
  <r>
    <s v="SO44699"/>
    <n v="44699001"/>
    <n v="1"/>
    <n v="2171.29"/>
    <n v="3578.27"/>
    <n v="2171.29"/>
    <n v="3578.27"/>
    <n v="1406.98"/>
    <x v="103"/>
    <x v="3"/>
    <d v="2017-10-25T00:00:00"/>
    <n v="2"/>
    <s v="Katherine Gonzalez"/>
    <s v="Shawnee"/>
    <s v="British Columbia"/>
    <x v="1"/>
    <s v="Bikes"/>
    <x v="1"/>
    <x v="4"/>
    <s v="Red"/>
    <s v="Road-150"/>
    <m/>
  </r>
  <r>
    <s v="SO44713"/>
    <n v="44713001"/>
    <n v="1"/>
    <n v="2171.29"/>
    <n v="3578.27"/>
    <n v="2171.29"/>
    <n v="3578.27"/>
    <n v="1406.98"/>
    <x v="106"/>
    <x v="3"/>
    <d v="2017-11-04T00:00:00"/>
    <n v="9"/>
    <s v="Melissa Perry"/>
    <s v="Langford"/>
    <s v="British Columbia"/>
    <x v="1"/>
    <s v="Bikes"/>
    <x v="1"/>
    <x v="4"/>
    <s v="Red"/>
    <s v="Road-150"/>
    <m/>
  </r>
  <r>
    <s v="SO44715"/>
    <n v="44715001"/>
    <n v="1"/>
    <n v="2171.29"/>
    <n v="3578.27"/>
    <n v="2171.29"/>
    <n v="3578.27"/>
    <n v="1406.98"/>
    <x v="106"/>
    <x v="3"/>
    <d v="2017-11-04T00:00:00"/>
    <n v="9"/>
    <s v="Madeline Parker"/>
    <s v="Sooke"/>
    <s v="British Columbia"/>
    <x v="1"/>
    <s v="Bikes"/>
    <x v="1"/>
    <x v="5"/>
    <s v="Red"/>
    <s v="Road-150"/>
    <m/>
  </r>
  <r>
    <s v="SO44716"/>
    <n v="44716001"/>
    <n v="1"/>
    <n v="2171.29"/>
    <n v="3578.27"/>
    <n v="2171.29"/>
    <n v="3578.27"/>
    <n v="1406.98"/>
    <x v="106"/>
    <x v="3"/>
    <d v="2017-10-30T00:00:00"/>
    <n v="4"/>
    <s v="Jordyn Bennett"/>
    <s v="N. Vancouver"/>
    <s v="British Columbia"/>
    <x v="1"/>
    <s v="Bikes"/>
    <x v="1"/>
    <x v="5"/>
    <s v="Red"/>
    <s v="Road-150"/>
    <m/>
  </r>
  <r>
    <s v="SO44721"/>
    <n v="44721001"/>
    <n v="1"/>
    <n v="413.15"/>
    <n v="699.1"/>
    <n v="413.15"/>
    <n v="699.1"/>
    <n v="285.95000000000005"/>
    <x v="165"/>
    <x v="3"/>
    <d v="2017-11-01T00:00:00"/>
    <n v="5"/>
    <s v="Benjamin Miller"/>
    <s v="Sooke"/>
    <s v="British Columbia"/>
    <x v="1"/>
    <s v="Bikes"/>
    <x v="1"/>
    <x v="17"/>
    <s v="Black"/>
    <s v="Road-650"/>
    <m/>
  </r>
  <r>
    <s v="SO44811"/>
    <n v="44811001"/>
    <n v="1"/>
    <n v="2171.29"/>
    <n v="3578.27"/>
    <n v="2171.29"/>
    <n v="3578.27"/>
    <n v="1406.98"/>
    <x v="111"/>
    <x v="4"/>
    <d v="2017-11-07T00:00:00"/>
    <n v="6"/>
    <s v="Sean Turner"/>
    <s v="Sooke"/>
    <s v="British Columbia"/>
    <x v="1"/>
    <s v="Bikes"/>
    <x v="1"/>
    <x v="6"/>
    <s v="Red"/>
    <s v="Road-150"/>
    <m/>
  </r>
  <r>
    <s v="SO44851"/>
    <n v="44851001"/>
    <n v="1"/>
    <n v="2171.29"/>
    <n v="3578.27"/>
    <n v="2171.29"/>
    <n v="3578.27"/>
    <n v="1406.98"/>
    <x v="117"/>
    <x v="4"/>
    <d v="2017-11-12T00:00:00"/>
    <n v="5"/>
    <s v="Richard Murphy"/>
    <s v="Oak Bay"/>
    <s v="British Columbia"/>
    <x v="1"/>
    <s v="Bikes"/>
    <x v="1"/>
    <x v="1"/>
    <s v="Red"/>
    <s v="Road-150"/>
    <m/>
  </r>
  <r>
    <s v="SO44853"/>
    <n v="44853001"/>
    <n v="1"/>
    <n v="1898.09"/>
    <n v="3374.99"/>
    <n v="1898.09"/>
    <n v="3374.99"/>
    <n v="1476.8999999999999"/>
    <x v="117"/>
    <x v="4"/>
    <d v="2017-11-14T00:00:00"/>
    <n v="7"/>
    <s v="Sara Rogers"/>
    <s v="Westminster"/>
    <s v="British Columbia"/>
    <x v="1"/>
    <s v="Bikes"/>
    <x v="0"/>
    <x v="13"/>
    <s v="Black"/>
    <s v="Mountain-100"/>
    <m/>
  </r>
  <r>
    <s v="SO44855"/>
    <n v="44855001"/>
    <n v="1"/>
    <n v="413.15"/>
    <n v="699.1"/>
    <n v="413.15"/>
    <n v="699.1"/>
    <n v="285.95000000000005"/>
    <x v="117"/>
    <x v="4"/>
    <d v="2017-11-12T00:00:00"/>
    <n v="5"/>
    <s v="Isabella Brown"/>
    <s v="Port Hammond"/>
    <s v="British Columbia"/>
    <x v="1"/>
    <s v="Bikes"/>
    <x v="1"/>
    <x v="18"/>
    <s v="Red"/>
    <s v="Road-650"/>
    <m/>
  </r>
  <r>
    <s v="SO44892"/>
    <n v="44892001"/>
    <n v="1"/>
    <n v="2171.29"/>
    <n v="3578.27"/>
    <n v="2171.29"/>
    <n v="3578.27"/>
    <n v="1406.98"/>
    <x v="120"/>
    <x v="4"/>
    <d v="2017-11-18T00:00:00"/>
    <n v="6"/>
    <s v="Brianna Rodriguez"/>
    <s v="Newton"/>
    <s v="British Columbia"/>
    <x v="1"/>
    <s v="Bikes"/>
    <x v="1"/>
    <x v="4"/>
    <s v="Red"/>
    <s v="Road-150"/>
    <m/>
  </r>
  <r>
    <s v="SO44937"/>
    <n v="44937001"/>
    <n v="1"/>
    <n v="2171.29"/>
    <n v="3578.27"/>
    <n v="2171.29"/>
    <n v="3578.27"/>
    <n v="1406.98"/>
    <x v="126"/>
    <x v="4"/>
    <d v="2017-11-25T00:00:00"/>
    <n v="7"/>
    <s v="Martha She"/>
    <s v="Calgary"/>
    <s v="Alberta"/>
    <x v="1"/>
    <s v="Bikes"/>
    <x v="1"/>
    <x v="6"/>
    <s v="Red"/>
    <s v="Road-150"/>
    <m/>
  </r>
  <r>
    <s v="SO44957"/>
    <n v="44957001"/>
    <n v="1"/>
    <n v="2171.29"/>
    <n v="3578.27"/>
    <n v="2171.29"/>
    <n v="3578.27"/>
    <n v="1406.98"/>
    <x v="128"/>
    <x v="4"/>
    <d v="2017-11-24T00:00:00"/>
    <n v="4"/>
    <s v="Ryan Williams"/>
    <s v="Royal Oak"/>
    <s v="British Columbia"/>
    <x v="1"/>
    <s v="Bikes"/>
    <x v="1"/>
    <x v="1"/>
    <s v="Red"/>
    <s v="Road-150"/>
    <m/>
  </r>
  <r>
    <s v="SO44960"/>
    <n v="44960001"/>
    <n v="1"/>
    <n v="2171.29"/>
    <n v="3578.27"/>
    <n v="2171.29"/>
    <n v="3578.27"/>
    <n v="1406.98"/>
    <x v="128"/>
    <x v="4"/>
    <d v="2017-11-23T00:00:00"/>
    <n v="3"/>
    <s v="Gabrielle Bell"/>
    <s v="Port Hammond"/>
    <s v="British Columbia"/>
    <x v="1"/>
    <s v="Bikes"/>
    <x v="1"/>
    <x v="5"/>
    <s v="Red"/>
    <s v="Road-150"/>
    <m/>
  </r>
  <r>
    <s v="SO44969"/>
    <n v="44969001"/>
    <n v="1"/>
    <n v="2171.29"/>
    <n v="3578.27"/>
    <n v="2171.29"/>
    <n v="3578.27"/>
    <n v="1406.98"/>
    <x v="129"/>
    <x v="4"/>
    <d v="2017-11-28T00:00:00"/>
    <n v="7"/>
    <s v="Joseph Miller"/>
    <s v="Cliffside"/>
    <s v="British Columbia"/>
    <x v="1"/>
    <s v="Bikes"/>
    <x v="1"/>
    <x v="9"/>
    <s v="Red"/>
    <s v="Road-150"/>
    <m/>
  </r>
  <r>
    <s v="SO44983"/>
    <n v="44983001"/>
    <n v="1"/>
    <n v="2171.29"/>
    <n v="3578.27"/>
    <n v="2171.29"/>
    <n v="3578.27"/>
    <n v="1406.98"/>
    <x v="131"/>
    <x v="4"/>
    <d v="2017-11-28T00:00:00"/>
    <n v="5"/>
    <s v="Makayla Brooks"/>
    <s v="Oak Bay"/>
    <s v="British Columbia"/>
    <x v="1"/>
    <s v="Bikes"/>
    <x v="1"/>
    <x v="1"/>
    <s v="Red"/>
    <s v="Road-150"/>
    <m/>
  </r>
  <r>
    <s v="SO45011"/>
    <n v="45011001"/>
    <n v="1"/>
    <n v="2171.29"/>
    <n v="3578.27"/>
    <n v="2171.29"/>
    <n v="3578.27"/>
    <n v="1406.98"/>
    <x v="134"/>
    <x v="4"/>
    <d v="2017-12-07T00:00:00"/>
    <n v="10"/>
    <s v="Alexandra Barnes"/>
    <s v="Newton"/>
    <s v="British Columbia"/>
    <x v="1"/>
    <s v="Bikes"/>
    <x v="1"/>
    <x v="4"/>
    <s v="Red"/>
    <s v="Road-150"/>
    <m/>
  </r>
  <r>
    <s v="SO45081"/>
    <n v="45081001"/>
    <n v="1"/>
    <n v="413.15"/>
    <n v="699.1"/>
    <n v="413.15"/>
    <n v="699.1"/>
    <n v="285.95000000000005"/>
    <x v="138"/>
    <x v="5"/>
    <d v="2017-12-10T00:00:00"/>
    <n v="9"/>
    <s v="Seth Lewis"/>
    <s v="Victoria"/>
    <s v="British Columbia"/>
    <x v="1"/>
    <s v="Bikes"/>
    <x v="1"/>
    <x v="14"/>
    <s v="Black"/>
    <s v="Road-650"/>
    <m/>
  </r>
  <r>
    <s v="SO45094"/>
    <n v="45094001"/>
    <n v="1"/>
    <n v="2171.29"/>
    <n v="3578.27"/>
    <n v="2171.29"/>
    <n v="3578.27"/>
    <n v="1406.98"/>
    <x v="140"/>
    <x v="5"/>
    <d v="2017-12-07T00:00:00"/>
    <n v="4"/>
    <s v="Oscar Perry"/>
    <s v="N. Vancouver"/>
    <s v="British Columbia"/>
    <x v="1"/>
    <s v="Bikes"/>
    <x v="1"/>
    <x v="1"/>
    <s v="Red"/>
    <s v="Road-150"/>
    <m/>
  </r>
  <r>
    <s v="SO45101"/>
    <n v="45101001"/>
    <n v="1"/>
    <n v="2171.29"/>
    <n v="3578.27"/>
    <n v="2171.29"/>
    <n v="3578.27"/>
    <n v="1406.98"/>
    <x v="166"/>
    <x v="5"/>
    <d v="2017-12-09T00:00:00"/>
    <n v="4"/>
    <s v="Adam Phillips"/>
    <s v="Royal Oak"/>
    <s v="British Columbia"/>
    <x v="1"/>
    <s v="Bikes"/>
    <x v="1"/>
    <x v="4"/>
    <s v="Red"/>
    <s v="Road-150"/>
    <m/>
  </r>
  <r>
    <s v="SO45105"/>
    <n v="45105001"/>
    <n v="1"/>
    <n v="2171.29"/>
    <n v="3578.27"/>
    <n v="2171.29"/>
    <n v="3578.27"/>
    <n v="1406.98"/>
    <x v="167"/>
    <x v="5"/>
    <d v="2017-12-12T00:00:00"/>
    <n v="6"/>
    <s v="Luis Collins"/>
    <s v="Westminster"/>
    <s v="British Columbia"/>
    <x v="1"/>
    <s v="Bikes"/>
    <x v="1"/>
    <x v="9"/>
    <s v="Red"/>
    <s v="Road-150"/>
    <m/>
  </r>
  <r>
    <s v="SO45106"/>
    <n v="45106001"/>
    <n v="1"/>
    <n v="1898.09"/>
    <n v="3374.99"/>
    <n v="1898.09"/>
    <n v="3374.99"/>
    <n v="1476.8999999999999"/>
    <x v="167"/>
    <x v="5"/>
    <d v="2017-12-08T00:00:00"/>
    <n v="2"/>
    <s v="Taylor Moore"/>
    <s v="Newton"/>
    <s v="British Columbia"/>
    <x v="1"/>
    <s v="Bikes"/>
    <x v="0"/>
    <x v="13"/>
    <s v="Black"/>
    <s v="Mountain-100"/>
    <m/>
  </r>
  <r>
    <s v="SO45108"/>
    <n v="45108001"/>
    <n v="1"/>
    <n v="2171.29"/>
    <n v="3578.27"/>
    <n v="2171.29"/>
    <n v="3578.27"/>
    <n v="1406.98"/>
    <x v="167"/>
    <x v="5"/>
    <d v="2017-12-13T00:00:00"/>
    <n v="7"/>
    <s v="Courtney Turner"/>
    <s v="Metchosin"/>
    <s v="British Columbia"/>
    <x v="1"/>
    <s v="Bikes"/>
    <x v="1"/>
    <x v="1"/>
    <s v="Red"/>
    <s v="Road-150"/>
    <m/>
  </r>
  <r>
    <s v="SO45123"/>
    <n v="45123001"/>
    <n v="1"/>
    <n v="2171.29"/>
    <n v="3578.27"/>
    <n v="2171.29"/>
    <n v="3578.27"/>
    <n v="1406.98"/>
    <x v="143"/>
    <x v="5"/>
    <d v="2017-12-14T00:00:00"/>
    <n v="5"/>
    <s v="Morgan Howard"/>
    <s v="Cliffside"/>
    <s v="British Columbia"/>
    <x v="1"/>
    <s v="Bikes"/>
    <x v="1"/>
    <x v="6"/>
    <s v="Red"/>
    <s v="Road-150"/>
    <m/>
  </r>
  <r>
    <s v="SO45134"/>
    <n v="45134001"/>
    <n v="1"/>
    <n v="2171.29"/>
    <n v="3578.27"/>
    <n v="2171.29"/>
    <n v="3578.27"/>
    <n v="1406.98"/>
    <x v="145"/>
    <x v="5"/>
    <d v="2017-12-17T00:00:00"/>
    <n v="6"/>
    <s v="Eduardo Perez"/>
    <s v="Shawnee"/>
    <s v="British Columbia"/>
    <x v="1"/>
    <s v="Bikes"/>
    <x v="1"/>
    <x v="5"/>
    <s v="Red"/>
    <s v="Road-150"/>
    <m/>
  </r>
  <r>
    <s v="SO45142"/>
    <n v="45142001"/>
    <n v="1"/>
    <n v="2171.29"/>
    <n v="3578.27"/>
    <n v="2171.29"/>
    <n v="3578.27"/>
    <n v="1406.98"/>
    <x v="146"/>
    <x v="5"/>
    <d v="2017-12-17T00:00:00"/>
    <n v="5"/>
    <s v="Katherine Stewart"/>
    <s v="Newton"/>
    <s v="British Columbia"/>
    <x v="1"/>
    <s v="Bikes"/>
    <x v="1"/>
    <x v="6"/>
    <s v="Red"/>
    <s v="Road-150"/>
    <m/>
  </r>
  <r>
    <s v="SO45165"/>
    <n v="45165001"/>
    <n v="1"/>
    <n v="2171.29"/>
    <n v="3578.27"/>
    <n v="2171.29"/>
    <n v="3578.27"/>
    <n v="1406.98"/>
    <x v="149"/>
    <x v="5"/>
    <d v="2017-12-23T00:00:00"/>
    <n v="7"/>
    <s v="Wyatt Martinez"/>
    <s v="Newton"/>
    <s v="British Columbia"/>
    <x v="1"/>
    <s v="Bikes"/>
    <x v="1"/>
    <x v="4"/>
    <s v="Red"/>
    <s v="Road-150"/>
    <m/>
  </r>
  <r>
    <s v="SO45193"/>
    <n v="45193001"/>
    <n v="1"/>
    <n v="2171.29"/>
    <n v="3578.27"/>
    <n v="2171.29"/>
    <n v="3578.27"/>
    <n v="1406.98"/>
    <x v="153"/>
    <x v="5"/>
    <d v="2017-12-25T00:00:00"/>
    <n v="5"/>
    <s v="Julia Long"/>
    <s v="Newton"/>
    <s v="British Columbia"/>
    <x v="1"/>
    <s v="Bikes"/>
    <x v="1"/>
    <x v="1"/>
    <s v="Red"/>
    <s v="Road-150"/>
    <m/>
  </r>
  <r>
    <s v="SO45208"/>
    <n v="45208001"/>
    <n v="1"/>
    <n v="1912.15"/>
    <n v="3399.99"/>
    <n v="1912.15"/>
    <n v="3399.99"/>
    <n v="1487.8399999999997"/>
    <x v="155"/>
    <x v="5"/>
    <d v="2018-01-01T00:00:00"/>
    <n v="10"/>
    <s v="James Simmons"/>
    <s v="Sooke"/>
    <s v="British Columbia"/>
    <x v="1"/>
    <s v="Bikes"/>
    <x v="0"/>
    <x v="3"/>
    <s v="Silver"/>
    <s v="Mountain-100"/>
    <m/>
  </r>
  <r>
    <s v="SO45219"/>
    <n v="45219001"/>
    <n v="1"/>
    <n v="2171.29"/>
    <n v="3578.27"/>
    <n v="2171.29"/>
    <n v="3578.27"/>
    <n v="1406.98"/>
    <x v="156"/>
    <x v="5"/>
    <d v="2017-12-28T00:00:00"/>
    <n v="4"/>
    <s v="Chloe Miller"/>
    <s v="Cliffside"/>
    <s v="British Columbia"/>
    <x v="1"/>
    <s v="Bikes"/>
    <x v="1"/>
    <x v="4"/>
    <s v="Red"/>
    <s v="Road-150"/>
    <m/>
  </r>
  <r>
    <s v="SO45221"/>
    <n v="45221001"/>
    <n v="1"/>
    <n v="2171.29"/>
    <n v="3578.27"/>
    <n v="2171.29"/>
    <n v="3578.27"/>
    <n v="1406.98"/>
    <x v="156"/>
    <x v="5"/>
    <d v="2017-12-29T00:00:00"/>
    <n v="5"/>
    <s v="Hailey Stewart"/>
    <s v="Port Hammond"/>
    <s v="British Columbia"/>
    <x v="1"/>
    <s v="Bikes"/>
    <x v="1"/>
    <x v="5"/>
    <s v="Red"/>
    <s v="Road-150"/>
    <m/>
  </r>
  <r>
    <s v="SO45252"/>
    <n v="45252001"/>
    <n v="1"/>
    <n v="2171.29"/>
    <n v="3578.27"/>
    <n v="2171.29"/>
    <n v="3578.27"/>
    <n v="1406.98"/>
    <x v="162"/>
    <x v="5"/>
    <d v="2018-01-01T00:00:00"/>
    <n v="2"/>
    <s v="Xavier Griffin"/>
    <s v="Cliffside"/>
    <s v="British Columbia"/>
    <x v="1"/>
    <s v="Bikes"/>
    <x v="1"/>
    <x v="9"/>
    <s v="Red"/>
    <s v="Road-150"/>
    <m/>
  </r>
  <r>
    <s v="SO43698"/>
    <n v="43698001"/>
    <n v="1"/>
    <n v="1912.15"/>
    <n v="3399.99"/>
    <n v="1912.15"/>
    <n v="3399.99"/>
    <n v="1487.8399999999997"/>
    <x v="0"/>
    <x v="0"/>
    <d v="2017-07-11T00:00:00"/>
    <n v="10"/>
    <s v="Rachael Martinez"/>
    <s v="Pantin"/>
    <s v="Seine Saint Denis"/>
    <x v="2"/>
    <s v="Bikes"/>
    <x v="0"/>
    <x v="0"/>
    <s v="Silver"/>
    <s v="Mountain-100"/>
    <m/>
  </r>
  <r>
    <s v="SO43738"/>
    <n v="43738001"/>
    <n v="1"/>
    <n v="2171.29"/>
    <n v="3578.27"/>
    <n v="2171.29"/>
    <n v="3578.27"/>
    <n v="1406.98"/>
    <x v="5"/>
    <x v="0"/>
    <d v="2017-07-14T00:00:00"/>
    <n v="8"/>
    <s v="Melody Ramos"/>
    <s v="Morangis"/>
    <s v="Essonne"/>
    <x v="2"/>
    <s v="Bikes"/>
    <x v="1"/>
    <x v="9"/>
    <s v="Red"/>
    <s v="Road-150"/>
    <m/>
  </r>
  <r>
    <s v="SO43750"/>
    <n v="43750001"/>
    <n v="1"/>
    <n v="2171.29"/>
    <n v="3578.27"/>
    <n v="2171.29"/>
    <n v="3578.27"/>
    <n v="1406.98"/>
    <x v="6"/>
    <x v="0"/>
    <d v="2017-07-15T00:00:00"/>
    <n v="8"/>
    <s v="Stacey Lu"/>
    <s v="Versailles"/>
    <s v="Yveline"/>
    <x v="2"/>
    <s v="Bikes"/>
    <x v="1"/>
    <x v="6"/>
    <s v="Red"/>
    <s v="Road-150"/>
    <m/>
  </r>
  <r>
    <s v="SO43751"/>
    <n v="43751001"/>
    <n v="1"/>
    <n v="2171.29"/>
    <n v="3578.27"/>
    <n v="2171.29"/>
    <n v="3578.27"/>
    <n v="1406.98"/>
    <x v="6"/>
    <x v="0"/>
    <d v="2017-07-12T00:00:00"/>
    <n v="5"/>
    <s v="Darrell Raji"/>
    <s v="Paris"/>
    <s v="Seine (Paris)"/>
    <x v="2"/>
    <s v="Bikes"/>
    <x v="1"/>
    <x v="4"/>
    <s v="Red"/>
    <s v="Road-150"/>
    <m/>
  </r>
  <r>
    <s v="SO43780"/>
    <n v="43780001"/>
    <n v="1"/>
    <n v="2171.29"/>
    <n v="3578.27"/>
    <n v="2171.29"/>
    <n v="3578.27"/>
    <n v="1406.98"/>
    <x v="10"/>
    <x v="0"/>
    <d v="2017-07-19T00:00:00"/>
    <n v="8"/>
    <s v="Melody Diaz"/>
    <s v="Les Ulis"/>
    <s v="Essonne"/>
    <x v="2"/>
    <s v="Bikes"/>
    <x v="1"/>
    <x v="6"/>
    <s v="Red"/>
    <s v="Road-150"/>
    <m/>
  </r>
  <r>
    <s v="SO43785"/>
    <n v="43785001"/>
    <n v="1"/>
    <n v="2171.29"/>
    <n v="3578.27"/>
    <n v="2171.29"/>
    <n v="3578.27"/>
    <n v="1406.98"/>
    <x v="11"/>
    <x v="0"/>
    <d v="2017-07-19T00:00:00"/>
    <n v="7"/>
    <s v="Ivan Raman"/>
    <s v="Versailles"/>
    <s v="Yveline"/>
    <x v="2"/>
    <s v="Bikes"/>
    <x v="1"/>
    <x v="6"/>
    <s v="Red"/>
    <s v="Road-150"/>
    <m/>
  </r>
  <r>
    <s v="SO43786"/>
    <n v="43786001"/>
    <n v="1"/>
    <n v="2171.29"/>
    <n v="3578.27"/>
    <n v="2171.29"/>
    <n v="3578.27"/>
    <n v="1406.98"/>
    <x v="11"/>
    <x v="0"/>
    <d v="2017-07-16T00:00:00"/>
    <n v="4"/>
    <s v="Clinton Moreno"/>
    <s v="Paris"/>
    <s v="Seine (Paris)"/>
    <x v="2"/>
    <s v="Bikes"/>
    <x v="1"/>
    <x v="6"/>
    <s v="Red"/>
    <s v="Road-150"/>
    <m/>
  </r>
  <r>
    <s v="SO43796"/>
    <n v="43796001"/>
    <n v="1"/>
    <n v="413.15"/>
    <n v="699.1"/>
    <n v="413.15"/>
    <n v="699.1"/>
    <n v="285.95000000000005"/>
    <x v="12"/>
    <x v="0"/>
    <d v="2017-07-23T00:00:00"/>
    <n v="10"/>
    <s v="Jaime Gomez"/>
    <s v="Metz"/>
    <s v="Moselle"/>
    <x v="2"/>
    <s v="Bikes"/>
    <x v="1"/>
    <x v="17"/>
    <s v="Black"/>
    <s v="Road-650"/>
    <m/>
  </r>
  <r>
    <s v="SO43802"/>
    <n v="43802001"/>
    <n v="1"/>
    <n v="2171.29"/>
    <n v="3578.27"/>
    <n v="2171.29"/>
    <n v="3578.27"/>
    <n v="1406.98"/>
    <x v="12"/>
    <x v="0"/>
    <d v="2017-07-17T00:00:00"/>
    <n v="4"/>
    <s v="Armando Moreno"/>
    <s v="Orleans"/>
    <s v="Loiret"/>
    <x v="2"/>
    <s v="Bikes"/>
    <x v="1"/>
    <x v="9"/>
    <s v="Red"/>
    <s v="Road-150"/>
    <m/>
  </r>
  <r>
    <s v="SO43807"/>
    <n v="43807001"/>
    <n v="1"/>
    <n v="2171.29"/>
    <n v="3578.27"/>
    <n v="2171.29"/>
    <n v="3578.27"/>
    <n v="1406.98"/>
    <x v="13"/>
    <x v="0"/>
    <d v="2017-07-22T00:00:00"/>
    <n v="8"/>
    <s v="Ernest Lin"/>
    <s v="Orleans"/>
    <s v="Loiret"/>
    <x v="2"/>
    <s v="Bikes"/>
    <x v="1"/>
    <x v="9"/>
    <s v="Red"/>
    <s v="Road-150"/>
    <m/>
  </r>
  <r>
    <s v="SO43813"/>
    <n v="43813001"/>
    <n v="1"/>
    <n v="1898.09"/>
    <n v="3374.99"/>
    <n v="1898.09"/>
    <n v="3374.99"/>
    <n v="1476.8999999999999"/>
    <x v="14"/>
    <x v="0"/>
    <d v="2017-07-25T00:00:00"/>
    <n v="10"/>
    <s v="Frederick Suri"/>
    <s v="Colombes"/>
    <s v="Hauts de Seine"/>
    <x v="2"/>
    <s v="Bikes"/>
    <x v="0"/>
    <x v="8"/>
    <s v="Black"/>
    <s v="Mountain-100"/>
    <m/>
  </r>
  <r>
    <s v="SO43834"/>
    <n v="43834001"/>
    <n v="1"/>
    <n v="1898.09"/>
    <n v="3374.99"/>
    <n v="1898.09"/>
    <n v="3374.99"/>
    <n v="1476.8999999999999"/>
    <x v="15"/>
    <x v="0"/>
    <d v="2017-07-23T00:00:00"/>
    <n v="7"/>
    <s v="Ramon Zheng"/>
    <s v="Courbevoie"/>
    <s v="Hauts de Seine"/>
    <x v="2"/>
    <s v="Bikes"/>
    <x v="0"/>
    <x v="13"/>
    <s v="Black"/>
    <s v="Mountain-100"/>
    <m/>
  </r>
  <r>
    <s v="SO43840"/>
    <n v="43840001"/>
    <n v="1"/>
    <n v="413.15"/>
    <n v="699.1"/>
    <n v="413.15"/>
    <n v="699.1"/>
    <n v="285.95000000000005"/>
    <x v="16"/>
    <x v="0"/>
    <d v="2017-07-21T00:00:00"/>
    <n v="4"/>
    <s v="Misty Yuan"/>
    <s v="Sèvres"/>
    <s v="Hauts de Seine"/>
    <x v="2"/>
    <s v="Bikes"/>
    <x v="1"/>
    <x v="12"/>
    <s v="Red"/>
    <s v="Road-650"/>
    <m/>
  </r>
  <r>
    <s v="SO43919"/>
    <n v="43919001"/>
    <n v="1"/>
    <n v="2171.29"/>
    <n v="3578.27"/>
    <n v="2171.29"/>
    <n v="3578.27"/>
    <n v="1406.98"/>
    <x v="16"/>
    <x v="0"/>
    <d v="2017-07-26T00:00:00"/>
    <n v="9"/>
    <s v="Brandi Gill"/>
    <s v="Paris"/>
    <s v="Seine (Paris)"/>
    <x v="2"/>
    <s v="Bikes"/>
    <x v="1"/>
    <x v="5"/>
    <s v="Red"/>
    <s v="Road-150"/>
    <m/>
  </r>
  <r>
    <s v="SO43924"/>
    <n v="43924001"/>
    <n v="1"/>
    <n v="2171.29"/>
    <n v="3578.27"/>
    <n v="2171.29"/>
    <n v="3578.27"/>
    <n v="1406.98"/>
    <x v="17"/>
    <x v="0"/>
    <d v="2017-07-21T00:00:00"/>
    <n v="3"/>
    <s v="Kaitlyn Henderson"/>
    <s v="Tremblay-en-France"/>
    <s v="Seine Saint Denis"/>
    <x v="2"/>
    <s v="Bikes"/>
    <x v="1"/>
    <x v="1"/>
    <s v="Red"/>
    <s v="Road-150"/>
    <m/>
  </r>
  <r>
    <s v="SO44030"/>
    <n v="44030001"/>
    <n v="1"/>
    <n v="2171.29"/>
    <n v="3578.27"/>
    <n v="2171.29"/>
    <n v="3578.27"/>
    <n v="1406.98"/>
    <x v="28"/>
    <x v="0"/>
    <d v="2017-08-01T00:00:00"/>
    <n v="3"/>
    <s v="Randall Dominguez"/>
    <s v="Dunkerque"/>
    <s v="Nord"/>
    <x v="2"/>
    <s v="Bikes"/>
    <x v="1"/>
    <x v="6"/>
    <s v="Red"/>
    <s v="Road-150"/>
    <m/>
  </r>
  <r>
    <s v="SO44039"/>
    <n v="44039001"/>
    <n v="1"/>
    <n v="413.15"/>
    <n v="699.1"/>
    <n v="413.15"/>
    <n v="699.1"/>
    <n v="285.95000000000005"/>
    <x v="28"/>
    <x v="0"/>
    <d v="2017-08-01T00:00:00"/>
    <n v="3"/>
    <s v="Mayra Perez"/>
    <s v="Colombes"/>
    <s v="Hauts de Seine"/>
    <x v="2"/>
    <s v="Bikes"/>
    <x v="1"/>
    <x v="17"/>
    <s v="Black"/>
    <s v="Road-650"/>
    <m/>
  </r>
  <r>
    <s v="SO44045"/>
    <n v="44045001"/>
    <n v="1"/>
    <n v="1912.15"/>
    <n v="3399.99"/>
    <n v="1912.15"/>
    <n v="3399.99"/>
    <n v="1487.8399999999997"/>
    <x v="29"/>
    <x v="0"/>
    <d v="2017-08-09T00:00:00"/>
    <n v="10"/>
    <s v="Alisha Zhang"/>
    <s v="Morangis"/>
    <s v="Essonne"/>
    <x v="2"/>
    <s v="Bikes"/>
    <x v="0"/>
    <x v="3"/>
    <s v="Silver"/>
    <s v="Mountain-100"/>
    <m/>
  </r>
  <r>
    <s v="SO44069"/>
    <n v="44069001"/>
    <n v="1"/>
    <n v="1898.09"/>
    <n v="3374.99"/>
    <n v="1898.09"/>
    <n v="3374.99"/>
    <n v="1476.8999999999999"/>
    <x v="32"/>
    <x v="1"/>
    <d v="2017-08-06T00:00:00"/>
    <n v="4"/>
    <s v="Shannon Dominguez"/>
    <s v="Orly"/>
    <s v="Val de Marne"/>
    <x v="2"/>
    <s v="Bikes"/>
    <x v="0"/>
    <x v="15"/>
    <s v="Black"/>
    <s v="Mountain-100"/>
    <m/>
  </r>
  <r>
    <s v="SO44140"/>
    <n v="44140001"/>
    <n v="1"/>
    <n v="2171.29"/>
    <n v="3578.27"/>
    <n v="2171.29"/>
    <n v="3578.27"/>
    <n v="1406.98"/>
    <x v="34"/>
    <x v="1"/>
    <d v="2017-08-11T00:00:00"/>
    <n v="7"/>
    <s v="Brandi Ruiz"/>
    <s v="Saint Germain en Laye"/>
    <s v="Yveline"/>
    <x v="2"/>
    <s v="Bikes"/>
    <x v="1"/>
    <x v="6"/>
    <s v="Red"/>
    <s v="Road-150"/>
    <m/>
  </r>
  <r>
    <s v="SO44168"/>
    <n v="44168001"/>
    <n v="1"/>
    <n v="2171.29"/>
    <n v="3578.27"/>
    <n v="2171.29"/>
    <n v="3578.27"/>
    <n v="1406.98"/>
    <x v="168"/>
    <x v="1"/>
    <d v="2017-08-15T00:00:00"/>
    <n v="6"/>
    <s v="Victor Romero"/>
    <s v="Roissy en Brie"/>
    <s v="Seine et Marne"/>
    <x v="2"/>
    <s v="Bikes"/>
    <x v="1"/>
    <x v="4"/>
    <s v="Red"/>
    <s v="Road-150"/>
    <m/>
  </r>
  <r>
    <s v="SO44176"/>
    <n v="44176001"/>
    <n v="1"/>
    <n v="2171.29"/>
    <n v="3578.27"/>
    <n v="2171.29"/>
    <n v="3578.27"/>
    <n v="1406.98"/>
    <x v="39"/>
    <x v="1"/>
    <d v="2017-08-18T00:00:00"/>
    <n v="7"/>
    <s v="Virginia Sara"/>
    <s v="Paris La Defense"/>
    <s v="Hauts de Seine"/>
    <x v="2"/>
    <s v="Bikes"/>
    <x v="1"/>
    <x v="5"/>
    <s v="Red"/>
    <s v="Road-150"/>
    <m/>
  </r>
  <r>
    <s v="SO44201"/>
    <n v="44201001"/>
    <n v="1"/>
    <n v="2171.29"/>
    <n v="3578.27"/>
    <n v="2171.29"/>
    <n v="3578.27"/>
    <n v="1406.98"/>
    <x v="45"/>
    <x v="1"/>
    <d v="2017-08-24T00:00:00"/>
    <n v="7"/>
    <s v="Calvin Deng"/>
    <s v="Pantin"/>
    <s v="Seine Saint Denis"/>
    <x v="2"/>
    <s v="Bikes"/>
    <x v="1"/>
    <x v="4"/>
    <s v="Red"/>
    <s v="Road-150"/>
    <m/>
  </r>
  <r>
    <s v="SO44226"/>
    <n v="44226001"/>
    <n v="1"/>
    <n v="2171.29"/>
    <n v="3578.27"/>
    <n v="2171.29"/>
    <n v="3578.27"/>
    <n v="1406.98"/>
    <x v="49"/>
    <x v="1"/>
    <d v="2017-08-28T00:00:00"/>
    <n v="6"/>
    <s v="Robyn Alvarez"/>
    <s v="Colomiers"/>
    <s v="Garonne (Haute)"/>
    <x v="2"/>
    <s v="Bikes"/>
    <x v="1"/>
    <x v="4"/>
    <s v="Red"/>
    <s v="Road-150"/>
    <m/>
  </r>
  <r>
    <s v="SO44227"/>
    <n v="44227001"/>
    <n v="1"/>
    <n v="1898.09"/>
    <n v="3374.99"/>
    <n v="1898.09"/>
    <n v="3374.99"/>
    <n v="1476.8999999999999"/>
    <x v="49"/>
    <x v="1"/>
    <d v="2017-08-26T00:00:00"/>
    <n v="4"/>
    <s v="Maria Alexander"/>
    <s v="Dunkerque"/>
    <s v="Nord"/>
    <x v="2"/>
    <s v="Bikes"/>
    <x v="0"/>
    <x v="15"/>
    <s v="Black"/>
    <s v="Mountain-100"/>
    <m/>
  </r>
  <r>
    <s v="SO44231"/>
    <n v="44231001"/>
    <n v="1"/>
    <n v="413.15"/>
    <n v="699.1"/>
    <n v="413.15"/>
    <n v="699.1"/>
    <n v="285.95000000000005"/>
    <x v="49"/>
    <x v="1"/>
    <d v="2017-08-29T00:00:00"/>
    <n v="7"/>
    <s v="Johnathan Rodriguez"/>
    <s v="Paris"/>
    <s v="Seine (Paris)"/>
    <x v="2"/>
    <s v="Bikes"/>
    <x v="1"/>
    <x v="21"/>
    <s v="Black"/>
    <s v="Road-650"/>
    <m/>
  </r>
  <r>
    <s v="SO44239"/>
    <n v="44239001"/>
    <n v="1"/>
    <n v="2171.29"/>
    <n v="3578.27"/>
    <n v="2171.29"/>
    <n v="3578.27"/>
    <n v="1406.98"/>
    <x v="51"/>
    <x v="1"/>
    <d v="2017-08-27T00:00:00"/>
    <n v="3"/>
    <s v="Kyle Roberts"/>
    <s v="Versailles"/>
    <s v="Yveline"/>
    <x v="2"/>
    <s v="Bikes"/>
    <x v="1"/>
    <x v="6"/>
    <s v="Red"/>
    <s v="Road-150"/>
    <m/>
  </r>
  <r>
    <s v="SO44246"/>
    <n v="44246001"/>
    <n v="1"/>
    <n v="2171.29"/>
    <n v="3578.27"/>
    <n v="2171.29"/>
    <n v="3578.27"/>
    <n v="1406.98"/>
    <x v="52"/>
    <x v="1"/>
    <d v="2017-08-31T00:00:00"/>
    <n v="6"/>
    <s v="Kurt Nara"/>
    <s v="Roncq"/>
    <s v="Nord"/>
    <x v="2"/>
    <s v="Bikes"/>
    <x v="1"/>
    <x v="9"/>
    <s v="Red"/>
    <s v="Road-150"/>
    <m/>
  </r>
  <r>
    <s v="SO44257"/>
    <n v="44257001"/>
    <n v="1"/>
    <n v="2171.29"/>
    <n v="3578.27"/>
    <n v="2171.29"/>
    <n v="3578.27"/>
    <n v="1406.98"/>
    <x v="54"/>
    <x v="1"/>
    <d v="2017-09-05T00:00:00"/>
    <n v="8"/>
    <s v="Shawna Xie"/>
    <s v="Versailles"/>
    <s v="Yveline"/>
    <x v="2"/>
    <s v="Bikes"/>
    <x v="1"/>
    <x v="4"/>
    <s v="Red"/>
    <s v="Road-150"/>
    <m/>
  </r>
  <r>
    <s v="SO44272"/>
    <n v="44272001"/>
    <n v="1"/>
    <n v="2171.29"/>
    <n v="3578.27"/>
    <n v="2171.29"/>
    <n v="3578.27"/>
    <n v="1406.98"/>
    <x v="55"/>
    <x v="1"/>
    <d v="2017-09-10T00:00:00"/>
    <n v="10"/>
    <s v="Wendy Ramos"/>
    <s v="Morangis"/>
    <s v="Essonne"/>
    <x v="2"/>
    <s v="Bikes"/>
    <x v="1"/>
    <x v="6"/>
    <s v="Red"/>
    <s v="Road-150"/>
    <m/>
  </r>
  <r>
    <s v="SO44322"/>
    <n v="44322001"/>
    <n v="1"/>
    <n v="413.15"/>
    <n v="699.1"/>
    <n v="413.15"/>
    <n v="699.1"/>
    <n v="285.95000000000005"/>
    <x v="56"/>
    <x v="2"/>
    <d v="2017-09-11T00:00:00"/>
    <n v="10"/>
    <s v="Candace Sai"/>
    <s v="Cergy"/>
    <s v="Val d'Oise"/>
    <x v="2"/>
    <s v="Bikes"/>
    <x v="1"/>
    <x v="19"/>
    <s v="Red"/>
    <s v="Road-650"/>
    <m/>
  </r>
  <r>
    <s v="SO44324"/>
    <n v="44324001"/>
    <n v="1"/>
    <n v="2171.29"/>
    <n v="3578.27"/>
    <n v="2171.29"/>
    <n v="3578.27"/>
    <n v="1406.98"/>
    <x v="57"/>
    <x v="2"/>
    <d v="2017-09-12T00:00:00"/>
    <n v="10"/>
    <s v="Clifford Garcia"/>
    <s v="Les Ulis"/>
    <s v="Essonne"/>
    <x v="2"/>
    <s v="Bikes"/>
    <x v="1"/>
    <x v="6"/>
    <s v="Red"/>
    <s v="Road-150"/>
    <m/>
  </r>
  <r>
    <s v="SO44440"/>
    <n v="44440001"/>
    <n v="1"/>
    <n v="2171.29"/>
    <n v="3578.27"/>
    <n v="2171.29"/>
    <n v="3578.27"/>
    <n v="1406.98"/>
    <x v="76"/>
    <x v="2"/>
    <d v="2017-09-25T00:00:00"/>
    <n v="2"/>
    <s v="Kaitlin Sanchez"/>
    <s v="Dunkerque"/>
    <s v="Nord"/>
    <x v="2"/>
    <s v="Bikes"/>
    <x v="1"/>
    <x v="9"/>
    <s v="Red"/>
    <s v="Road-150"/>
    <m/>
  </r>
  <r>
    <s v="SO44447"/>
    <n v="44447001"/>
    <n v="1"/>
    <n v="2171.29"/>
    <n v="3578.27"/>
    <n v="2171.29"/>
    <n v="3578.27"/>
    <n v="1406.98"/>
    <x v="78"/>
    <x v="2"/>
    <d v="2017-10-04T00:00:00"/>
    <n v="8"/>
    <s v="Alan Guo"/>
    <s v="Suresnes"/>
    <s v="Hauts de Seine"/>
    <x v="2"/>
    <s v="Bikes"/>
    <x v="1"/>
    <x v="9"/>
    <s v="Red"/>
    <s v="Road-150"/>
    <m/>
  </r>
  <r>
    <s v="SO44591"/>
    <n v="44591001"/>
    <n v="1"/>
    <n v="413.15"/>
    <n v="699.1"/>
    <n v="413.15"/>
    <n v="699.1"/>
    <n v="285.95000000000005"/>
    <x v="85"/>
    <x v="3"/>
    <d v="2017-10-07T00:00:00"/>
    <n v="2"/>
    <s v="Cara Sun"/>
    <s v="Paris"/>
    <s v="Seine (Paris)"/>
    <x v="2"/>
    <s v="Bikes"/>
    <x v="1"/>
    <x v="20"/>
    <s v="Red"/>
    <s v="Road-650"/>
    <m/>
  </r>
  <r>
    <s v="SO44597"/>
    <n v="44597001"/>
    <n v="1"/>
    <n v="2171.29"/>
    <n v="3578.27"/>
    <n v="2171.29"/>
    <n v="3578.27"/>
    <n v="1406.98"/>
    <x v="86"/>
    <x v="3"/>
    <d v="2017-10-12T00:00:00"/>
    <n v="6"/>
    <s v="Kaylee Morris"/>
    <s v="Lille"/>
    <s v="Nord"/>
    <x v="2"/>
    <s v="Bikes"/>
    <x v="1"/>
    <x v="1"/>
    <s v="Red"/>
    <s v="Road-150"/>
    <m/>
  </r>
  <r>
    <s v="SO44623"/>
    <n v="44623001"/>
    <n v="1"/>
    <n v="2171.29"/>
    <n v="3578.27"/>
    <n v="2171.29"/>
    <n v="3578.27"/>
    <n v="1406.98"/>
    <x v="90"/>
    <x v="3"/>
    <d v="2017-10-16T00:00:00"/>
    <n v="6"/>
    <s v="Nichole Nara"/>
    <s v="Saint-Denis"/>
    <s v="Seine Saint Denis"/>
    <x v="2"/>
    <s v="Bikes"/>
    <x v="1"/>
    <x v="9"/>
    <s v="Red"/>
    <s v="Road-150"/>
    <m/>
  </r>
  <r>
    <s v="SO44643"/>
    <n v="44643001"/>
    <n v="1"/>
    <n v="2171.29"/>
    <n v="3578.27"/>
    <n v="2171.29"/>
    <n v="3578.27"/>
    <n v="1406.98"/>
    <x v="93"/>
    <x v="3"/>
    <d v="2017-10-15T00:00:00"/>
    <n v="2"/>
    <s v="Theresa Alvarez"/>
    <s v="Saint Ouen"/>
    <s v="Charente-Maritime"/>
    <x v="2"/>
    <s v="Bikes"/>
    <x v="1"/>
    <x v="5"/>
    <s v="Red"/>
    <s v="Road-150"/>
    <m/>
  </r>
  <r>
    <s v="SO44644"/>
    <n v="44644001"/>
    <n v="1"/>
    <n v="2171.29"/>
    <n v="3578.27"/>
    <n v="2171.29"/>
    <n v="3578.27"/>
    <n v="1406.98"/>
    <x v="93"/>
    <x v="3"/>
    <d v="2017-10-18T00:00:00"/>
    <n v="5"/>
    <s v="Mathew Suarez"/>
    <s v="Paris"/>
    <s v="Seine (Paris)"/>
    <x v="2"/>
    <s v="Bikes"/>
    <x v="1"/>
    <x v="6"/>
    <s v="Red"/>
    <s v="Road-150"/>
    <m/>
  </r>
  <r>
    <s v="SO44652"/>
    <n v="44652001"/>
    <n v="1"/>
    <n v="1898.09"/>
    <n v="3374.99"/>
    <n v="1898.09"/>
    <n v="3374.99"/>
    <n v="1476.8999999999999"/>
    <x v="94"/>
    <x v="3"/>
    <d v="2017-10-17T00:00:00"/>
    <n v="3"/>
    <s v="Emma Miller"/>
    <s v="Villeneuve-d'Ascq"/>
    <s v="Nord"/>
    <x v="2"/>
    <s v="Bikes"/>
    <x v="0"/>
    <x v="8"/>
    <s v="Black"/>
    <s v="Mountain-100"/>
    <m/>
  </r>
  <r>
    <s v="SO44680"/>
    <n v="44680001"/>
    <n v="1"/>
    <n v="2171.29"/>
    <n v="3578.27"/>
    <n v="2171.29"/>
    <n v="3578.27"/>
    <n v="1406.98"/>
    <x v="99"/>
    <x v="3"/>
    <d v="2017-10-27T00:00:00"/>
    <n v="8"/>
    <s v="Francisco Sara"/>
    <s v="Les Ulis"/>
    <s v="Essonne"/>
    <x v="2"/>
    <s v="Bikes"/>
    <x v="1"/>
    <x v="9"/>
    <s v="Red"/>
    <s v="Road-150"/>
    <m/>
  </r>
  <r>
    <s v="SO44681"/>
    <n v="44681001"/>
    <n v="1"/>
    <n v="413.15"/>
    <n v="699.1"/>
    <n v="413.15"/>
    <n v="699.1"/>
    <n v="285.95000000000005"/>
    <x v="99"/>
    <x v="3"/>
    <d v="2017-10-28T00:00:00"/>
    <n v="9"/>
    <s v="Francisco Mehta"/>
    <s v="Saint Ouen"/>
    <s v="Somme"/>
    <x v="2"/>
    <s v="Bikes"/>
    <x v="1"/>
    <x v="17"/>
    <s v="Black"/>
    <s v="Road-650"/>
    <m/>
  </r>
  <r>
    <s v="SO44691"/>
    <n v="44691001"/>
    <n v="1"/>
    <n v="1912.15"/>
    <n v="3399.99"/>
    <n v="1912.15"/>
    <n v="3399.99"/>
    <n v="1487.8399999999997"/>
    <x v="101"/>
    <x v="3"/>
    <d v="2017-10-31T00:00:00"/>
    <n v="10"/>
    <s v="Bradley Luo"/>
    <s v="Metz"/>
    <s v="Moselle"/>
    <x v="2"/>
    <s v="Bikes"/>
    <x v="0"/>
    <x v="0"/>
    <s v="Silver"/>
    <s v="Mountain-100"/>
    <m/>
  </r>
  <r>
    <s v="SO44703"/>
    <n v="44703001"/>
    <n v="1"/>
    <n v="2171.29"/>
    <n v="3578.27"/>
    <n v="2171.29"/>
    <n v="3578.27"/>
    <n v="1406.98"/>
    <x v="104"/>
    <x v="3"/>
    <d v="2017-10-28T00:00:00"/>
    <n v="4"/>
    <s v="Adriana Gonzalez"/>
    <s v="Colomiers"/>
    <s v="Garonne (Haute)"/>
    <x v="2"/>
    <s v="Bikes"/>
    <x v="1"/>
    <x v="6"/>
    <s v="Red"/>
    <s v="Road-150"/>
    <m/>
  </r>
  <r>
    <s v="SO44729"/>
    <n v="44729001"/>
    <n v="1"/>
    <n v="2171.29"/>
    <n v="3578.27"/>
    <n v="2171.29"/>
    <n v="3578.27"/>
    <n v="1406.98"/>
    <x v="108"/>
    <x v="3"/>
    <d v="2017-11-03T00:00:00"/>
    <n v="5"/>
    <s v="Brad She"/>
    <s v="Cergy"/>
    <s v="Val d'Oise"/>
    <x v="2"/>
    <s v="Bikes"/>
    <x v="1"/>
    <x v="1"/>
    <s v="Red"/>
    <s v="Road-150"/>
    <m/>
  </r>
  <r>
    <s v="SO44734"/>
    <n v="44734001"/>
    <n v="1"/>
    <n v="2171.29"/>
    <n v="3578.27"/>
    <n v="2171.29"/>
    <n v="3578.27"/>
    <n v="1406.98"/>
    <x v="109"/>
    <x v="3"/>
    <d v="2017-11-08T00:00:00"/>
    <n v="9"/>
    <s v="Bethany Chande"/>
    <s v="Drancy"/>
    <s v="Seine Saint Denis"/>
    <x v="2"/>
    <s v="Bikes"/>
    <x v="1"/>
    <x v="4"/>
    <s v="Red"/>
    <s v="Road-150"/>
    <m/>
  </r>
  <r>
    <s v="SO44803"/>
    <n v="44803001"/>
    <n v="1"/>
    <n v="2171.29"/>
    <n v="3578.27"/>
    <n v="2171.29"/>
    <n v="3578.27"/>
    <n v="1406.98"/>
    <x v="110"/>
    <x v="3"/>
    <d v="2017-11-08T00:00:00"/>
    <n v="8"/>
    <s v="Albert Gomez"/>
    <s v="Paris"/>
    <s v="Seine (Paris)"/>
    <x v="2"/>
    <s v="Bikes"/>
    <x v="1"/>
    <x v="1"/>
    <s v="Red"/>
    <s v="Road-150"/>
    <m/>
  </r>
  <r>
    <s v="SO44816"/>
    <n v="44816001"/>
    <n v="1"/>
    <n v="2171.29"/>
    <n v="3578.27"/>
    <n v="2171.29"/>
    <n v="3578.27"/>
    <n v="1406.98"/>
    <x v="112"/>
    <x v="4"/>
    <d v="2017-11-06T00:00:00"/>
    <n v="4"/>
    <s v="Rosa Hu"/>
    <s v="Les Ulis"/>
    <s v="Essonne"/>
    <x v="2"/>
    <s v="Bikes"/>
    <x v="1"/>
    <x v="9"/>
    <s v="Red"/>
    <s v="Road-150"/>
    <m/>
  </r>
  <r>
    <s v="SO44826"/>
    <n v="44826001"/>
    <n v="1"/>
    <n v="2171.29"/>
    <n v="3578.27"/>
    <n v="2171.29"/>
    <n v="3578.27"/>
    <n v="1406.98"/>
    <x v="113"/>
    <x v="4"/>
    <d v="2017-11-13T00:00:00"/>
    <n v="10"/>
    <s v="Margaret He"/>
    <s v="Metz"/>
    <s v="Moselle"/>
    <x v="2"/>
    <s v="Bikes"/>
    <x v="1"/>
    <x v="5"/>
    <s v="Red"/>
    <s v="Road-150"/>
    <m/>
  </r>
  <r>
    <s v="SO44848"/>
    <n v="44848001"/>
    <n v="1"/>
    <n v="1898.09"/>
    <n v="3374.99"/>
    <n v="1898.09"/>
    <n v="3374.99"/>
    <n v="1476.8999999999999"/>
    <x v="117"/>
    <x v="4"/>
    <d v="2017-11-14T00:00:00"/>
    <n v="7"/>
    <s v="Kelli Zhu"/>
    <s v="Paris"/>
    <s v="Seine (Paris)"/>
    <x v="2"/>
    <s v="Bikes"/>
    <x v="0"/>
    <x v="13"/>
    <s v="Black"/>
    <s v="Mountain-100"/>
    <m/>
  </r>
  <r>
    <s v="SO44849"/>
    <n v="44849001"/>
    <n v="1"/>
    <n v="413.15"/>
    <n v="699.1"/>
    <n v="413.15"/>
    <n v="699.1"/>
    <n v="285.95000000000005"/>
    <x v="117"/>
    <x v="4"/>
    <d v="2017-11-14T00:00:00"/>
    <n v="7"/>
    <s v="Cedric Raji"/>
    <s v="Les Ulis"/>
    <s v="Essonne"/>
    <x v="2"/>
    <s v="Bikes"/>
    <x v="1"/>
    <x v="16"/>
    <s v="Red"/>
    <s v="Road-650"/>
    <m/>
  </r>
  <r>
    <s v="SO44874"/>
    <n v="44874001"/>
    <n v="1"/>
    <n v="413.15"/>
    <n v="699.1"/>
    <n v="413.15"/>
    <n v="699.1"/>
    <n v="285.95000000000005"/>
    <x v="119"/>
    <x v="4"/>
    <d v="2017-11-19T00:00:00"/>
    <n v="9"/>
    <s v="Tonya Shen"/>
    <s v="Paris"/>
    <s v="Seine (Paris)"/>
    <x v="2"/>
    <s v="Bikes"/>
    <x v="1"/>
    <x v="18"/>
    <s v="Red"/>
    <s v="Road-650"/>
    <m/>
  </r>
  <r>
    <s v="SO44901"/>
    <n v="44901001"/>
    <n v="1"/>
    <n v="2171.29"/>
    <n v="3578.27"/>
    <n v="2171.29"/>
    <n v="3578.27"/>
    <n v="1406.98"/>
    <x v="121"/>
    <x v="4"/>
    <d v="2017-11-16T00:00:00"/>
    <n v="3"/>
    <s v="Andres Nara"/>
    <s v="Paris"/>
    <s v="Seine (Paris)"/>
    <x v="2"/>
    <s v="Bikes"/>
    <x v="1"/>
    <x v="4"/>
    <s v="Red"/>
    <s v="Road-150"/>
    <m/>
  </r>
  <r>
    <s v="SO44929"/>
    <n v="44929001"/>
    <n v="1"/>
    <n v="2171.29"/>
    <n v="3578.27"/>
    <n v="2171.29"/>
    <n v="3578.27"/>
    <n v="1406.98"/>
    <x v="125"/>
    <x v="4"/>
    <d v="2017-11-19T00:00:00"/>
    <n v="2"/>
    <s v="Ashley Clark"/>
    <s v="Lille"/>
    <s v="Nord"/>
    <x v="2"/>
    <s v="Bikes"/>
    <x v="1"/>
    <x v="9"/>
    <s v="Red"/>
    <s v="Road-150"/>
    <m/>
  </r>
  <r>
    <s v="SO44935"/>
    <n v="44935001"/>
    <n v="1"/>
    <n v="2171.29"/>
    <n v="3578.27"/>
    <n v="2171.29"/>
    <n v="3578.27"/>
    <n v="1406.98"/>
    <x v="126"/>
    <x v="4"/>
    <d v="2017-11-25T00:00:00"/>
    <n v="7"/>
    <s v="Terrance Rodriguez"/>
    <s v="Villeneuve-d'Ascq"/>
    <s v="Nord"/>
    <x v="2"/>
    <s v="Bikes"/>
    <x v="1"/>
    <x v="9"/>
    <s v="Red"/>
    <s v="Road-150"/>
    <m/>
  </r>
  <r>
    <s v="SO44948"/>
    <n v="44948001"/>
    <n v="1"/>
    <n v="2171.29"/>
    <n v="3578.27"/>
    <n v="2171.29"/>
    <n v="3578.27"/>
    <n v="1406.98"/>
    <x v="127"/>
    <x v="4"/>
    <d v="2017-11-24T00:00:00"/>
    <n v="5"/>
    <s v="Kyle Carter"/>
    <s v="Chatou"/>
    <s v="Yveline"/>
    <x v="2"/>
    <s v="Bikes"/>
    <x v="1"/>
    <x v="9"/>
    <s v="Red"/>
    <s v="Road-150"/>
    <m/>
  </r>
  <r>
    <s v="SO44987"/>
    <n v="44987001"/>
    <n v="1"/>
    <n v="2171.29"/>
    <n v="3578.27"/>
    <n v="2171.29"/>
    <n v="3578.27"/>
    <n v="1406.98"/>
    <x v="132"/>
    <x v="4"/>
    <d v="2017-12-04T00:00:00"/>
    <n v="10"/>
    <s v="Lawrence Alonso"/>
    <s v="Suresnes"/>
    <s v="Hauts de Seine"/>
    <x v="2"/>
    <s v="Bikes"/>
    <x v="1"/>
    <x v="5"/>
    <s v="Red"/>
    <s v="Road-150"/>
    <m/>
  </r>
  <r>
    <s v="SO44988"/>
    <n v="44988001"/>
    <n v="1"/>
    <n v="413.15"/>
    <n v="699.1"/>
    <n v="413.15"/>
    <n v="699.1"/>
    <n v="285.95000000000005"/>
    <x v="132"/>
    <x v="4"/>
    <d v="2017-12-01T00:00:00"/>
    <n v="7"/>
    <s v="Byron Romero"/>
    <s v="Dunkerque"/>
    <s v="Nord"/>
    <x v="2"/>
    <s v="Bikes"/>
    <x v="1"/>
    <x v="14"/>
    <s v="Black"/>
    <s v="Road-650"/>
    <m/>
  </r>
  <r>
    <s v="SO45006"/>
    <n v="45006001"/>
    <n v="1"/>
    <n v="2171.29"/>
    <n v="3578.27"/>
    <n v="2171.29"/>
    <n v="3578.27"/>
    <n v="1406.98"/>
    <x v="134"/>
    <x v="4"/>
    <d v="2017-12-04T00:00:00"/>
    <n v="7"/>
    <s v="Isaac Gray"/>
    <s v="Versailles"/>
    <s v="Yveline"/>
    <x v="2"/>
    <s v="Bikes"/>
    <x v="1"/>
    <x v="9"/>
    <s v="Red"/>
    <s v="Road-150"/>
    <m/>
  </r>
  <r>
    <s v="SO45078"/>
    <n v="45078001"/>
    <n v="1"/>
    <n v="2171.29"/>
    <n v="3578.27"/>
    <n v="2171.29"/>
    <n v="3578.27"/>
    <n v="1406.98"/>
    <x v="138"/>
    <x v="5"/>
    <d v="2017-12-06T00:00:00"/>
    <n v="5"/>
    <s v="Abby Sandberg"/>
    <s v="Versailles"/>
    <s v="Yveline"/>
    <x v="2"/>
    <s v="Bikes"/>
    <x v="1"/>
    <x v="4"/>
    <s v="Red"/>
    <s v="Road-150"/>
    <m/>
  </r>
  <r>
    <s v="SO45096"/>
    <n v="45096001"/>
    <n v="1"/>
    <n v="2171.29"/>
    <n v="3578.27"/>
    <n v="2171.29"/>
    <n v="3578.27"/>
    <n v="1406.98"/>
    <x v="169"/>
    <x v="5"/>
    <d v="2017-12-12T00:00:00"/>
    <n v="8"/>
    <s v="Amanda Perez"/>
    <s v="Roubaix"/>
    <s v="Nord"/>
    <x v="2"/>
    <s v="Bikes"/>
    <x v="1"/>
    <x v="9"/>
    <s v="Red"/>
    <s v="Road-150"/>
    <m/>
  </r>
  <r>
    <s v="SO45126"/>
    <n v="45126001"/>
    <n v="1"/>
    <n v="2171.29"/>
    <n v="3578.27"/>
    <n v="2171.29"/>
    <n v="3578.27"/>
    <n v="1406.98"/>
    <x v="144"/>
    <x v="5"/>
    <d v="2017-12-16T00:00:00"/>
    <n v="6"/>
    <s v="Meredith Alvarez"/>
    <s v="Lille"/>
    <s v="Nord"/>
    <x v="2"/>
    <s v="Bikes"/>
    <x v="1"/>
    <x v="6"/>
    <s v="Red"/>
    <s v="Road-150"/>
    <m/>
  </r>
  <r>
    <s v="SO45139"/>
    <n v="45139001"/>
    <n v="1"/>
    <n v="2171.29"/>
    <n v="3578.27"/>
    <n v="2171.29"/>
    <n v="3578.27"/>
    <n v="1406.98"/>
    <x v="146"/>
    <x v="5"/>
    <d v="2017-12-17T00:00:00"/>
    <n v="5"/>
    <s v="Wayne Nath"/>
    <s v="Paris"/>
    <s v="Seine (Paris)"/>
    <x v="2"/>
    <s v="Bikes"/>
    <x v="1"/>
    <x v="5"/>
    <s v="Red"/>
    <s v="Road-150"/>
    <m/>
  </r>
  <r>
    <s v="SO45140"/>
    <n v="45140001"/>
    <n v="1"/>
    <n v="2171.29"/>
    <n v="3578.27"/>
    <n v="2171.29"/>
    <n v="3578.27"/>
    <n v="1406.98"/>
    <x v="146"/>
    <x v="5"/>
    <d v="2017-12-21T00:00:00"/>
    <n v="9"/>
    <s v="Veronica Subram"/>
    <s v="Colomiers"/>
    <s v="Garonne (Haute)"/>
    <x v="2"/>
    <s v="Bikes"/>
    <x v="1"/>
    <x v="9"/>
    <s v="Red"/>
    <s v="Road-150"/>
    <m/>
  </r>
  <r>
    <s v="SO45158"/>
    <n v="45158001"/>
    <n v="1"/>
    <n v="1912.15"/>
    <n v="3399.99"/>
    <n v="1912.15"/>
    <n v="3399.99"/>
    <n v="1487.8399999999997"/>
    <x v="148"/>
    <x v="5"/>
    <d v="2017-12-18T00:00:00"/>
    <n v="3"/>
    <s v="Cheryl Suarez"/>
    <s v="Les Ulis"/>
    <s v="Essonne"/>
    <x v="2"/>
    <s v="Bikes"/>
    <x v="0"/>
    <x v="3"/>
    <s v="Silver"/>
    <s v="Mountain-100"/>
    <m/>
  </r>
  <r>
    <s v="SO45172"/>
    <n v="45172001"/>
    <n v="1"/>
    <n v="413.15"/>
    <n v="699.1"/>
    <n v="413.15"/>
    <n v="699.1"/>
    <n v="285.95000000000005"/>
    <x v="150"/>
    <x v="5"/>
    <d v="2017-12-20T00:00:00"/>
    <n v="3"/>
    <s v="Deanna Sai"/>
    <s v="Drancy"/>
    <s v="Seine Saint Denis"/>
    <x v="2"/>
    <s v="Bikes"/>
    <x v="1"/>
    <x v="21"/>
    <s v="Black"/>
    <s v="Road-650"/>
    <m/>
  </r>
  <r>
    <s v="SO45205"/>
    <n v="45205001"/>
    <n v="1"/>
    <n v="1912.15"/>
    <n v="3399.99"/>
    <n v="1912.15"/>
    <n v="3399.99"/>
    <n v="1487.8399999999997"/>
    <x v="155"/>
    <x v="5"/>
    <d v="2017-12-26T00:00:00"/>
    <n v="4"/>
    <s v="Tracy Chapman"/>
    <s v="Saint-Denis"/>
    <s v="Seine Saint Denis"/>
    <x v="2"/>
    <s v="Bikes"/>
    <x v="0"/>
    <x v="3"/>
    <s v="Silver"/>
    <s v="Mountain-100"/>
    <m/>
  </r>
  <r>
    <s v="SO45206"/>
    <n v="45206001"/>
    <n v="1"/>
    <n v="2171.29"/>
    <n v="3578.27"/>
    <n v="2171.29"/>
    <n v="3578.27"/>
    <n v="1406.98"/>
    <x v="155"/>
    <x v="5"/>
    <d v="2017-12-30T00:00:00"/>
    <n v="8"/>
    <s v="Tammy Chandra"/>
    <s v="Cergy"/>
    <s v="Val d'Oise"/>
    <x v="2"/>
    <s v="Bikes"/>
    <x v="1"/>
    <x v="4"/>
    <s v="Red"/>
    <s v="Road-150"/>
    <m/>
  </r>
  <r>
    <s v="SO45214"/>
    <n v="45214001"/>
    <n v="1"/>
    <n v="2171.29"/>
    <n v="3578.27"/>
    <n v="2171.29"/>
    <n v="3578.27"/>
    <n v="1406.98"/>
    <x v="170"/>
    <x v="5"/>
    <d v="2017-12-28T00:00:00"/>
    <n v="5"/>
    <s v="Jared Cook"/>
    <s v="Bobigny"/>
    <s v="Seine Saint Denis"/>
    <x v="2"/>
    <s v="Bikes"/>
    <x v="1"/>
    <x v="1"/>
    <s v="Red"/>
    <s v="Road-150"/>
    <m/>
  </r>
  <r>
    <s v="SO45234"/>
    <n v="45234001"/>
    <n v="1"/>
    <n v="413.15"/>
    <n v="699.1"/>
    <n v="413.15"/>
    <n v="699.1"/>
    <n v="285.95000000000005"/>
    <x v="159"/>
    <x v="5"/>
    <d v="2018-01-05T00:00:00"/>
    <n v="9"/>
    <s v="Deanna Prasad"/>
    <s v="Lieusaint"/>
    <s v="Seine et Marne"/>
    <x v="2"/>
    <s v="Bikes"/>
    <x v="1"/>
    <x v="19"/>
    <s v="Red"/>
    <s v="Road-650"/>
    <m/>
  </r>
  <r>
    <s v="SO43712"/>
    <n v="43712001"/>
    <n v="1"/>
    <n v="2171.29"/>
    <n v="3578.27"/>
    <n v="2171.29"/>
    <n v="3578.27"/>
    <n v="1406.98"/>
    <x v="1"/>
    <x v="0"/>
    <d v="2017-07-08T00:00:00"/>
    <n v="6"/>
    <s v="Abigail Henderson"/>
    <s v="Werne"/>
    <s v="Nordrhein-Westfalen"/>
    <x v="3"/>
    <s v="Bikes"/>
    <x v="1"/>
    <x v="6"/>
    <s v="Red"/>
    <s v="Road-150"/>
    <m/>
  </r>
  <r>
    <s v="SO43720"/>
    <n v="43720001"/>
    <n v="1"/>
    <n v="2171.29"/>
    <n v="3578.27"/>
    <n v="2171.29"/>
    <n v="3578.27"/>
    <n v="1406.98"/>
    <x v="2"/>
    <x v="0"/>
    <d v="2017-07-10T00:00:00"/>
    <n v="7"/>
    <s v="Melanie Sanchez"/>
    <s v="Ingolstadt"/>
    <s v="Bayern"/>
    <x v="3"/>
    <s v="Bikes"/>
    <x v="1"/>
    <x v="6"/>
    <s v="Red"/>
    <s v="Road-150"/>
    <m/>
  </r>
  <r>
    <s v="SO43725"/>
    <n v="43725001"/>
    <n v="1"/>
    <n v="2171.29"/>
    <n v="3578.27"/>
    <n v="2171.29"/>
    <n v="3578.27"/>
    <n v="1406.98"/>
    <x v="3"/>
    <x v="0"/>
    <d v="2017-07-06T00:00:00"/>
    <n v="2"/>
    <s v="Anne Dominguez"/>
    <s v="Kassel"/>
    <s v="Hessen"/>
    <x v="3"/>
    <s v="Bikes"/>
    <x v="1"/>
    <x v="6"/>
    <s v="Red"/>
    <s v="Road-150"/>
    <m/>
  </r>
  <r>
    <s v="SO43737"/>
    <n v="43737001"/>
    <n v="1"/>
    <n v="2171.29"/>
    <n v="3578.27"/>
    <n v="2171.29"/>
    <n v="3578.27"/>
    <n v="1406.98"/>
    <x v="5"/>
    <x v="0"/>
    <d v="2017-07-13T00:00:00"/>
    <n v="7"/>
    <s v="Lindsey Andersen"/>
    <s v="Paderborn"/>
    <s v="Nordrhein-Westfalen"/>
    <x v="3"/>
    <s v="Bikes"/>
    <x v="1"/>
    <x v="6"/>
    <s v="Red"/>
    <s v="Road-150"/>
    <m/>
  </r>
  <r>
    <s v="SO43752"/>
    <n v="43752001"/>
    <n v="1"/>
    <n v="2171.29"/>
    <n v="3578.27"/>
    <n v="2171.29"/>
    <n v="3578.27"/>
    <n v="1406.98"/>
    <x v="6"/>
    <x v="0"/>
    <d v="2017-07-09T00:00:00"/>
    <n v="2"/>
    <s v="Luke Adams"/>
    <s v="Paderborn"/>
    <s v="Nordrhein-Westfalen"/>
    <x v="3"/>
    <s v="Bikes"/>
    <x v="1"/>
    <x v="6"/>
    <s v="Red"/>
    <s v="Road-150"/>
    <m/>
  </r>
  <r>
    <s v="SO43759"/>
    <n v="43759001"/>
    <n v="1"/>
    <n v="2171.29"/>
    <n v="3578.27"/>
    <n v="2171.29"/>
    <n v="3578.27"/>
    <n v="1406.98"/>
    <x v="7"/>
    <x v="0"/>
    <d v="2017-07-11T00:00:00"/>
    <n v="3"/>
    <s v="Jon Chander"/>
    <s v="Hof"/>
    <s v="Bayern"/>
    <x v="3"/>
    <s v="Bikes"/>
    <x v="1"/>
    <x v="1"/>
    <s v="Red"/>
    <s v="Road-150"/>
    <m/>
  </r>
  <r>
    <s v="SO43776"/>
    <n v="43776001"/>
    <n v="1"/>
    <n v="2171.29"/>
    <n v="3578.27"/>
    <n v="2171.29"/>
    <n v="3578.27"/>
    <n v="1406.98"/>
    <x v="9"/>
    <x v="0"/>
    <d v="2017-07-20T00:00:00"/>
    <n v="10"/>
    <s v="James Flores"/>
    <s v="Neunkirchen"/>
    <s v="Saarland"/>
    <x v="3"/>
    <s v="Bikes"/>
    <x v="1"/>
    <x v="5"/>
    <s v="Red"/>
    <s v="Road-150"/>
    <m/>
  </r>
  <r>
    <s v="SO43787"/>
    <n v="43787001"/>
    <n v="1"/>
    <n v="1912.15"/>
    <n v="3399.99"/>
    <n v="1912.15"/>
    <n v="3399.99"/>
    <n v="1487.8399999999997"/>
    <x v="11"/>
    <x v="0"/>
    <d v="2017-07-18T00:00:00"/>
    <n v="6"/>
    <s v="Don Lal"/>
    <s v="Berlin"/>
    <s v="Hessen"/>
    <x v="3"/>
    <s v="Bikes"/>
    <x v="0"/>
    <x v="3"/>
    <s v="Silver"/>
    <s v="Mountain-100"/>
    <m/>
  </r>
  <r>
    <s v="SO43808"/>
    <n v="43808001"/>
    <n v="1"/>
    <n v="2171.29"/>
    <n v="3578.27"/>
    <n v="2171.29"/>
    <n v="3578.27"/>
    <n v="1406.98"/>
    <x v="13"/>
    <x v="0"/>
    <d v="2017-07-23T00:00:00"/>
    <n v="9"/>
    <s v="Allen Garcia"/>
    <s v="Münster"/>
    <s v="Saarland"/>
    <x v="3"/>
    <s v="Bikes"/>
    <x v="1"/>
    <x v="4"/>
    <s v="Red"/>
    <s v="Road-150"/>
    <m/>
  </r>
  <r>
    <s v="SO43841"/>
    <n v="43841001"/>
    <n v="1"/>
    <n v="2171.29"/>
    <n v="3578.27"/>
    <n v="2171.29"/>
    <n v="3578.27"/>
    <n v="1406.98"/>
    <x v="16"/>
    <x v="0"/>
    <d v="2017-07-26T00:00:00"/>
    <n v="9"/>
    <s v="Craig Jiménez"/>
    <s v="Münster"/>
    <s v="Saarland"/>
    <x v="3"/>
    <s v="Bikes"/>
    <x v="1"/>
    <x v="5"/>
    <s v="Red"/>
    <s v="Road-150"/>
    <m/>
  </r>
  <r>
    <s v="SO43922"/>
    <n v="43922001"/>
    <n v="1"/>
    <n v="2171.29"/>
    <n v="3578.27"/>
    <n v="2171.29"/>
    <n v="3578.27"/>
    <n v="1406.98"/>
    <x v="16"/>
    <x v="0"/>
    <d v="2017-07-25T00:00:00"/>
    <n v="8"/>
    <s v="Mitchell Jai"/>
    <s v="Münster"/>
    <s v="Saarland"/>
    <x v="3"/>
    <s v="Bikes"/>
    <x v="1"/>
    <x v="1"/>
    <s v="Red"/>
    <s v="Road-150"/>
    <m/>
  </r>
  <r>
    <s v="SO43931"/>
    <n v="43931001"/>
    <n v="1"/>
    <n v="2171.29"/>
    <n v="3578.27"/>
    <n v="2171.29"/>
    <n v="3578.27"/>
    <n v="1406.98"/>
    <x v="18"/>
    <x v="0"/>
    <d v="2017-07-25T00:00:00"/>
    <n v="6"/>
    <s v="Bridget Jai"/>
    <s v="Frankfurt"/>
    <s v="Bayern"/>
    <x v="3"/>
    <s v="Bikes"/>
    <x v="1"/>
    <x v="4"/>
    <s v="Red"/>
    <s v="Road-150"/>
    <m/>
  </r>
  <r>
    <s v="SO43975"/>
    <n v="43975001"/>
    <n v="1"/>
    <n v="2171.29"/>
    <n v="3578.27"/>
    <n v="2171.29"/>
    <n v="3578.27"/>
    <n v="1406.98"/>
    <x v="22"/>
    <x v="0"/>
    <d v="2017-07-29T00:00:00"/>
    <n v="6"/>
    <s v="Paula Ortega"/>
    <s v="Erlangen"/>
    <s v="Bayern"/>
    <x v="3"/>
    <s v="Bikes"/>
    <x v="1"/>
    <x v="9"/>
    <s v="Red"/>
    <s v="Road-150"/>
    <m/>
  </r>
  <r>
    <s v="SO43984"/>
    <n v="43984001"/>
    <n v="1"/>
    <n v="2171.29"/>
    <n v="3578.27"/>
    <n v="2171.29"/>
    <n v="3578.27"/>
    <n v="1406.98"/>
    <x v="23"/>
    <x v="0"/>
    <d v="2017-08-03T00:00:00"/>
    <n v="10"/>
    <s v="Brad Sharma"/>
    <s v="Grevenbroich"/>
    <s v="Bayern"/>
    <x v="3"/>
    <s v="Bikes"/>
    <x v="1"/>
    <x v="6"/>
    <s v="Red"/>
    <s v="Road-150"/>
    <m/>
  </r>
  <r>
    <s v="SO43985"/>
    <n v="43985001"/>
    <n v="1"/>
    <n v="2171.29"/>
    <n v="3578.27"/>
    <n v="2171.29"/>
    <n v="3578.27"/>
    <n v="1406.98"/>
    <x v="23"/>
    <x v="0"/>
    <d v="2017-07-29T00:00:00"/>
    <n v="5"/>
    <s v="Cara Liang"/>
    <s v="Salzgitter"/>
    <s v="Hessen"/>
    <x v="3"/>
    <s v="Bikes"/>
    <x v="1"/>
    <x v="4"/>
    <s v="Red"/>
    <s v="Road-150"/>
    <m/>
  </r>
  <r>
    <s v="SO44003"/>
    <n v="44003001"/>
    <n v="1"/>
    <n v="413.15"/>
    <n v="699.1"/>
    <n v="413.15"/>
    <n v="699.1"/>
    <n v="285.95000000000005"/>
    <x v="25"/>
    <x v="0"/>
    <d v="2017-08-01T00:00:00"/>
    <n v="6"/>
    <s v="Kelli Chen"/>
    <s v="München"/>
    <s v="Hessen"/>
    <x v="3"/>
    <s v="Bikes"/>
    <x v="1"/>
    <x v="17"/>
    <s v="Black"/>
    <s v="Road-650"/>
    <m/>
  </r>
  <r>
    <s v="SO44011"/>
    <n v="44011001"/>
    <n v="1"/>
    <n v="2171.29"/>
    <n v="3578.27"/>
    <n v="2171.29"/>
    <n v="3578.27"/>
    <n v="1406.98"/>
    <x v="25"/>
    <x v="0"/>
    <d v="2017-07-28T00:00:00"/>
    <n v="2"/>
    <s v="Lindsay Luo"/>
    <s v="Eilenburg"/>
    <s v="Brandenburg"/>
    <x v="3"/>
    <s v="Bikes"/>
    <x v="1"/>
    <x v="1"/>
    <s v="Red"/>
    <s v="Road-150"/>
    <m/>
  </r>
  <r>
    <s v="SO44049"/>
    <n v="44049001"/>
    <n v="1"/>
    <n v="2171.29"/>
    <n v="3578.27"/>
    <n v="2171.29"/>
    <n v="3578.27"/>
    <n v="1406.98"/>
    <x v="29"/>
    <x v="0"/>
    <d v="2017-08-03T00:00:00"/>
    <n v="4"/>
    <s v="Vanessa Henderson"/>
    <s v="Kassel"/>
    <s v="Hessen"/>
    <x v="3"/>
    <s v="Bikes"/>
    <x v="1"/>
    <x v="5"/>
    <s v="Red"/>
    <s v="Road-150"/>
    <m/>
  </r>
  <r>
    <s v="SO44053"/>
    <n v="44053001"/>
    <n v="1"/>
    <n v="413.15"/>
    <n v="699.1"/>
    <n v="413.15"/>
    <n v="699.1"/>
    <n v="285.95000000000005"/>
    <x v="30"/>
    <x v="0"/>
    <d v="2017-08-02T00:00:00"/>
    <n v="2"/>
    <s v="Nancy Srini"/>
    <s v="Hamburg"/>
    <s v="Hessen"/>
    <x v="3"/>
    <s v="Bikes"/>
    <x v="1"/>
    <x v="14"/>
    <s v="Black"/>
    <s v="Road-650"/>
    <m/>
  </r>
  <r>
    <s v="SO44054"/>
    <n v="44054001"/>
    <n v="1"/>
    <n v="2171.29"/>
    <n v="3578.27"/>
    <n v="2171.29"/>
    <n v="3578.27"/>
    <n v="1406.98"/>
    <x v="30"/>
    <x v="0"/>
    <d v="2017-08-09T00:00:00"/>
    <n v="9"/>
    <s v="Sharon Kumar"/>
    <s v="Frankfurt"/>
    <s v="Hessen"/>
    <x v="3"/>
    <s v="Bikes"/>
    <x v="1"/>
    <x v="5"/>
    <s v="Red"/>
    <s v="Road-150"/>
    <m/>
  </r>
  <r>
    <s v="SO44055"/>
    <n v="44055001"/>
    <n v="1"/>
    <n v="2171.29"/>
    <n v="3578.27"/>
    <n v="2171.29"/>
    <n v="3578.27"/>
    <n v="1406.98"/>
    <x v="30"/>
    <x v="0"/>
    <d v="2017-08-10T00:00:00"/>
    <n v="10"/>
    <s v="Phillip Rana"/>
    <s v="Leipzig"/>
    <s v="Nordrhein-Westfalen"/>
    <x v="3"/>
    <s v="Bikes"/>
    <x v="1"/>
    <x v="1"/>
    <s v="Red"/>
    <s v="Road-150"/>
    <m/>
  </r>
  <r>
    <s v="SO44056"/>
    <n v="44056001"/>
    <n v="1"/>
    <n v="2171.29"/>
    <n v="3578.27"/>
    <n v="2171.29"/>
    <n v="3578.27"/>
    <n v="1406.98"/>
    <x v="30"/>
    <x v="0"/>
    <d v="2017-08-09T00:00:00"/>
    <n v="9"/>
    <s v="Lori Ramos"/>
    <s v="Berlin"/>
    <s v="Hessen"/>
    <x v="3"/>
    <s v="Bikes"/>
    <x v="1"/>
    <x v="5"/>
    <s v="Red"/>
    <s v="Road-150"/>
    <m/>
  </r>
  <r>
    <s v="SO44068"/>
    <n v="44068001"/>
    <n v="1"/>
    <n v="2171.29"/>
    <n v="3578.27"/>
    <n v="2171.29"/>
    <n v="3578.27"/>
    <n v="1406.98"/>
    <x v="32"/>
    <x v="1"/>
    <d v="2017-08-04T00:00:00"/>
    <n v="2"/>
    <s v="Ashlee Xu"/>
    <s v="Hannover"/>
    <s v="Nordrhein-Westfalen"/>
    <x v="3"/>
    <s v="Bikes"/>
    <x v="1"/>
    <x v="4"/>
    <s v="Red"/>
    <s v="Road-150"/>
    <m/>
  </r>
  <r>
    <s v="SO44141"/>
    <n v="44141001"/>
    <n v="1"/>
    <n v="2171.29"/>
    <n v="3578.27"/>
    <n v="2171.29"/>
    <n v="3578.27"/>
    <n v="1406.98"/>
    <x v="34"/>
    <x v="1"/>
    <d v="2017-08-12T00:00:00"/>
    <n v="8"/>
    <s v="Shaun Deng"/>
    <s v="Stuttgart"/>
    <s v="Saarland"/>
    <x v="3"/>
    <s v="Bikes"/>
    <x v="1"/>
    <x v="4"/>
    <s v="Red"/>
    <s v="Road-150"/>
    <m/>
  </r>
  <r>
    <s v="SO44158"/>
    <n v="44158001"/>
    <n v="1"/>
    <n v="2171.29"/>
    <n v="3578.27"/>
    <n v="2171.29"/>
    <n v="3578.27"/>
    <n v="1406.98"/>
    <x v="171"/>
    <x v="1"/>
    <d v="2017-08-14T00:00:00"/>
    <n v="7"/>
    <s v="Anne Rubio"/>
    <s v="Stuttgart"/>
    <s v="Saarland"/>
    <x v="3"/>
    <s v="Bikes"/>
    <x v="1"/>
    <x v="6"/>
    <s v="Red"/>
    <s v="Road-150"/>
    <m/>
  </r>
  <r>
    <s v="SO44192"/>
    <n v="44192001"/>
    <n v="1"/>
    <n v="2171.29"/>
    <n v="3578.27"/>
    <n v="2171.29"/>
    <n v="3578.27"/>
    <n v="1406.98"/>
    <x v="43"/>
    <x v="1"/>
    <d v="2017-08-21T00:00:00"/>
    <n v="6"/>
    <s v="Benjamin Jackson"/>
    <s v="Ingolstadt"/>
    <s v="Bayern"/>
    <x v="3"/>
    <s v="Bikes"/>
    <x v="1"/>
    <x v="9"/>
    <s v="Red"/>
    <s v="Road-150"/>
    <m/>
  </r>
  <r>
    <s v="SO44216"/>
    <n v="44216001"/>
    <n v="1"/>
    <n v="2171.29"/>
    <n v="3578.27"/>
    <n v="2171.29"/>
    <n v="3578.27"/>
    <n v="1406.98"/>
    <x v="48"/>
    <x v="1"/>
    <d v="2017-08-22T00:00:00"/>
    <n v="2"/>
    <s v="Andres Shan"/>
    <s v="Frankfurt am Main"/>
    <s v="Saarland"/>
    <x v="3"/>
    <s v="Bikes"/>
    <x v="1"/>
    <x v="5"/>
    <s v="Red"/>
    <s v="Road-150"/>
    <m/>
  </r>
  <r>
    <s v="SO44240"/>
    <n v="44240001"/>
    <n v="1"/>
    <n v="2171.29"/>
    <n v="3578.27"/>
    <n v="2171.29"/>
    <n v="3578.27"/>
    <n v="1406.98"/>
    <x v="51"/>
    <x v="1"/>
    <d v="2017-09-03T00:00:00"/>
    <n v="10"/>
    <s v="Carol Xu"/>
    <s v="Offenbach"/>
    <s v="Saarland"/>
    <x v="3"/>
    <s v="Bikes"/>
    <x v="1"/>
    <x v="6"/>
    <s v="Red"/>
    <s v="Road-150"/>
    <m/>
  </r>
  <r>
    <s v="SO44258"/>
    <n v="44258001"/>
    <n v="1"/>
    <n v="2171.29"/>
    <n v="3578.27"/>
    <n v="2171.29"/>
    <n v="3578.27"/>
    <n v="1406.98"/>
    <x v="54"/>
    <x v="1"/>
    <d v="2017-09-04T00:00:00"/>
    <n v="7"/>
    <s v="Alan Chen"/>
    <s v="Ingolstadt"/>
    <s v="Bayern"/>
    <x v="3"/>
    <s v="Bikes"/>
    <x v="1"/>
    <x v="1"/>
    <s v="Red"/>
    <s v="Road-150"/>
    <m/>
  </r>
  <r>
    <s v="SO44267"/>
    <n v="44267001"/>
    <n v="1"/>
    <n v="413.15"/>
    <n v="699.1"/>
    <n v="413.15"/>
    <n v="699.1"/>
    <n v="285.95000000000005"/>
    <x v="172"/>
    <x v="1"/>
    <d v="2017-09-07T00:00:00"/>
    <n v="9"/>
    <s v="Lance Gomez"/>
    <s v="Braunschweig"/>
    <s v="Nordrhein-Westfalen"/>
    <x v="3"/>
    <s v="Bikes"/>
    <x v="1"/>
    <x v="7"/>
    <s v="Black"/>
    <s v="Road-650"/>
    <m/>
  </r>
  <r>
    <s v="SO44361"/>
    <n v="44361001"/>
    <n v="1"/>
    <n v="2171.29"/>
    <n v="3578.27"/>
    <n v="2171.29"/>
    <n v="3578.27"/>
    <n v="1406.98"/>
    <x v="64"/>
    <x v="2"/>
    <d v="2017-09-11T00:00:00"/>
    <n v="2"/>
    <s v="Peter Jai"/>
    <s v="Dresden"/>
    <s v="Hessen"/>
    <x v="3"/>
    <s v="Bikes"/>
    <x v="1"/>
    <x v="1"/>
    <s v="Red"/>
    <s v="Road-150"/>
    <m/>
  </r>
  <r>
    <s v="SO44373"/>
    <n v="44373001"/>
    <n v="1"/>
    <n v="2171.29"/>
    <n v="3578.27"/>
    <n v="2171.29"/>
    <n v="3578.27"/>
    <n v="1406.98"/>
    <x v="66"/>
    <x v="2"/>
    <d v="2017-09-20T00:00:00"/>
    <n v="9"/>
    <s v="Linda Jimenez"/>
    <s v="München"/>
    <s v="Hamburg"/>
    <x v="3"/>
    <s v="Bikes"/>
    <x v="1"/>
    <x v="1"/>
    <s v="Red"/>
    <s v="Road-150"/>
    <m/>
  </r>
  <r>
    <s v="SO44376"/>
    <n v="44376001"/>
    <n v="1"/>
    <n v="1898.09"/>
    <n v="3374.99"/>
    <n v="1898.09"/>
    <n v="3374.99"/>
    <n v="1476.8999999999999"/>
    <x v="66"/>
    <x v="2"/>
    <d v="2017-09-14T00:00:00"/>
    <n v="3"/>
    <s v="Janet Gomez"/>
    <s v="Leipzig"/>
    <s v="Nordrhein-Westfalen"/>
    <x v="3"/>
    <s v="Bikes"/>
    <x v="0"/>
    <x v="15"/>
    <s v="Black"/>
    <s v="Mountain-100"/>
    <m/>
  </r>
  <r>
    <s v="SO44393"/>
    <n v="44393001"/>
    <n v="1"/>
    <n v="1912.15"/>
    <n v="3399.99"/>
    <n v="1912.15"/>
    <n v="3399.99"/>
    <n v="1487.8399999999997"/>
    <x v="68"/>
    <x v="2"/>
    <d v="2017-09-20T00:00:00"/>
    <n v="7"/>
    <s v="Bruce Suri"/>
    <s v="Kiel"/>
    <s v="Saarland"/>
    <x v="3"/>
    <s v="Bikes"/>
    <x v="0"/>
    <x v="11"/>
    <s v="Silver"/>
    <s v="Mountain-100"/>
    <m/>
  </r>
  <r>
    <s v="SO44402"/>
    <n v="44402001"/>
    <n v="1"/>
    <n v="2171.29"/>
    <n v="3578.27"/>
    <n v="2171.29"/>
    <n v="3578.27"/>
    <n v="1406.98"/>
    <x v="164"/>
    <x v="2"/>
    <d v="2017-09-22T00:00:00"/>
    <n v="7"/>
    <s v="Teresa Ruiz"/>
    <s v="Grevenbroich"/>
    <s v="Bayern"/>
    <x v="3"/>
    <s v="Bikes"/>
    <x v="1"/>
    <x v="5"/>
    <s v="Red"/>
    <s v="Road-150"/>
    <m/>
  </r>
  <r>
    <s v="SO44413"/>
    <n v="44413001"/>
    <n v="1"/>
    <n v="2171.29"/>
    <n v="3578.27"/>
    <n v="2171.29"/>
    <n v="3578.27"/>
    <n v="1406.98"/>
    <x v="72"/>
    <x v="2"/>
    <d v="2017-09-27T00:00:00"/>
    <n v="9"/>
    <s v="Drew Sharma"/>
    <s v="Frankfurt"/>
    <s v="Bayern"/>
    <x v="3"/>
    <s v="Bikes"/>
    <x v="1"/>
    <x v="1"/>
    <s v="Red"/>
    <s v="Road-150"/>
    <m/>
  </r>
  <r>
    <s v="SO44421"/>
    <n v="44421001"/>
    <n v="1"/>
    <n v="2171.29"/>
    <n v="3578.27"/>
    <n v="2171.29"/>
    <n v="3578.27"/>
    <n v="1406.98"/>
    <x v="73"/>
    <x v="2"/>
    <d v="2017-09-23T00:00:00"/>
    <n v="4"/>
    <s v="Levi Rana"/>
    <s v="Frankfurt am Main"/>
    <s v="Hamburg"/>
    <x v="3"/>
    <s v="Bikes"/>
    <x v="1"/>
    <x v="4"/>
    <s v="Red"/>
    <s v="Road-150"/>
    <m/>
  </r>
  <r>
    <s v="SO44422"/>
    <n v="44422001"/>
    <n v="1"/>
    <n v="413.15"/>
    <n v="699.1"/>
    <n v="413.15"/>
    <n v="699.1"/>
    <n v="285.95000000000005"/>
    <x v="73"/>
    <x v="2"/>
    <d v="2017-09-23T00:00:00"/>
    <n v="4"/>
    <s v="Desiree Gill"/>
    <s v="Erlangen"/>
    <s v="Bayern"/>
    <x v="3"/>
    <s v="Bikes"/>
    <x v="1"/>
    <x v="12"/>
    <s v="Red"/>
    <s v="Road-650"/>
    <m/>
  </r>
  <r>
    <s v="SO44426"/>
    <n v="44426001"/>
    <n v="1"/>
    <n v="2171.29"/>
    <n v="3578.27"/>
    <n v="2171.29"/>
    <n v="3578.27"/>
    <n v="1406.98"/>
    <x v="74"/>
    <x v="2"/>
    <d v="2017-09-25T00:00:00"/>
    <n v="5"/>
    <s v="Gerald Moreno"/>
    <s v="Frankfurt"/>
    <s v="Hessen"/>
    <x v="3"/>
    <s v="Bikes"/>
    <x v="1"/>
    <x v="5"/>
    <s v="Red"/>
    <s v="Road-150"/>
    <m/>
  </r>
  <r>
    <s v="SO44444"/>
    <n v="44444001"/>
    <n v="1"/>
    <n v="2171.29"/>
    <n v="3578.27"/>
    <n v="2171.29"/>
    <n v="3578.27"/>
    <n v="1406.98"/>
    <x v="173"/>
    <x v="2"/>
    <d v="2017-10-04T00:00:00"/>
    <n v="10"/>
    <s v="Jésus Munoz"/>
    <s v="Offenbach"/>
    <s v="Saarland"/>
    <x v="3"/>
    <s v="Bikes"/>
    <x v="1"/>
    <x v="6"/>
    <s v="Red"/>
    <s v="Road-150"/>
    <m/>
  </r>
  <r>
    <s v="SO44463"/>
    <n v="44463001"/>
    <n v="1"/>
    <n v="413.15"/>
    <n v="699.1"/>
    <n v="413.15"/>
    <n v="699.1"/>
    <n v="285.95000000000005"/>
    <x v="80"/>
    <x v="2"/>
    <d v="2017-10-07T00:00:00"/>
    <n v="9"/>
    <s v="Renee Dominguez"/>
    <s v="Münster"/>
    <s v="Saarland"/>
    <x v="3"/>
    <s v="Bikes"/>
    <x v="1"/>
    <x v="22"/>
    <s v="Black"/>
    <s v="Road-650"/>
    <m/>
  </r>
  <r>
    <s v="SO44472"/>
    <n v="44472001"/>
    <n v="1"/>
    <n v="2171.29"/>
    <n v="3578.27"/>
    <n v="2171.29"/>
    <n v="3578.27"/>
    <n v="1406.98"/>
    <x v="81"/>
    <x v="2"/>
    <d v="2017-10-05T00:00:00"/>
    <n v="6"/>
    <s v="Briana Torres"/>
    <s v="Berlin"/>
    <s v="Hessen"/>
    <x v="3"/>
    <s v="Bikes"/>
    <x v="1"/>
    <x v="9"/>
    <s v="Red"/>
    <s v="Road-150"/>
    <m/>
  </r>
  <r>
    <s v="SO44479"/>
    <n v="44479001"/>
    <n v="1"/>
    <n v="1898.09"/>
    <n v="3374.99"/>
    <n v="1898.09"/>
    <n v="3374.99"/>
    <n v="1476.8999999999999"/>
    <x v="174"/>
    <x v="2"/>
    <d v="2017-10-06T00:00:00"/>
    <n v="6"/>
    <s v="Ebony Chandra"/>
    <s v="Bottrop"/>
    <s v="Nordrhein-Westfalen"/>
    <x v="3"/>
    <s v="Bikes"/>
    <x v="0"/>
    <x v="8"/>
    <s v="Black"/>
    <s v="Mountain-100"/>
    <m/>
  </r>
  <r>
    <s v="SO44571"/>
    <n v="44571001"/>
    <n v="1"/>
    <n v="1912.15"/>
    <n v="3399.99"/>
    <n v="1912.15"/>
    <n v="3399.99"/>
    <n v="1487.8399999999997"/>
    <x v="82"/>
    <x v="3"/>
    <d v="2017-10-05T00:00:00"/>
    <n v="4"/>
    <s v="Lindsey Yuan"/>
    <s v="Hamburg"/>
    <s v="Hessen"/>
    <x v="3"/>
    <s v="Bikes"/>
    <x v="0"/>
    <x v="10"/>
    <s v="Silver"/>
    <s v="Mountain-100"/>
    <m/>
  </r>
  <r>
    <s v="SO44580"/>
    <n v="44580001"/>
    <n v="1"/>
    <n v="2171.29"/>
    <n v="3578.27"/>
    <n v="2171.29"/>
    <n v="3578.27"/>
    <n v="1406.98"/>
    <x v="83"/>
    <x v="3"/>
    <d v="2017-10-10T00:00:00"/>
    <n v="7"/>
    <s v="Kelli Lu"/>
    <s v="Essen"/>
    <s v="Hamburg"/>
    <x v="3"/>
    <s v="Bikes"/>
    <x v="1"/>
    <x v="5"/>
    <s v="Red"/>
    <s v="Road-150"/>
    <m/>
  </r>
  <r>
    <s v="SO44590"/>
    <n v="44590001"/>
    <n v="1"/>
    <n v="2171.29"/>
    <n v="3578.27"/>
    <n v="2171.29"/>
    <n v="3578.27"/>
    <n v="1406.98"/>
    <x v="85"/>
    <x v="3"/>
    <d v="2017-10-09T00:00:00"/>
    <n v="4"/>
    <s v="Carl Raje"/>
    <s v="Frankfurt am Main"/>
    <s v="Hamburg"/>
    <x v="3"/>
    <s v="Bikes"/>
    <x v="1"/>
    <x v="1"/>
    <s v="Red"/>
    <s v="Road-150"/>
    <m/>
  </r>
  <r>
    <s v="SO44598"/>
    <n v="44598001"/>
    <n v="1"/>
    <n v="1898.09"/>
    <n v="3374.99"/>
    <n v="1898.09"/>
    <n v="3374.99"/>
    <n v="1476.8999999999999"/>
    <x v="86"/>
    <x v="3"/>
    <d v="2017-10-15T00:00:00"/>
    <n v="9"/>
    <s v="Marvin Browning"/>
    <s v="Paderborn"/>
    <s v="Hamburg"/>
    <x v="3"/>
    <s v="Bikes"/>
    <x v="0"/>
    <x v="13"/>
    <s v="Black"/>
    <s v="Mountain-100"/>
    <m/>
  </r>
  <r>
    <s v="SO44604"/>
    <n v="44604001"/>
    <n v="1"/>
    <n v="413.15"/>
    <n v="699.1"/>
    <n v="413.15"/>
    <n v="699.1"/>
    <n v="285.95000000000005"/>
    <x v="87"/>
    <x v="3"/>
    <d v="2017-10-11T00:00:00"/>
    <n v="4"/>
    <s v="Alejandro Nara"/>
    <s v="Frankfurt am Main"/>
    <s v="Saarland"/>
    <x v="3"/>
    <s v="Bikes"/>
    <x v="1"/>
    <x v="16"/>
    <s v="Red"/>
    <s v="Road-650"/>
    <m/>
  </r>
  <r>
    <s v="SO44611"/>
    <n v="44611001"/>
    <n v="1"/>
    <n v="2171.29"/>
    <n v="3578.27"/>
    <n v="2171.29"/>
    <n v="3578.27"/>
    <n v="1406.98"/>
    <x v="88"/>
    <x v="3"/>
    <d v="2017-10-15T00:00:00"/>
    <n v="7"/>
    <s v="Roger Huang"/>
    <s v="Braunschweig"/>
    <s v="Nordrhein-Westfalen"/>
    <x v="3"/>
    <s v="Bikes"/>
    <x v="1"/>
    <x v="5"/>
    <s v="Red"/>
    <s v="Road-150"/>
    <m/>
  </r>
  <r>
    <s v="SO44619"/>
    <n v="44619001"/>
    <n v="1"/>
    <n v="2171.29"/>
    <n v="3578.27"/>
    <n v="2171.29"/>
    <n v="3578.27"/>
    <n v="1406.98"/>
    <x v="89"/>
    <x v="3"/>
    <d v="2017-10-11T00:00:00"/>
    <n v="2"/>
    <s v="Julie Shan"/>
    <s v="Saarbrücken"/>
    <s v="Saarland"/>
    <x v="3"/>
    <s v="Bikes"/>
    <x v="1"/>
    <x v="9"/>
    <s v="Red"/>
    <s v="Road-150"/>
    <m/>
  </r>
  <r>
    <s v="SO44622"/>
    <n v="44622001"/>
    <n v="1"/>
    <n v="2171.29"/>
    <n v="3578.27"/>
    <n v="2171.29"/>
    <n v="3578.27"/>
    <n v="1406.98"/>
    <x v="89"/>
    <x v="3"/>
    <d v="2017-10-12T00:00:00"/>
    <n v="3"/>
    <s v="Victor Moreno"/>
    <s v="Hamburg"/>
    <s v="Hamburg"/>
    <x v="3"/>
    <s v="Bikes"/>
    <x v="1"/>
    <x v="6"/>
    <s v="Red"/>
    <s v="Road-150"/>
    <m/>
  </r>
  <r>
    <s v="SO44624"/>
    <n v="44624001"/>
    <n v="1"/>
    <n v="413.15"/>
    <n v="699.1"/>
    <n v="413.15"/>
    <n v="699.1"/>
    <n v="285.95000000000005"/>
    <x v="90"/>
    <x v="3"/>
    <d v="2017-10-17T00:00:00"/>
    <n v="7"/>
    <s v="Ryan Flores"/>
    <s v="Ingolstadt"/>
    <s v="Bayern"/>
    <x v="3"/>
    <s v="Bikes"/>
    <x v="1"/>
    <x v="17"/>
    <s v="Black"/>
    <s v="Road-650"/>
    <m/>
  </r>
  <r>
    <s v="SO44646"/>
    <n v="44646001"/>
    <n v="1"/>
    <n v="1912.15"/>
    <n v="3399.99"/>
    <n v="1912.15"/>
    <n v="3399.99"/>
    <n v="1487.8399999999997"/>
    <x v="93"/>
    <x v="3"/>
    <d v="2017-10-22T00:00:00"/>
    <n v="9"/>
    <s v="Laura Chen"/>
    <s v="Salzgitter"/>
    <s v="Hessen"/>
    <x v="3"/>
    <s v="Bikes"/>
    <x v="0"/>
    <x v="3"/>
    <s v="Silver"/>
    <s v="Mountain-100"/>
    <m/>
  </r>
  <r>
    <s v="SO44673"/>
    <n v="44673001"/>
    <n v="1"/>
    <n v="2171.29"/>
    <n v="3578.27"/>
    <n v="2171.29"/>
    <n v="3578.27"/>
    <n v="1406.98"/>
    <x v="97"/>
    <x v="3"/>
    <d v="2017-10-26T00:00:00"/>
    <n v="9"/>
    <s v="Nina Deng"/>
    <s v="Münster"/>
    <s v="Saarland"/>
    <x v="3"/>
    <s v="Bikes"/>
    <x v="1"/>
    <x v="5"/>
    <s v="Red"/>
    <s v="Road-150"/>
    <m/>
  </r>
  <r>
    <s v="SO44704"/>
    <n v="44704001"/>
    <n v="1"/>
    <n v="1898.09"/>
    <n v="3374.99"/>
    <n v="1898.09"/>
    <n v="3374.99"/>
    <n v="1476.8999999999999"/>
    <x v="104"/>
    <x v="3"/>
    <d v="2017-11-03T00:00:00"/>
    <n v="10"/>
    <s v="Erik Romero"/>
    <s v="Paderborn"/>
    <s v="Nordrhein-Westfalen"/>
    <x v="3"/>
    <s v="Bikes"/>
    <x v="0"/>
    <x v="8"/>
    <s v="Black"/>
    <s v="Mountain-100"/>
    <m/>
  </r>
  <r>
    <s v="SO44722"/>
    <n v="44722001"/>
    <n v="1"/>
    <n v="2171.29"/>
    <n v="3578.27"/>
    <n v="2171.29"/>
    <n v="3578.27"/>
    <n v="1406.98"/>
    <x v="107"/>
    <x v="3"/>
    <d v="2017-11-06T00:00:00"/>
    <n v="9"/>
    <s v="Steve Guo"/>
    <s v="Hamburg"/>
    <s v="Hessen"/>
    <x v="3"/>
    <s v="Bikes"/>
    <x v="1"/>
    <x v="1"/>
    <s v="Red"/>
    <s v="Road-150"/>
    <m/>
  </r>
  <r>
    <s v="SO44723"/>
    <n v="44723001"/>
    <n v="1"/>
    <n v="1912.15"/>
    <n v="3399.99"/>
    <n v="1912.15"/>
    <n v="3399.99"/>
    <n v="1487.8399999999997"/>
    <x v="107"/>
    <x v="3"/>
    <d v="2017-11-05T00:00:00"/>
    <n v="8"/>
    <s v="Lucas Price"/>
    <s v="Hof"/>
    <s v="Bayern"/>
    <x v="3"/>
    <s v="Bikes"/>
    <x v="0"/>
    <x v="11"/>
    <s v="Silver"/>
    <s v="Mountain-100"/>
    <m/>
  </r>
  <r>
    <s v="SO44808"/>
    <n v="44808001"/>
    <n v="1"/>
    <n v="2171.29"/>
    <n v="3578.27"/>
    <n v="2171.29"/>
    <n v="3578.27"/>
    <n v="1406.98"/>
    <x v="111"/>
    <x v="4"/>
    <d v="2017-11-08T00:00:00"/>
    <n v="7"/>
    <s v="Dominic Sara"/>
    <s v="Hof"/>
    <s v="Bayern"/>
    <x v="3"/>
    <s v="Bikes"/>
    <x v="1"/>
    <x v="6"/>
    <s v="Red"/>
    <s v="Road-150"/>
    <m/>
  </r>
  <r>
    <s v="SO44831"/>
    <n v="44831001"/>
    <n v="1"/>
    <n v="1898.09"/>
    <n v="3374.99"/>
    <n v="1898.09"/>
    <n v="3374.99"/>
    <n v="1476.8999999999999"/>
    <x v="114"/>
    <x v="4"/>
    <d v="2017-11-06T00:00:00"/>
    <n v="2"/>
    <s v="Monica Mehta"/>
    <s v="Sulzbach Taunus"/>
    <s v="Saarland"/>
    <x v="3"/>
    <s v="Bikes"/>
    <x v="0"/>
    <x v="8"/>
    <s v="Black"/>
    <s v="Mountain-100"/>
    <m/>
  </r>
  <r>
    <s v="SO44837"/>
    <n v="44837001"/>
    <n v="1"/>
    <n v="2171.29"/>
    <n v="3578.27"/>
    <n v="2171.29"/>
    <n v="3578.27"/>
    <n v="1406.98"/>
    <x v="115"/>
    <x v="4"/>
    <d v="2017-11-08T00:00:00"/>
    <n v="3"/>
    <s v="Richard Perez"/>
    <s v="Erlangen"/>
    <s v="Bayern"/>
    <x v="3"/>
    <s v="Bikes"/>
    <x v="1"/>
    <x v="9"/>
    <s v="Red"/>
    <s v="Road-150"/>
    <m/>
  </r>
  <r>
    <s v="SO44838"/>
    <n v="44838001"/>
    <n v="1"/>
    <n v="2171.29"/>
    <n v="3578.27"/>
    <n v="2171.29"/>
    <n v="3578.27"/>
    <n v="1406.98"/>
    <x v="115"/>
    <x v="4"/>
    <d v="2017-11-07T00:00:00"/>
    <n v="2"/>
    <s v="Vincent He"/>
    <s v="Kassel"/>
    <s v="Hessen"/>
    <x v="3"/>
    <s v="Bikes"/>
    <x v="1"/>
    <x v="6"/>
    <s v="Red"/>
    <s v="Road-150"/>
    <m/>
  </r>
  <r>
    <s v="SO44842"/>
    <n v="44842001"/>
    <n v="1"/>
    <n v="2171.29"/>
    <n v="3578.27"/>
    <n v="2171.29"/>
    <n v="3578.27"/>
    <n v="1406.98"/>
    <x v="116"/>
    <x v="4"/>
    <d v="2017-11-12T00:00:00"/>
    <n v="6"/>
    <s v="Meagan Sai"/>
    <s v="Paderborn"/>
    <s v="Nordrhein-Westfalen"/>
    <x v="3"/>
    <s v="Bikes"/>
    <x v="1"/>
    <x v="1"/>
    <s v="Red"/>
    <s v="Road-150"/>
    <m/>
  </r>
  <r>
    <s v="SO44850"/>
    <n v="44850001"/>
    <n v="1"/>
    <n v="413.15"/>
    <n v="699.1"/>
    <n v="413.15"/>
    <n v="699.1"/>
    <n v="285.95000000000005"/>
    <x v="117"/>
    <x v="4"/>
    <d v="2017-11-15T00:00:00"/>
    <n v="8"/>
    <s v="Alexis Foster"/>
    <s v="Frankfurt"/>
    <s v="Hessen"/>
    <x v="3"/>
    <s v="Bikes"/>
    <x v="1"/>
    <x v="7"/>
    <s v="Black"/>
    <s v="Road-650"/>
    <m/>
  </r>
  <r>
    <s v="SO44902"/>
    <n v="44902001"/>
    <n v="1"/>
    <n v="2171.29"/>
    <n v="3578.27"/>
    <n v="2171.29"/>
    <n v="3578.27"/>
    <n v="1406.98"/>
    <x v="121"/>
    <x v="4"/>
    <d v="2017-11-17T00:00:00"/>
    <n v="4"/>
    <s v="Randall Carlson"/>
    <s v="Grevenbroich"/>
    <s v="Bayern"/>
    <x v="3"/>
    <s v="Bikes"/>
    <x v="1"/>
    <x v="5"/>
    <s v="Red"/>
    <s v="Road-150"/>
    <m/>
  </r>
  <r>
    <s v="SO44905"/>
    <n v="44905001"/>
    <n v="1"/>
    <n v="2171.29"/>
    <n v="3578.27"/>
    <n v="2171.29"/>
    <n v="3578.27"/>
    <n v="1406.98"/>
    <x v="122"/>
    <x v="4"/>
    <d v="2017-11-24T00:00:00"/>
    <n v="10"/>
    <s v="Jay Moyer"/>
    <s v="Erlangen"/>
    <s v="Bayern"/>
    <x v="3"/>
    <s v="Bikes"/>
    <x v="1"/>
    <x v="9"/>
    <s v="Red"/>
    <s v="Road-150"/>
    <m/>
  </r>
  <r>
    <s v="SO44907"/>
    <n v="44907001"/>
    <n v="1"/>
    <n v="413.15"/>
    <n v="699.1"/>
    <n v="413.15"/>
    <n v="699.1"/>
    <n v="285.95000000000005"/>
    <x v="122"/>
    <x v="4"/>
    <d v="2017-11-19T00:00:00"/>
    <n v="5"/>
    <s v="Devin Collins"/>
    <s v="Frankfurt"/>
    <s v="Hessen"/>
    <x v="3"/>
    <s v="Bikes"/>
    <x v="1"/>
    <x v="24"/>
    <s v="Red"/>
    <s v="Road-650"/>
    <m/>
  </r>
  <r>
    <s v="SO44917"/>
    <n v="44917001"/>
    <n v="1"/>
    <n v="2171.29"/>
    <n v="3578.27"/>
    <n v="2171.29"/>
    <n v="3578.27"/>
    <n v="1406.98"/>
    <x v="123"/>
    <x v="4"/>
    <d v="2017-11-24T00:00:00"/>
    <n v="9"/>
    <s v="Kenneth Xie"/>
    <s v="Braunschweig"/>
    <s v="Nordrhein-Westfalen"/>
    <x v="3"/>
    <s v="Bikes"/>
    <x v="1"/>
    <x v="1"/>
    <s v="Red"/>
    <s v="Road-150"/>
    <m/>
  </r>
  <r>
    <s v="SO44918"/>
    <n v="44918001"/>
    <n v="1"/>
    <n v="1898.09"/>
    <n v="3374.99"/>
    <n v="1898.09"/>
    <n v="3374.99"/>
    <n v="1476.8999999999999"/>
    <x v="123"/>
    <x v="4"/>
    <d v="2017-11-17T00:00:00"/>
    <n v="2"/>
    <s v="Lance Jimenez"/>
    <s v="Solingen"/>
    <s v="Nordrhein-Westfalen"/>
    <x v="3"/>
    <s v="Bikes"/>
    <x v="0"/>
    <x v="8"/>
    <s v="Black"/>
    <s v="Mountain-100"/>
    <m/>
  </r>
  <r>
    <s v="SO44949"/>
    <n v="44949001"/>
    <n v="1"/>
    <n v="1898.09"/>
    <n v="3374.99"/>
    <n v="1898.09"/>
    <n v="3374.99"/>
    <n v="1476.8999999999999"/>
    <x v="127"/>
    <x v="4"/>
    <d v="2017-11-25T00:00:00"/>
    <n v="6"/>
    <s v="Jaime Raje"/>
    <s v="Saarbrücken"/>
    <s v="Saarland"/>
    <x v="3"/>
    <s v="Bikes"/>
    <x v="0"/>
    <x v="15"/>
    <s v="Black"/>
    <s v="Mountain-100"/>
    <m/>
  </r>
  <r>
    <s v="SO44968"/>
    <n v="44968001"/>
    <n v="1"/>
    <n v="413.15"/>
    <n v="699.1"/>
    <n v="413.15"/>
    <n v="699.1"/>
    <n v="285.95000000000005"/>
    <x v="129"/>
    <x v="4"/>
    <d v="2017-11-24T00:00:00"/>
    <n v="3"/>
    <s v="Wayne Shan"/>
    <s v="Solingen"/>
    <s v="Nordrhein-Westfalen"/>
    <x v="3"/>
    <s v="Bikes"/>
    <x v="1"/>
    <x v="17"/>
    <s v="Black"/>
    <s v="Road-650"/>
    <m/>
  </r>
  <r>
    <s v="SO45002"/>
    <n v="45002001"/>
    <n v="1"/>
    <n v="2171.29"/>
    <n v="3578.27"/>
    <n v="2171.29"/>
    <n v="3578.27"/>
    <n v="1406.98"/>
    <x v="175"/>
    <x v="4"/>
    <d v="2017-11-30T00:00:00"/>
    <n v="4"/>
    <s v="Phillip Mehta"/>
    <s v="Paderborn"/>
    <s v="Hamburg"/>
    <x v="3"/>
    <s v="Bikes"/>
    <x v="1"/>
    <x v="9"/>
    <s v="Red"/>
    <s v="Road-150"/>
    <m/>
  </r>
  <r>
    <s v="SO45007"/>
    <n v="45007001"/>
    <n v="1"/>
    <n v="2171.29"/>
    <n v="3578.27"/>
    <n v="2171.29"/>
    <n v="3578.27"/>
    <n v="1406.98"/>
    <x v="134"/>
    <x v="4"/>
    <d v="2017-12-06T00:00:00"/>
    <n v="9"/>
    <s v="Joy Ruiz"/>
    <s v="Bottrop"/>
    <s v="Nordrhein-Westfalen"/>
    <x v="3"/>
    <s v="Bikes"/>
    <x v="1"/>
    <x v="1"/>
    <s v="Red"/>
    <s v="Road-150"/>
    <m/>
  </r>
  <r>
    <s v="SO45009"/>
    <n v="45009001"/>
    <n v="1"/>
    <n v="413.15"/>
    <n v="699.1"/>
    <n v="413.15"/>
    <n v="699.1"/>
    <n v="285.95000000000005"/>
    <x v="134"/>
    <x v="4"/>
    <d v="2017-12-03T00:00:00"/>
    <n v="6"/>
    <s v="Ruth Rana"/>
    <s v="Kiel"/>
    <s v="Saarland"/>
    <x v="3"/>
    <s v="Bikes"/>
    <x v="1"/>
    <x v="14"/>
    <s v="Black"/>
    <s v="Road-650"/>
    <m/>
  </r>
  <r>
    <s v="SO45023"/>
    <n v="45023001"/>
    <n v="1"/>
    <n v="2171.29"/>
    <n v="3578.27"/>
    <n v="2171.29"/>
    <n v="3578.27"/>
    <n v="1406.98"/>
    <x v="135"/>
    <x v="4"/>
    <d v="2017-12-02T00:00:00"/>
    <n v="4"/>
    <s v="Frederick Rana"/>
    <s v="Duesseldorf"/>
    <s v="Hessen"/>
    <x v="3"/>
    <s v="Bikes"/>
    <x v="1"/>
    <x v="1"/>
    <s v="Red"/>
    <s v="Road-150"/>
    <m/>
  </r>
  <r>
    <s v="SO45024"/>
    <n v="45024001"/>
    <n v="1"/>
    <n v="1912.15"/>
    <n v="3399.99"/>
    <n v="1912.15"/>
    <n v="3399.99"/>
    <n v="1487.8399999999997"/>
    <x v="136"/>
    <x v="4"/>
    <d v="2017-12-01T00:00:00"/>
    <n v="2"/>
    <s v="Jared Ward"/>
    <s v="Hamburg"/>
    <s v="Hamburg"/>
    <x v="3"/>
    <s v="Bikes"/>
    <x v="0"/>
    <x v="3"/>
    <s v="Silver"/>
    <s v="Mountain-100"/>
    <m/>
  </r>
  <r>
    <s v="SO45032"/>
    <n v="45032001"/>
    <n v="1"/>
    <n v="2171.29"/>
    <n v="3578.27"/>
    <n v="2171.29"/>
    <n v="3578.27"/>
    <n v="1406.98"/>
    <x v="137"/>
    <x v="4"/>
    <d v="2017-12-07T00:00:00"/>
    <n v="7"/>
    <s v="Meredith Sai"/>
    <s v="Kiel"/>
    <s v="Saarland"/>
    <x v="3"/>
    <s v="Bikes"/>
    <x v="1"/>
    <x v="6"/>
    <s v="Red"/>
    <s v="Road-150"/>
    <m/>
  </r>
  <r>
    <s v="SO45100"/>
    <n v="45100001"/>
    <n v="1"/>
    <n v="413.15"/>
    <n v="699.1"/>
    <n v="413.15"/>
    <n v="699.1"/>
    <n v="285.95000000000005"/>
    <x v="166"/>
    <x v="5"/>
    <d v="2017-12-08T00:00:00"/>
    <n v="3"/>
    <s v="Eric Turner"/>
    <s v="Darmstadt"/>
    <s v="Hessen"/>
    <x v="3"/>
    <s v="Bikes"/>
    <x v="1"/>
    <x v="12"/>
    <s v="Red"/>
    <s v="Road-650"/>
    <m/>
  </r>
  <r>
    <s v="SO45199"/>
    <n v="45199001"/>
    <n v="1"/>
    <n v="1912.15"/>
    <n v="3399.99"/>
    <n v="1912.15"/>
    <n v="3399.99"/>
    <n v="1487.8399999999997"/>
    <x v="154"/>
    <x v="5"/>
    <d v="2017-12-26T00:00:00"/>
    <n v="5"/>
    <s v="Elizabeth Bradley"/>
    <s v="Hamburg"/>
    <s v="Hamburg"/>
    <x v="3"/>
    <s v="Bikes"/>
    <x v="0"/>
    <x v="0"/>
    <s v="Silver"/>
    <s v="Mountain-100"/>
    <m/>
  </r>
  <r>
    <s v="SO45239"/>
    <n v="45239001"/>
    <n v="1"/>
    <n v="413.15"/>
    <n v="699.1"/>
    <n v="413.15"/>
    <n v="699.1"/>
    <n v="285.95000000000005"/>
    <x v="160"/>
    <x v="5"/>
    <d v="2018-01-02T00:00:00"/>
    <n v="5"/>
    <s v="Stanley Raman"/>
    <s v="Berlin"/>
    <s v="Hessen"/>
    <x v="3"/>
    <s v="Bikes"/>
    <x v="1"/>
    <x v="19"/>
    <s v="Red"/>
    <s v="Road-650"/>
    <m/>
  </r>
  <r>
    <s v="SO45250"/>
    <n v="45250001"/>
    <n v="1"/>
    <n v="2171.29"/>
    <n v="3578.27"/>
    <n v="2171.29"/>
    <n v="3578.27"/>
    <n v="1406.98"/>
    <x v="162"/>
    <x v="5"/>
    <d v="2018-01-05T00:00:00"/>
    <n v="6"/>
    <s v="Marcus Rivera"/>
    <s v="Bottrop"/>
    <s v="Nordrhein-Westfalen"/>
    <x v="3"/>
    <s v="Bikes"/>
    <x v="1"/>
    <x v="1"/>
    <s v="Red"/>
    <s v="Road-150"/>
    <m/>
  </r>
  <r>
    <s v="SO45251"/>
    <n v="45251001"/>
    <n v="1"/>
    <n v="413.15"/>
    <n v="699.1"/>
    <n v="413.15"/>
    <n v="699.1"/>
    <n v="285.95000000000005"/>
    <x v="162"/>
    <x v="5"/>
    <d v="2018-01-05T00:00:00"/>
    <n v="6"/>
    <s v="Paula Gutierrez"/>
    <s v="Ingolstadt"/>
    <s v="Bayern"/>
    <x v="3"/>
    <s v="Bikes"/>
    <x v="1"/>
    <x v="21"/>
    <s v="Black"/>
    <s v="Road-650"/>
    <m/>
  </r>
  <r>
    <s v="SO43708"/>
    <n v="43708001"/>
    <n v="1"/>
    <n v="413.15"/>
    <n v="699.1"/>
    <n v="413.15"/>
    <n v="699.1"/>
    <n v="285.95000000000005"/>
    <x v="1"/>
    <x v="0"/>
    <d v="2017-07-05T00:00:00"/>
    <n v="3"/>
    <s v="Brad Deng"/>
    <s v="Liverpool"/>
    <s v="England"/>
    <x v="4"/>
    <s v="Bikes"/>
    <x v="1"/>
    <x v="20"/>
    <s v="Red"/>
    <s v="Road-650"/>
    <m/>
  </r>
  <r>
    <s v="SO43714"/>
    <n v="43714001"/>
    <n v="1"/>
    <n v="2171.29"/>
    <n v="3578.27"/>
    <n v="2171.29"/>
    <n v="3578.27"/>
    <n v="1406.98"/>
    <x v="2"/>
    <x v="0"/>
    <d v="2017-07-05T00:00:00"/>
    <n v="2"/>
    <s v="Latasha Alonso"/>
    <s v="York"/>
    <s v="England"/>
    <x v="4"/>
    <s v="Bikes"/>
    <x v="1"/>
    <x v="6"/>
    <s v="Red"/>
    <s v="Road-150"/>
    <m/>
  </r>
  <r>
    <s v="SO43721"/>
    <n v="43721001"/>
    <n v="1"/>
    <n v="2171.29"/>
    <n v="3578.27"/>
    <n v="2171.29"/>
    <n v="3578.27"/>
    <n v="1406.98"/>
    <x v="2"/>
    <x v="0"/>
    <d v="2017-07-09T00:00:00"/>
    <n v="6"/>
    <s v="Louis Xie"/>
    <s v="York"/>
    <s v="England"/>
    <x v="4"/>
    <s v="Bikes"/>
    <x v="1"/>
    <x v="1"/>
    <s v="Red"/>
    <s v="Road-150"/>
    <m/>
  </r>
  <r>
    <s v="SO43722"/>
    <n v="43722001"/>
    <n v="1"/>
    <n v="2171.29"/>
    <n v="3578.27"/>
    <n v="2171.29"/>
    <n v="3578.27"/>
    <n v="1406.98"/>
    <x v="3"/>
    <x v="0"/>
    <d v="2017-07-13T00:00:00"/>
    <n v="9"/>
    <s v="Albert Blanco"/>
    <s v="Esher-Molesey"/>
    <s v="England"/>
    <x v="4"/>
    <s v="Bikes"/>
    <x v="1"/>
    <x v="9"/>
    <s v="Red"/>
    <s v="Road-150"/>
    <m/>
  </r>
  <r>
    <s v="SO43729"/>
    <n v="43729001"/>
    <n v="1"/>
    <n v="1912.15"/>
    <n v="3399.99"/>
    <n v="1912.15"/>
    <n v="3399.99"/>
    <n v="1487.8399999999997"/>
    <x v="4"/>
    <x v="0"/>
    <d v="2017-07-07T00:00:00"/>
    <n v="2"/>
    <s v="Mayra Prasad"/>
    <s v="Birmingham"/>
    <s v="England"/>
    <x v="4"/>
    <s v="Bikes"/>
    <x v="0"/>
    <x v="0"/>
    <s v="Silver"/>
    <s v="Mountain-100"/>
    <m/>
  </r>
  <r>
    <s v="SO43739"/>
    <n v="43739001"/>
    <n v="1"/>
    <n v="2171.29"/>
    <n v="3578.27"/>
    <n v="2171.29"/>
    <n v="3578.27"/>
    <n v="1406.98"/>
    <x v="5"/>
    <x v="0"/>
    <d v="2017-07-13T00:00:00"/>
    <n v="7"/>
    <s v="Phillip Sai"/>
    <s v="Stoke-on-Trent"/>
    <s v="England"/>
    <x v="4"/>
    <s v="Bikes"/>
    <x v="1"/>
    <x v="1"/>
    <s v="Red"/>
    <s v="Road-150"/>
    <m/>
  </r>
  <r>
    <s v="SO43742"/>
    <n v="43742001"/>
    <n v="1"/>
    <n v="2171.29"/>
    <n v="3578.27"/>
    <n v="2171.29"/>
    <n v="3578.27"/>
    <n v="1406.98"/>
    <x v="5"/>
    <x v="0"/>
    <d v="2017-07-11T00:00:00"/>
    <n v="5"/>
    <s v="Tamara Lal"/>
    <s v="London"/>
    <s v="England"/>
    <x v="4"/>
    <s v="Bikes"/>
    <x v="1"/>
    <x v="5"/>
    <s v="Red"/>
    <s v="Road-150"/>
    <m/>
  </r>
  <r>
    <s v="SO43756"/>
    <n v="43756001"/>
    <n v="1"/>
    <n v="413.15"/>
    <n v="699.1"/>
    <n v="413.15"/>
    <n v="699.1"/>
    <n v="285.95000000000005"/>
    <x v="7"/>
    <x v="0"/>
    <d v="2017-07-17T00:00:00"/>
    <n v="9"/>
    <s v="Cedric Liang"/>
    <s v="London"/>
    <s v="England"/>
    <x v="4"/>
    <s v="Bikes"/>
    <x v="1"/>
    <x v="22"/>
    <s v="Black"/>
    <s v="Road-650"/>
    <m/>
  </r>
  <r>
    <s v="SO43788"/>
    <n v="43788001"/>
    <n v="1"/>
    <n v="1898.09"/>
    <n v="3374.99"/>
    <n v="1898.09"/>
    <n v="3374.99"/>
    <n v="1476.8999999999999"/>
    <x v="11"/>
    <x v="0"/>
    <d v="2017-07-14T00:00:00"/>
    <n v="2"/>
    <s v="Latoya Goel"/>
    <s v="London"/>
    <s v="England"/>
    <x v="4"/>
    <s v="Bikes"/>
    <x v="0"/>
    <x v="2"/>
    <s v="Black"/>
    <s v="Mountain-100"/>
    <m/>
  </r>
  <r>
    <s v="SO43801"/>
    <n v="43801001"/>
    <n v="1"/>
    <n v="2171.29"/>
    <n v="3578.27"/>
    <n v="2171.29"/>
    <n v="3578.27"/>
    <n v="1406.98"/>
    <x v="12"/>
    <x v="0"/>
    <d v="2017-07-17T00:00:00"/>
    <n v="4"/>
    <s v="Blake Butler"/>
    <s v="Gateshead"/>
    <s v="England"/>
    <x v="4"/>
    <s v="Bikes"/>
    <x v="1"/>
    <x v="6"/>
    <s v="Red"/>
    <s v="Road-150"/>
    <m/>
  </r>
  <r>
    <s v="SO43804"/>
    <n v="43804001"/>
    <n v="1"/>
    <n v="2171.29"/>
    <n v="3578.27"/>
    <n v="2171.29"/>
    <n v="3578.27"/>
    <n v="1406.98"/>
    <x v="13"/>
    <x v="0"/>
    <d v="2017-07-23T00:00:00"/>
    <n v="9"/>
    <s v="Savannah Morris"/>
    <s v="Leeds"/>
    <s v="England"/>
    <x v="4"/>
    <s v="Bikes"/>
    <x v="1"/>
    <x v="1"/>
    <s v="Red"/>
    <s v="Road-150"/>
    <m/>
  </r>
  <r>
    <s v="SO43823"/>
    <n v="43823001"/>
    <n v="1"/>
    <n v="413.15"/>
    <n v="699.1"/>
    <n v="413.15"/>
    <n v="699.1"/>
    <n v="285.95000000000005"/>
    <x v="14"/>
    <x v="0"/>
    <d v="2017-07-20T00:00:00"/>
    <n v="5"/>
    <s v="Armando Navarro"/>
    <s v="Oxon"/>
    <s v="England"/>
    <x v="4"/>
    <s v="Bikes"/>
    <x v="1"/>
    <x v="17"/>
    <s v="Black"/>
    <s v="Road-650"/>
    <m/>
  </r>
  <r>
    <s v="SO43832"/>
    <n v="43832001"/>
    <n v="1"/>
    <n v="2171.29"/>
    <n v="3578.27"/>
    <n v="2171.29"/>
    <n v="3578.27"/>
    <n v="1406.98"/>
    <x v="15"/>
    <x v="0"/>
    <d v="2017-07-25T00:00:00"/>
    <n v="9"/>
    <s v="Isaiah Cox"/>
    <s v="Runcorn"/>
    <s v="England"/>
    <x v="4"/>
    <s v="Bikes"/>
    <x v="1"/>
    <x v="1"/>
    <s v="Red"/>
    <s v="Road-150"/>
    <m/>
  </r>
  <r>
    <s v="SO43935"/>
    <n v="43935001"/>
    <n v="1"/>
    <n v="413.15"/>
    <n v="699.1"/>
    <n v="413.15"/>
    <n v="699.1"/>
    <n v="285.95000000000005"/>
    <x v="18"/>
    <x v="0"/>
    <d v="2017-07-24T00:00:00"/>
    <n v="5"/>
    <s v="Virginia Srini"/>
    <s v="Birmingham"/>
    <s v="England"/>
    <x v="4"/>
    <s v="Bikes"/>
    <x v="1"/>
    <x v="21"/>
    <s v="Black"/>
    <s v="Road-650"/>
    <m/>
  </r>
  <r>
    <s v="SO43941"/>
    <n v="43941001"/>
    <n v="1"/>
    <n v="2171.29"/>
    <n v="3578.27"/>
    <n v="2171.29"/>
    <n v="3578.27"/>
    <n v="1406.98"/>
    <x v="19"/>
    <x v="0"/>
    <d v="2017-07-22T00:00:00"/>
    <n v="2"/>
    <s v="Marie Sanz"/>
    <s v="Watford"/>
    <s v="England"/>
    <x v="4"/>
    <s v="Bikes"/>
    <x v="1"/>
    <x v="5"/>
    <s v="Red"/>
    <s v="Road-150"/>
    <m/>
  </r>
  <r>
    <s v="SO43953"/>
    <n v="43953001"/>
    <n v="1"/>
    <n v="413.15"/>
    <n v="699.1"/>
    <n v="413.15"/>
    <n v="699.1"/>
    <n v="285.95000000000005"/>
    <x v="20"/>
    <x v="0"/>
    <d v="2017-07-24T00:00:00"/>
    <n v="3"/>
    <s v="Colleen Chavez"/>
    <s v="Warrington"/>
    <s v="England"/>
    <x v="4"/>
    <s v="Bikes"/>
    <x v="1"/>
    <x v="17"/>
    <s v="Black"/>
    <s v="Road-650"/>
    <m/>
  </r>
  <r>
    <s v="SO43954"/>
    <n v="43954001"/>
    <n v="1"/>
    <n v="2171.29"/>
    <n v="3578.27"/>
    <n v="2171.29"/>
    <n v="3578.27"/>
    <n v="1406.98"/>
    <x v="20"/>
    <x v="0"/>
    <d v="2017-07-28T00:00:00"/>
    <n v="7"/>
    <s v="Virginia Mehta"/>
    <s v="Billericay"/>
    <s v="England"/>
    <x v="4"/>
    <s v="Bikes"/>
    <x v="1"/>
    <x v="6"/>
    <s v="Red"/>
    <s v="Road-150"/>
    <m/>
  </r>
  <r>
    <s v="SO43955"/>
    <n v="43955001"/>
    <n v="1"/>
    <n v="2171.29"/>
    <n v="3578.27"/>
    <n v="2171.29"/>
    <n v="3578.27"/>
    <n v="1406.98"/>
    <x v="20"/>
    <x v="0"/>
    <d v="2017-07-23T00:00:00"/>
    <n v="2"/>
    <s v="Andre Sara"/>
    <s v="Warrington"/>
    <s v="England"/>
    <x v="4"/>
    <s v="Bikes"/>
    <x v="1"/>
    <x v="5"/>
    <s v="Red"/>
    <s v="Road-150"/>
    <m/>
  </r>
  <r>
    <s v="SO43974"/>
    <n v="43974001"/>
    <n v="1"/>
    <n v="2171.29"/>
    <n v="3578.27"/>
    <n v="2171.29"/>
    <n v="3578.27"/>
    <n v="1406.98"/>
    <x v="22"/>
    <x v="0"/>
    <d v="2017-07-27T00:00:00"/>
    <n v="4"/>
    <s v="Mario Xie"/>
    <s v="Bury"/>
    <s v="England"/>
    <x v="4"/>
    <s v="Bikes"/>
    <x v="1"/>
    <x v="9"/>
    <s v="Red"/>
    <s v="Road-150"/>
    <m/>
  </r>
  <r>
    <s v="SO43988"/>
    <n v="43988001"/>
    <n v="1"/>
    <n v="1912.15"/>
    <n v="3399.99"/>
    <n v="1912.15"/>
    <n v="3399.99"/>
    <n v="1487.8399999999997"/>
    <x v="23"/>
    <x v="0"/>
    <d v="2017-07-29T00:00:00"/>
    <n v="5"/>
    <s v="Alexis Coleman"/>
    <s v="Runcorn"/>
    <s v="England"/>
    <x v="4"/>
    <s v="Bikes"/>
    <x v="0"/>
    <x v="3"/>
    <s v="Silver"/>
    <s v="Mountain-100"/>
    <m/>
  </r>
  <r>
    <s v="SO44010"/>
    <n v="44010001"/>
    <n v="1"/>
    <n v="2171.29"/>
    <n v="3578.27"/>
    <n v="2171.29"/>
    <n v="3578.27"/>
    <n v="1406.98"/>
    <x v="25"/>
    <x v="0"/>
    <d v="2017-08-02T00:00:00"/>
    <n v="7"/>
    <s v="Jan Watson"/>
    <s v="Warrington"/>
    <s v="England"/>
    <x v="4"/>
    <s v="Bikes"/>
    <x v="1"/>
    <x v="1"/>
    <s v="Red"/>
    <s v="Road-150"/>
    <m/>
  </r>
  <r>
    <s v="SO44015"/>
    <n v="44015001"/>
    <n v="1"/>
    <n v="2171.29"/>
    <n v="3578.27"/>
    <n v="2171.29"/>
    <n v="3578.27"/>
    <n v="1406.98"/>
    <x v="26"/>
    <x v="0"/>
    <d v="2017-08-04T00:00:00"/>
    <n v="8"/>
    <s v="Dominic Gonzalez"/>
    <s v="London"/>
    <s v="England"/>
    <x v="4"/>
    <s v="Bikes"/>
    <x v="1"/>
    <x v="6"/>
    <s v="Red"/>
    <s v="Road-150"/>
    <m/>
  </r>
  <r>
    <s v="SO44016"/>
    <n v="44016001"/>
    <n v="1"/>
    <n v="1898.09"/>
    <n v="3374.99"/>
    <n v="1898.09"/>
    <n v="3374.99"/>
    <n v="1476.8999999999999"/>
    <x v="26"/>
    <x v="0"/>
    <d v="2017-08-06T00:00:00"/>
    <n v="10"/>
    <s v="Claudia Zhou"/>
    <s v="Lancaster"/>
    <s v="England"/>
    <x v="4"/>
    <s v="Bikes"/>
    <x v="0"/>
    <x v="8"/>
    <s v="Black"/>
    <s v="Mountain-100"/>
    <m/>
  </r>
  <r>
    <s v="SO44031"/>
    <n v="44031001"/>
    <n v="1"/>
    <n v="2171.29"/>
    <n v="3578.27"/>
    <n v="2171.29"/>
    <n v="3578.27"/>
    <n v="1406.98"/>
    <x v="28"/>
    <x v="0"/>
    <d v="2017-07-31T00:00:00"/>
    <n v="2"/>
    <s v="Teresa Ramos"/>
    <s v="York"/>
    <s v="England"/>
    <x v="4"/>
    <s v="Bikes"/>
    <x v="1"/>
    <x v="4"/>
    <s v="Red"/>
    <s v="Road-150"/>
    <m/>
  </r>
  <r>
    <s v="SO44032"/>
    <n v="44032001"/>
    <n v="1"/>
    <n v="1912.15"/>
    <n v="3399.99"/>
    <n v="1912.15"/>
    <n v="3399.99"/>
    <n v="1487.8399999999997"/>
    <x v="28"/>
    <x v="0"/>
    <d v="2017-08-06T00:00:00"/>
    <n v="8"/>
    <s v="Robin Alvarez"/>
    <s v="Esher-Molesey"/>
    <s v="England"/>
    <x v="4"/>
    <s v="Bikes"/>
    <x v="0"/>
    <x v="3"/>
    <s v="Silver"/>
    <s v="Mountain-100"/>
    <m/>
  </r>
  <r>
    <s v="SO44042"/>
    <n v="44042001"/>
    <n v="1"/>
    <n v="2171.29"/>
    <n v="3578.27"/>
    <n v="2171.29"/>
    <n v="3578.27"/>
    <n v="1406.98"/>
    <x v="29"/>
    <x v="0"/>
    <d v="2017-08-02T00:00:00"/>
    <n v="3"/>
    <s v="Warren Goel"/>
    <s v="High Wycombe"/>
    <s v="England"/>
    <x v="4"/>
    <s v="Bikes"/>
    <x v="1"/>
    <x v="4"/>
    <s v="Red"/>
    <s v="Road-150"/>
    <m/>
  </r>
  <r>
    <s v="SO44043"/>
    <n v="44043001"/>
    <n v="1"/>
    <n v="2171.29"/>
    <n v="3578.27"/>
    <n v="2171.29"/>
    <n v="3578.27"/>
    <n v="1406.98"/>
    <x v="29"/>
    <x v="0"/>
    <d v="2017-08-08T00:00:00"/>
    <n v="9"/>
    <s v="Sandra Li"/>
    <s v="Lancaster"/>
    <s v="England"/>
    <x v="4"/>
    <s v="Bikes"/>
    <x v="1"/>
    <x v="6"/>
    <s v="Red"/>
    <s v="Road-150"/>
    <m/>
  </r>
  <r>
    <s v="SO44044"/>
    <n v="44044001"/>
    <n v="1"/>
    <n v="2171.29"/>
    <n v="3578.27"/>
    <n v="2171.29"/>
    <n v="3578.27"/>
    <n v="1406.98"/>
    <x v="29"/>
    <x v="0"/>
    <d v="2017-08-02T00:00:00"/>
    <n v="3"/>
    <s v="Claudia Gao"/>
    <s v="W. York"/>
    <s v="England"/>
    <x v="4"/>
    <s v="Bikes"/>
    <x v="1"/>
    <x v="5"/>
    <s v="Red"/>
    <s v="Road-150"/>
    <m/>
  </r>
  <r>
    <s v="SO44051"/>
    <n v="44051001"/>
    <n v="1"/>
    <n v="2171.29"/>
    <n v="3578.27"/>
    <n v="2171.29"/>
    <n v="3578.27"/>
    <n v="1406.98"/>
    <x v="30"/>
    <x v="0"/>
    <d v="2017-08-03T00:00:00"/>
    <n v="3"/>
    <s v="Ariana Bailey"/>
    <s v="Billericay"/>
    <s v="England"/>
    <x v="4"/>
    <s v="Bikes"/>
    <x v="1"/>
    <x v="1"/>
    <s v="Red"/>
    <s v="Road-150"/>
    <m/>
  </r>
  <r>
    <s v="SO44063"/>
    <n v="44063001"/>
    <n v="1"/>
    <n v="1912.15"/>
    <n v="3399.99"/>
    <n v="1912.15"/>
    <n v="3399.99"/>
    <n v="1487.8399999999997"/>
    <x v="31"/>
    <x v="1"/>
    <d v="2017-08-07T00:00:00"/>
    <n v="6"/>
    <s v="Anne Hernandez"/>
    <s v="Watford"/>
    <s v="England"/>
    <x v="4"/>
    <s v="Bikes"/>
    <x v="0"/>
    <x v="3"/>
    <s v="Silver"/>
    <s v="Mountain-100"/>
    <m/>
  </r>
  <r>
    <s v="SO44134"/>
    <n v="44134001"/>
    <n v="1"/>
    <n v="2171.29"/>
    <n v="3578.27"/>
    <n v="2171.29"/>
    <n v="3578.27"/>
    <n v="1406.98"/>
    <x v="33"/>
    <x v="1"/>
    <d v="2017-08-10T00:00:00"/>
    <n v="7"/>
    <s v="Allen Lopez"/>
    <s v="Woolston"/>
    <s v="England"/>
    <x v="4"/>
    <s v="Bikes"/>
    <x v="1"/>
    <x v="1"/>
    <s v="Red"/>
    <s v="Road-150"/>
    <m/>
  </r>
  <r>
    <s v="SO44138"/>
    <n v="44138001"/>
    <n v="1"/>
    <n v="2171.29"/>
    <n v="3578.27"/>
    <n v="2171.29"/>
    <n v="3578.27"/>
    <n v="1406.98"/>
    <x v="34"/>
    <x v="1"/>
    <d v="2017-08-09T00:00:00"/>
    <n v="5"/>
    <s v="Jaime Shen"/>
    <s v="London"/>
    <s v="England"/>
    <x v="4"/>
    <s v="Bikes"/>
    <x v="1"/>
    <x v="1"/>
    <s v="Red"/>
    <s v="Road-150"/>
    <m/>
  </r>
  <r>
    <s v="SO44139"/>
    <n v="44139001"/>
    <n v="1"/>
    <n v="2171.29"/>
    <n v="3578.27"/>
    <n v="2171.29"/>
    <n v="3578.27"/>
    <n v="1406.98"/>
    <x v="34"/>
    <x v="1"/>
    <d v="2017-08-06T00:00:00"/>
    <n v="2"/>
    <s v="Charles Taylor"/>
    <s v="York"/>
    <s v="England"/>
    <x v="4"/>
    <s v="Bikes"/>
    <x v="1"/>
    <x v="6"/>
    <s v="Red"/>
    <s v="Road-150"/>
    <m/>
  </r>
  <r>
    <s v="SO44152"/>
    <n v="44152001"/>
    <n v="1"/>
    <n v="1912.15"/>
    <n v="3399.99"/>
    <n v="1912.15"/>
    <n v="3399.99"/>
    <n v="1487.8399999999997"/>
    <x v="36"/>
    <x v="1"/>
    <d v="2017-08-13T00:00:00"/>
    <n v="7"/>
    <s v="Nicole Brown"/>
    <s v="Stoke-on-Trent"/>
    <s v="England"/>
    <x v="4"/>
    <s v="Bikes"/>
    <x v="0"/>
    <x v="0"/>
    <s v="Silver"/>
    <s v="Mountain-100"/>
    <m/>
  </r>
  <r>
    <s v="SO44161"/>
    <n v="44161001"/>
    <n v="1"/>
    <n v="2171.29"/>
    <n v="3578.27"/>
    <n v="2171.29"/>
    <n v="3578.27"/>
    <n v="1406.98"/>
    <x v="37"/>
    <x v="1"/>
    <d v="2017-08-15T00:00:00"/>
    <n v="7"/>
    <s v="Michele Perez"/>
    <s v="Peterborough"/>
    <s v="England"/>
    <x v="4"/>
    <s v="Bikes"/>
    <x v="1"/>
    <x v="5"/>
    <s v="Red"/>
    <s v="Road-150"/>
    <m/>
  </r>
  <r>
    <s v="SO44173"/>
    <n v="44173001"/>
    <n v="1"/>
    <n v="2171.29"/>
    <n v="3578.27"/>
    <n v="2171.29"/>
    <n v="3578.27"/>
    <n v="1406.98"/>
    <x v="38"/>
    <x v="1"/>
    <d v="2017-08-14T00:00:00"/>
    <n v="4"/>
    <s v="Spencer Griffin"/>
    <s v="Warrington"/>
    <s v="England"/>
    <x v="4"/>
    <s v="Bikes"/>
    <x v="1"/>
    <x v="9"/>
    <s v="Red"/>
    <s v="Road-150"/>
    <m/>
  </r>
  <r>
    <s v="SO44177"/>
    <n v="44177001"/>
    <n v="1"/>
    <n v="1898.09"/>
    <n v="3374.99"/>
    <n v="1898.09"/>
    <n v="3374.99"/>
    <n v="1476.8999999999999"/>
    <x v="39"/>
    <x v="1"/>
    <d v="2017-08-20T00:00:00"/>
    <n v="9"/>
    <s v="Jerome Romero"/>
    <s v="Watford"/>
    <s v="England"/>
    <x v="4"/>
    <s v="Bikes"/>
    <x v="0"/>
    <x v="8"/>
    <s v="Black"/>
    <s v="Mountain-100"/>
    <m/>
  </r>
  <r>
    <s v="SO44188"/>
    <n v="44188001"/>
    <n v="1"/>
    <n v="413.15"/>
    <n v="699.1"/>
    <n v="413.15"/>
    <n v="699.1"/>
    <n v="285.95000000000005"/>
    <x v="42"/>
    <x v="1"/>
    <d v="2017-08-23T00:00:00"/>
    <n v="9"/>
    <s v="Theodore Ruiz"/>
    <s v="Bracknell"/>
    <s v="England"/>
    <x v="4"/>
    <s v="Bikes"/>
    <x v="1"/>
    <x v="21"/>
    <s v="Black"/>
    <s v="Road-650"/>
    <m/>
  </r>
  <r>
    <s v="SO44189"/>
    <n v="44189001"/>
    <n v="1"/>
    <n v="413.15"/>
    <n v="699.1"/>
    <n v="413.15"/>
    <n v="699.1"/>
    <n v="285.95000000000005"/>
    <x v="42"/>
    <x v="1"/>
    <d v="2017-08-24T00:00:00"/>
    <n v="10"/>
    <s v="Clarence Nara"/>
    <s v="London"/>
    <s v="England"/>
    <x v="4"/>
    <s v="Bikes"/>
    <x v="1"/>
    <x v="16"/>
    <s v="Red"/>
    <s v="Road-650"/>
    <m/>
  </r>
  <r>
    <s v="SO44206"/>
    <n v="44206001"/>
    <n v="1"/>
    <n v="1912.15"/>
    <n v="3399.99"/>
    <n v="1912.15"/>
    <n v="3399.99"/>
    <n v="1487.8399999999997"/>
    <x v="46"/>
    <x v="1"/>
    <d v="2017-08-22T00:00:00"/>
    <n v="4"/>
    <s v="Shannon Liu"/>
    <s v="Woolston"/>
    <s v="England"/>
    <x v="4"/>
    <s v="Bikes"/>
    <x v="0"/>
    <x v="10"/>
    <s v="Silver"/>
    <s v="Mountain-100"/>
    <m/>
  </r>
  <r>
    <s v="SO44210"/>
    <n v="44210001"/>
    <n v="1"/>
    <n v="2171.29"/>
    <n v="3578.27"/>
    <n v="2171.29"/>
    <n v="3578.27"/>
    <n v="1406.98"/>
    <x v="47"/>
    <x v="1"/>
    <d v="2017-08-23T00:00:00"/>
    <n v="4"/>
    <s v="Logan Wright"/>
    <s v="Peterborough"/>
    <s v="England"/>
    <x v="4"/>
    <s v="Bikes"/>
    <x v="1"/>
    <x v="1"/>
    <s v="Red"/>
    <s v="Road-150"/>
    <m/>
  </r>
  <r>
    <s v="SO44223"/>
    <n v="44223001"/>
    <n v="1"/>
    <n v="2171.29"/>
    <n v="3578.27"/>
    <n v="2171.29"/>
    <n v="3578.27"/>
    <n v="1406.98"/>
    <x v="176"/>
    <x v="1"/>
    <d v="2017-08-24T00:00:00"/>
    <n v="3"/>
    <s v="Kurt Tang"/>
    <s v="Oxford"/>
    <s v="England"/>
    <x v="4"/>
    <s v="Bikes"/>
    <x v="1"/>
    <x v="1"/>
    <s v="Red"/>
    <s v="Road-150"/>
    <m/>
  </r>
  <r>
    <s v="SO44225"/>
    <n v="44225001"/>
    <n v="1"/>
    <n v="413.15"/>
    <n v="699.1"/>
    <n v="413.15"/>
    <n v="699.1"/>
    <n v="285.95000000000005"/>
    <x v="49"/>
    <x v="1"/>
    <d v="2017-08-31T00:00:00"/>
    <n v="9"/>
    <s v="Kayla Jackson"/>
    <s v="Runcorn"/>
    <s v="England"/>
    <x v="4"/>
    <s v="Bikes"/>
    <x v="1"/>
    <x v="16"/>
    <s v="Red"/>
    <s v="Road-650"/>
    <m/>
  </r>
  <r>
    <s v="SO44228"/>
    <n v="44228001"/>
    <n v="1"/>
    <n v="1912.15"/>
    <n v="3399.99"/>
    <n v="1912.15"/>
    <n v="3399.99"/>
    <n v="1487.8399999999997"/>
    <x v="49"/>
    <x v="1"/>
    <d v="2017-08-28T00:00:00"/>
    <n v="6"/>
    <s v="Emily Miller"/>
    <s v="Newcastle upon Tyne"/>
    <s v="England"/>
    <x v="4"/>
    <s v="Bikes"/>
    <x v="0"/>
    <x v="3"/>
    <s v="Silver"/>
    <s v="Mountain-100"/>
    <m/>
  </r>
  <r>
    <s v="SO44233"/>
    <n v="44233001"/>
    <n v="1"/>
    <n v="2171.29"/>
    <n v="3578.27"/>
    <n v="2171.29"/>
    <n v="3578.27"/>
    <n v="1406.98"/>
    <x v="50"/>
    <x v="1"/>
    <d v="2017-08-26T00:00:00"/>
    <n v="3"/>
    <s v="Clayton Kumar"/>
    <s v="York"/>
    <s v="England"/>
    <x v="4"/>
    <s v="Bikes"/>
    <x v="1"/>
    <x v="1"/>
    <s v="Red"/>
    <s v="Road-150"/>
    <m/>
  </r>
  <r>
    <s v="SO44249"/>
    <n v="44249001"/>
    <n v="1"/>
    <n v="2171.29"/>
    <n v="3578.27"/>
    <n v="2171.29"/>
    <n v="3578.27"/>
    <n v="1406.98"/>
    <x v="177"/>
    <x v="1"/>
    <d v="2017-08-28T00:00:00"/>
    <n v="2"/>
    <s v="Shawn Nara"/>
    <s v="Kirkby"/>
    <s v="England"/>
    <x v="4"/>
    <s v="Bikes"/>
    <x v="1"/>
    <x v="4"/>
    <s v="Red"/>
    <s v="Road-150"/>
    <m/>
  </r>
  <r>
    <s v="SO44252"/>
    <n v="44252001"/>
    <n v="1"/>
    <n v="2171.29"/>
    <n v="3578.27"/>
    <n v="2171.29"/>
    <n v="3578.27"/>
    <n v="1406.98"/>
    <x v="53"/>
    <x v="1"/>
    <d v="2017-09-04T00:00:00"/>
    <n v="8"/>
    <s v="Manuel Perez"/>
    <s v="London"/>
    <s v="England"/>
    <x v="4"/>
    <s v="Bikes"/>
    <x v="1"/>
    <x v="9"/>
    <s v="Red"/>
    <s v="Road-150"/>
    <m/>
  </r>
  <r>
    <s v="SO44262"/>
    <n v="44262001"/>
    <n v="1"/>
    <n v="413.15"/>
    <n v="699.1"/>
    <n v="413.15"/>
    <n v="699.1"/>
    <n v="285.95000000000005"/>
    <x v="54"/>
    <x v="1"/>
    <d v="2017-09-01T00:00:00"/>
    <n v="4"/>
    <s v="Heidi Arun"/>
    <s v="Basingstoke Hants"/>
    <s v="England"/>
    <x v="4"/>
    <s v="Bikes"/>
    <x v="1"/>
    <x v="16"/>
    <s v="Red"/>
    <s v="Road-650"/>
    <m/>
  </r>
  <r>
    <s v="SO44268"/>
    <n v="44268001"/>
    <n v="1"/>
    <n v="2171.29"/>
    <n v="3578.27"/>
    <n v="2171.29"/>
    <n v="3578.27"/>
    <n v="1406.98"/>
    <x v="172"/>
    <x v="1"/>
    <d v="2017-09-03T00:00:00"/>
    <n v="5"/>
    <s v="Danny Alvarez"/>
    <s v="London"/>
    <s v="England"/>
    <x v="4"/>
    <s v="Bikes"/>
    <x v="1"/>
    <x v="9"/>
    <s v="Red"/>
    <s v="Road-150"/>
    <m/>
  </r>
  <r>
    <s v="SO44270"/>
    <n v="44270001"/>
    <n v="1"/>
    <n v="2171.29"/>
    <n v="3578.27"/>
    <n v="2171.29"/>
    <n v="3578.27"/>
    <n v="1406.98"/>
    <x v="55"/>
    <x v="1"/>
    <d v="2017-09-10T00:00:00"/>
    <n v="10"/>
    <s v="Mallory Martin"/>
    <s v="Woolston"/>
    <s v="England"/>
    <x v="4"/>
    <s v="Bikes"/>
    <x v="1"/>
    <x v="5"/>
    <s v="Red"/>
    <s v="Road-150"/>
    <m/>
  </r>
  <r>
    <s v="SO44271"/>
    <n v="44271001"/>
    <n v="1"/>
    <n v="2171.29"/>
    <n v="3578.27"/>
    <n v="2171.29"/>
    <n v="3578.27"/>
    <n v="1406.98"/>
    <x v="55"/>
    <x v="1"/>
    <d v="2017-09-05T00:00:00"/>
    <n v="5"/>
    <s v="Lisa Zheng"/>
    <s v="Newcastle upon Tyne"/>
    <s v="England"/>
    <x v="4"/>
    <s v="Bikes"/>
    <x v="1"/>
    <x v="5"/>
    <s v="Red"/>
    <s v="Road-150"/>
    <m/>
  </r>
  <r>
    <s v="SO44320"/>
    <n v="44320001"/>
    <n v="1"/>
    <n v="2171.29"/>
    <n v="3578.27"/>
    <n v="2171.29"/>
    <n v="3578.27"/>
    <n v="1406.98"/>
    <x v="56"/>
    <x v="2"/>
    <d v="2017-09-07T00:00:00"/>
    <n v="6"/>
    <s v="Lacey He"/>
    <s v="London"/>
    <s v="England"/>
    <x v="4"/>
    <s v="Bikes"/>
    <x v="1"/>
    <x v="5"/>
    <s v="Red"/>
    <s v="Road-150"/>
    <m/>
  </r>
  <r>
    <s v="SO44333"/>
    <n v="44333001"/>
    <n v="1"/>
    <n v="1912.15"/>
    <n v="3399.99"/>
    <n v="1912.15"/>
    <n v="3399.99"/>
    <n v="1487.8399999999997"/>
    <x v="60"/>
    <x v="2"/>
    <d v="2017-09-12T00:00:00"/>
    <n v="7"/>
    <s v="Arthur Carlson"/>
    <s v="Oxon"/>
    <s v="England"/>
    <x v="4"/>
    <s v="Bikes"/>
    <x v="0"/>
    <x v="11"/>
    <s v="Silver"/>
    <s v="Mountain-100"/>
    <m/>
  </r>
  <r>
    <s v="SO44335"/>
    <n v="44335001"/>
    <n v="1"/>
    <n v="413.15"/>
    <n v="699.1"/>
    <n v="413.15"/>
    <n v="699.1"/>
    <n v="285.95000000000005"/>
    <x v="60"/>
    <x v="2"/>
    <d v="2017-09-08T00:00:00"/>
    <n v="3"/>
    <s v="Kristina Mehta"/>
    <s v="Reading"/>
    <s v="England"/>
    <x v="4"/>
    <s v="Bikes"/>
    <x v="1"/>
    <x v="24"/>
    <s v="Red"/>
    <s v="Road-650"/>
    <m/>
  </r>
  <r>
    <s v="SO44344"/>
    <n v="44344001"/>
    <n v="1"/>
    <n v="2171.29"/>
    <n v="3578.27"/>
    <n v="2171.29"/>
    <n v="3578.27"/>
    <n v="1406.98"/>
    <x v="62"/>
    <x v="2"/>
    <d v="2017-09-17T00:00:00"/>
    <n v="10"/>
    <s v="Emmanuel Patel"/>
    <s v="London"/>
    <s v="England"/>
    <x v="4"/>
    <s v="Bikes"/>
    <x v="1"/>
    <x v="1"/>
    <s v="Red"/>
    <s v="Road-150"/>
    <m/>
  </r>
  <r>
    <s v="SO44348"/>
    <n v="44348001"/>
    <n v="1"/>
    <n v="2171.29"/>
    <n v="3578.27"/>
    <n v="2171.29"/>
    <n v="3578.27"/>
    <n v="1406.98"/>
    <x v="63"/>
    <x v="2"/>
    <d v="2017-09-14T00:00:00"/>
    <n v="6"/>
    <s v="Jay Malhotra"/>
    <s v="Bracknell"/>
    <s v="England"/>
    <x v="4"/>
    <s v="Bikes"/>
    <x v="1"/>
    <x v="4"/>
    <s v="Red"/>
    <s v="Road-150"/>
    <m/>
  </r>
  <r>
    <s v="SO44359"/>
    <n v="44359001"/>
    <n v="1"/>
    <n v="2171.29"/>
    <n v="3578.27"/>
    <n v="2171.29"/>
    <n v="3578.27"/>
    <n v="1406.98"/>
    <x v="64"/>
    <x v="2"/>
    <d v="2017-09-14T00:00:00"/>
    <n v="5"/>
    <s v="Claudia Sun"/>
    <s v="Gateshead"/>
    <s v="England"/>
    <x v="4"/>
    <s v="Bikes"/>
    <x v="1"/>
    <x v="6"/>
    <s v="Red"/>
    <s v="Road-150"/>
    <m/>
  </r>
  <r>
    <s v="SO44360"/>
    <n v="44360001"/>
    <n v="1"/>
    <n v="2171.29"/>
    <n v="3578.27"/>
    <n v="2171.29"/>
    <n v="3578.27"/>
    <n v="1406.98"/>
    <x v="64"/>
    <x v="2"/>
    <d v="2017-09-15T00:00:00"/>
    <n v="6"/>
    <s v="Craig Moreno"/>
    <s v="York"/>
    <s v="England"/>
    <x v="4"/>
    <s v="Bikes"/>
    <x v="1"/>
    <x v="6"/>
    <s v="Red"/>
    <s v="Road-150"/>
    <m/>
  </r>
  <r>
    <s v="SO44368"/>
    <n v="44368001"/>
    <n v="1"/>
    <n v="2171.29"/>
    <n v="3578.27"/>
    <n v="2171.29"/>
    <n v="3578.27"/>
    <n v="1406.98"/>
    <x v="65"/>
    <x v="2"/>
    <d v="2017-09-17T00:00:00"/>
    <n v="7"/>
    <s v="Billy Munoz"/>
    <s v="Leeds"/>
    <s v="England"/>
    <x v="4"/>
    <s v="Bikes"/>
    <x v="1"/>
    <x v="5"/>
    <s v="Red"/>
    <s v="Road-150"/>
    <m/>
  </r>
  <r>
    <s v="SO44374"/>
    <n v="44374001"/>
    <n v="1"/>
    <n v="2171.29"/>
    <n v="3578.27"/>
    <n v="2171.29"/>
    <n v="3578.27"/>
    <n v="1406.98"/>
    <x v="66"/>
    <x v="2"/>
    <d v="2017-09-18T00:00:00"/>
    <n v="7"/>
    <s v="Willie Xu"/>
    <s v="London"/>
    <s v="England"/>
    <x v="4"/>
    <s v="Bikes"/>
    <x v="1"/>
    <x v="1"/>
    <s v="Red"/>
    <s v="Road-150"/>
    <m/>
  </r>
  <r>
    <s v="SO44375"/>
    <n v="44375001"/>
    <n v="1"/>
    <n v="2171.29"/>
    <n v="3578.27"/>
    <n v="2171.29"/>
    <n v="3578.27"/>
    <n v="1406.98"/>
    <x v="66"/>
    <x v="2"/>
    <d v="2017-09-15T00:00:00"/>
    <n v="4"/>
    <s v="Robyn Carlson"/>
    <s v="Milton Keynes"/>
    <s v="England"/>
    <x v="4"/>
    <s v="Bikes"/>
    <x v="1"/>
    <x v="1"/>
    <s v="Red"/>
    <s v="Road-150"/>
    <m/>
  </r>
  <r>
    <s v="SO44381"/>
    <n v="44381001"/>
    <n v="1"/>
    <n v="2171.29"/>
    <n v="3578.27"/>
    <n v="2171.29"/>
    <n v="3578.27"/>
    <n v="1406.98"/>
    <x v="67"/>
    <x v="2"/>
    <d v="2017-09-18T00:00:00"/>
    <n v="6"/>
    <s v="Derrick Martin"/>
    <s v="Reading"/>
    <s v="England"/>
    <x v="4"/>
    <s v="Bikes"/>
    <x v="1"/>
    <x v="4"/>
    <s v="Red"/>
    <s v="Road-150"/>
    <m/>
  </r>
  <r>
    <s v="SO44382"/>
    <n v="44382001"/>
    <n v="1"/>
    <n v="1912.15"/>
    <n v="3399.99"/>
    <n v="1912.15"/>
    <n v="3399.99"/>
    <n v="1487.8399999999997"/>
    <x v="67"/>
    <x v="2"/>
    <d v="2017-09-18T00:00:00"/>
    <n v="6"/>
    <s v="Randy Zeng"/>
    <s v="Cheltenham"/>
    <s v="England"/>
    <x v="4"/>
    <s v="Bikes"/>
    <x v="0"/>
    <x v="10"/>
    <s v="Silver"/>
    <s v="Mountain-100"/>
    <m/>
  </r>
  <r>
    <s v="SO44427"/>
    <n v="44427001"/>
    <n v="1"/>
    <n v="2171.29"/>
    <n v="3578.27"/>
    <n v="2171.29"/>
    <n v="3578.27"/>
    <n v="1406.98"/>
    <x v="74"/>
    <x v="2"/>
    <d v="2017-09-23T00:00:00"/>
    <n v="3"/>
    <s v="Toni Sara"/>
    <s v="Gateshead"/>
    <s v="England"/>
    <x v="4"/>
    <s v="Bikes"/>
    <x v="1"/>
    <x v="5"/>
    <s v="Red"/>
    <s v="Road-150"/>
    <m/>
  </r>
  <r>
    <s v="SO44432"/>
    <n v="44432001"/>
    <n v="1"/>
    <n v="2171.29"/>
    <n v="3578.27"/>
    <n v="2171.29"/>
    <n v="3578.27"/>
    <n v="1406.98"/>
    <x v="178"/>
    <x v="2"/>
    <d v="2017-09-23T00:00:00"/>
    <n v="2"/>
    <s v="Natalie Gray"/>
    <s v="Newcastle upon Tyne"/>
    <s v="England"/>
    <x v="4"/>
    <s v="Bikes"/>
    <x v="1"/>
    <x v="5"/>
    <s v="Red"/>
    <s v="Road-150"/>
    <m/>
  </r>
  <r>
    <s v="SO44439"/>
    <n v="44439001"/>
    <n v="1"/>
    <n v="2171.29"/>
    <n v="3578.27"/>
    <n v="2171.29"/>
    <n v="3578.27"/>
    <n v="1406.98"/>
    <x v="76"/>
    <x v="2"/>
    <d v="2017-09-26T00:00:00"/>
    <n v="3"/>
    <s v="Clinton Blanco"/>
    <s v="London"/>
    <s v="England"/>
    <x v="4"/>
    <s v="Bikes"/>
    <x v="1"/>
    <x v="1"/>
    <s v="Red"/>
    <s v="Road-150"/>
    <m/>
  </r>
  <r>
    <s v="SO44452"/>
    <n v="44452001"/>
    <n v="1"/>
    <n v="413.15"/>
    <n v="699.1"/>
    <n v="413.15"/>
    <n v="699.1"/>
    <n v="285.95000000000005"/>
    <x v="78"/>
    <x v="2"/>
    <d v="2017-10-05T00:00:00"/>
    <n v="9"/>
    <s v="Carol Ann Rockne"/>
    <s v="Lancaster"/>
    <s v="England"/>
    <x v="4"/>
    <s v="Bikes"/>
    <x v="1"/>
    <x v="22"/>
    <s v="Black"/>
    <s v="Road-650"/>
    <m/>
  </r>
  <r>
    <s v="SO44460"/>
    <n v="44460001"/>
    <n v="1"/>
    <n v="413.15"/>
    <n v="699.1"/>
    <n v="413.15"/>
    <n v="699.1"/>
    <n v="285.95000000000005"/>
    <x v="79"/>
    <x v="2"/>
    <d v="2017-10-05T00:00:00"/>
    <n v="8"/>
    <s v="Gary Rubio"/>
    <s v="York"/>
    <s v="England"/>
    <x v="4"/>
    <s v="Bikes"/>
    <x v="1"/>
    <x v="21"/>
    <s v="Black"/>
    <s v="Road-650"/>
    <m/>
  </r>
  <r>
    <s v="SO44462"/>
    <n v="44462001"/>
    <n v="1"/>
    <n v="2171.29"/>
    <n v="3578.27"/>
    <n v="2171.29"/>
    <n v="3578.27"/>
    <n v="1406.98"/>
    <x v="80"/>
    <x v="2"/>
    <d v="2017-10-03T00:00:00"/>
    <n v="5"/>
    <s v="Olivia Morris"/>
    <s v="Newcastle upon Tyne"/>
    <s v="England"/>
    <x v="4"/>
    <s v="Bikes"/>
    <x v="1"/>
    <x v="6"/>
    <s v="Red"/>
    <s v="Road-150"/>
    <m/>
  </r>
  <r>
    <s v="SO44602"/>
    <n v="44602001"/>
    <n v="1"/>
    <n v="2171.29"/>
    <n v="3578.27"/>
    <n v="2171.29"/>
    <n v="3578.27"/>
    <n v="1406.98"/>
    <x v="87"/>
    <x v="3"/>
    <d v="2017-10-10T00:00:00"/>
    <n v="3"/>
    <s v="Curtis Zimmerman"/>
    <s v="Bury"/>
    <s v="England"/>
    <x v="4"/>
    <s v="Bikes"/>
    <x v="1"/>
    <x v="5"/>
    <s v="Red"/>
    <s v="Road-150"/>
    <m/>
  </r>
  <r>
    <s v="SO44603"/>
    <n v="44603001"/>
    <n v="1"/>
    <n v="413.15"/>
    <n v="699.1"/>
    <n v="413.15"/>
    <n v="699.1"/>
    <n v="285.95000000000005"/>
    <x v="87"/>
    <x v="3"/>
    <d v="2017-10-12T00:00:00"/>
    <n v="5"/>
    <s v="Joe Serrano"/>
    <s v="London"/>
    <s v="England"/>
    <x v="4"/>
    <s v="Bikes"/>
    <x v="1"/>
    <x v="17"/>
    <s v="Black"/>
    <s v="Road-650"/>
    <m/>
  </r>
  <r>
    <s v="SO44636"/>
    <n v="44636001"/>
    <n v="1"/>
    <n v="2171.29"/>
    <n v="3578.27"/>
    <n v="2171.29"/>
    <n v="3578.27"/>
    <n v="1406.98"/>
    <x v="92"/>
    <x v="3"/>
    <d v="2017-10-17T00:00:00"/>
    <n v="5"/>
    <s v="Riley Wood"/>
    <s v="Kirkby"/>
    <s v="England"/>
    <x v="4"/>
    <s v="Bikes"/>
    <x v="1"/>
    <x v="5"/>
    <s v="Red"/>
    <s v="Road-150"/>
    <m/>
  </r>
  <r>
    <s v="SO44645"/>
    <n v="44645001"/>
    <n v="1"/>
    <n v="1912.15"/>
    <n v="3399.99"/>
    <n v="1912.15"/>
    <n v="3399.99"/>
    <n v="1487.8399999999997"/>
    <x v="93"/>
    <x v="3"/>
    <d v="2017-10-17T00:00:00"/>
    <n v="4"/>
    <s v="Jessie Jimenez"/>
    <s v="Oxford"/>
    <s v="England"/>
    <x v="4"/>
    <s v="Bikes"/>
    <x v="0"/>
    <x v="3"/>
    <s v="Silver"/>
    <s v="Mountain-100"/>
    <m/>
  </r>
  <r>
    <s v="SO44651"/>
    <n v="44651001"/>
    <n v="1"/>
    <n v="2171.29"/>
    <n v="3578.27"/>
    <n v="2171.29"/>
    <n v="3578.27"/>
    <n v="1406.98"/>
    <x v="94"/>
    <x v="3"/>
    <d v="2017-10-18T00:00:00"/>
    <n v="4"/>
    <s v="Naomi Dominguez"/>
    <s v="Birmingham"/>
    <s v="England"/>
    <x v="4"/>
    <s v="Bikes"/>
    <x v="1"/>
    <x v="4"/>
    <s v="Red"/>
    <s v="Road-150"/>
    <m/>
  </r>
  <r>
    <s v="SO44653"/>
    <n v="44653001"/>
    <n v="1"/>
    <n v="413.15"/>
    <n v="699.1"/>
    <n v="413.15"/>
    <n v="699.1"/>
    <n v="285.95000000000005"/>
    <x v="94"/>
    <x v="3"/>
    <d v="2017-10-23T00:00:00"/>
    <n v="9"/>
    <s v="Jerome Martin"/>
    <s v="Oxon"/>
    <s v="England"/>
    <x v="4"/>
    <s v="Bikes"/>
    <x v="1"/>
    <x v="12"/>
    <s v="Red"/>
    <s v="Road-650"/>
    <m/>
  </r>
  <r>
    <s v="SO44686"/>
    <n v="44686001"/>
    <n v="1"/>
    <n v="2171.29"/>
    <n v="3578.27"/>
    <n v="2171.29"/>
    <n v="3578.27"/>
    <n v="1406.98"/>
    <x v="100"/>
    <x v="3"/>
    <d v="2017-10-23T00:00:00"/>
    <n v="3"/>
    <s v="Eugene Liu"/>
    <s v="London"/>
    <s v="England"/>
    <x v="4"/>
    <s v="Bikes"/>
    <x v="1"/>
    <x v="4"/>
    <s v="Red"/>
    <s v="Road-150"/>
    <m/>
  </r>
  <r>
    <s v="SO44687"/>
    <n v="44687001"/>
    <n v="1"/>
    <n v="413.15"/>
    <n v="699.1"/>
    <n v="413.15"/>
    <n v="699.1"/>
    <n v="285.95000000000005"/>
    <x v="100"/>
    <x v="3"/>
    <d v="2017-10-28T00:00:00"/>
    <n v="8"/>
    <s v="Kelli Gao"/>
    <s v="Oxford"/>
    <s v="England"/>
    <x v="4"/>
    <s v="Bikes"/>
    <x v="1"/>
    <x v="17"/>
    <s v="Black"/>
    <s v="Road-650"/>
    <m/>
  </r>
  <r>
    <s v="SO44719"/>
    <n v="44719001"/>
    <n v="1"/>
    <n v="2171.29"/>
    <n v="3578.27"/>
    <n v="2171.29"/>
    <n v="3578.27"/>
    <n v="1406.98"/>
    <x v="165"/>
    <x v="3"/>
    <d v="2017-10-30T00:00:00"/>
    <n v="3"/>
    <s v="Edward Edwards"/>
    <s v="Gateshead"/>
    <s v="England"/>
    <x v="4"/>
    <s v="Bikes"/>
    <x v="1"/>
    <x v="4"/>
    <s v="Red"/>
    <s v="Road-150"/>
    <m/>
  </r>
  <r>
    <s v="SO44730"/>
    <n v="44730001"/>
    <n v="1"/>
    <n v="2171.29"/>
    <n v="3578.27"/>
    <n v="2171.29"/>
    <n v="3578.27"/>
    <n v="1406.98"/>
    <x v="108"/>
    <x v="3"/>
    <d v="2017-11-05T00:00:00"/>
    <n v="7"/>
    <s v="Nelson Jimenez"/>
    <s v="London"/>
    <s v="England"/>
    <x v="4"/>
    <s v="Bikes"/>
    <x v="1"/>
    <x v="6"/>
    <s v="Red"/>
    <s v="Road-150"/>
    <m/>
  </r>
  <r>
    <s v="SO44809"/>
    <n v="44809001"/>
    <n v="1"/>
    <n v="413.15"/>
    <n v="699.1"/>
    <n v="413.15"/>
    <n v="699.1"/>
    <n v="285.95000000000005"/>
    <x v="111"/>
    <x v="4"/>
    <d v="2017-11-09T00:00:00"/>
    <n v="8"/>
    <s v="Heather Liang"/>
    <s v="Milton Keynes"/>
    <s v="England"/>
    <x v="4"/>
    <s v="Bikes"/>
    <x v="1"/>
    <x v="17"/>
    <s v="Black"/>
    <s v="Road-650"/>
    <m/>
  </r>
  <r>
    <s v="SO44817"/>
    <n v="44817001"/>
    <n v="1"/>
    <n v="2171.29"/>
    <n v="3578.27"/>
    <n v="2171.29"/>
    <n v="3578.27"/>
    <n v="1406.98"/>
    <x v="112"/>
    <x v="4"/>
    <d v="2017-11-09T00:00:00"/>
    <n v="7"/>
    <s v="Kayla Jenkins"/>
    <s v="Runcorn"/>
    <s v="England"/>
    <x v="4"/>
    <s v="Bikes"/>
    <x v="1"/>
    <x v="9"/>
    <s v="Red"/>
    <s v="Road-150"/>
    <m/>
  </r>
  <r>
    <s v="SO44867"/>
    <n v="44867001"/>
    <n v="1"/>
    <n v="2171.29"/>
    <n v="3578.27"/>
    <n v="2171.29"/>
    <n v="3578.27"/>
    <n v="1406.98"/>
    <x v="118"/>
    <x v="4"/>
    <d v="2017-11-18T00:00:00"/>
    <n v="10"/>
    <s v="Clayton Nath"/>
    <s v="London"/>
    <s v="England"/>
    <x v="4"/>
    <s v="Bikes"/>
    <x v="1"/>
    <x v="4"/>
    <s v="Red"/>
    <s v="Road-150"/>
    <m/>
  </r>
  <r>
    <s v="SO44885"/>
    <n v="44885001"/>
    <n v="1"/>
    <n v="2171.29"/>
    <n v="3578.27"/>
    <n v="2171.29"/>
    <n v="3578.27"/>
    <n v="1406.98"/>
    <x v="179"/>
    <x v="4"/>
    <d v="2017-11-14T00:00:00"/>
    <n v="3"/>
    <s v="Riley Hayes"/>
    <s v="Kirkby"/>
    <s v="England"/>
    <x v="4"/>
    <s v="Bikes"/>
    <x v="1"/>
    <x v="1"/>
    <s v="Red"/>
    <s v="Road-150"/>
    <m/>
  </r>
  <r>
    <s v="SO44889"/>
    <n v="44889001"/>
    <n v="1"/>
    <n v="1898.09"/>
    <n v="3374.99"/>
    <n v="1898.09"/>
    <n v="3374.99"/>
    <n v="1476.8999999999999"/>
    <x v="120"/>
    <x v="4"/>
    <d v="2017-11-17T00:00:00"/>
    <n v="5"/>
    <s v="Anne Ramos"/>
    <s v="London"/>
    <s v="England"/>
    <x v="4"/>
    <s v="Bikes"/>
    <x v="0"/>
    <x v="13"/>
    <s v="Black"/>
    <s v="Mountain-100"/>
    <m/>
  </r>
  <r>
    <s v="SO44890"/>
    <n v="44890001"/>
    <n v="1"/>
    <n v="1912.15"/>
    <n v="3399.99"/>
    <n v="1912.15"/>
    <n v="3399.99"/>
    <n v="1487.8399999999997"/>
    <x v="120"/>
    <x v="4"/>
    <d v="2017-11-16T00:00:00"/>
    <n v="4"/>
    <s v="Meredith Raman"/>
    <s v="London"/>
    <s v="England"/>
    <x v="4"/>
    <s v="Bikes"/>
    <x v="0"/>
    <x v="0"/>
    <s v="Silver"/>
    <s v="Mountain-100"/>
    <m/>
  </r>
  <r>
    <s v="SO44899"/>
    <n v="44899001"/>
    <n v="1"/>
    <n v="1898.09"/>
    <n v="3374.99"/>
    <n v="1898.09"/>
    <n v="3374.99"/>
    <n v="1476.8999999999999"/>
    <x v="120"/>
    <x v="4"/>
    <d v="2017-11-14T00:00:00"/>
    <n v="2"/>
    <s v="Carrie Ortega"/>
    <s v="Warrington"/>
    <s v="England"/>
    <x v="4"/>
    <s v="Bikes"/>
    <x v="0"/>
    <x v="2"/>
    <s v="Black"/>
    <s v="Mountain-100"/>
    <m/>
  </r>
  <r>
    <s v="SO44900"/>
    <n v="44900001"/>
    <n v="1"/>
    <n v="2171.29"/>
    <n v="3578.27"/>
    <n v="2171.29"/>
    <n v="3578.27"/>
    <n v="1406.98"/>
    <x v="121"/>
    <x v="4"/>
    <d v="2017-11-21T00:00:00"/>
    <n v="8"/>
    <s v="Renee Jimenez"/>
    <s v="Lancaster"/>
    <s v="England"/>
    <x v="4"/>
    <s v="Bikes"/>
    <x v="1"/>
    <x v="5"/>
    <s v="Red"/>
    <s v="Road-150"/>
    <m/>
  </r>
  <r>
    <s v="SO44906"/>
    <n v="44906001"/>
    <n v="1"/>
    <n v="2171.29"/>
    <n v="3578.27"/>
    <n v="2171.29"/>
    <n v="3578.27"/>
    <n v="1406.98"/>
    <x v="122"/>
    <x v="4"/>
    <d v="2017-11-19T00:00:00"/>
    <n v="5"/>
    <s v="Barry Rana"/>
    <s v="Birmingham"/>
    <s v="England"/>
    <x v="4"/>
    <s v="Bikes"/>
    <x v="1"/>
    <x v="6"/>
    <s v="Red"/>
    <s v="Road-150"/>
    <m/>
  </r>
  <r>
    <s v="SO44928"/>
    <n v="44928001"/>
    <n v="1"/>
    <n v="2171.29"/>
    <n v="3578.27"/>
    <n v="2171.29"/>
    <n v="3578.27"/>
    <n v="1406.98"/>
    <x v="125"/>
    <x v="4"/>
    <d v="2017-11-20T00:00:00"/>
    <n v="3"/>
    <s v="Lee Vazquez"/>
    <s v="Leeds"/>
    <s v="England"/>
    <x v="4"/>
    <s v="Bikes"/>
    <x v="1"/>
    <x v="5"/>
    <s v="Red"/>
    <s v="Road-150"/>
    <m/>
  </r>
  <r>
    <s v="SO44934"/>
    <n v="44934001"/>
    <n v="1"/>
    <n v="2171.29"/>
    <n v="3578.27"/>
    <n v="2171.29"/>
    <n v="3578.27"/>
    <n v="1406.98"/>
    <x v="126"/>
    <x v="4"/>
    <d v="2017-11-25T00:00:00"/>
    <n v="7"/>
    <s v="Heidi Vance"/>
    <s v="London"/>
    <s v="England"/>
    <x v="4"/>
    <s v="Bikes"/>
    <x v="1"/>
    <x v="9"/>
    <s v="Red"/>
    <s v="Road-150"/>
    <m/>
  </r>
  <r>
    <s v="SO44958"/>
    <n v="44958001"/>
    <n v="1"/>
    <n v="413.15"/>
    <n v="699.1"/>
    <n v="413.15"/>
    <n v="699.1"/>
    <n v="285.95000000000005"/>
    <x v="128"/>
    <x v="4"/>
    <d v="2017-11-23T00:00:00"/>
    <n v="3"/>
    <s v="Dennis Zhao"/>
    <s v="London"/>
    <s v="England"/>
    <x v="4"/>
    <s v="Bikes"/>
    <x v="1"/>
    <x v="22"/>
    <s v="Black"/>
    <s v="Road-650"/>
    <m/>
  </r>
  <r>
    <s v="SO44967"/>
    <n v="44967001"/>
    <n v="1"/>
    <n v="2171.29"/>
    <n v="3578.27"/>
    <n v="2171.29"/>
    <n v="3578.27"/>
    <n v="1406.98"/>
    <x v="129"/>
    <x v="4"/>
    <d v="2017-11-27T00:00:00"/>
    <n v="6"/>
    <s v="Gilbert Becker"/>
    <s v="Oxford"/>
    <s v="England"/>
    <x v="4"/>
    <s v="Bikes"/>
    <x v="1"/>
    <x v="1"/>
    <s v="Red"/>
    <s v="Road-150"/>
    <m/>
  </r>
  <r>
    <s v="SO44974"/>
    <n v="44974001"/>
    <n v="1"/>
    <n v="2171.29"/>
    <n v="3578.27"/>
    <n v="2171.29"/>
    <n v="3578.27"/>
    <n v="1406.98"/>
    <x v="130"/>
    <x v="4"/>
    <d v="2017-11-27T00:00:00"/>
    <n v="5"/>
    <s v="Ronald Arthur"/>
    <s v="London"/>
    <s v="England"/>
    <x v="4"/>
    <s v="Bikes"/>
    <x v="1"/>
    <x v="9"/>
    <s v="Red"/>
    <s v="Road-150"/>
    <m/>
  </r>
  <r>
    <s v="SO45008"/>
    <n v="45008001"/>
    <n v="1"/>
    <n v="2171.29"/>
    <n v="3578.27"/>
    <n v="2171.29"/>
    <n v="3578.27"/>
    <n v="1406.98"/>
    <x v="134"/>
    <x v="4"/>
    <d v="2017-11-29T00:00:00"/>
    <n v="2"/>
    <s v="Gilbert Xie"/>
    <s v="Billericay"/>
    <s v="England"/>
    <x v="4"/>
    <s v="Bikes"/>
    <x v="1"/>
    <x v="4"/>
    <s v="Red"/>
    <s v="Road-150"/>
    <m/>
  </r>
  <r>
    <s v="SO45016"/>
    <n v="45016001"/>
    <n v="1"/>
    <n v="2171.29"/>
    <n v="3578.27"/>
    <n v="2171.29"/>
    <n v="3578.27"/>
    <n v="1406.98"/>
    <x v="135"/>
    <x v="4"/>
    <d v="2017-12-02T00:00:00"/>
    <n v="4"/>
    <s v="Melvin Andersen"/>
    <s v="Berks"/>
    <s v="England"/>
    <x v="4"/>
    <s v="Bikes"/>
    <x v="1"/>
    <x v="1"/>
    <s v="Red"/>
    <s v="Road-150"/>
    <m/>
  </r>
  <r>
    <s v="SO45031"/>
    <n v="45031001"/>
    <n v="1"/>
    <n v="2171.29"/>
    <n v="3578.27"/>
    <n v="2171.29"/>
    <n v="3578.27"/>
    <n v="1406.98"/>
    <x v="137"/>
    <x v="4"/>
    <d v="2017-12-03T00:00:00"/>
    <n v="3"/>
    <s v="Jerome Rubio"/>
    <s v="Cambridge"/>
    <s v="England"/>
    <x v="4"/>
    <s v="Bikes"/>
    <x v="1"/>
    <x v="4"/>
    <s v="Red"/>
    <s v="Road-150"/>
    <m/>
  </r>
  <r>
    <s v="SO45083"/>
    <n v="45083001"/>
    <n v="1"/>
    <n v="2171.29"/>
    <n v="3578.27"/>
    <n v="2171.29"/>
    <n v="3578.27"/>
    <n v="1406.98"/>
    <x v="139"/>
    <x v="5"/>
    <d v="2017-12-11T00:00:00"/>
    <n v="9"/>
    <s v="Alejandro Chen"/>
    <s v="Bury"/>
    <s v="England"/>
    <x v="4"/>
    <s v="Bikes"/>
    <x v="1"/>
    <x v="9"/>
    <s v="Red"/>
    <s v="Road-150"/>
    <m/>
  </r>
  <r>
    <s v="SO45087"/>
    <n v="45087001"/>
    <n v="1"/>
    <n v="1898.09"/>
    <n v="3374.99"/>
    <n v="1898.09"/>
    <n v="3374.99"/>
    <n v="1476.8999999999999"/>
    <x v="140"/>
    <x v="5"/>
    <d v="2017-12-11T00:00:00"/>
    <n v="8"/>
    <s v="Joseph Martin"/>
    <s v="York"/>
    <s v="England"/>
    <x v="4"/>
    <s v="Bikes"/>
    <x v="0"/>
    <x v="8"/>
    <s v="Black"/>
    <s v="Mountain-100"/>
    <m/>
  </r>
  <r>
    <s v="SO45088"/>
    <n v="45088001"/>
    <n v="1"/>
    <n v="1912.15"/>
    <n v="3399.99"/>
    <n v="1912.15"/>
    <n v="3399.99"/>
    <n v="1487.8399999999997"/>
    <x v="140"/>
    <x v="5"/>
    <d v="2017-12-06T00:00:00"/>
    <n v="3"/>
    <s v="Colin Nath"/>
    <s v="Newcastle upon Tyne"/>
    <s v="England"/>
    <x v="4"/>
    <s v="Bikes"/>
    <x v="0"/>
    <x v="11"/>
    <s v="Silver"/>
    <s v="Mountain-100"/>
    <m/>
  </r>
  <r>
    <s v="SO45095"/>
    <n v="45095001"/>
    <n v="1"/>
    <n v="1912.15"/>
    <n v="3399.99"/>
    <n v="1912.15"/>
    <n v="3399.99"/>
    <n v="1487.8399999999997"/>
    <x v="169"/>
    <x v="5"/>
    <d v="2017-12-12T00:00:00"/>
    <n v="8"/>
    <s v="George McDonald"/>
    <s v="Milton Keynes"/>
    <s v="England"/>
    <x v="4"/>
    <s v="Bikes"/>
    <x v="0"/>
    <x v="3"/>
    <s v="Silver"/>
    <s v="Mountain-100"/>
    <m/>
  </r>
  <r>
    <s v="SO45109"/>
    <n v="45109001"/>
    <n v="1"/>
    <n v="2171.29"/>
    <n v="3578.27"/>
    <n v="2171.29"/>
    <n v="3578.27"/>
    <n v="1406.98"/>
    <x v="141"/>
    <x v="5"/>
    <d v="2017-12-14T00:00:00"/>
    <n v="7"/>
    <s v="Brendan Xu"/>
    <s v="York"/>
    <s v="England"/>
    <x v="4"/>
    <s v="Bikes"/>
    <x v="1"/>
    <x v="6"/>
    <s v="Red"/>
    <s v="Road-150"/>
    <m/>
  </r>
  <r>
    <s v="SO45112"/>
    <n v="45112001"/>
    <n v="1"/>
    <n v="413.15"/>
    <n v="699.1"/>
    <n v="413.15"/>
    <n v="699.1"/>
    <n v="285.95000000000005"/>
    <x v="141"/>
    <x v="5"/>
    <d v="2017-12-12T00:00:00"/>
    <n v="5"/>
    <s v="Brianna Stewart"/>
    <s v="Warrington"/>
    <s v="England"/>
    <x v="4"/>
    <s v="Bikes"/>
    <x v="1"/>
    <x v="24"/>
    <s v="Red"/>
    <s v="Road-650"/>
    <m/>
  </r>
  <r>
    <s v="SO45130"/>
    <n v="45130001"/>
    <n v="1"/>
    <n v="2171.29"/>
    <n v="3578.27"/>
    <n v="2171.29"/>
    <n v="3578.27"/>
    <n v="1406.98"/>
    <x v="145"/>
    <x v="5"/>
    <d v="2017-12-14T00:00:00"/>
    <n v="3"/>
    <s v="Dalton Scott"/>
    <s v="Billericay"/>
    <s v="England"/>
    <x v="4"/>
    <s v="Bikes"/>
    <x v="1"/>
    <x v="4"/>
    <s v="Red"/>
    <s v="Road-150"/>
    <m/>
  </r>
  <r>
    <s v="SO45146"/>
    <n v="45146001"/>
    <n v="1"/>
    <n v="2171.29"/>
    <n v="3578.27"/>
    <n v="2171.29"/>
    <n v="3578.27"/>
    <n v="1406.98"/>
    <x v="180"/>
    <x v="5"/>
    <d v="2017-12-19T00:00:00"/>
    <n v="6"/>
    <s v="Maria Hernandez"/>
    <s v="Runcorn"/>
    <s v="England"/>
    <x v="4"/>
    <s v="Bikes"/>
    <x v="1"/>
    <x v="1"/>
    <s v="Red"/>
    <s v="Road-150"/>
    <m/>
  </r>
  <r>
    <s v="SO45149"/>
    <n v="45149001"/>
    <n v="1"/>
    <n v="2171.29"/>
    <n v="3578.27"/>
    <n v="2171.29"/>
    <n v="3578.27"/>
    <n v="1406.98"/>
    <x v="147"/>
    <x v="5"/>
    <d v="2017-12-19T00:00:00"/>
    <n v="5"/>
    <s v="Emma Patterson"/>
    <s v="Newcastle upon Tyne"/>
    <s v="England"/>
    <x v="4"/>
    <s v="Bikes"/>
    <x v="1"/>
    <x v="5"/>
    <s v="Red"/>
    <s v="Road-150"/>
    <m/>
  </r>
  <r>
    <s v="SO45159"/>
    <n v="45159001"/>
    <n v="1"/>
    <n v="1898.09"/>
    <n v="3374.99"/>
    <n v="1898.09"/>
    <n v="3374.99"/>
    <n v="1476.8999999999999"/>
    <x v="148"/>
    <x v="5"/>
    <d v="2017-12-24T00:00:00"/>
    <n v="9"/>
    <s v="Franklin Raji"/>
    <s v="London"/>
    <s v="England"/>
    <x v="4"/>
    <s v="Bikes"/>
    <x v="0"/>
    <x v="15"/>
    <s v="Black"/>
    <s v="Mountain-100"/>
    <m/>
  </r>
  <r>
    <s v="SO45160"/>
    <n v="45160001"/>
    <n v="1"/>
    <n v="2171.29"/>
    <n v="3578.27"/>
    <n v="2171.29"/>
    <n v="3578.27"/>
    <n v="1406.98"/>
    <x v="148"/>
    <x v="5"/>
    <d v="2017-12-18T00:00:00"/>
    <n v="3"/>
    <s v="Regina Vance"/>
    <s v="Wokingham"/>
    <s v="England"/>
    <x v="4"/>
    <s v="Bikes"/>
    <x v="1"/>
    <x v="1"/>
    <s v="Red"/>
    <s v="Road-150"/>
    <m/>
  </r>
  <r>
    <s v="SO45180"/>
    <n v="45180001"/>
    <n v="1"/>
    <n v="2171.29"/>
    <n v="3578.27"/>
    <n v="2171.29"/>
    <n v="3578.27"/>
    <n v="1406.98"/>
    <x v="151"/>
    <x v="5"/>
    <d v="2017-12-28T00:00:00"/>
    <n v="10"/>
    <s v="Casey Tang"/>
    <s v="W. York"/>
    <s v="England"/>
    <x v="4"/>
    <s v="Bikes"/>
    <x v="1"/>
    <x v="6"/>
    <s v="Red"/>
    <s v="Road-150"/>
    <m/>
  </r>
  <r>
    <s v="SO45181"/>
    <n v="45181001"/>
    <n v="1"/>
    <n v="2171.29"/>
    <n v="3578.27"/>
    <n v="2171.29"/>
    <n v="3578.27"/>
    <n v="1406.98"/>
    <x v="151"/>
    <x v="5"/>
    <d v="2017-12-25T00:00:00"/>
    <n v="7"/>
    <s v="Peter Anand"/>
    <s v="Woolston"/>
    <s v="England"/>
    <x v="4"/>
    <s v="Bikes"/>
    <x v="1"/>
    <x v="1"/>
    <s v="Red"/>
    <s v="Road-150"/>
    <m/>
  </r>
  <r>
    <s v="SO45185"/>
    <n v="45185001"/>
    <n v="1"/>
    <n v="2171.29"/>
    <n v="3578.27"/>
    <n v="2171.29"/>
    <n v="3578.27"/>
    <n v="1406.98"/>
    <x v="151"/>
    <x v="5"/>
    <d v="2017-12-21T00:00:00"/>
    <n v="3"/>
    <s v="Steve Wu"/>
    <s v="Cambridge"/>
    <s v="England"/>
    <x v="4"/>
    <s v="Bikes"/>
    <x v="1"/>
    <x v="1"/>
    <s v="Red"/>
    <s v="Road-150"/>
    <m/>
  </r>
  <r>
    <s v="SO45186"/>
    <n v="45186001"/>
    <n v="1"/>
    <n v="2171.29"/>
    <n v="3578.27"/>
    <n v="2171.29"/>
    <n v="3578.27"/>
    <n v="1406.98"/>
    <x v="152"/>
    <x v="5"/>
    <d v="2017-12-25T00:00:00"/>
    <n v="6"/>
    <s v="Edwin Zhao"/>
    <s v="Warrington"/>
    <s v="England"/>
    <x v="4"/>
    <s v="Bikes"/>
    <x v="1"/>
    <x v="4"/>
    <s v="Red"/>
    <s v="Road-150"/>
    <m/>
  </r>
  <r>
    <s v="SO45187"/>
    <n v="45187001"/>
    <n v="1"/>
    <n v="2171.29"/>
    <n v="3578.27"/>
    <n v="2171.29"/>
    <n v="3578.27"/>
    <n v="1406.98"/>
    <x v="152"/>
    <x v="5"/>
    <d v="2017-12-29T00:00:00"/>
    <n v="10"/>
    <s v="Meghan Vazquez"/>
    <s v="London"/>
    <s v="England"/>
    <x v="4"/>
    <s v="Bikes"/>
    <x v="1"/>
    <x v="1"/>
    <s v="Red"/>
    <s v="Road-150"/>
    <m/>
  </r>
  <r>
    <s v="SO45188"/>
    <n v="45188001"/>
    <n v="1"/>
    <n v="2171.29"/>
    <n v="3578.27"/>
    <n v="2171.29"/>
    <n v="3578.27"/>
    <n v="1406.98"/>
    <x v="152"/>
    <x v="5"/>
    <d v="2017-12-29T00:00:00"/>
    <n v="10"/>
    <s v="Misty Deng"/>
    <s v="Billericay"/>
    <s v="England"/>
    <x v="4"/>
    <s v="Bikes"/>
    <x v="1"/>
    <x v="6"/>
    <s v="Red"/>
    <s v="Road-150"/>
    <m/>
  </r>
  <r>
    <s v="SO45192"/>
    <n v="45192001"/>
    <n v="1"/>
    <n v="2171.29"/>
    <n v="3578.27"/>
    <n v="2171.29"/>
    <n v="3578.27"/>
    <n v="1406.98"/>
    <x v="153"/>
    <x v="5"/>
    <d v="2017-12-29T00:00:00"/>
    <n v="9"/>
    <s v="Kelsey Chande"/>
    <s v="Milton Keynes"/>
    <s v="England"/>
    <x v="4"/>
    <s v="Bikes"/>
    <x v="1"/>
    <x v="5"/>
    <s v="Red"/>
    <s v="Road-150"/>
    <m/>
  </r>
  <r>
    <s v="SO45198"/>
    <n v="45198001"/>
    <n v="1"/>
    <n v="2171.29"/>
    <n v="3578.27"/>
    <n v="2171.29"/>
    <n v="3578.27"/>
    <n v="1406.98"/>
    <x v="154"/>
    <x v="5"/>
    <d v="2017-12-28T00:00:00"/>
    <n v="7"/>
    <s v="Vadim Sazanovich"/>
    <s v="W. York"/>
    <s v="England"/>
    <x v="4"/>
    <s v="Bikes"/>
    <x v="1"/>
    <x v="4"/>
    <s v="Red"/>
    <s v="Road-150"/>
    <m/>
  </r>
  <r>
    <s v="SO45229"/>
    <n v="45229001"/>
    <n v="1"/>
    <n v="1898.09"/>
    <n v="3374.99"/>
    <n v="1898.09"/>
    <n v="3374.99"/>
    <n v="1476.8999999999999"/>
    <x v="158"/>
    <x v="5"/>
    <d v="2018-01-03T00:00:00"/>
    <n v="8"/>
    <s v="Megan Ramirez"/>
    <s v="Gateshead"/>
    <s v="England"/>
    <x v="4"/>
    <s v="Bikes"/>
    <x v="0"/>
    <x v="15"/>
    <s v="Black"/>
    <s v="Mountain-100"/>
    <m/>
  </r>
  <r>
    <s v="SO45249"/>
    <n v="45249001"/>
    <n v="1"/>
    <n v="2171.29"/>
    <n v="3578.27"/>
    <n v="2171.29"/>
    <n v="3578.27"/>
    <n v="1406.98"/>
    <x v="162"/>
    <x v="5"/>
    <d v="2018-01-01T00:00:00"/>
    <n v="2"/>
    <s v="Roy Patel"/>
    <s v="London"/>
    <s v="England"/>
    <x v="4"/>
    <s v="Bikes"/>
    <x v="1"/>
    <x v="1"/>
    <s v="Red"/>
    <s v="Road-150"/>
    <m/>
  </r>
  <r>
    <s v="SO43699"/>
    <n v="43699001"/>
    <n v="1"/>
    <n v="1912.15"/>
    <n v="3399.99"/>
    <n v="1912.15"/>
    <n v="3399.99"/>
    <n v="1487.8399999999997"/>
    <x v="0"/>
    <x v="0"/>
    <d v="2017-07-06T00:00:00"/>
    <n v="5"/>
    <s v="Sydney Wright"/>
    <s v="Lebanon"/>
    <s v="Oregon"/>
    <x v="5"/>
    <s v="Bikes"/>
    <x v="0"/>
    <x v="0"/>
    <s v="Silver"/>
    <s v="Mountain-100"/>
    <m/>
  </r>
  <r>
    <s v="SO43700"/>
    <n v="43700001"/>
    <n v="1"/>
    <n v="413.15"/>
    <n v="699.1"/>
    <n v="413.15"/>
    <n v="699.1"/>
    <n v="285.95000000000005"/>
    <x v="0"/>
    <x v="0"/>
    <d v="2017-07-10T00:00:00"/>
    <n v="9"/>
    <s v="Ruben Prasad"/>
    <s v="Beverly Hills"/>
    <s v="California"/>
    <x v="5"/>
    <s v="Bikes"/>
    <x v="1"/>
    <x v="7"/>
    <s v="Black"/>
    <s v="Road-650"/>
    <m/>
  </r>
  <r>
    <s v="SO43702"/>
    <n v="43702001"/>
    <n v="1"/>
    <n v="2171.29"/>
    <n v="3578.27"/>
    <n v="2171.29"/>
    <n v="3578.27"/>
    <n v="1406.98"/>
    <x v="0"/>
    <x v="0"/>
    <d v="2017-07-05T00:00:00"/>
    <n v="4"/>
    <s v="Colin Anand"/>
    <m/>
    <s v="California"/>
    <x v="5"/>
    <s v="Bikes"/>
    <x v="1"/>
    <x v="6"/>
    <s v="Red"/>
    <s v="Road-150"/>
    <m/>
  </r>
  <r>
    <s v="SO43706"/>
    <n v="43706001"/>
    <n v="1"/>
    <n v="2171.29"/>
    <n v="3578.27"/>
    <n v="2171.29"/>
    <n v="3578.27"/>
    <n v="1406.98"/>
    <x v="1"/>
    <x v="0"/>
    <d v="2017-07-08T00:00:00"/>
    <n v="6"/>
    <s v="Edward Brown"/>
    <s v="Santa Monica"/>
    <s v="California"/>
    <x v="5"/>
    <s v="Bikes"/>
    <x v="1"/>
    <x v="9"/>
    <s v="Red"/>
    <s v="Road-150"/>
    <m/>
  </r>
  <r>
    <s v="SO43707"/>
    <n v="43707001"/>
    <n v="1"/>
    <n v="2171.29"/>
    <n v="3578.27"/>
    <n v="2171.29"/>
    <n v="3578.27"/>
    <n v="1406.98"/>
    <x v="1"/>
    <x v="0"/>
    <d v="2017-07-09T00:00:00"/>
    <n v="7"/>
    <s v="Emma Brown"/>
    <s v="Lemon Grove"/>
    <s v="California"/>
    <x v="5"/>
    <s v="Bikes"/>
    <x v="1"/>
    <x v="9"/>
    <s v="Red"/>
    <s v="Road-150"/>
    <m/>
  </r>
  <r>
    <s v="SO43711"/>
    <n v="43711001"/>
    <n v="1"/>
    <n v="2171.29"/>
    <n v="3578.27"/>
    <n v="2171.29"/>
    <n v="3578.27"/>
    <n v="1406.98"/>
    <x v="1"/>
    <x v="0"/>
    <d v="2017-07-12T00:00:00"/>
    <n v="10"/>
    <s v="Courtney Edwards"/>
    <s v="Milwaukie"/>
    <s v="Oregon"/>
    <x v="5"/>
    <s v="Bikes"/>
    <x v="1"/>
    <x v="5"/>
    <s v="Red"/>
    <s v="Road-150"/>
    <m/>
  </r>
  <r>
    <s v="SO43713"/>
    <n v="43713001"/>
    <n v="1"/>
    <n v="2171.29"/>
    <n v="3578.27"/>
    <n v="2171.29"/>
    <n v="3578.27"/>
    <n v="1406.98"/>
    <x v="2"/>
    <x v="0"/>
    <d v="2017-07-09T00:00:00"/>
    <n v="6"/>
    <s v="Sydney Rogers"/>
    <s v="Burbank"/>
    <s v="California"/>
    <x v="5"/>
    <s v="Bikes"/>
    <x v="1"/>
    <x v="1"/>
    <s v="Red"/>
    <s v="Road-150"/>
    <m/>
  </r>
  <r>
    <s v="SO43718"/>
    <n v="43718001"/>
    <n v="1"/>
    <n v="2171.29"/>
    <n v="3578.27"/>
    <n v="2171.29"/>
    <n v="3578.27"/>
    <n v="1406.98"/>
    <x v="2"/>
    <x v="0"/>
    <d v="2017-07-05T00:00:00"/>
    <n v="2"/>
    <s v="Kevin Gonzalez"/>
    <s v="Kirkland"/>
    <s v="Washington"/>
    <x v="5"/>
    <s v="Bikes"/>
    <x v="1"/>
    <x v="6"/>
    <s v="Red"/>
    <s v="Road-150"/>
    <m/>
  </r>
  <r>
    <s v="SO43719"/>
    <n v="43719001"/>
    <n v="1"/>
    <n v="2171.29"/>
    <n v="3578.27"/>
    <n v="2171.29"/>
    <n v="3578.27"/>
    <n v="1406.98"/>
    <x v="2"/>
    <x v="0"/>
    <d v="2017-07-08T00:00:00"/>
    <n v="5"/>
    <s v="Lucas Hill"/>
    <s v="Berkeley"/>
    <s v="California"/>
    <x v="5"/>
    <s v="Bikes"/>
    <x v="1"/>
    <x v="9"/>
    <s v="Red"/>
    <s v="Road-150"/>
    <m/>
  </r>
  <r>
    <s v="SO43723"/>
    <n v="43723001"/>
    <n v="1"/>
    <n v="413.15"/>
    <n v="699.1"/>
    <n v="413.15"/>
    <n v="699.1"/>
    <n v="285.95000000000005"/>
    <x v="3"/>
    <x v="0"/>
    <d v="2017-07-10T00:00:00"/>
    <n v="6"/>
    <s v="Bonnie Xu"/>
    <s v="Bremerton"/>
    <s v="Washington"/>
    <x v="5"/>
    <s v="Bikes"/>
    <x v="1"/>
    <x v="22"/>
    <s v="Black"/>
    <s v="Road-650"/>
    <m/>
  </r>
  <r>
    <s v="SO43726"/>
    <n v="43726001"/>
    <n v="1"/>
    <n v="413.15"/>
    <n v="699.1"/>
    <n v="413.15"/>
    <n v="699.1"/>
    <n v="285.95000000000005"/>
    <x v="3"/>
    <x v="0"/>
    <d v="2017-07-12T00:00:00"/>
    <n v="8"/>
    <s v="Kelvin Huang"/>
    <s v="Bellflower"/>
    <s v="California"/>
    <x v="5"/>
    <s v="Bikes"/>
    <x v="1"/>
    <x v="22"/>
    <s v="Black"/>
    <s v="Road-650"/>
    <m/>
  </r>
  <r>
    <s v="SO43728"/>
    <n v="43728001"/>
    <n v="1"/>
    <n v="2171.29"/>
    <n v="3578.27"/>
    <n v="2171.29"/>
    <n v="3578.27"/>
    <n v="1406.98"/>
    <x v="4"/>
    <x v="0"/>
    <d v="2017-07-09T00:00:00"/>
    <n v="4"/>
    <s v="Alyssa Garcia"/>
    <s v="Fremont"/>
    <s v="California"/>
    <x v="5"/>
    <s v="Bikes"/>
    <x v="1"/>
    <x v="4"/>
    <s v="Red"/>
    <s v="Road-150"/>
    <m/>
  </r>
  <r>
    <s v="SO43730"/>
    <n v="43730001"/>
    <n v="1"/>
    <n v="1912.15"/>
    <n v="3399.99"/>
    <n v="1912.15"/>
    <n v="3399.99"/>
    <n v="1487.8399999999997"/>
    <x v="4"/>
    <x v="0"/>
    <d v="2017-07-15T00:00:00"/>
    <n v="10"/>
    <s v="Garrett Cooper"/>
    <s v="Woodland Hills"/>
    <s v="California"/>
    <x v="5"/>
    <s v="Bikes"/>
    <x v="0"/>
    <x v="0"/>
    <s v="Silver"/>
    <s v="Mountain-100"/>
    <m/>
  </r>
  <r>
    <s v="SO43733"/>
    <n v="43733001"/>
    <n v="1"/>
    <n v="2171.29"/>
    <n v="3578.27"/>
    <n v="2171.29"/>
    <n v="3578.27"/>
    <n v="1406.98"/>
    <x v="4"/>
    <x v="0"/>
    <d v="2017-07-15T00:00:00"/>
    <n v="10"/>
    <s v="Patrick Cook"/>
    <s v="Port Orchard"/>
    <s v="Washington"/>
    <x v="5"/>
    <s v="Bikes"/>
    <x v="1"/>
    <x v="9"/>
    <s v="Red"/>
    <s v="Road-150"/>
    <m/>
  </r>
  <r>
    <s v="SO43734"/>
    <n v="43734001"/>
    <n v="1"/>
    <n v="2171.29"/>
    <n v="3578.27"/>
    <n v="2171.29"/>
    <n v="3578.27"/>
    <n v="1406.98"/>
    <x v="4"/>
    <x v="0"/>
    <d v="2017-07-09T00:00:00"/>
    <n v="4"/>
    <s v="Richard Brooks"/>
    <s v="Port Orchard"/>
    <s v="Washington"/>
    <x v="5"/>
    <s v="Bikes"/>
    <x v="1"/>
    <x v="9"/>
    <s v="Red"/>
    <s v="Road-150"/>
    <m/>
  </r>
  <r>
    <s v="SO43741"/>
    <n v="43741001"/>
    <n v="1"/>
    <n v="2171.29"/>
    <n v="3578.27"/>
    <n v="2171.29"/>
    <n v="3578.27"/>
    <n v="1406.98"/>
    <x v="5"/>
    <x v="0"/>
    <d v="2017-07-12T00:00:00"/>
    <n v="6"/>
    <s v="Jeremiah Martinez"/>
    <s v="Ballard"/>
    <s v="Washington"/>
    <x v="5"/>
    <s v="Bikes"/>
    <x v="1"/>
    <x v="1"/>
    <s v="Red"/>
    <s v="Road-150"/>
    <m/>
  </r>
  <r>
    <s v="SO43747"/>
    <n v="43747001"/>
    <n v="1"/>
    <n v="2171.29"/>
    <n v="3578.27"/>
    <n v="2171.29"/>
    <n v="3578.27"/>
    <n v="1406.98"/>
    <x v="6"/>
    <x v="0"/>
    <d v="2017-07-09T00:00:00"/>
    <n v="2"/>
    <s v="Christian Jackson"/>
    <s v="Lincoln Acres"/>
    <s v="California"/>
    <x v="5"/>
    <s v="Bikes"/>
    <x v="1"/>
    <x v="5"/>
    <s v="Red"/>
    <s v="Road-150"/>
    <m/>
  </r>
  <r>
    <s v="SO43748"/>
    <n v="43748001"/>
    <n v="1"/>
    <n v="2171.29"/>
    <n v="3578.27"/>
    <n v="2171.29"/>
    <n v="3578.27"/>
    <n v="1406.98"/>
    <x v="6"/>
    <x v="0"/>
    <d v="2017-07-14T00:00:00"/>
    <n v="7"/>
    <s v="Alexandria Hughes"/>
    <s v="Lake Oswego"/>
    <s v="Oregon"/>
    <x v="5"/>
    <s v="Bikes"/>
    <x v="1"/>
    <x v="4"/>
    <s v="Red"/>
    <s v="Road-150"/>
    <m/>
  </r>
  <r>
    <s v="SO43749"/>
    <n v="43749001"/>
    <n v="1"/>
    <n v="2171.29"/>
    <n v="3578.27"/>
    <n v="2171.29"/>
    <n v="3578.27"/>
    <n v="1406.98"/>
    <x v="6"/>
    <x v="0"/>
    <d v="2017-07-11T00:00:00"/>
    <n v="4"/>
    <s v="Paige Murphy"/>
    <s v="Issaquah"/>
    <s v="Washington"/>
    <x v="5"/>
    <s v="Bikes"/>
    <x v="1"/>
    <x v="5"/>
    <s v="Red"/>
    <s v="Road-150"/>
    <m/>
  </r>
  <r>
    <s v="SO43754"/>
    <n v="43754001"/>
    <n v="1"/>
    <n v="2171.29"/>
    <n v="3578.27"/>
    <n v="2171.29"/>
    <n v="3578.27"/>
    <n v="1406.98"/>
    <x v="7"/>
    <x v="0"/>
    <d v="2017-07-16T00:00:00"/>
    <n v="8"/>
    <s v="Morgan Phillips"/>
    <s v="Olympia"/>
    <s v="Washington"/>
    <x v="5"/>
    <s v="Bikes"/>
    <x v="1"/>
    <x v="9"/>
    <s v="Red"/>
    <s v="Road-150"/>
    <m/>
  </r>
  <r>
    <s v="SO43755"/>
    <n v="43755001"/>
    <n v="1"/>
    <n v="2171.29"/>
    <n v="3578.27"/>
    <n v="2171.29"/>
    <n v="3578.27"/>
    <n v="1406.98"/>
    <x v="7"/>
    <x v="0"/>
    <d v="2017-07-14T00:00:00"/>
    <n v="6"/>
    <s v="Kayla Long"/>
    <s v="Novato"/>
    <s v="California"/>
    <x v="5"/>
    <s v="Bikes"/>
    <x v="1"/>
    <x v="6"/>
    <s v="Red"/>
    <s v="Road-150"/>
    <m/>
  </r>
  <r>
    <s v="SO43758"/>
    <n v="43758001"/>
    <n v="1"/>
    <n v="2171.29"/>
    <n v="3578.27"/>
    <n v="2171.29"/>
    <n v="3578.27"/>
    <n v="1406.98"/>
    <x v="7"/>
    <x v="0"/>
    <d v="2017-07-11T00:00:00"/>
    <n v="3"/>
    <s v="Jackson Li"/>
    <s v="Imperial Beach"/>
    <s v="California"/>
    <x v="5"/>
    <s v="Bikes"/>
    <x v="1"/>
    <x v="1"/>
    <s v="Red"/>
    <s v="Road-150"/>
    <m/>
  </r>
  <r>
    <s v="SO43762"/>
    <n v="43762001"/>
    <n v="1"/>
    <n v="2171.29"/>
    <n v="3578.27"/>
    <n v="2171.29"/>
    <n v="3578.27"/>
    <n v="1406.98"/>
    <x v="8"/>
    <x v="0"/>
    <d v="2017-07-19T00:00:00"/>
    <n v="10"/>
    <s v="Courtney Carter"/>
    <s v="Lakewood"/>
    <s v="California"/>
    <x v="5"/>
    <s v="Bikes"/>
    <x v="1"/>
    <x v="5"/>
    <s v="Red"/>
    <s v="Road-150"/>
    <m/>
  </r>
  <r>
    <s v="SO43768"/>
    <n v="43768001"/>
    <n v="1"/>
    <n v="2171.29"/>
    <n v="3578.27"/>
    <n v="2171.29"/>
    <n v="3578.27"/>
    <n v="1406.98"/>
    <x v="9"/>
    <x v="0"/>
    <d v="2017-07-20T00:00:00"/>
    <n v="10"/>
    <s v="Evan Bailey"/>
    <s v="Seattle"/>
    <s v="Washington"/>
    <x v="5"/>
    <s v="Bikes"/>
    <x v="1"/>
    <x v="9"/>
    <s v="Red"/>
    <s v="Road-150"/>
    <m/>
  </r>
  <r>
    <s v="SO43770"/>
    <n v="43770001"/>
    <n v="1"/>
    <n v="2171.29"/>
    <n v="3578.27"/>
    <n v="2171.29"/>
    <n v="3578.27"/>
    <n v="1406.98"/>
    <x v="9"/>
    <x v="0"/>
    <d v="2017-07-13T00:00:00"/>
    <n v="3"/>
    <s v="Warren Ye"/>
    <s v="Bellingham"/>
    <s v="Washington"/>
    <x v="5"/>
    <s v="Bikes"/>
    <x v="1"/>
    <x v="9"/>
    <s v="Red"/>
    <s v="Road-150"/>
    <m/>
  </r>
  <r>
    <s v="SO43771"/>
    <n v="43771001"/>
    <n v="1"/>
    <n v="413.15"/>
    <n v="699.1"/>
    <n v="413.15"/>
    <n v="699.1"/>
    <n v="285.95000000000005"/>
    <x v="9"/>
    <x v="0"/>
    <d v="2017-07-19T00:00:00"/>
    <n v="9"/>
    <s v="Ashley Washington"/>
    <s v="Long Beach"/>
    <s v="California"/>
    <x v="5"/>
    <s v="Bikes"/>
    <x v="1"/>
    <x v="20"/>
    <s v="Red"/>
    <s v="Road-650"/>
    <m/>
  </r>
  <r>
    <s v="SO43784"/>
    <n v="43784001"/>
    <n v="1"/>
    <n v="2171.29"/>
    <n v="3578.27"/>
    <n v="2171.29"/>
    <n v="3578.27"/>
    <n v="1406.98"/>
    <x v="11"/>
    <x v="0"/>
    <d v="2017-07-18T00:00:00"/>
    <n v="6"/>
    <s v="Jessica Sanchez"/>
    <s v="Daly City"/>
    <s v="California"/>
    <x v="5"/>
    <s v="Bikes"/>
    <x v="1"/>
    <x v="1"/>
    <s v="Red"/>
    <s v="Road-150"/>
    <m/>
  </r>
  <r>
    <s v="SO43789"/>
    <n v="43789001"/>
    <n v="1"/>
    <n v="1898.09"/>
    <n v="3374.99"/>
    <n v="1898.09"/>
    <n v="3374.99"/>
    <n v="1476.8999999999999"/>
    <x v="11"/>
    <x v="0"/>
    <d v="2017-07-16T00:00:00"/>
    <n v="4"/>
    <s v="Tristan Butler"/>
    <s v="Kirkland"/>
    <s v="Washington"/>
    <x v="5"/>
    <s v="Bikes"/>
    <x v="0"/>
    <x v="2"/>
    <s v="Black"/>
    <s v="Mountain-100"/>
    <m/>
  </r>
  <r>
    <s v="SO43790"/>
    <n v="43790001"/>
    <n v="1"/>
    <n v="1912.15"/>
    <n v="3399.99"/>
    <n v="1912.15"/>
    <n v="3399.99"/>
    <n v="1487.8399999999997"/>
    <x v="11"/>
    <x v="0"/>
    <d v="2017-07-15T00:00:00"/>
    <n v="3"/>
    <s v="Abigail Perry"/>
    <s v="W. Linn"/>
    <s v="Oregon"/>
    <x v="5"/>
    <s v="Bikes"/>
    <x v="0"/>
    <x v="3"/>
    <s v="Silver"/>
    <s v="Mountain-100"/>
    <m/>
  </r>
  <r>
    <s v="SO43795"/>
    <n v="43795001"/>
    <n v="1"/>
    <n v="2171.29"/>
    <n v="3578.27"/>
    <n v="2171.29"/>
    <n v="3578.27"/>
    <n v="1406.98"/>
    <x v="12"/>
    <x v="0"/>
    <d v="2017-07-16T00:00:00"/>
    <n v="3"/>
    <s v="Maria Henderson"/>
    <s v="La Jolla"/>
    <s v="California"/>
    <x v="5"/>
    <s v="Bikes"/>
    <x v="1"/>
    <x v="9"/>
    <s v="Red"/>
    <s v="Road-150"/>
    <m/>
  </r>
  <r>
    <s v="SO43805"/>
    <n v="43805001"/>
    <n v="1"/>
    <n v="413.15"/>
    <n v="699.1"/>
    <n v="413.15"/>
    <n v="699.1"/>
    <n v="285.95000000000005"/>
    <x v="13"/>
    <x v="0"/>
    <d v="2017-07-20T00:00:00"/>
    <n v="6"/>
    <s v="Samuel Hernandez"/>
    <s v="Everett"/>
    <s v="Washington"/>
    <x v="5"/>
    <s v="Bikes"/>
    <x v="1"/>
    <x v="19"/>
    <s v="Red"/>
    <s v="Road-650"/>
    <m/>
  </r>
  <r>
    <s v="SO43812"/>
    <n v="43812001"/>
    <n v="1"/>
    <n v="2171.29"/>
    <n v="3578.27"/>
    <n v="2171.29"/>
    <n v="3578.27"/>
    <n v="1406.98"/>
    <x v="14"/>
    <x v="0"/>
    <d v="2017-07-24T00:00:00"/>
    <n v="9"/>
    <s v="Bianca Zheng"/>
    <s v="Burbank"/>
    <s v="California"/>
    <x v="5"/>
    <s v="Bikes"/>
    <x v="1"/>
    <x v="9"/>
    <s v="Red"/>
    <s v="Road-150"/>
    <m/>
  </r>
  <r>
    <s v="SO43814"/>
    <n v="43814001"/>
    <n v="1"/>
    <n v="1898.09"/>
    <n v="3374.99"/>
    <n v="1898.09"/>
    <n v="3374.99"/>
    <n v="1476.8999999999999"/>
    <x v="14"/>
    <x v="0"/>
    <d v="2017-07-22T00:00:00"/>
    <n v="7"/>
    <s v="Tristan Perry"/>
    <s v="W. Linn"/>
    <s v="Oregon"/>
    <x v="5"/>
    <s v="Bikes"/>
    <x v="0"/>
    <x v="8"/>
    <s v="Black"/>
    <s v="Mountain-100"/>
    <m/>
  </r>
  <r>
    <s v="SO43820"/>
    <n v="43820001"/>
    <n v="1"/>
    <n v="2171.29"/>
    <n v="3578.27"/>
    <n v="2171.29"/>
    <n v="3578.27"/>
    <n v="1406.98"/>
    <x v="14"/>
    <x v="0"/>
    <d v="2017-07-17T00:00:00"/>
    <n v="2"/>
    <s v="Jeremy Murphy"/>
    <s v="Concord"/>
    <s v="California"/>
    <x v="5"/>
    <s v="Bikes"/>
    <x v="1"/>
    <x v="9"/>
    <s v="Red"/>
    <s v="Road-150"/>
    <m/>
  </r>
  <r>
    <s v="SO43821"/>
    <n v="43821001"/>
    <n v="1"/>
    <n v="2171.29"/>
    <n v="3578.27"/>
    <n v="2171.29"/>
    <n v="3578.27"/>
    <n v="1406.98"/>
    <x v="14"/>
    <x v="0"/>
    <d v="2017-07-24T00:00:00"/>
    <n v="9"/>
    <s v="Aaron Collins"/>
    <s v="Santa Cruz"/>
    <s v="California"/>
    <x v="5"/>
    <s v="Bikes"/>
    <x v="1"/>
    <x v="1"/>
    <s v="Red"/>
    <s v="Road-150"/>
    <m/>
  </r>
  <r>
    <s v="SO43822"/>
    <n v="43822001"/>
    <n v="1"/>
    <n v="2171.29"/>
    <n v="3578.27"/>
    <n v="2171.29"/>
    <n v="3578.27"/>
    <n v="1406.98"/>
    <x v="14"/>
    <x v="0"/>
    <d v="2017-07-20T00:00:00"/>
    <n v="5"/>
    <s v="Katelyn Allen"/>
    <s v="Coronado"/>
    <s v="California"/>
    <x v="5"/>
    <s v="Bikes"/>
    <x v="1"/>
    <x v="4"/>
    <s v="Red"/>
    <s v="Road-150"/>
    <m/>
  </r>
  <r>
    <s v="SO43824"/>
    <n v="43824001"/>
    <n v="1"/>
    <n v="413.15"/>
    <n v="699.1"/>
    <n v="413.15"/>
    <n v="699.1"/>
    <n v="285.95000000000005"/>
    <x v="14"/>
    <x v="0"/>
    <d v="2017-07-23T00:00:00"/>
    <n v="8"/>
    <s v="Marcel Truempy"/>
    <s v="Yakima"/>
    <s v="Washington"/>
    <x v="5"/>
    <s v="Bikes"/>
    <x v="1"/>
    <x v="14"/>
    <s v="Black"/>
    <s v="Road-650"/>
    <m/>
  </r>
  <r>
    <s v="SO43828"/>
    <n v="43828001"/>
    <n v="1"/>
    <n v="2171.29"/>
    <n v="3578.27"/>
    <n v="2171.29"/>
    <n v="3578.27"/>
    <n v="1406.98"/>
    <x v="15"/>
    <x v="0"/>
    <d v="2017-07-23T00:00:00"/>
    <n v="7"/>
    <s v="Miguel Martinez"/>
    <s v="Sedro Woolley"/>
    <s v="Washington"/>
    <x v="5"/>
    <s v="Bikes"/>
    <x v="1"/>
    <x v="1"/>
    <s v="Red"/>
    <s v="Road-150"/>
    <m/>
  </r>
  <r>
    <s v="SO43829"/>
    <n v="43829001"/>
    <n v="1"/>
    <n v="2171.29"/>
    <n v="3578.27"/>
    <n v="2171.29"/>
    <n v="3578.27"/>
    <n v="1406.98"/>
    <x v="15"/>
    <x v="0"/>
    <d v="2017-07-20T00:00:00"/>
    <n v="4"/>
    <s v="Jack Edwards"/>
    <s v="El Cajon"/>
    <s v="California"/>
    <x v="5"/>
    <s v="Bikes"/>
    <x v="1"/>
    <x v="1"/>
    <s v="Red"/>
    <s v="Road-150"/>
    <m/>
  </r>
  <r>
    <s v="SO43838"/>
    <n v="43838001"/>
    <n v="1"/>
    <n v="2171.29"/>
    <n v="3578.27"/>
    <n v="2171.29"/>
    <n v="3578.27"/>
    <n v="1406.98"/>
    <x v="16"/>
    <x v="0"/>
    <d v="2017-07-21T00:00:00"/>
    <n v="4"/>
    <s v="Miranda Alexander"/>
    <s v="El Cajon"/>
    <s v="California"/>
    <x v="5"/>
    <s v="Bikes"/>
    <x v="1"/>
    <x v="4"/>
    <s v="Red"/>
    <s v="Road-150"/>
    <m/>
  </r>
  <r>
    <s v="SO43839"/>
    <n v="43839001"/>
    <n v="1"/>
    <n v="2171.29"/>
    <n v="3578.27"/>
    <n v="2171.29"/>
    <n v="3578.27"/>
    <n v="1406.98"/>
    <x v="16"/>
    <x v="0"/>
    <d v="2017-07-21T00:00:00"/>
    <n v="4"/>
    <s v="Jennifer Young"/>
    <s v="Bremerton"/>
    <s v="Washington"/>
    <x v="5"/>
    <s v="Bikes"/>
    <x v="1"/>
    <x v="6"/>
    <s v="Red"/>
    <s v="Road-150"/>
    <m/>
  </r>
  <r>
    <s v="SO43920"/>
    <n v="43920001"/>
    <n v="1"/>
    <n v="2171.29"/>
    <n v="3578.27"/>
    <n v="2171.29"/>
    <n v="3578.27"/>
    <n v="1406.98"/>
    <x v="16"/>
    <x v="0"/>
    <d v="2017-07-21T00:00:00"/>
    <n v="4"/>
    <s v="Justin Taylor"/>
    <s v="Downey"/>
    <s v="California"/>
    <x v="5"/>
    <s v="Bikes"/>
    <x v="1"/>
    <x v="4"/>
    <s v="Red"/>
    <s v="Road-150"/>
    <m/>
  </r>
  <r>
    <s v="SO43923"/>
    <n v="43923001"/>
    <n v="1"/>
    <n v="2171.29"/>
    <n v="3578.27"/>
    <n v="2171.29"/>
    <n v="3578.27"/>
    <n v="1406.98"/>
    <x v="17"/>
    <x v="0"/>
    <d v="2017-07-27T00:00:00"/>
    <n v="9"/>
    <s v="Rachel Foster"/>
    <s v="Redwood City"/>
    <s v="California"/>
    <x v="5"/>
    <s v="Bikes"/>
    <x v="1"/>
    <x v="9"/>
    <s v="Red"/>
    <s v="Road-150"/>
    <m/>
  </r>
  <r>
    <s v="SO43930"/>
    <n v="43930001"/>
    <n v="1"/>
    <n v="2171.29"/>
    <n v="3578.27"/>
    <n v="2171.29"/>
    <n v="3578.27"/>
    <n v="1406.98"/>
    <x v="18"/>
    <x v="0"/>
    <d v="2017-07-21T00:00:00"/>
    <n v="2"/>
    <s v="Philip Gomez"/>
    <s v="Bellflower"/>
    <s v="California"/>
    <x v="5"/>
    <s v="Bikes"/>
    <x v="1"/>
    <x v="9"/>
    <s v="Red"/>
    <s v="Road-150"/>
    <m/>
  </r>
  <r>
    <s v="SO43936"/>
    <n v="43936001"/>
    <n v="1"/>
    <n v="2171.29"/>
    <n v="3578.27"/>
    <n v="2171.29"/>
    <n v="3578.27"/>
    <n v="1406.98"/>
    <x v="18"/>
    <x v="0"/>
    <d v="2017-07-22T00:00:00"/>
    <n v="3"/>
    <s v="Carrie Gill"/>
    <s v="Beverly Hills"/>
    <s v="California"/>
    <x v="5"/>
    <s v="Bikes"/>
    <x v="1"/>
    <x v="6"/>
    <s v="Red"/>
    <s v="Road-150"/>
    <m/>
  </r>
  <r>
    <s v="SO43943"/>
    <n v="43943001"/>
    <n v="1"/>
    <n v="413.15"/>
    <n v="699.1"/>
    <n v="413.15"/>
    <n v="699.1"/>
    <n v="285.95000000000005"/>
    <x v="19"/>
    <x v="0"/>
    <d v="2017-07-23T00:00:00"/>
    <n v="3"/>
    <s v="Natalie Hernandez"/>
    <s v="National City"/>
    <s v="California"/>
    <x v="5"/>
    <s v="Bikes"/>
    <x v="1"/>
    <x v="14"/>
    <s v="Black"/>
    <s v="Road-650"/>
    <m/>
  </r>
  <r>
    <s v="SO43949"/>
    <n v="43949001"/>
    <n v="1"/>
    <n v="2171.29"/>
    <n v="3578.27"/>
    <n v="2171.29"/>
    <n v="3578.27"/>
    <n v="1406.98"/>
    <x v="19"/>
    <x v="0"/>
    <d v="2017-07-30T00:00:00"/>
    <n v="10"/>
    <s v="Sophia Hall"/>
    <s v="Lemon Grove"/>
    <s v="California"/>
    <x v="5"/>
    <s v="Bikes"/>
    <x v="1"/>
    <x v="1"/>
    <s v="Red"/>
    <s v="Road-150"/>
    <m/>
  </r>
  <r>
    <s v="SO43950"/>
    <n v="43950001"/>
    <n v="1"/>
    <n v="2171.29"/>
    <n v="3578.27"/>
    <n v="2171.29"/>
    <n v="3578.27"/>
    <n v="1406.98"/>
    <x v="19"/>
    <x v="0"/>
    <d v="2017-07-27T00:00:00"/>
    <n v="7"/>
    <s v="Rachel Robinson"/>
    <s v="Beverly Hills"/>
    <s v="California"/>
    <x v="5"/>
    <s v="Bikes"/>
    <x v="1"/>
    <x v="6"/>
    <s v="Red"/>
    <s v="Road-150"/>
    <m/>
  </r>
  <r>
    <s v="SO43957"/>
    <n v="43957001"/>
    <n v="1"/>
    <n v="2171.29"/>
    <n v="3578.27"/>
    <n v="2171.29"/>
    <n v="3578.27"/>
    <n v="1406.98"/>
    <x v="20"/>
    <x v="0"/>
    <d v="2017-07-29T00:00:00"/>
    <n v="8"/>
    <s v="Amanda Wood"/>
    <s v="Newport Beach"/>
    <s v="California"/>
    <x v="5"/>
    <s v="Bikes"/>
    <x v="1"/>
    <x v="4"/>
    <s v="Red"/>
    <s v="Road-150"/>
    <m/>
  </r>
  <r>
    <s v="SO43961"/>
    <n v="43961001"/>
    <n v="1"/>
    <n v="2171.29"/>
    <n v="3578.27"/>
    <n v="2171.29"/>
    <n v="3578.27"/>
    <n v="1406.98"/>
    <x v="21"/>
    <x v="0"/>
    <d v="2017-07-30T00:00:00"/>
    <n v="8"/>
    <s v="Kari Navarro"/>
    <s v="Chula Vista"/>
    <s v="California"/>
    <x v="5"/>
    <s v="Bikes"/>
    <x v="1"/>
    <x v="6"/>
    <s v="Red"/>
    <s v="Road-150"/>
    <m/>
  </r>
  <r>
    <s v="SO43962"/>
    <n v="43962001"/>
    <n v="1"/>
    <n v="2171.29"/>
    <n v="3578.27"/>
    <n v="2171.29"/>
    <n v="3578.27"/>
    <n v="1406.98"/>
    <x v="21"/>
    <x v="0"/>
    <d v="2017-07-27T00:00:00"/>
    <n v="5"/>
    <s v="Logan Williams"/>
    <s v="Redwood City"/>
    <s v="California"/>
    <x v="5"/>
    <s v="Bikes"/>
    <x v="1"/>
    <x v="9"/>
    <s v="Red"/>
    <s v="Road-150"/>
    <m/>
  </r>
  <r>
    <s v="SO43967"/>
    <n v="43967001"/>
    <n v="1"/>
    <n v="2171.29"/>
    <n v="3578.27"/>
    <n v="2171.29"/>
    <n v="3578.27"/>
    <n v="1406.98"/>
    <x v="21"/>
    <x v="0"/>
    <d v="2017-07-27T00:00:00"/>
    <n v="5"/>
    <s v="Jack Mitchell"/>
    <s v="Everett"/>
    <s v="Washington"/>
    <x v="5"/>
    <s v="Bikes"/>
    <x v="1"/>
    <x v="4"/>
    <s v="Red"/>
    <s v="Road-150"/>
    <m/>
  </r>
  <r>
    <s v="SO43968"/>
    <n v="43968001"/>
    <n v="1"/>
    <n v="2171.29"/>
    <n v="3578.27"/>
    <n v="2171.29"/>
    <n v="3578.27"/>
    <n v="1406.98"/>
    <x v="21"/>
    <x v="0"/>
    <d v="2017-07-24T00:00:00"/>
    <n v="2"/>
    <s v="Olivia Bennett"/>
    <s v="Lemon Grove"/>
    <s v="California"/>
    <x v="5"/>
    <s v="Bikes"/>
    <x v="1"/>
    <x v="4"/>
    <s v="Red"/>
    <s v="Road-150"/>
    <m/>
  </r>
  <r>
    <s v="SO43969"/>
    <n v="43969001"/>
    <n v="1"/>
    <n v="2171.29"/>
    <n v="3578.27"/>
    <n v="2171.29"/>
    <n v="3578.27"/>
    <n v="1406.98"/>
    <x v="21"/>
    <x v="0"/>
    <d v="2017-07-24T00:00:00"/>
    <n v="2"/>
    <s v="Trevor Ross"/>
    <s v="Berkeley"/>
    <s v="California"/>
    <x v="5"/>
    <s v="Bikes"/>
    <x v="1"/>
    <x v="1"/>
    <s v="Red"/>
    <s v="Road-150"/>
    <m/>
  </r>
  <r>
    <s v="SO43973"/>
    <n v="43973001"/>
    <n v="1"/>
    <n v="2171.29"/>
    <n v="3578.27"/>
    <n v="2171.29"/>
    <n v="3578.27"/>
    <n v="1406.98"/>
    <x v="22"/>
    <x v="0"/>
    <d v="2017-07-25T00:00:00"/>
    <n v="2"/>
    <s v="Xavier Lee"/>
    <s v="Palo Alto"/>
    <s v="California"/>
    <x v="5"/>
    <s v="Bikes"/>
    <x v="1"/>
    <x v="9"/>
    <s v="Red"/>
    <s v="Road-150"/>
    <m/>
  </r>
  <r>
    <s v="SO43976"/>
    <n v="43976001"/>
    <n v="1"/>
    <n v="2171.29"/>
    <n v="3578.27"/>
    <n v="2171.29"/>
    <n v="3578.27"/>
    <n v="1406.98"/>
    <x v="22"/>
    <x v="0"/>
    <d v="2017-07-30T00:00:00"/>
    <n v="7"/>
    <s v="Gabrielle Turner"/>
    <s v="Santa Cruz"/>
    <s v="California"/>
    <x v="5"/>
    <s v="Bikes"/>
    <x v="1"/>
    <x v="1"/>
    <s v="Red"/>
    <s v="Road-150"/>
    <m/>
  </r>
  <r>
    <s v="SO43978"/>
    <n v="43978001"/>
    <n v="1"/>
    <n v="2171.29"/>
    <n v="3578.27"/>
    <n v="2171.29"/>
    <n v="3578.27"/>
    <n v="1406.98"/>
    <x v="22"/>
    <x v="0"/>
    <d v="2017-08-01T00:00:00"/>
    <n v="9"/>
    <s v="Jason Gonzalez"/>
    <s v="Beaverton"/>
    <s v="Oregon"/>
    <x v="5"/>
    <s v="Bikes"/>
    <x v="1"/>
    <x v="1"/>
    <s v="Red"/>
    <s v="Road-150"/>
    <m/>
  </r>
  <r>
    <s v="SO43979"/>
    <n v="43979001"/>
    <n v="1"/>
    <n v="413.15"/>
    <n v="699.1"/>
    <n v="413.15"/>
    <n v="699.1"/>
    <n v="285.95000000000005"/>
    <x v="22"/>
    <x v="0"/>
    <d v="2017-07-27T00:00:00"/>
    <n v="4"/>
    <s v="Anna Price"/>
    <s v="Renton"/>
    <s v="Washington"/>
    <x v="5"/>
    <s v="Bikes"/>
    <x v="1"/>
    <x v="16"/>
    <s v="Red"/>
    <s v="Road-650"/>
    <m/>
  </r>
  <r>
    <s v="SO43983"/>
    <n v="43983001"/>
    <n v="1"/>
    <n v="2171.29"/>
    <n v="3578.27"/>
    <n v="2171.29"/>
    <n v="3578.27"/>
    <n v="1406.98"/>
    <x v="23"/>
    <x v="0"/>
    <d v="2017-08-01T00:00:00"/>
    <n v="8"/>
    <s v="Christopher Martin"/>
    <s v="Bremerton"/>
    <s v="Washington"/>
    <x v="5"/>
    <s v="Bikes"/>
    <x v="1"/>
    <x v="5"/>
    <s v="Red"/>
    <s v="Road-150"/>
    <m/>
  </r>
  <r>
    <s v="SO43986"/>
    <n v="43986001"/>
    <n v="1"/>
    <n v="2171.29"/>
    <n v="3578.27"/>
    <n v="2171.29"/>
    <n v="3578.27"/>
    <n v="1406.98"/>
    <x v="23"/>
    <x v="0"/>
    <d v="2017-07-31T00:00:00"/>
    <n v="7"/>
    <s v="Ian Morris"/>
    <s v="Daly City"/>
    <s v="California"/>
    <x v="5"/>
    <s v="Bikes"/>
    <x v="1"/>
    <x v="1"/>
    <s v="Red"/>
    <s v="Road-150"/>
    <m/>
  </r>
  <r>
    <s v="SO43987"/>
    <n v="43987001"/>
    <n v="1"/>
    <n v="2171.29"/>
    <n v="3578.27"/>
    <n v="2171.29"/>
    <n v="3578.27"/>
    <n v="1406.98"/>
    <x v="23"/>
    <x v="0"/>
    <d v="2017-07-28T00:00:00"/>
    <n v="4"/>
    <s v="Joseph Brown"/>
    <s v="Concord"/>
    <s v="California"/>
    <x v="5"/>
    <s v="Bikes"/>
    <x v="1"/>
    <x v="1"/>
    <s v="Red"/>
    <s v="Road-150"/>
    <m/>
  </r>
  <r>
    <s v="SO43989"/>
    <n v="43989001"/>
    <n v="1"/>
    <n v="2171.29"/>
    <n v="3578.27"/>
    <n v="2171.29"/>
    <n v="3578.27"/>
    <n v="1406.98"/>
    <x v="23"/>
    <x v="0"/>
    <d v="2017-07-28T00:00:00"/>
    <n v="4"/>
    <s v="Kaitlyn Foster"/>
    <s v="Bellflower"/>
    <s v="California"/>
    <x v="5"/>
    <s v="Bikes"/>
    <x v="1"/>
    <x v="9"/>
    <s v="Red"/>
    <s v="Road-150"/>
    <m/>
  </r>
  <r>
    <s v="SO43990"/>
    <n v="43990001"/>
    <n v="1"/>
    <n v="1912.15"/>
    <n v="3399.99"/>
    <n v="1912.15"/>
    <n v="3399.99"/>
    <n v="1487.8399999999997"/>
    <x v="23"/>
    <x v="0"/>
    <d v="2017-07-29T00:00:00"/>
    <n v="5"/>
    <s v="Melanie Ross"/>
    <s v="Sedro Woolley"/>
    <s v="Washington"/>
    <x v="5"/>
    <s v="Bikes"/>
    <x v="0"/>
    <x v="3"/>
    <s v="Silver"/>
    <s v="Mountain-100"/>
    <m/>
  </r>
  <r>
    <s v="SO43994"/>
    <n v="43994001"/>
    <n v="1"/>
    <n v="2171.29"/>
    <n v="3578.27"/>
    <n v="2171.29"/>
    <n v="3578.27"/>
    <n v="1406.98"/>
    <x v="24"/>
    <x v="0"/>
    <d v="2017-07-29T00:00:00"/>
    <n v="4"/>
    <s v="Olivia Jackson"/>
    <s v="Chula Vista"/>
    <s v="California"/>
    <x v="5"/>
    <s v="Bikes"/>
    <x v="1"/>
    <x v="5"/>
    <s v="Red"/>
    <s v="Road-150"/>
    <m/>
  </r>
  <r>
    <s v="SO43996"/>
    <n v="43996001"/>
    <n v="1"/>
    <n v="2171.29"/>
    <n v="3578.27"/>
    <n v="2171.29"/>
    <n v="3578.27"/>
    <n v="1406.98"/>
    <x v="24"/>
    <x v="0"/>
    <d v="2017-08-03T00:00:00"/>
    <n v="9"/>
    <s v="Mary Howard"/>
    <s v="Woodland Hills"/>
    <s v="California"/>
    <x v="5"/>
    <s v="Bikes"/>
    <x v="1"/>
    <x v="1"/>
    <s v="Red"/>
    <s v="Road-150"/>
    <m/>
  </r>
  <r>
    <s v="SO43997"/>
    <n v="43997001"/>
    <n v="1"/>
    <n v="2171.29"/>
    <n v="3578.27"/>
    <n v="2171.29"/>
    <n v="3578.27"/>
    <n v="1406.98"/>
    <x v="24"/>
    <x v="0"/>
    <d v="2017-08-01T00:00:00"/>
    <n v="7"/>
    <s v="Jason Lopez"/>
    <s v="Downey"/>
    <s v="California"/>
    <x v="5"/>
    <s v="Bikes"/>
    <x v="1"/>
    <x v="1"/>
    <s v="Red"/>
    <s v="Road-150"/>
    <m/>
  </r>
  <r>
    <s v="SO43999"/>
    <n v="43999001"/>
    <n v="1"/>
    <n v="2171.29"/>
    <n v="3578.27"/>
    <n v="2171.29"/>
    <n v="3578.27"/>
    <n v="1406.98"/>
    <x v="24"/>
    <x v="0"/>
    <d v="2017-07-31T00:00:00"/>
    <n v="6"/>
    <s v="Jay Sanchez"/>
    <s v="Beaverton"/>
    <s v="Oregon"/>
    <x v="5"/>
    <s v="Bikes"/>
    <x v="1"/>
    <x v="6"/>
    <s v="Red"/>
    <s v="Road-150"/>
    <m/>
  </r>
  <r>
    <s v="SO44000"/>
    <n v="44000001"/>
    <n v="1"/>
    <n v="2171.29"/>
    <n v="3578.27"/>
    <n v="2171.29"/>
    <n v="3578.27"/>
    <n v="1406.98"/>
    <x v="25"/>
    <x v="0"/>
    <d v="2017-07-29T00:00:00"/>
    <n v="3"/>
    <s v="Samantha Ross"/>
    <s v="Burlingame"/>
    <s v="California"/>
    <x v="5"/>
    <s v="Bikes"/>
    <x v="1"/>
    <x v="6"/>
    <s v="Red"/>
    <s v="Road-150"/>
    <m/>
  </r>
  <r>
    <s v="SO44001"/>
    <n v="44001001"/>
    <n v="1"/>
    <n v="2171.29"/>
    <n v="3578.27"/>
    <n v="2171.29"/>
    <n v="3578.27"/>
    <n v="1406.98"/>
    <x v="25"/>
    <x v="0"/>
    <d v="2017-08-02T00:00:00"/>
    <n v="7"/>
    <s v="Jimmy Navarro"/>
    <s v="Concord"/>
    <s v="California"/>
    <x v="5"/>
    <s v="Bikes"/>
    <x v="1"/>
    <x v="4"/>
    <s v="Red"/>
    <s v="Road-150"/>
    <m/>
  </r>
  <r>
    <s v="SO44002"/>
    <n v="44002001"/>
    <n v="1"/>
    <n v="413.15"/>
    <n v="699.1"/>
    <n v="413.15"/>
    <n v="699.1"/>
    <n v="285.95000000000005"/>
    <x v="25"/>
    <x v="0"/>
    <d v="2017-07-28T00:00:00"/>
    <n v="2"/>
    <s v="Melanie Foster"/>
    <s v="Lincoln Acres"/>
    <s v="California"/>
    <x v="5"/>
    <s v="Bikes"/>
    <x v="1"/>
    <x v="7"/>
    <s v="Black"/>
    <s v="Road-650"/>
    <m/>
  </r>
  <r>
    <s v="SO44004"/>
    <n v="44004001"/>
    <n v="1"/>
    <n v="2171.29"/>
    <n v="3578.27"/>
    <n v="2171.29"/>
    <n v="3578.27"/>
    <n v="1406.98"/>
    <x v="25"/>
    <x v="0"/>
    <d v="2017-08-03T00:00:00"/>
    <n v="8"/>
    <s v="Kyle Lopez"/>
    <s v="Burlingame"/>
    <s v="California"/>
    <x v="5"/>
    <s v="Bikes"/>
    <x v="1"/>
    <x v="1"/>
    <s v="Red"/>
    <s v="Road-150"/>
    <m/>
  </r>
  <r>
    <s v="SO44008"/>
    <n v="44008001"/>
    <n v="1"/>
    <n v="2171.29"/>
    <n v="3578.27"/>
    <n v="2171.29"/>
    <n v="3578.27"/>
    <n v="1406.98"/>
    <x v="25"/>
    <x v="0"/>
    <d v="2017-08-01T00:00:00"/>
    <n v="6"/>
    <s v="Angel Carter"/>
    <s v="Lake Oswego"/>
    <s v="Oregon"/>
    <x v="5"/>
    <s v="Bikes"/>
    <x v="1"/>
    <x v="9"/>
    <s v="Red"/>
    <s v="Road-150"/>
    <m/>
  </r>
  <r>
    <s v="SO44009"/>
    <n v="44009001"/>
    <n v="1"/>
    <n v="2171.29"/>
    <n v="3578.27"/>
    <n v="2171.29"/>
    <n v="3578.27"/>
    <n v="1406.98"/>
    <x v="25"/>
    <x v="0"/>
    <d v="2017-08-02T00:00:00"/>
    <n v="7"/>
    <s v="Alexandria Brooks"/>
    <s v="Renton"/>
    <s v="Washington"/>
    <x v="5"/>
    <s v="Bikes"/>
    <x v="1"/>
    <x v="5"/>
    <s v="Red"/>
    <s v="Road-150"/>
    <m/>
  </r>
  <r>
    <s v="SO44014"/>
    <n v="44014001"/>
    <n v="1"/>
    <n v="2171.29"/>
    <n v="3578.27"/>
    <n v="2171.29"/>
    <n v="3578.27"/>
    <n v="1406.98"/>
    <x v="26"/>
    <x v="0"/>
    <d v="2017-08-04T00:00:00"/>
    <n v="8"/>
    <s v="Andrea Sanders"/>
    <s v="Long Beach"/>
    <s v="California"/>
    <x v="5"/>
    <s v="Bikes"/>
    <x v="1"/>
    <x v="4"/>
    <s v="Red"/>
    <s v="Road-150"/>
    <m/>
  </r>
  <r>
    <s v="SO44017"/>
    <n v="44017001"/>
    <n v="1"/>
    <n v="2171.29"/>
    <n v="3578.27"/>
    <n v="2171.29"/>
    <n v="3578.27"/>
    <n v="1406.98"/>
    <x v="26"/>
    <x v="0"/>
    <d v="2017-08-01T00:00:00"/>
    <n v="5"/>
    <s v="Jack Young"/>
    <s v="Lake Oswego"/>
    <s v="Oregon"/>
    <x v="5"/>
    <s v="Bikes"/>
    <x v="1"/>
    <x v="1"/>
    <s v="Red"/>
    <s v="Road-150"/>
    <m/>
  </r>
  <r>
    <s v="SO44018"/>
    <n v="44018001"/>
    <n v="1"/>
    <n v="1898.09"/>
    <n v="3374.99"/>
    <n v="1898.09"/>
    <n v="3374.99"/>
    <n v="1476.8999999999999"/>
    <x v="26"/>
    <x v="0"/>
    <d v="2017-08-05T00:00:00"/>
    <n v="9"/>
    <s v="Noah King"/>
    <s v="Walla Walla"/>
    <s v="Washington"/>
    <x v="5"/>
    <s v="Bikes"/>
    <x v="0"/>
    <x v="8"/>
    <s v="Black"/>
    <s v="Mountain-100"/>
    <m/>
  </r>
  <r>
    <s v="SO44038"/>
    <n v="44038001"/>
    <n v="1"/>
    <n v="1912.15"/>
    <n v="3399.99"/>
    <n v="1912.15"/>
    <n v="3399.99"/>
    <n v="1487.8399999999997"/>
    <x v="28"/>
    <x v="0"/>
    <d v="2017-08-08T00:00:00"/>
    <n v="10"/>
    <s v="Jessica Lewis"/>
    <s v="Woodland Hills"/>
    <s v="California"/>
    <x v="5"/>
    <s v="Bikes"/>
    <x v="0"/>
    <x v="3"/>
    <s v="Silver"/>
    <s v="Mountain-100"/>
    <m/>
  </r>
  <r>
    <s v="SO44046"/>
    <n v="44046001"/>
    <n v="1"/>
    <n v="2171.29"/>
    <n v="3578.27"/>
    <n v="2171.29"/>
    <n v="3578.27"/>
    <n v="1406.98"/>
    <x v="29"/>
    <x v="0"/>
    <d v="2017-08-07T00:00:00"/>
    <n v="8"/>
    <s v="Tamara Nath"/>
    <s v="Beaverton"/>
    <s v="Oregon"/>
    <x v="5"/>
    <s v="Bikes"/>
    <x v="1"/>
    <x v="4"/>
    <s v="Red"/>
    <s v="Road-150"/>
    <m/>
  </r>
  <r>
    <s v="SO44047"/>
    <n v="44047001"/>
    <n v="1"/>
    <n v="1912.15"/>
    <n v="3399.99"/>
    <n v="1912.15"/>
    <n v="3399.99"/>
    <n v="1487.8399999999997"/>
    <x v="29"/>
    <x v="0"/>
    <d v="2017-08-06T00:00:00"/>
    <n v="7"/>
    <s v="Brianna Simmons"/>
    <s v="Los Angeles"/>
    <s v="California"/>
    <x v="5"/>
    <s v="Bikes"/>
    <x v="0"/>
    <x v="3"/>
    <s v="Silver"/>
    <s v="Mountain-100"/>
    <m/>
  </r>
  <r>
    <s v="SO44057"/>
    <n v="44057001"/>
    <n v="1"/>
    <n v="413.15"/>
    <n v="699.1"/>
    <n v="413.15"/>
    <n v="699.1"/>
    <n v="285.95000000000005"/>
    <x v="30"/>
    <x v="0"/>
    <d v="2017-08-03T00:00:00"/>
    <n v="3"/>
    <s v="Natalie Rogers"/>
    <s v="Corvallis"/>
    <s v="Oregon"/>
    <x v="5"/>
    <s v="Bikes"/>
    <x v="1"/>
    <x v="14"/>
    <s v="Black"/>
    <s v="Road-650"/>
    <m/>
  </r>
  <r>
    <s v="SO44061"/>
    <n v="44061001"/>
    <n v="1"/>
    <n v="2171.29"/>
    <n v="3578.27"/>
    <n v="2171.29"/>
    <n v="3578.27"/>
    <n v="1406.98"/>
    <x v="31"/>
    <x v="1"/>
    <d v="2017-08-06T00:00:00"/>
    <n v="5"/>
    <s v="Ryan Lal"/>
    <s v="Issaquah"/>
    <s v="Washington"/>
    <x v="5"/>
    <s v="Bikes"/>
    <x v="1"/>
    <x v="1"/>
    <s v="Red"/>
    <s v="Road-150"/>
    <m/>
  </r>
  <r>
    <s v="SO44062"/>
    <n v="44062001"/>
    <n v="1"/>
    <n v="2171.29"/>
    <n v="3578.27"/>
    <n v="2171.29"/>
    <n v="3578.27"/>
    <n v="1406.98"/>
    <x v="31"/>
    <x v="1"/>
    <d v="2017-08-04T00:00:00"/>
    <n v="3"/>
    <s v="Rebecca Wright"/>
    <s v="Olympia"/>
    <s v="Washington"/>
    <x v="5"/>
    <s v="Bikes"/>
    <x v="1"/>
    <x v="1"/>
    <s v="Red"/>
    <s v="Road-150"/>
    <m/>
  </r>
  <r>
    <s v="SO44065"/>
    <n v="44065001"/>
    <n v="1"/>
    <n v="2171.29"/>
    <n v="3578.27"/>
    <n v="2171.29"/>
    <n v="3578.27"/>
    <n v="1406.98"/>
    <x v="31"/>
    <x v="1"/>
    <d v="2017-08-09T00:00:00"/>
    <n v="8"/>
    <s v="Xavier Roberts"/>
    <s v="Santa Monica"/>
    <s v="California"/>
    <x v="5"/>
    <s v="Bikes"/>
    <x v="1"/>
    <x v="1"/>
    <s v="Red"/>
    <s v="Road-150"/>
    <m/>
  </r>
  <r>
    <s v="SO44066"/>
    <n v="44066001"/>
    <n v="1"/>
    <n v="1912.15"/>
    <n v="3399.99"/>
    <n v="1912.15"/>
    <n v="3399.99"/>
    <n v="1487.8399999999997"/>
    <x v="31"/>
    <x v="1"/>
    <d v="2017-08-08T00:00:00"/>
    <n v="7"/>
    <s v="Carlos Carter"/>
    <s v="Woodland Hills"/>
    <s v="California"/>
    <x v="5"/>
    <s v="Bikes"/>
    <x v="0"/>
    <x v="3"/>
    <s v="Silver"/>
    <s v="Mountain-100"/>
    <m/>
  </r>
  <r>
    <s v="SO44135"/>
    <n v="44135001"/>
    <n v="1"/>
    <n v="2171.29"/>
    <n v="3578.27"/>
    <n v="2171.29"/>
    <n v="3578.27"/>
    <n v="1406.98"/>
    <x v="33"/>
    <x v="1"/>
    <d v="2017-08-11T00:00:00"/>
    <n v="8"/>
    <s v="Gabrielle Hall"/>
    <s v="Santa Cruz"/>
    <s v="California"/>
    <x v="5"/>
    <s v="Bikes"/>
    <x v="1"/>
    <x v="1"/>
    <s v="Red"/>
    <s v="Road-150"/>
    <m/>
  </r>
  <r>
    <s v="SO44143"/>
    <n v="44143001"/>
    <n v="1"/>
    <n v="2171.29"/>
    <n v="3578.27"/>
    <n v="2171.29"/>
    <n v="3578.27"/>
    <n v="1406.98"/>
    <x v="34"/>
    <x v="1"/>
    <d v="2017-08-07T00:00:00"/>
    <n v="3"/>
    <s v="Brandon Jones"/>
    <s v="Burbank"/>
    <s v="California"/>
    <x v="5"/>
    <s v="Bikes"/>
    <x v="1"/>
    <x v="4"/>
    <s v="Red"/>
    <s v="Road-150"/>
    <m/>
  </r>
  <r>
    <s v="SO44148"/>
    <n v="44148001"/>
    <n v="1"/>
    <n v="2171.29"/>
    <n v="3578.27"/>
    <n v="2171.29"/>
    <n v="3578.27"/>
    <n v="1406.98"/>
    <x v="35"/>
    <x v="1"/>
    <d v="2017-08-12T00:00:00"/>
    <n v="7"/>
    <s v="Charles Moore"/>
    <s v="Burbank"/>
    <s v="California"/>
    <x v="5"/>
    <s v="Bikes"/>
    <x v="1"/>
    <x v="1"/>
    <s v="Red"/>
    <s v="Road-150"/>
    <m/>
  </r>
  <r>
    <s v="SO44153"/>
    <n v="44153001"/>
    <n v="1"/>
    <n v="2171.29"/>
    <n v="3578.27"/>
    <n v="2171.29"/>
    <n v="3578.27"/>
    <n v="1406.98"/>
    <x v="36"/>
    <x v="1"/>
    <d v="2017-08-15T00:00:00"/>
    <n v="9"/>
    <s v="Jacqueline Ward"/>
    <s v="Long Beach"/>
    <s v="California"/>
    <x v="5"/>
    <s v="Bikes"/>
    <x v="1"/>
    <x v="9"/>
    <s v="Red"/>
    <s v="Road-150"/>
    <m/>
  </r>
  <r>
    <s v="SO44154"/>
    <n v="44154001"/>
    <n v="1"/>
    <n v="2171.29"/>
    <n v="3578.27"/>
    <n v="2171.29"/>
    <n v="3578.27"/>
    <n v="1406.98"/>
    <x v="36"/>
    <x v="1"/>
    <d v="2017-08-13T00:00:00"/>
    <n v="7"/>
    <s v="Katherine Rodriguez"/>
    <s v="Lebanon"/>
    <s v="Oregon"/>
    <x v="5"/>
    <s v="Bikes"/>
    <x v="1"/>
    <x v="6"/>
    <s v="Red"/>
    <s v="Road-150"/>
    <m/>
  </r>
  <r>
    <s v="SO44155"/>
    <n v="44155001"/>
    <n v="1"/>
    <n v="2171.29"/>
    <n v="3578.27"/>
    <n v="2171.29"/>
    <n v="3578.27"/>
    <n v="1406.98"/>
    <x v="36"/>
    <x v="1"/>
    <d v="2017-08-09T00:00:00"/>
    <n v="3"/>
    <s v="Todd Zhu"/>
    <s v="Burbank"/>
    <s v="California"/>
    <x v="5"/>
    <s v="Bikes"/>
    <x v="1"/>
    <x v="4"/>
    <s v="Red"/>
    <s v="Road-150"/>
    <m/>
  </r>
  <r>
    <s v="SO44156"/>
    <n v="44156001"/>
    <n v="1"/>
    <n v="1912.15"/>
    <n v="3399.99"/>
    <n v="1912.15"/>
    <n v="3399.99"/>
    <n v="1487.8399999999997"/>
    <x v="36"/>
    <x v="1"/>
    <d v="2017-08-14T00:00:00"/>
    <n v="8"/>
    <s v="Jack Collins"/>
    <s v="Puyallup"/>
    <s v="Washington"/>
    <x v="5"/>
    <s v="Bikes"/>
    <x v="0"/>
    <x v="0"/>
    <s v="Silver"/>
    <s v="Mountain-100"/>
    <m/>
  </r>
  <r>
    <s v="SO44159"/>
    <n v="44159001"/>
    <n v="1"/>
    <n v="2171.29"/>
    <n v="3578.27"/>
    <n v="2171.29"/>
    <n v="3578.27"/>
    <n v="1406.98"/>
    <x v="171"/>
    <x v="1"/>
    <d v="2017-08-12T00:00:00"/>
    <n v="5"/>
    <s v="Fernando Turner"/>
    <s v="Woodland Hills"/>
    <s v="California"/>
    <x v="5"/>
    <s v="Bikes"/>
    <x v="1"/>
    <x v="6"/>
    <s v="Red"/>
    <s v="Road-150"/>
    <m/>
  </r>
  <r>
    <s v="SO44160"/>
    <n v="44160001"/>
    <n v="1"/>
    <n v="2171.29"/>
    <n v="3578.27"/>
    <n v="2171.29"/>
    <n v="3578.27"/>
    <n v="1406.98"/>
    <x v="171"/>
    <x v="1"/>
    <d v="2017-08-15T00:00:00"/>
    <n v="8"/>
    <s v="Jenny Wagner"/>
    <s v="Beaverton"/>
    <s v="Oregon"/>
    <x v="5"/>
    <s v="Bikes"/>
    <x v="1"/>
    <x v="9"/>
    <s v="Red"/>
    <s v="Road-150"/>
    <m/>
  </r>
  <r>
    <s v="SO44162"/>
    <n v="44162001"/>
    <n v="1"/>
    <n v="2171.29"/>
    <n v="3578.27"/>
    <n v="2171.29"/>
    <n v="3578.27"/>
    <n v="1406.98"/>
    <x v="37"/>
    <x v="1"/>
    <d v="2017-08-13T00:00:00"/>
    <n v="5"/>
    <s v="Eric Alexander"/>
    <s v="Burbank"/>
    <s v="California"/>
    <x v="5"/>
    <s v="Bikes"/>
    <x v="1"/>
    <x v="6"/>
    <s v="Red"/>
    <s v="Road-150"/>
    <m/>
  </r>
  <r>
    <s v="SO44163"/>
    <n v="44163001"/>
    <n v="1"/>
    <n v="2171.29"/>
    <n v="3578.27"/>
    <n v="2171.29"/>
    <n v="3578.27"/>
    <n v="1406.98"/>
    <x v="37"/>
    <x v="1"/>
    <d v="2017-08-18T00:00:00"/>
    <n v="10"/>
    <s v="Taylor Davis"/>
    <s v="Lemon Grove"/>
    <s v="California"/>
    <x v="5"/>
    <s v="Bikes"/>
    <x v="1"/>
    <x v="5"/>
    <s v="Red"/>
    <s v="Road-150"/>
    <m/>
  </r>
  <r>
    <s v="SO44164"/>
    <n v="44164001"/>
    <n v="1"/>
    <n v="2171.29"/>
    <n v="3578.27"/>
    <n v="2171.29"/>
    <n v="3578.27"/>
    <n v="1406.98"/>
    <x v="37"/>
    <x v="1"/>
    <d v="2017-08-18T00:00:00"/>
    <n v="10"/>
    <s v="Marshall Lal"/>
    <s v="Bellflower"/>
    <s v="California"/>
    <x v="5"/>
    <s v="Bikes"/>
    <x v="1"/>
    <x v="1"/>
    <s v="Red"/>
    <s v="Road-150"/>
    <m/>
  </r>
  <r>
    <s v="SO44166"/>
    <n v="44166001"/>
    <n v="1"/>
    <n v="413.15"/>
    <n v="699.1"/>
    <n v="413.15"/>
    <n v="699.1"/>
    <n v="285.95000000000005"/>
    <x v="37"/>
    <x v="1"/>
    <d v="2017-08-18T00:00:00"/>
    <n v="10"/>
    <s v="Kevin Adams"/>
    <s v="Portland"/>
    <s v="Oregon"/>
    <x v="5"/>
    <s v="Bikes"/>
    <x v="1"/>
    <x v="14"/>
    <s v="Black"/>
    <s v="Road-650"/>
    <m/>
  </r>
  <r>
    <s v="SO44169"/>
    <n v="44169001"/>
    <n v="1"/>
    <n v="2171.29"/>
    <n v="3578.27"/>
    <n v="2171.29"/>
    <n v="3578.27"/>
    <n v="1406.98"/>
    <x v="168"/>
    <x v="1"/>
    <d v="2017-08-12T00:00:00"/>
    <n v="3"/>
    <s v="Billy Alvarez"/>
    <s v="Beaverton"/>
    <s v="Oregon"/>
    <x v="5"/>
    <s v="Bikes"/>
    <x v="1"/>
    <x v="6"/>
    <s v="Red"/>
    <s v="Road-150"/>
    <m/>
  </r>
  <r>
    <s v="SO44170"/>
    <n v="44170001"/>
    <n v="1"/>
    <n v="2171.29"/>
    <n v="3578.27"/>
    <n v="2171.29"/>
    <n v="3578.27"/>
    <n v="1406.98"/>
    <x v="168"/>
    <x v="1"/>
    <d v="2017-08-16T00:00:00"/>
    <n v="7"/>
    <s v="Nicole Howard"/>
    <s v="Burbank"/>
    <s v="California"/>
    <x v="5"/>
    <s v="Bikes"/>
    <x v="1"/>
    <x v="5"/>
    <s v="Red"/>
    <s v="Road-150"/>
    <m/>
  </r>
  <r>
    <s v="SO44171"/>
    <n v="44171001"/>
    <n v="1"/>
    <n v="2171.29"/>
    <n v="3578.27"/>
    <n v="2171.29"/>
    <n v="3578.27"/>
    <n v="1406.98"/>
    <x v="168"/>
    <x v="1"/>
    <d v="2017-08-18T00:00:00"/>
    <n v="9"/>
    <s v="Savannah Evans"/>
    <s v="Downey"/>
    <s v="California"/>
    <x v="5"/>
    <s v="Bikes"/>
    <x v="1"/>
    <x v="4"/>
    <s v="Red"/>
    <s v="Road-150"/>
    <m/>
  </r>
  <r>
    <s v="SO44172"/>
    <n v="44172001"/>
    <n v="1"/>
    <n v="413.15"/>
    <n v="699.1"/>
    <n v="413.15"/>
    <n v="699.1"/>
    <n v="285.95000000000005"/>
    <x v="168"/>
    <x v="1"/>
    <d v="2017-08-15T00:00:00"/>
    <n v="6"/>
    <s v="Gabrielle Mitchell"/>
    <s v="West Covina"/>
    <s v="California"/>
    <x v="5"/>
    <s v="Bikes"/>
    <x v="1"/>
    <x v="14"/>
    <s v="Black"/>
    <s v="Road-650"/>
    <m/>
  </r>
  <r>
    <s v="SO44178"/>
    <n v="44178001"/>
    <n v="1"/>
    <n v="2171.29"/>
    <n v="3578.27"/>
    <n v="2171.29"/>
    <n v="3578.27"/>
    <n v="1406.98"/>
    <x v="39"/>
    <x v="1"/>
    <d v="2017-08-19T00:00:00"/>
    <n v="8"/>
    <s v="Jennifer Barnes"/>
    <s v="Chula Vista"/>
    <s v="California"/>
    <x v="5"/>
    <s v="Bikes"/>
    <x v="1"/>
    <x v="9"/>
    <s v="Red"/>
    <s v="Road-150"/>
    <m/>
  </r>
  <r>
    <s v="SO44179"/>
    <n v="44179001"/>
    <n v="1"/>
    <n v="1898.09"/>
    <n v="3374.99"/>
    <n v="1898.09"/>
    <n v="3374.99"/>
    <n v="1476.8999999999999"/>
    <x v="39"/>
    <x v="1"/>
    <d v="2017-08-13T00:00:00"/>
    <n v="2"/>
    <s v="Morgan Edwards"/>
    <s v="Tacoma"/>
    <s v="Washington"/>
    <x v="5"/>
    <s v="Bikes"/>
    <x v="0"/>
    <x v="8"/>
    <s v="Black"/>
    <s v="Mountain-100"/>
    <m/>
  </r>
  <r>
    <s v="SO44183"/>
    <n v="44183001"/>
    <n v="1"/>
    <n v="2171.29"/>
    <n v="3578.27"/>
    <n v="2171.29"/>
    <n v="3578.27"/>
    <n v="1406.98"/>
    <x v="40"/>
    <x v="1"/>
    <d v="2017-08-17T00:00:00"/>
    <n v="5"/>
    <s v="Clarence Luo"/>
    <s v="Berkeley"/>
    <s v="California"/>
    <x v="5"/>
    <s v="Bikes"/>
    <x v="1"/>
    <x v="1"/>
    <s v="Red"/>
    <s v="Road-150"/>
    <m/>
  </r>
  <r>
    <s v="SO44186"/>
    <n v="44186001"/>
    <n v="1"/>
    <n v="1912.15"/>
    <n v="3399.99"/>
    <n v="1912.15"/>
    <n v="3399.99"/>
    <n v="1487.8399999999997"/>
    <x v="41"/>
    <x v="1"/>
    <d v="2017-08-15T00:00:00"/>
    <n v="2"/>
    <s v="Reginald Munoz"/>
    <s v="Burbank"/>
    <s v="California"/>
    <x v="5"/>
    <s v="Bikes"/>
    <x v="0"/>
    <x v="10"/>
    <s v="Silver"/>
    <s v="Mountain-100"/>
    <m/>
  </r>
  <r>
    <s v="SO44193"/>
    <n v="44193001"/>
    <n v="1"/>
    <n v="2171.29"/>
    <n v="3578.27"/>
    <n v="2171.29"/>
    <n v="3578.27"/>
    <n v="1406.98"/>
    <x v="43"/>
    <x v="1"/>
    <d v="2017-08-19T00:00:00"/>
    <n v="4"/>
    <s v="Gabrielle Coleman"/>
    <s v="Lakewood"/>
    <s v="California"/>
    <x v="5"/>
    <s v="Bikes"/>
    <x v="1"/>
    <x v="9"/>
    <s v="Red"/>
    <s v="Road-150"/>
    <m/>
  </r>
  <r>
    <s v="SO44197"/>
    <n v="44197001"/>
    <n v="1"/>
    <n v="2171.29"/>
    <n v="3578.27"/>
    <n v="2171.29"/>
    <n v="3578.27"/>
    <n v="1406.98"/>
    <x v="44"/>
    <x v="1"/>
    <d v="2017-08-24T00:00:00"/>
    <n v="8"/>
    <s v="Alexandra Stewart"/>
    <s v="Berkeley"/>
    <s v="California"/>
    <x v="5"/>
    <s v="Bikes"/>
    <x v="1"/>
    <x v="9"/>
    <s v="Red"/>
    <s v="Road-150"/>
    <m/>
  </r>
  <r>
    <s v="SO44198"/>
    <n v="44198001"/>
    <n v="1"/>
    <n v="2171.29"/>
    <n v="3578.27"/>
    <n v="2171.29"/>
    <n v="3578.27"/>
    <n v="1406.98"/>
    <x v="44"/>
    <x v="1"/>
    <d v="2017-08-23T00:00:00"/>
    <n v="7"/>
    <s v="Connor Chen"/>
    <s v="Lincoln Acres"/>
    <s v="California"/>
    <x v="5"/>
    <s v="Bikes"/>
    <x v="1"/>
    <x v="1"/>
    <s v="Red"/>
    <s v="Road-150"/>
    <m/>
  </r>
  <r>
    <s v="SO44202"/>
    <n v="44202001"/>
    <n v="1"/>
    <n v="2171.29"/>
    <n v="3578.27"/>
    <n v="2171.29"/>
    <n v="3578.27"/>
    <n v="1406.98"/>
    <x v="45"/>
    <x v="1"/>
    <d v="2017-08-22T00:00:00"/>
    <n v="5"/>
    <s v="Tamara Yang"/>
    <s v="Berkeley"/>
    <s v="California"/>
    <x v="5"/>
    <s v="Bikes"/>
    <x v="1"/>
    <x v="6"/>
    <s v="Red"/>
    <s v="Road-150"/>
    <m/>
  </r>
  <r>
    <s v="SO44203"/>
    <n v="44203001"/>
    <n v="1"/>
    <n v="2171.29"/>
    <n v="3578.27"/>
    <n v="2171.29"/>
    <n v="3578.27"/>
    <n v="1406.98"/>
    <x v="45"/>
    <x v="1"/>
    <d v="2017-08-20T00:00:00"/>
    <n v="3"/>
    <s v="William Miller"/>
    <s v="Lakewood"/>
    <s v="California"/>
    <x v="5"/>
    <s v="Bikes"/>
    <x v="1"/>
    <x v="9"/>
    <s v="Red"/>
    <s v="Road-150"/>
    <m/>
  </r>
  <r>
    <s v="SO44204"/>
    <n v="44204001"/>
    <n v="1"/>
    <n v="413.15"/>
    <n v="699.1"/>
    <n v="413.15"/>
    <n v="699.1"/>
    <n v="285.95000000000005"/>
    <x v="45"/>
    <x v="1"/>
    <d v="2017-08-22T00:00:00"/>
    <n v="5"/>
    <s v="Kyle Diaz"/>
    <s v="Novato"/>
    <s v="California"/>
    <x v="5"/>
    <s v="Bikes"/>
    <x v="1"/>
    <x v="7"/>
    <s v="Black"/>
    <s v="Road-650"/>
    <m/>
  </r>
  <r>
    <s v="SO44207"/>
    <n v="44207001"/>
    <n v="1"/>
    <n v="2171.29"/>
    <n v="3578.27"/>
    <n v="2171.29"/>
    <n v="3578.27"/>
    <n v="1406.98"/>
    <x v="46"/>
    <x v="1"/>
    <d v="2017-08-28T00:00:00"/>
    <n v="10"/>
    <s v="Bruce Ward"/>
    <s v="Grossmont"/>
    <s v="California"/>
    <x v="5"/>
    <s v="Bikes"/>
    <x v="1"/>
    <x v="4"/>
    <s v="Red"/>
    <s v="Road-150"/>
    <m/>
  </r>
  <r>
    <s v="SO44208"/>
    <n v="44208001"/>
    <n v="1"/>
    <n v="1912.15"/>
    <n v="3399.99"/>
    <n v="1912.15"/>
    <n v="3399.99"/>
    <n v="1487.8399999999997"/>
    <x v="46"/>
    <x v="1"/>
    <d v="2017-08-20T00:00:00"/>
    <n v="2"/>
    <s v="Alyssa Wood"/>
    <s v="Mill Valley"/>
    <s v="California"/>
    <x v="5"/>
    <s v="Bikes"/>
    <x v="0"/>
    <x v="10"/>
    <s v="Silver"/>
    <s v="Mountain-100"/>
    <m/>
  </r>
  <r>
    <s v="SO44211"/>
    <n v="44211001"/>
    <n v="1"/>
    <n v="2171.29"/>
    <n v="3578.27"/>
    <n v="2171.29"/>
    <n v="3578.27"/>
    <n v="1406.98"/>
    <x v="47"/>
    <x v="1"/>
    <d v="2017-08-24T00:00:00"/>
    <n v="5"/>
    <s v="Katherine Patterson"/>
    <s v="Long Beach"/>
    <s v="California"/>
    <x v="5"/>
    <s v="Bikes"/>
    <x v="1"/>
    <x v="4"/>
    <s v="Red"/>
    <s v="Road-150"/>
    <m/>
  </r>
  <r>
    <s v="SO44212"/>
    <n v="44212001"/>
    <n v="1"/>
    <n v="2171.29"/>
    <n v="3578.27"/>
    <n v="2171.29"/>
    <n v="3578.27"/>
    <n v="1406.98"/>
    <x v="47"/>
    <x v="1"/>
    <d v="2017-08-28T00:00:00"/>
    <n v="9"/>
    <s v="Isabella Johnson"/>
    <s v="Glendale"/>
    <s v="California"/>
    <x v="5"/>
    <s v="Bikes"/>
    <x v="1"/>
    <x v="9"/>
    <s v="Red"/>
    <s v="Road-150"/>
    <m/>
  </r>
  <r>
    <s v="SO44215"/>
    <n v="44215001"/>
    <n v="1"/>
    <n v="2171.29"/>
    <n v="3578.27"/>
    <n v="2171.29"/>
    <n v="3578.27"/>
    <n v="1406.98"/>
    <x v="48"/>
    <x v="1"/>
    <d v="2017-08-29T00:00:00"/>
    <n v="9"/>
    <s v="Jerry Chander"/>
    <s v="Bellingham"/>
    <s v="Washington"/>
    <x v="5"/>
    <s v="Bikes"/>
    <x v="1"/>
    <x v="9"/>
    <s v="Red"/>
    <s v="Road-150"/>
    <m/>
  </r>
  <r>
    <s v="SO44217"/>
    <n v="44217001"/>
    <n v="1"/>
    <n v="2171.29"/>
    <n v="3578.27"/>
    <n v="2171.29"/>
    <n v="3578.27"/>
    <n v="1406.98"/>
    <x v="48"/>
    <x v="1"/>
    <d v="2017-08-26T00:00:00"/>
    <n v="6"/>
    <s v="Jon Zhao"/>
    <s v="Bremerton"/>
    <s v="Washington"/>
    <x v="5"/>
    <s v="Bikes"/>
    <x v="1"/>
    <x v="1"/>
    <s v="Red"/>
    <s v="Road-150"/>
    <m/>
  </r>
  <r>
    <s v="SO44219"/>
    <n v="44219001"/>
    <n v="1"/>
    <n v="413.15"/>
    <n v="699.1"/>
    <n v="413.15"/>
    <n v="699.1"/>
    <n v="285.95000000000005"/>
    <x v="48"/>
    <x v="1"/>
    <d v="2017-08-27T00:00:00"/>
    <n v="7"/>
    <s v="Marissa Butler"/>
    <s v="Concord"/>
    <s v="California"/>
    <x v="5"/>
    <s v="Bikes"/>
    <x v="1"/>
    <x v="14"/>
    <s v="Black"/>
    <s v="Road-650"/>
    <m/>
  </r>
  <r>
    <s v="SO44224"/>
    <n v="44224001"/>
    <n v="1"/>
    <n v="2171.29"/>
    <n v="3578.27"/>
    <n v="2171.29"/>
    <n v="3578.27"/>
    <n v="1406.98"/>
    <x v="176"/>
    <x v="1"/>
    <d v="2017-08-28T00:00:00"/>
    <n v="7"/>
    <s v="Cassidy Coleman"/>
    <s v="Coronado"/>
    <s v="California"/>
    <x v="5"/>
    <s v="Bikes"/>
    <x v="1"/>
    <x v="5"/>
    <s v="Red"/>
    <s v="Road-150"/>
    <m/>
  </r>
  <r>
    <s v="SO44229"/>
    <n v="44229001"/>
    <n v="1"/>
    <n v="1912.15"/>
    <n v="3399.99"/>
    <n v="1912.15"/>
    <n v="3399.99"/>
    <n v="1487.8399999999997"/>
    <x v="49"/>
    <x v="1"/>
    <d v="2017-08-26T00:00:00"/>
    <n v="4"/>
    <s v="Rachel Rogers"/>
    <s v="Marysville"/>
    <s v="Washington"/>
    <x v="5"/>
    <s v="Bikes"/>
    <x v="0"/>
    <x v="3"/>
    <s v="Silver"/>
    <s v="Mountain-100"/>
    <m/>
  </r>
  <r>
    <s v="SO44234"/>
    <n v="44234001"/>
    <n v="1"/>
    <n v="2171.29"/>
    <n v="3578.27"/>
    <n v="2171.29"/>
    <n v="3578.27"/>
    <n v="1406.98"/>
    <x v="50"/>
    <x v="1"/>
    <d v="2017-09-01T00:00:00"/>
    <n v="9"/>
    <s v="Madison Russell"/>
    <s v="Newport Beach"/>
    <s v="California"/>
    <x v="5"/>
    <s v="Bikes"/>
    <x v="1"/>
    <x v="9"/>
    <s v="Red"/>
    <s v="Road-150"/>
    <m/>
  </r>
  <r>
    <s v="SO44236"/>
    <n v="44236001"/>
    <n v="1"/>
    <n v="2171.29"/>
    <n v="3578.27"/>
    <n v="2171.29"/>
    <n v="3578.27"/>
    <n v="1406.98"/>
    <x v="50"/>
    <x v="1"/>
    <d v="2017-08-26T00:00:00"/>
    <n v="3"/>
    <s v="Mya Long"/>
    <s v="Burien"/>
    <s v="Washington"/>
    <x v="5"/>
    <s v="Bikes"/>
    <x v="1"/>
    <x v="9"/>
    <s v="Red"/>
    <s v="Road-150"/>
    <m/>
  </r>
  <r>
    <s v="SO44241"/>
    <n v="44241001"/>
    <n v="1"/>
    <n v="2171.29"/>
    <n v="3578.27"/>
    <n v="2171.29"/>
    <n v="3578.27"/>
    <n v="1406.98"/>
    <x v="51"/>
    <x v="1"/>
    <d v="2017-08-28T00:00:00"/>
    <n v="4"/>
    <s v="Taylor Watson"/>
    <s v="Newport Beach"/>
    <s v="California"/>
    <x v="5"/>
    <s v="Bikes"/>
    <x v="1"/>
    <x v="4"/>
    <s v="Red"/>
    <s v="Road-150"/>
    <m/>
  </r>
  <r>
    <s v="SO44242"/>
    <n v="44242001"/>
    <n v="1"/>
    <n v="2171.29"/>
    <n v="3578.27"/>
    <n v="2171.29"/>
    <n v="3578.27"/>
    <n v="1406.98"/>
    <x v="51"/>
    <x v="1"/>
    <d v="2017-08-28T00:00:00"/>
    <n v="4"/>
    <s v="Rachel Washington"/>
    <s v="Woodburn"/>
    <s v="Oregon"/>
    <x v="5"/>
    <s v="Bikes"/>
    <x v="1"/>
    <x v="4"/>
    <s v="Red"/>
    <s v="Road-150"/>
    <m/>
  </r>
  <r>
    <s v="SO44250"/>
    <n v="44250001"/>
    <n v="1"/>
    <n v="2171.29"/>
    <n v="3578.27"/>
    <n v="2171.29"/>
    <n v="3578.27"/>
    <n v="1406.98"/>
    <x v="177"/>
    <x v="1"/>
    <d v="2017-09-02T00:00:00"/>
    <n v="7"/>
    <s v="Samuel Hughes"/>
    <s v="Los Angeles"/>
    <s v="California"/>
    <x v="5"/>
    <s v="Bikes"/>
    <x v="1"/>
    <x v="9"/>
    <s v="Red"/>
    <s v="Road-150"/>
    <m/>
  </r>
  <r>
    <s v="SO44251"/>
    <n v="44251001"/>
    <n v="1"/>
    <n v="2171.29"/>
    <n v="3578.27"/>
    <n v="2171.29"/>
    <n v="3578.27"/>
    <n v="1406.98"/>
    <x v="177"/>
    <x v="1"/>
    <d v="2017-09-04T00:00:00"/>
    <n v="9"/>
    <s v="Kimberly Cook"/>
    <s v="Redwood City"/>
    <s v="California"/>
    <x v="5"/>
    <s v="Bikes"/>
    <x v="1"/>
    <x v="6"/>
    <s v="Red"/>
    <s v="Road-150"/>
    <m/>
  </r>
  <r>
    <s v="SO44253"/>
    <n v="44253001"/>
    <n v="1"/>
    <n v="2171.29"/>
    <n v="3578.27"/>
    <n v="2171.29"/>
    <n v="3578.27"/>
    <n v="1406.98"/>
    <x v="53"/>
    <x v="1"/>
    <d v="2017-08-30T00:00:00"/>
    <n v="3"/>
    <s v="Jesse Turner"/>
    <s v="Woodland Hills"/>
    <s v="California"/>
    <x v="5"/>
    <s v="Bikes"/>
    <x v="1"/>
    <x v="1"/>
    <s v="Red"/>
    <s v="Road-150"/>
    <m/>
  </r>
  <r>
    <s v="SO44254"/>
    <n v="44254001"/>
    <n v="1"/>
    <n v="2171.29"/>
    <n v="3578.27"/>
    <n v="2171.29"/>
    <n v="3578.27"/>
    <n v="1406.98"/>
    <x v="53"/>
    <x v="1"/>
    <d v="2017-09-01T00:00:00"/>
    <n v="5"/>
    <s v="Willie Lin"/>
    <s v="Ballard"/>
    <s v="Washington"/>
    <x v="5"/>
    <s v="Bikes"/>
    <x v="1"/>
    <x v="5"/>
    <s v="Red"/>
    <s v="Road-150"/>
    <m/>
  </r>
  <r>
    <s v="SO44255"/>
    <n v="44255001"/>
    <n v="1"/>
    <n v="413.15"/>
    <n v="699.1"/>
    <n v="413.15"/>
    <n v="699.1"/>
    <n v="285.95000000000005"/>
    <x v="53"/>
    <x v="1"/>
    <d v="2017-08-30T00:00:00"/>
    <n v="3"/>
    <s v="Kimberly Torres"/>
    <s v="Woodland Hills"/>
    <s v="California"/>
    <x v="5"/>
    <s v="Bikes"/>
    <x v="1"/>
    <x v="23"/>
    <s v="Black"/>
    <s v="Road-650"/>
    <m/>
  </r>
  <r>
    <s v="SO44259"/>
    <n v="44259001"/>
    <n v="1"/>
    <n v="2171.29"/>
    <n v="3578.27"/>
    <n v="2171.29"/>
    <n v="3578.27"/>
    <n v="1406.98"/>
    <x v="54"/>
    <x v="1"/>
    <d v="2017-09-07T00:00:00"/>
    <n v="10"/>
    <s v="Aidan Henderson"/>
    <s v="Burien"/>
    <s v="Washington"/>
    <x v="5"/>
    <s v="Bikes"/>
    <x v="1"/>
    <x v="9"/>
    <s v="Red"/>
    <s v="Road-150"/>
    <m/>
  </r>
  <r>
    <s v="SO44260"/>
    <n v="44260001"/>
    <n v="1"/>
    <n v="2171.29"/>
    <n v="3578.27"/>
    <n v="2171.29"/>
    <n v="3578.27"/>
    <n v="1406.98"/>
    <x v="54"/>
    <x v="1"/>
    <d v="2017-09-05T00:00:00"/>
    <n v="8"/>
    <s v="Lydia Garcia"/>
    <s v="Beaverton"/>
    <s v="Oregon"/>
    <x v="5"/>
    <s v="Bikes"/>
    <x v="1"/>
    <x v="9"/>
    <s v="Red"/>
    <s v="Road-150"/>
    <m/>
  </r>
  <r>
    <s v="SO44269"/>
    <n v="44269001"/>
    <n v="1"/>
    <n v="413.15"/>
    <n v="699.1"/>
    <n v="413.15"/>
    <n v="699.1"/>
    <n v="285.95000000000005"/>
    <x v="181"/>
    <x v="1"/>
    <d v="2017-09-05T00:00:00"/>
    <n v="6"/>
    <s v="Mackenzie Cook"/>
    <s v="Redwood City"/>
    <s v="California"/>
    <x v="5"/>
    <s v="Bikes"/>
    <x v="1"/>
    <x v="12"/>
    <s v="Red"/>
    <s v="Road-650"/>
    <m/>
  </r>
  <r>
    <s v="SO44273"/>
    <n v="44273001"/>
    <n v="1"/>
    <n v="2171.29"/>
    <n v="3578.27"/>
    <n v="2171.29"/>
    <n v="3578.27"/>
    <n v="1406.98"/>
    <x v="55"/>
    <x v="1"/>
    <d v="2017-09-09T00:00:00"/>
    <n v="9"/>
    <s v="Omar Black"/>
    <s v="Bellflower"/>
    <s v="California"/>
    <x v="5"/>
    <s v="Bikes"/>
    <x v="1"/>
    <x v="6"/>
    <s v="Red"/>
    <s v="Road-150"/>
    <m/>
  </r>
  <r>
    <s v="SO44274"/>
    <n v="44274001"/>
    <n v="1"/>
    <n v="2171.29"/>
    <n v="3578.27"/>
    <n v="2171.29"/>
    <n v="3578.27"/>
    <n v="1406.98"/>
    <x v="55"/>
    <x v="1"/>
    <d v="2017-09-09T00:00:00"/>
    <n v="9"/>
    <s v="Ian Rivera"/>
    <s v="San Carlos"/>
    <s v="California"/>
    <x v="5"/>
    <s v="Bikes"/>
    <x v="1"/>
    <x v="5"/>
    <s v="Red"/>
    <s v="Road-150"/>
    <m/>
  </r>
  <r>
    <s v="SO44321"/>
    <n v="44321001"/>
    <n v="1"/>
    <n v="2171.29"/>
    <n v="3578.27"/>
    <n v="2171.29"/>
    <n v="3578.27"/>
    <n v="1406.98"/>
    <x v="56"/>
    <x v="2"/>
    <d v="2017-09-05T00:00:00"/>
    <n v="4"/>
    <s v="Eduardo Lewis"/>
    <s v="W. Linn"/>
    <s v="Oregon"/>
    <x v="5"/>
    <s v="Bikes"/>
    <x v="1"/>
    <x v="6"/>
    <s v="Red"/>
    <s v="Road-150"/>
    <m/>
  </r>
  <r>
    <s v="SO44327"/>
    <n v="44327001"/>
    <n v="1"/>
    <n v="2171.29"/>
    <n v="3578.27"/>
    <n v="2171.29"/>
    <n v="3578.27"/>
    <n v="1406.98"/>
    <x v="58"/>
    <x v="2"/>
    <d v="2017-09-09T00:00:00"/>
    <n v="6"/>
    <s v="Wyatt Russell"/>
    <s v="San Diego"/>
    <s v="California"/>
    <x v="5"/>
    <s v="Bikes"/>
    <x v="1"/>
    <x v="5"/>
    <s v="Red"/>
    <s v="Road-150"/>
    <m/>
  </r>
  <r>
    <s v="SO44330"/>
    <n v="44330001"/>
    <n v="1"/>
    <n v="2171.29"/>
    <n v="3578.27"/>
    <n v="2171.29"/>
    <n v="3578.27"/>
    <n v="1406.98"/>
    <x v="58"/>
    <x v="2"/>
    <d v="2017-09-11T00:00:00"/>
    <n v="8"/>
    <s v="Alyssa Jones"/>
    <s v="San Francisco"/>
    <s v="California"/>
    <x v="5"/>
    <s v="Bikes"/>
    <x v="1"/>
    <x v="9"/>
    <s v="Red"/>
    <s v="Road-150"/>
    <m/>
  </r>
  <r>
    <s v="SO44331"/>
    <n v="44331001"/>
    <n v="1"/>
    <n v="2171.29"/>
    <n v="3578.27"/>
    <n v="2171.29"/>
    <n v="3578.27"/>
    <n v="1406.98"/>
    <x v="59"/>
    <x v="2"/>
    <d v="2017-09-12T00:00:00"/>
    <n v="8"/>
    <s v="Zachary Martin"/>
    <s v="Yakima"/>
    <s v="Washington"/>
    <x v="5"/>
    <s v="Bikes"/>
    <x v="1"/>
    <x v="6"/>
    <s v="Red"/>
    <s v="Road-150"/>
    <m/>
  </r>
  <r>
    <s v="SO44334"/>
    <n v="44334001"/>
    <n v="1"/>
    <n v="2171.29"/>
    <n v="3578.27"/>
    <n v="2171.29"/>
    <n v="3578.27"/>
    <n v="1406.98"/>
    <x v="60"/>
    <x v="2"/>
    <d v="2017-09-14T00:00:00"/>
    <n v="9"/>
    <s v="Madeline Mitchell"/>
    <s v="Redwood City"/>
    <s v="California"/>
    <x v="5"/>
    <s v="Bikes"/>
    <x v="1"/>
    <x v="6"/>
    <s v="Red"/>
    <s v="Road-150"/>
    <m/>
  </r>
  <r>
    <s v="SO44336"/>
    <n v="44336001"/>
    <n v="1"/>
    <n v="1912.15"/>
    <n v="3399.99"/>
    <n v="1912.15"/>
    <n v="3399.99"/>
    <n v="1487.8399999999997"/>
    <x v="60"/>
    <x v="2"/>
    <d v="2017-09-09T00:00:00"/>
    <n v="4"/>
    <s v="Jesse Richardson"/>
    <s v="Oregon City"/>
    <s v="Oregon"/>
    <x v="5"/>
    <s v="Bikes"/>
    <x v="0"/>
    <x v="11"/>
    <s v="Silver"/>
    <s v="Mountain-100"/>
    <m/>
  </r>
  <r>
    <s v="SO44341"/>
    <n v="44341001"/>
    <n v="1"/>
    <n v="1898.09"/>
    <n v="3374.99"/>
    <n v="1898.09"/>
    <n v="3374.99"/>
    <n v="1476.8999999999999"/>
    <x v="61"/>
    <x v="2"/>
    <d v="2017-09-11T00:00:00"/>
    <n v="5"/>
    <s v="Nathan Hayes"/>
    <s v="Mill Valley"/>
    <s v="California"/>
    <x v="5"/>
    <s v="Bikes"/>
    <x v="0"/>
    <x v="13"/>
    <s v="Black"/>
    <s v="Mountain-100"/>
    <m/>
  </r>
  <r>
    <s v="SO44342"/>
    <n v="44342001"/>
    <n v="1"/>
    <n v="413.15"/>
    <n v="699.1"/>
    <n v="413.15"/>
    <n v="699.1"/>
    <n v="285.95000000000005"/>
    <x v="61"/>
    <x v="2"/>
    <d v="2017-09-14T00:00:00"/>
    <n v="8"/>
    <s v="Lauren Jenkins"/>
    <s v="Everett"/>
    <s v="Washington"/>
    <x v="5"/>
    <s v="Bikes"/>
    <x v="1"/>
    <x v="18"/>
    <s v="Red"/>
    <s v="Road-650"/>
    <m/>
  </r>
  <r>
    <s v="SO44345"/>
    <n v="44345001"/>
    <n v="1"/>
    <n v="2171.29"/>
    <n v="3578.27"/>
    <n v="2171.29"/>
    <n v="3578.27"/>
    <n v="1406.98"/>
    <x v="62"/>
    <x v="2"/>
    <d v="2017-09-12T00:00:00"/>
    <n v="5"/>
    <s v="Morgan Henderson"/>
    <s v="Santa Monica"/>
    <s v="California"/>
    <x v="5"/>
    <s v="Bikes"/>
    <x v="1"/>
    <x v="4"/>
    <s v="Red"/>
    <s v="Road-150"/>
    <m/>
  </r>
  <r>
    <s v="SO44346"/>
    <n v="44346001"/>
    <n v="1"/>
    <n v="413.15"/>
    <n v="699.1"/>
    <n v="413.15"/>
    <n v="699.1"/>
    <n v="285.95000000000005"/>
    <x v="62"/>
    <x v="2"/>
    <d v="2017-09-11T00:00:00"/>
    <n v="4"/>
    <s v="Kaylee Kelly"/>
    <s v="West Covina"/>
    <s v="California"/>
    <x v="5"/>
    <s v="Bikes"/>
    <x v="1"/>
    <x v="7"/>
    <s v="Black"/>
    <s v="Road-650"/>
    <m/>
  </r>
  <r>
    <s v="SO44349"/>
    <n v="44349001"/>
    <n v="1"/>
    <n v="2171.29"/>
    <n v="3578.27"/>
    <n v="2171.29"/>
    <n v="3578.27"/>
    <n v="1406.98"/>
    <x v="63"/>
    <x v="2"/>
    <d v="2017-09-13T00:00:00"/>
    <n v="5"/>
    <s v="Marcus Cook"/>
    <s v="Lemon Grove"/>
    <s v="California"/>
    <x v="5"/>
    <s v="Bikes"/>
    <x v="1"/>
    <x v="6"/>
    <s v="Red"/>
    <s v="Road-150"/>
    <m/>
  </r>
  <r>
    <s v="SO44350"/>
    <n v="44350001"/>
    <n v="1"/>
    <n v="2171.29"/>
    <n v="3578.27"/>
    <n v="2171.29"/>
    <n v="3578.27"/>
    <n v="1406.98"/>
    <x v="63"/>
    <x v="2"/>
    <d v="2017-09-11T00:00:00"/>
    <n v="3"/>
    <s v="Samantha Davis"/>
    <s v="Torrance"/>
    <s v="California"/>
    <x v="5"/>
    <s v="Bikes"/>
    <x v="1"/>
    <x v="9"/>
    <s v="Red"/>
    <s v="Road-150"/>
    <m/>
  </r>
  <r>
    <s v="SO44351"/>
    <n v="44351001"/>
    <n v="1"/>
    <n v="2171.29"/>
    <n v="3578.27"/>
    <n v="2171.29"/>
    <n v="3578.27"/>
    <n v="1406.98"/>
    <x v="63"/>
    <x v="2"/>
    <d v="2017-09-14T00:00:00"/>
    <n v="6"/>
    <s v="Sean Gonzalez"/>
    <s v="Beverly Hills"/>
    <s v="California"/>
    <x v="5"/>
    <s v="Bikes"/>
    <x v="1"/>
    <x v="5"/>
    <s v="Red"/>
    <s v="Road-150"/>
    <m/>
  </r>
  <r>
    <s v="SO44352"/>
    <n v="44352001"/>
    <n v="1"/>
    <n v="2171.29"/>
    <n v="3578.27"/>
    <n v="2171.29"/>
    <n v="3578.27"/>
    <n v="1406.98"/>
    <x v="63"/>
    <x v="2"/>
    <d v="2017-09-14T00:00:00"/>
    <n v="6"/>
    <s v="Gabrielle Edwards"/>
    <s v="Milwaukie"/>
    <s v="Oregon"/>
    <x v="5"/>
    <s v="Bikes"/>
    <x v="1"/>
    <x v="6"/>
    <s v="Red"/>
    <s v="Road-150"/>
    <m/>
  </r>
  <r>
    <s v="SO44353"/>
    <n v="44353001"/>
    <n v="1"/>
    <n v="413.15"/>
    <n v="699.1"/>
    <n v="413.15"/>
    <n v="699.1"/>
    <n v="285.95000000000005"/>
    <x v="63"/>
    <x v="2"/>
    <d v="2017-09-14T00:00:00"/>
    <n v="6"/>
    <s v="Charles Harris"/>
    <s v="Lemon Grove"/>
    <s v="California"/>
    <x v="5"/>
    <s v="Bikes"/>
    <x v="1"/>
    <x v="12"/>
    <s v="Red"/>
    <s v="Road-650"/>
    <m/>
  </r>
  <r>
    <s v="SO44354"/>
    <n v="44354001"/>
    <n v="1"/>
    <n v="413.15"/>
    <n v="699.1"/>
    <n v="413.15"/>
    <n v="699.1"/>
    <n v="285.95000000000005"/>
    <x v="63"/>
    <x v="2"/>
    <d v="2017-09-12T00:00:00"/>
    <n v="4"/>
    <s v="Sara Ward"/>
    <s v="Redwood City"/>
    <s v="California"/>
    <x v="5"/>
    <s v="Bikes"/>
    <x v="1"/>
    <x v="7"/>
    <s v="Black"/>
    <s v="Road-650"/>
    <m/>
  </r>
  <r>
    <s v="SO44362"/>
    <n v="44362001"/>
    <n v="1"/>
    <n v="2171.29"/>
    <n v="3578.27"/>
    <n v="2171.29"/>
    <n v="3578.27"/>
    <n v="1406.98"/>
    <x v="64"/>
    <x v="2"/>
    <d v="2017-09-11T00:00:00"/>
    <n v="2"/>
    <s v="Samuel Mitchell"/>
    <s v="Santa Monica"/>
    <s v="California"/>
    <x v="5"/>
    <s v="Bikes"/>
    <x v="1"/>
    <x v="1"/>
    <s v="Red"/>
    <s v="Road-150"/>
    <m/>
  </r>
  <r>
    <s v="SO44363"/>
    <n v="44363001"/>
    <n v="1"/>
    <n v="2171.29"/>
    <n v="3578.27"/>
    <n v="2171.29"/>
    <n v="3578.27"/>
    <n v="1406.98"/>
    <x v="64"/>
    <x v="2"/>
    <d v="2017-09-12T00:00:00"/>
    <n v="3"/>
    <s v="Savannah King"/>
    <s v="Oregon City"/>
    <s v="Oregon"/>
    <x v="5"/>
    <s v="Bikes"/>
    <x v="1"/>
    <x v="9"/>
    <s v="Red"/>
    <s v="Road-150"/>
    <m/>
  </r>
  <r>
    <s v="SO44369"/>
    <n v="44369001"/>
    <n v="1"/>
    <n v="2171.29"/>
    <n v="3578.27"/>
    <n v="2171.29"/>
    <n v="3578.27"/>
    <n v="1406.98"/>
    <x v="65"/>
    <x v="2"/>
    <d v="2017-09-16T00:00:00"/>
    <n v="6"/>
    <s v="Tyrone Dominguez"/>
    <s v="Bellflower"/>
    <s v="California"/>
    <x v="5"/>
    <s v="Bikes"/>
    <x v="1"/>
    <x v="1"/>
    <s v="Red"/>
    <s v="Road-150"/>
    <m/>
  </r>
  <r>
    <s v="SO44377"/>
    <n v="44377001"/>
    <n v="1"/>
    <n v="2171.29"/>
    <n v="3578.27"/>
    <n v="2171.29"/>
    <n v="3578.27"/>
    <n v="1406.98"/>
    <x v="66"/>
    <x v="2"/>
    <d v="2017-09-14T00:00:00"/>
    <n v="3"/>
    <s v="Jack Nelson"/>
    <s v="Bellflower"/>
    <s v="California"/>
    <x v="5"/>
    <s v="Bikes"/>
    <x v="1"/>
    <x v="1"/>
    <s v="Red"/>
    <s v="Road-150"/>
    <m/>
  </r>
  <r>
    <s v="SO44378"/>
    <n v="44378001"/>
    <n v="1"/>
    <n v="1898.09"/>
    <n v="3374.99"/>
    <n v="1898.09"/>
    <n v="3374.99"/>
    <n v="1476.8999999999999"/>
    <x v="66"/>
    <x v="2"/>
    <d v="2017-09-17T00:00:00"/>
    <n v="6"/>
    <s v="Marshall Rai"/>
    <s v="Bellingham"/>
    <s v="Washington"/>
    <x v="5"/>
    <s v="Bikes"/>
    <x v="0"/>
    <x v="15"/>
    <s v="Black"/>
    <s v="Mountain-100"/>
    <m/>
  </r>
  <r>
    <s v="SO44383"/>
    <n v="44383001"/>
    <n v="1"/>
    <n v="2171.29"/>
    <n v="3578.27"/>
    <n v="2171.29"/>
    <n v="3578.27"/>
    <n v="1406.98"/>
    <x v="67"/>
    <x v="2"/>
    <d v="2017-09-14T00:00:00"/>
    <n v="2"/>
    <s v="Jordan Campbell"/>
    <s v="Concord"/>
    <s v="California"/>
    <x v="5"/>
    <s v="Bikes"/>
    <x v="1"/>
    <x v="1"/>
    <s v="Red"/>
    <s v="Road-150"/>
    <m/>
  </r>
  <r>
    <s v="SO44384"/>
    <n v="44384001"/>
    <n v="1"/>
    <n v="2171.29"/>
    <n v="3578.27"/>
    <n v="2171.29"/>
    <n v="3578.27"/>
    <n v="1406.98"/>
    <x v="67"/>
    <x v="2"/>
    <d v="2017-09-17T00:00:00"/>
    <n v="5"/>
    <s v="Thomas Butler"/>
    <s v="Berkeley"/>
    <s v="California"/>
    <x v="5"/>
    <s v="Bikes"/>
    <x v="1"/>
    <x v="6"/>
    <s v="Red"/>
    <s v="Road-150"/>
    <m/>
  </r>
  <r>
    <s v="SO44385"/>
    <n v="44385001"/>
    <n v="1"/>
    <n v="2171.29"/>
    <n v="3578.27"/>
    <n v="2171.29"/>
    <n v="3578.27"/>
    <n v="1406.98"/>
    <x v="67"/>
    <x v="2"/>
    <d v="2017-09-15T00:00:00"/>
    <n v="3"/>
    <s v="Maria Edwards"/>
    <s v="Lemon Grove"/>
    <s v="California"/>
    <x v="5"/>
    <s v="Bikes"/>
    <x v="1"/>
    <x v="5"/>
    <s v="Red"/>
    <s v="Road-150"/>
    <m/>
  </r>
  <r>
    <s v="SO44386"/>
    <n v="44386001"/>
    <n v="1"/>
    <n v="2171.29"/>
    <n v="3578.27"/>
    <n v="2171.29"/>
    <n v="3578.27"/>
    <n v="1406.98"/>
    <x v="67"/>
    <x v="2"/>
    <d v="2017-09-20T00:00:00"/>
    <n v="8"/>
    <s v="Xavier Harris"/>
    <s v="Mill Valley"/>
    <s v="California"/>
    <x v="5"/>
    <s v="Bikes"/>
    <x v="1"/>
    <x v="9"/>
    <s v="Red"/>
    <s v="Road-150"/>
    <m/>
  </r>
  <r>
    <s v="SO44394"/>
    <n v="44394001"/>
    <n v="1"/>
    <n v="2171.29"/>
    <n v="3578.27"/>
    <n v="2171.29"/>
    <n v="3578.27"/>
    <n v="1406.98"/>
    <x v="68"/>
    <x v="2"/>
    <d v="2017-09-18T00:00:00"/>
    <n v="5"/>
    <s v="Alexa Gray"/>
    <s v="Corvallis"/>
    <s v="Oregon"/>
    <x v="5"/>
    <s v="Bikes"/>
    <x v="1"/>
    <x v="4"/>
    <s v="Red"/>
    <s v="Road-150"/>
    <m/>
  </r>
  <r>
    <s v="SO44395"/>
    <n v="44395001"/>
    <n v="1"/>
    <n v="2171.29"/>
    <n v="3578.27"/>
    <n v="2171.29"/>
    <n v="3578.27"/>
    <n v="1406.98"/>
    <x v="68"/>
    <x v="2"/>
    <d v="2017-09-16T00:00:00"/>
    <n v="3"/>
    <s v="Sean Edwards"/>
    <s v="Walla Walla"/>
    <s v="Washington"/>
    <x v="5"/>
    <s v="Bikes"/>
    <x v="1"/>
    <x v="5"/>
    <s v="Red"/>
    <s v="Road-150"/>
    <m/>
  </r>
  <r>
    <s v="SO44396"/>
    <n v="44396001"/>
    <n v="1"/>
    <n v="1912.15"/>
    <n v="3399.99"/>
    <n v="1912.15"/>
    <n v="3399.99"/>
    <n v="1487.8399999999997"/>
    <x v="68"/>
    <x v="2"/>
    <d v="2017-09-22T00:00:00"/>
    <n v="9"/>
    <s v="Lucas Harris"/>
    <s v="Long Beach"/>
    <s v="California"/>
    <x v="5"/>
    <s v="Bikes"/>
    <x v="0"/>
    <x v="11"/>
    <s v="Silver"/>
    <s v="Mountain-100"/>
    <m/>
  </r>
  <r>
    <s v="SO44397"/>
    <n v="44397001"/>
    <n v="1"/>
    <n v="413.15"/>
    <n v="699.1"/>
    <n v="413.15"/>
    <n v="699.1"/>
    <n v="285.95000000000005"/>
    <x v="68"/>
    <x v="2"/>
    <d v="2017-09-18T00:00:00"/>
    <n v="5"/>
    <s v="Amber Hill"/>
    <s v="Grossmont"/>
    <s v="California"/>
    <x v="5"/>
    <s v="Bikes"/>
    <x v="1"/>
    <x v="20"/>
    <s v="Red"/>
    <s v="Road-650"/>
    <m/>
  </r>
  <r>
    <s v="SO44399"/>
    <n v="44399001"/>
    <n v="1"/>
    <n v="2171.29"/>
    <n v="3578.27"/>
    <n v="2171.29"/>
    <n v="3578.27"/>
    <n v="1406.98"/>
    <x v="69"/>
    <x v="2"/>
    <d v="2017-09-22T00:00:00"/>
    <n v="8"/>
    <s v="Eduardo Clark"/>
    <s v="Puyallup"/>
    <s v="Washington"/>
    <x v="5"/>
    <s v="Bikes"/>
    <x v="1"/>
    <x v="6"/>
    <s v="Red"/>
    <s v="Road-150"/>
    <m/>
  </r>
  <r>
    <s v="SO44400"/>
    <n v="44400001"/>
    <n v="1"/>
    <n v="2171.29"/>
    <n v="3578.27"/>
    <n v="2171.29"/>
    <n v="3578.27"/>
    <n v="1406.98"/>
    <x v="69"/>
    <x v="2"/>
    <d v="2017-09-23T00:00:00"/>
    <n v="9"/>
    <s v="Emma Griffin"/>
    <s v="Torrance"/>
    <s v="California"/>
    <x v="5"/>
    <s v="Bikes"/>
    <x v="1"/>
    <x v="9"/>
    <s v="Red"/>
    <s v="Road-150"/>
    <m/>
  </r>
  <r>
    <s v="SO44404"/>
    <n v="44404001"/>
    <n v="1"/>
    <n v="2171.29"/>
    <n v="3578.27"/>
    <n v="2171.29"/>
    <n v="3578.27"/>
    <n v="1406.98"/>
    <x v="70"/>
    <x v="2"/>
    <d v="2017-09-21T00:00:00"/>
    <n v="5"/>
    <s v="Isabella Rodriguez"/>
    <s v="San Gabriel"/>
    <s v="California"/>
    <x v="5"/>
    <s v="Bikes"/>
    <x v="1"/>
    <x v="5"/>
    <s v="Red"/>
    <s v="Road-150"/>
    <m/>
  </r>
  <r>
    <s v="SO44405"/>
    <n v="44405001"/>
    <n v="1"/>
    <n v="2171.29"/>
    <n v="3578.27"/>
    <n v="2171.29"/>
    <n v="3578.27"/>
    <n v="1406.98"/>
    <x v="70"/>
    <x v="2"/>
    <d v="2017-09-18T00:00:00"/>
    <n v="2"/>
    <s v="Spencer Henderson"/>
    <s v="Newport Beach"/>
    <s v="California"/>
    <x v="5"/>
    <s v="Bikes"/>
    <x v="1"/>
    <x v="1"/>
    <s v="Red"/>
    <s v="Road-150"/>
    <m/>
  </r>
  <r>
    <s v="SO44406"/>
    <n v="44406001"/>
    <n v="1"/>
    <n v="2171.29"/>
    <n v="3578.27"/>
    <n v="2171.29"/>
    <n v="3578.27"/>
    <n v="1406.98"/>
    <x v="70"/>
    <x v="2"/>
    <d v="2017-09-19T00:00:00"/>
    <n v="3"/>
    <s v="Jonathan Shan"/>
    <s v="Grossmont"/>
    <s v="California"/>
    <x v="5"/>
    <s v="Bikes"/>
    <x v="1"/>
    <x v="4"/>
    <s v="Red"/>
    <s v="Road-150"/>
    <m/>
  </r>
  <r>
    <s v="SO44410"/>
    <n v="44410001"/>
    <n v="1"/>
    <n v="2171.29"/>
    <n v="3578.27"/>
    <n v="2171.29"/>
    <n v="3578.27"/>
    <n v="1406.98"/>
    <x v="71"/>
    <x v="2"/>
    <d v="2017-09-24T00:00:00"/>
    <n v="7"/>
    <s v="Jessica Davis"/>
    <s v="Downey"/>
    <s v="California"/>
    <x v="5"/>
    <s v="Bikes"/>
    <x v="1"/>
    <x v="1"/>
    <s v="Red"/>
    <s v="Road-150"/>
    <m/>
  </r>
  <r>
    <s v="SO44411"/>
    <n v="44411001"/>
    <n v="1"/>
    <n v="2171.29"/>
    <n v="3578.27"/>
    <n v="2171.29"/>
    <n v="3578.27"/>
    <n v="1406.98"/>
    <x v="71"/>
    <x v="2"/>
    <d v="2017-09-25T00:00:00"/>
    <n v="8"/>
    <s v="Rolando Smith"/>
    <s v="Berkeley"/>
    <s v="California"/>
    <x v="5"/>
    <s v="Bikes"/>
    <x v="1"/>
    <x v="9"/>
    <s v="Red"/>
    <s v="Road-150"/>
    <m/>
  </r>
  <r>
    <s v="SO44414"/>
    <n v="44414001"/>
    <n v="1"/>
    <n v="2171.29"/>
    <n v="3578.27"/>
    <n v="2171.29"/>
    <n v="3578.27"/>
    <n v="1406.98"/>
    <x v="72"/>
    <x v="2"/>
    <d v="2017-09-22T00:00:00"/>
    <n v="4"/>
    <s v="Lucas Butler"/>
    <s v="Santa Cruz"/>
    <s v="California"/>
    <x v="5"/>
    <s v="Bikes"/>
    <x v="1"/>
    <x v="6"/>
    <s v="Red"/>
    <s v="Road-150"/>
    <m/>
  </r>
  <r>
    <s v="SO44415"/>
    <n v="44415001"/>
    <n v="1"/>
    <n v="2171.29"/>
    <n v="3578.27"/>
    <n v="2171.29"/>
    <n v="3578.27"/>
    <n v="1406.98"/>
    <x v="72"/>
    <x v="2"/>
    <d v="2017-09-27T00:00:00"/>
    <n v="9"/>
    <s v="Carlos James"/>
    <s v="Woodland Hills"/>
    <s v="California"/>
    <x v="5"/>
    <s v="Bikes"/>
    <x v="1"/>
    <x v="9"/>
    <s v="Red"/>
    <s v="Road-150"/>
    <m/>
  </r>
  <r>
    <s v="SO44423"/>
    <n v="44423001"/>
    <n v="1"/>
    <n v="2171.29"/>
    <n v="3578.27"/>
    <n v="2171.29"/>
    <n v="3578.27"/>
    <n v="1406.98"/>
    <x v="73"/>
    <x v="2"/>
    <d v="2017-09-26T00:00:00"/>
    <n v="7"/>
    <s v="Gabriel Diaz"/>
    <s v="Lemon Grove"/>
    <s v="California"/>
    <x v="5"/>
    <s v="Bikes"/>
    <x v="1"/>
    <x v="4"/>
    <s v="Red"/>
    <s v="Road-150"/>
    <m/>
  </r>
  <r>
    <s v="SO44428"/>
    <n v="44428001"/>
    <n v="1"/>
    <n v="2171.29"/>
    <n v="3578.27"/>
    <n v="2171.29"/>
    <n v="3578.27"/>
    <n v="1406.98"/>
    <x v="74"/>
    <x v="2"/>
    <d v="2017-09-23T00:00:00"/>
    <n v="3"/>
    <s v="Kaylee Sanchez"/>
    <s v="Novato"/>
    <s v="California"/>
    <x v="5"/>
    <s v="Bikes"/>
    <x v="1"/>
    <x v="4"/>
    <s v="Red"/>
    <s v="Road-150"/>
    <m/>
  </r>
  <r>
    <s v="SO44429"/>
    <n v="44429001"/>
    <n v="1"/>
    <n v="2171.29"/>
    <n v="3578.27"/>
    <n v="2171.29"/>
    <n v="3578.27"/>
    <n v="1406.98"/>
    <x v="74"/>
    <x v="2"/>
    <d v="2017-09-26T00:00:00"/>
    <n v="6"/>
    <s v="Ryan Long"/>
    <s v="Walla Walla"/>
    <s v="Washington"/>
    <x v="5"/>
    <s v="Bikes"/>
    <x v="1"/>
    <x v="5"/>
    <s v="Red"/>
    <s v="Road-150"/>
    <m/>
  </r>
  <r>
    <s v="SO44433"/>
    <n v="44433001"/>
    <n v="1"/>
    <n v="2171.29"/>
    <n v="3578.27"/>
    <n v="2171.29"/>
    <n v="3578.27"/>
    <n v="1406.98"/>
    <x v="178"/>
    <x v="2"/>
    <d v="2017-09-25T00:00:00"/>
    <n v="4"/>
    <s v="Samuel Long"/>
    <s v="Walla Walla"/>
    <s v="Washington"/>
    <x v="5"/>
    <s v="Bikes"/>
    <x v="1"/>
    <x v="9"/>
    <s v="Red"/>
    <s v="Road-150"/>
    <m/>
  </r>
  <r>
    <s v="SO44434"/>
    <n v="44434001"/>
    <n v="1"/>
    <n v="2171.29"/>
    <n v="3578.27"/>
    <n v="2171.29"/>
    <n v="3578.27"/>
    <n v="1406.98"/>
    <x v="178"/>
    <x v="2"/>
    <d v="2017-09-28T00:00:00"/>
    <n v="7"/>
    <s v="Aimee Liu"/>
    <s v="Bellflower"/>
    <s v="California"/>
    <x v="5"/>
    <s v="Bikes"/>
    <x v="1"/>
    <x v="1"/>
    <s v="Red"/>
    <s v="Road-150"/>
    <m/>
  </r>
  <r>
    <s v="SO44435"/>
    <n v="44435001"/>
    <n v="1"/>
    <n v="2171.29"/>
    <n v="3578.27"/>
    <n v="2171.29"/>
    <n v="3578.27"/>
    <n v="1406.98"/>
    <x v="75"/>
    <x v="2"/>
    <d v="2017-09-27T00:00:00"/>
    <n v="5"/>
    <s v="Tyrone Gill"/>
    <s v="Burien"/>
    <s v="Washington"/>
    <x v="5"/>
    <s v="Bikes"/>
    <x v="1"/>
    <x v="9"/>
    <s v="Red"/>
    <s v="Road-150"/>
    <m/>
  </r>
  <r>
    <s v="SO44442"/>
    <n v="44442001"/>
    <n v="1"/>
    <n v="413.15"/>
    <n v="699.1"/>
    <n v="413.15"/>
    <n v="699.1"/>
    <n v="285.95000000000005"/>
    <x v="76"/>
    <x v="2"/>
    <d v="2017-10-02T00:00:00"/>
    <n v="9"/>
    <s v="Charles Wilson"/>
    <s v="Lebanon"/>
    <s v="Oregon"/>
    <x v="5"/>
    <s v="Bikes"/>
    <x v="1"/>
    <x v="21"/>
    <s v="Black"/>
    <s v="Road-650"/>
    <m/>
  </r>
  <r>
    <s v="SO44448"/>
    <n v="44448001"/>
    <n v="1"/>
    <n v="2171.29"/>
    <n v="3578.27"/>
    <n v="2171.29"/>
    <n v="3578.27"/>
    <n v="1406.98"/>
    <x v="78"/>
    <x v="2"/>
    <d v="2017-10-01T00:00:00"/>
    <n v="5"/>
    <s v="Nicole Diaz"/>
    <s v="Kirkland"/>
    <s v="Washington"/>
    <x v="5"/>
    <s v="Bikes"/>
    <x v="1"/>
    <x v="6"/>
    <s v="Red"/>
    <s v="Road-150"/>
    <m/>
  </r>
  <r>
    <s v="SO44449"/>
    <n v="44449001"/>
    <n v="1"/>
    <n v="2171.29"/>
    <n v="3578.27"/>
    <n v="2171.29"/>
    <n v="3578.27"/>
    <n v="1406.98"/>
    <x v="78"/>
    <x v="2"/>
    <d v="2017-09-28T00:00:00"/>
    <n v="2"/>
    <s v="Shelby Cox"/>
    <s v="Santa Monica"/>
    <s v="California"/>
    <x v="5"/>
    <s v="Bikes"/>
    <x v="1"/>
    <x v="9"/>
    <s v="Red"/>
    <s v="Road-150"/>
    <m/>
  </r>
  <r>
    <s v="SO44450"/>
    <n v="44450001"/>
    <n v="1"/>
    <n v="2171.29"/>
    <n v="3578.27"/>
    <n v="2171.29"/>
    <n v="3578.27"/>
    <n v="1406.98"/>
    <x v="78"/>
    <x v="2"/>
    <d v="2017-10-02T00:00:00"/>
    <n v="6"/>
    <s v="Alexis Jenkins"/>
    <s v="Long Beach"/>
    <s v="California"/>
    <x v="5"/>
    <s v="Bikes"/>
    <x v="1"/>
    <x v="1"/>
    <s v="Red"/>
    <s v="Road-150"/>
    <m/>
  </r>
  <r>
    <s v="SO44451"/>
    <n v="44451001"/>
    <n v="1"/>
    <n v="2171.29"/>
    <n v="3578.27"/>
    <n v="2171.29"/>
    <n v="3578.27"/>
    <n v="1406.98"/>
    <x v="78"/>
    <x v="2"/>
    <d v="2017-09-29T00:00:00"/>
    <n v="3"/>
    <s v="Wyatt Collins"/>
    <s v="Lebanon"/>
    <s v="Oregon"/>
    <x v="5"/>
    <s v="Bikes"/>
    <x v="1"/>
    <x v="4"/>
    <s v="Red"/>
    <s v="Road-150"/>
    <m/>
  </r>
  <r>
    <s v="SO44457"/>
    <n v="44457001"/>
    <n v="1"/>
    <n v="2171.29"/>
    <n v="3578.27"/>
    <n v="2171.29"/>
    <n v="3578.27"/>
    <n v="1406.98"/>
    <x v="79"/>
    <x v="2"/>
    <d v="2017-10-06T00:00:00"/>
    <n v="9"/>
    <s v="Timothy Cox"/>
    <s v="Salem"/>
    <s v="Oregon"/>
    <x v="5"/>
    <s v="Bikes"/>
    <x v="1"/>
    <x v="6"/>
    <s v="Red"/>
    <s v="Road-150"/>
    <m/>
  </r>
  <r>
    <s v="SO44458"/>
    <n v="44458001"/>
    <n v="1"/>
    <n v="2171.29"/>
    <n v="3578.27"/>
    <n v="2171.29"/>
    <n v="3578.27"/>
    <n v="1406.98"/>
    <x v="79"/>
    <x v="2"/>
    <d v="2017-10-05T00:00:00"/>
    <n v="8"/>
    <s v="Jonathan Adams"/>
    <s v="Lake Oswego"/>
    <s v="Oregon"/>
    <x v="5"/>
    <s v="Bikes"/>
    <x v="1"/>
    <x v="5"/>
    <s v="Red"/>
    <s v="Road-150"/>
    <m/>
  </r>
  <r>
    <s v="SO44459"/>
    <n v="44459001"/>
    <n v="1"/>
    <n v="2171.29"/>
    <n v="3578.27"/>
    <n v="2171.29"/>
    <n v="3578.27"/>
    <n v="1406.98"/>
    <x v="79"/>
    <x v="2"/>
    <d v="2017-10-06T00:00:00"/>
    <n v="9"/>
    <s v="Marco Srini"/>
    <s v="Concord"/>
    <s v="California"/>
    <x v="5"/>
    <s v="Bikes"/>
    <x v="1"/>
    <x v="5"/>
    <s v="Red"/>
    <s v="Road-150"/>
    <m/>
  </r>
  <r>
    <s v="SO44465"/>
    <n v="44465001"/>
    <n v="1"/>
    <n v="413.15"/>
    <n v="699.1"/>
    <n v="413.15"/>
    <n v="699.1"/>
    <n v="285.95000000000005"/>
    <x v="80"/>
    <x v="2"/>
    <d v="2017-10-08T00:00:00"/>
    <n v="10"/>
    <s v="Glenn Huang"/>
    <s v="Bremerton"/>
    <s v="Washington"/>
    <x v="5"/>
    <s v="Bikes"/>
    <x v="1"/>
    <x v="18"/>
    <s v="Red"/>
    <s v="Road-650"/>
    <m/>
  </r>
  <r>
    <s v="SO44473"/>
    <n v="44473001"/>
    <n v="1"/>
    <n v="2171.29"/>
    <n v="3578.27"/>
    <n v="2171.29"/>
    <n v="3578.27"/>
    <n v="1406.98"/>
    <x v="81"/>
    <x v="2"/>
    <d v="2017-10-09T00:00:00"/>
    <n v="10"/>
    <s v="Robert Clark"/>
    <s v="Ballard"/>
    <s v="Washington"/>
    <x v="5"/>
    <s v="Bikes"/>
    <x v="1"/>
    <x v="9"/>
    <s v="Red"/>
    <s v="Road-150"/>
    <m/>
  </r>
  <r>
    <s v="SO44474"/>
    <n v="44474001"/>
    <n v="1"/>
    <n v="413.15"/>
    <n v="699.1"/>
    <n v="413.15"/>
    <n v="699.1"/>
    <n v="285.95000000000005"/>
    <x v="81"/>
    <x v="2"/>
    <d v="2017-10-03T00:00:00"/>
    <n v="4"/>
    <s v="Nicolas Rai"/>
    <s v="Concord"/>
    <s v="California"/>
    <x v="5"/>
    <s v="Bikes"/>
    <x v="1"/>
    <x v="20"/>
    <s v="Red"/>
    <s v="Road-650"/>
    <m/>
  </r>
  <r>
    <s v="SO44480"/>
    <n v="44480001"/>
    <n v="1"/>
    <n v="1898.09"/>
    <n v="3374.99"/>
    <n v="1898.09"/>
    <n v="3374.99"/>
    <n v="1476.8999999999999"/>
    <x v="174"/>
    <x v="2"/>
    <d v="2017-10-07T00:00:00"/>
    <n v="7"/>
    <s v="Brandon Johnson"/>
    <s v="Woodland Hills"/>
    <s v="California"/>
    <x v="5"/>
    <s v="Bikes"/>
    <x v="0"/>
    <x v="8"/>
    <s v="Black"/>
    <s v="Mountain-100"/>
    <m/>
  </r>
  <r>
    <s v="SO44572"/>
    <n v="44572001"/>
    <n v="1"/>
    <n v="2171.29"/>
    <n v="3578.27"/>
    <n v="2171.29"/>
    <n v="3578.27"/>
    <n v="1406.98"/>
    <x v="82"/>
    <x v="3"/>
    <d v="2017-10-07T00:00:00"/>
    <n v="6"/>
    <s v="Ashlee Sharma"/>
    <s v="Beaverton"/>
    <s v="Oregon"/>
    <x v="5"/>
    <s v="Bikes"/>
    <x v="1"/>
    <x v="5"/>
    <s v="Red"/>
    <s v="Road-150"/>
    <m/>
  </r>
  <r>
    <s v="SO44573"/>
    <n v="44573001"/>
    <n v="1"/>
    <n v="1912.15"/>
    <n v="3399.99"/>
    <n v="1912.15"/>
    <n v="3399.99"/>
    <n v="1487.8399999999997"/>
    <x v="82"/>
    <x v="3"/>
    <d v="2017-10-08T00:00:00"/>
    <n v="7"/>
    <s v="Kyle Long"/>
    <s v="El Cajon"/>
    <s v="California"/>
    <x v="5"/>
    <s v="Bikes"/>
    <x v="0"/>
    <x v="10"/>
    <s v="Silver"/>
    <s v="Mountain-100"/>
    <m/>
  </r>
  <r>
    <s v="SO44576"/>
    <n v="44576001"/>
    <n v="1"/>
    <n v="2171.29"/>
    <n v="3578.27"/>
    <n v="2171.29"/>
    <n v="3578.27"/>
    <n v="1406.98"/>
    <x v="82"/>
    <x v="3"/>
    <d v="2017-10-08T00:00:00"/>
    <n v="7"/>
    <s v="Justin Anderson"/>
    <s v="Beaverton"/>
    <s v="Oregon"/>
    <x v="5"/>
    <s v="Bikes"/>
    <x v="1"/>
    <x v="4"/>
    <s v="Red"/>
    <s v="Road-150"/>
    <m/>
  </r>
  <r>
    <s v="SO44577"/>
    <n v="44577001"/>
    <n v="1"/>
    <n v="2171.29"/>
    <n v="3578.27"/>
    <n v="2171.29"/>
    <n v="3578.27"/>
    <n v="1406.98"/>
    <x v="182"/>
    <x v="3"/>
    <d v="2017-10-07T00:00:00"/>
    <n v="5"/>
    <s v="Devin Williams"/>
    <s v="Corvallis"/>
    <s v="Oregon"/>
    <x v="5"/>
    <s v="Bikes"/>
    <x v="1"/>
    <x v="5"/>
    <s v="Red"/>
    <s v="Road-150"/>
    <m/>
  </r>
  <r>
    <s v="SO44578"/>
    <n v="44578001"/>
    <n v="1"/>
    <n v="2171.29"/>
    <n v="3578.27"/>
    <n v="2171.29"/>
    <n v="3578.27"/>
    <n v="1406.98"/>
    <x v="182"/>
    <x v="3"/>
    <d v="2017-10-06T00:00:00"/>
    <n v="4"/>
    <s v="Grace Williams"/>
    <s v="Beverly Hills"/>
    <s v="California"/>
    <x v="5"/>
    <s v="Bikes"/>
    <x v="1"/>
    <x v="5"/>
    <s v="Red"/>
    <s v="Road-150"/>
    <m/>
  </r>
  <r>
    <s v="SO44579"/>
    <n v="44579001"/>
    <n v="1"/>
    <n v="2171.29"/>
    <n v="3578.27"/>
    <n v="2171.29"/>
    <n v="3578.27"/>
    <n v="1406.98"/>
    <x v="182"/>
    <x v="3"/>
    <d v="2017-10-12T00:00:00"/>
    <n v="10"/>
    <s v="Isaiah Murphy"/>
    <s v="La Jolla"/>
    <s v="California"/>
    <x v="5"/>
    <s v="Bikes"/>
    <x v="1"/>
    <x v="9"/>
    <s v="Red"/>
    <s v="Road-150"/>
    <m/>
  </r>
  <r>
    <s v="SO44584"/>
    <n v="44584001"/>
    <n v="1"/>
    <n v="2171.29"/>
    <n v="3578.27"/>
    <n v="2171.29"/>
    <n v="3578.27"/>
    <n v="1406.98"/>
    <x v="84"/>
    <x v="3"/>
    <d v="2017-10-13T00:00:00"/>
    <n v="9"/>
    <s v="Gabrielle Russell"/>
    <s v="Puyallup"/>
    <s v="Washington"/>
    <x v="5"/>
    <s v="Bikes"/>
    <x v="1"/>
    <x v="4"/>
    <s v="Red"/>
    <s v="Road-150"/>
    <m/>
  </r>
  <r>
    <s v="SO44585"/>
    <n v="44585001"/>
    <n v="1"/>
    <n v="2171.29"/>
    <n v="3578.27"/>
    <n v="2171.29"/>
    <n v="3578.27"/>
    <n v="1406.98"/>
    <x v="84"/>
    <x v="3"/>
    <d v="2017-10-09T00:00:00"/>
    <n v="5"/>
    <s v="Seth Howard"/>
    <s v="Lake Oswego"/>
    <s v="Oregon"/>
    <x v="5"/>
    <s v="Bikes"/>
    <x v="1"/>
    <x v="9"/>
    <s v="Red"/>
    <s v="Road-150"/>
    <m/>
  </r>
  <r>
    <s v="SO44586"/>
    <n v="44586001"/>
    <n v="1"/>
    <n v="2171.29"/>
    <n v="3578.27"/>
    <n v="2171.29"/>
    <n v="3578.27"/>
    <n v="1406.98"/>
    <x v="84"/>
    <x v="3"/>
    <d v="2017-10-06T00:00:00"/>
    <n v="2"/>
    <s v="Juan Cooper"/>
    <s v="W. Linn"/>
    <s v="Oregon"/>
    <x v="5"/>
    <s v="Bikes"/>
    <x v="1"/>
    <x v="5"/>
    <s v="Red"/>
    <s v="Road-150"/>
    <m/>
  </r>
  <r>
    <s v="SO44587"/>
    <n v="44587001"/>
    <n v="1"/>
    <n v="2171.29"/>
    <n v="3578.27"/>
    <n v="2171.29"/>
    <n v="3578.27"/>
    <n v="1406.98"/>
    <x v="84"/>
    <x v="3"/>
    <d v="2017-10-12T00:00:00"/>
    <n v="8"/>
    <s v="Edward Collins"/>
    <s v="Torrance"/>
    <s v="California"/>
    <x v="5"/>
    <s v="Bikes"/>
    <x v="1"/>
    <x v="6"/>
    <s v="Red"/>
    <s v="Road-150"/>
    <m/>
  </r>
  <r>
    <s v="SO44592"/>
    <n v="44592001"/>
    <n v="1"/>
    <n v="2171.29"/>
    <n v="3578.27"/>
    <n v="2171.29"/>
    <n v="3578.27"/>
    <n v="1406.98"/>
    <x v="85"/>
    <x v="3"/>
    <d v="2017-10-14T00:00:00"/>
    <n v="9"/>
    <s v="Robert Campbell"/>
    <s v="Downey"/>
    <s v="California"/>
    <x v="5"/>
    <s v="Bikes"/>
    <x v="1"/>
    <x v="5"/>
    <s v="Red"/>
    <s v="Road-150"/>
    <m/>
  </r>
  <r>
    <s v="SO44593"/>
    <n v="44593001"/>
    <n v="1"/>
    <n v="2171.29"/>
    <n v="3578.27"/>
    <n v="2171.29"/>
    <n v="3578.27"/>
    <n v="1406.98"/>
    <x v="85"/>
    <x v="3"/>
    <d v="2017-10-12T00:00:00"/>
    <n v="7"/>
    <s v="Martin Fernandez"/>
    <s v="Burlingame"/>
    <s v="California"/>
    <x v="5"/>
    <s v="Bikes"/>
    <x v="1"/>
    <x v="4"/>
    <s v="Red"/>
    <s v="Road-150"/>
    <m/>
  </r>
  <r>
    <s v="SO44599"/>
    <n v="44599001"/>
    <n v="1"/>
    <n v="2171.29"/>
    <n v="3578.27"/>
    <n v="2171.29"/>
    <n v="3578.27"/>
    <n v="1406.98"/>
    <x v="86"/>
    <x v="3"/>
    <d v="2017-10-08T00:00:00"/>
    <n v="2"/>
    <s v="Henry Stone"/>
    <s v="Burien"/>
    <s v="Washington"/>
    <x v="5"/>
    <s v="Bikes"/>
    <x v="1"/>
    <x v="1"/>
    <s v="Red"/>
    <s v="Road-150"/>
    <m/>
  </r>
  <r>
    <s v="SO44605"/>
    <n v="44605001"/>
    <n v="1"/>
    <n v="2171.29"/>
    <n v="3578.27"/>
    <n v="2171.29"/>
    <n v="3578.27"/>
    <n v="1406.98"/>
    <x v="87"/>
    <x v="3"/>
    <d v="2017-10-09T00:00:00"/>
    <n v="2"/>
    <s v="Blake Johnson"/>
    <s v="Los Angeles"/>
    <s v="California"/>
    <x v="5"/>
    <s v="Bikes"/>
    <x v="1"/>
    <x v="5"/>
    <s v="Red"/>
    <s v="Road-150"/>
    <m/>
  </r>
  <r>
    <s v="SO44606"/>
    <n v="44606001"/>
    <n v="1"/>
    <n v="2171.29"/>
    <n v="3578.27"/>
    <n v="2171.29"/>
    <n v="3578.27"/>
    <n v="1406.98"/>
    <x v="87"/>
    <x v="3"/>
    <d v="2017-10-11T00:00:00"/>
    <n v="4"/>
    <s v="Eric Hughes"/>
    <s v="W. Linn"/>
    <s v="Oregon"/>
    <x v="5"/>
    <s v="Bikes"/>
    <x v="1"/>
    <x v="4"/>
    <s v="Red"/>
    <s v="Road-150"/>
    <m/>
  </r>
  <r>
    <s v="SO44607"/>
    <n v="44607001"/>
    <n v="1"/>
    <n v="2171.29"/>
    <n v="3578.27"/>
    <n v="2171.29"/>
    <n v="3578.27"/>
    <n v="1406.98"/>
    <x v="87"/>
    <x v="3"/>
    <d v="2017-10-10T00:00:00"/>
    <n v="3"/>
    <s v="Latasha Rowe"/>
    <s v="Concord"/>
    <s v="California"/>
    <x v="5"/>
    <s v="Bikes"/>
    <x v="1"/>
    <x v="1"/>
    <s v="Red"/>
    <s v="Road-150"/>
    <m/>
  </r>
  <r>
    <s v="SO44612"/>
    <n v="44612001"/>
    <n v="1"/>
    <n v="2171.29"/>
    <n v="3578.27"/>
    <n v="2171.29"/>
    <n v="3578.27"/>
    <n v="1406.98"/>
    <x v="88"/>
    <x v="3"/>
    <d v="2017-10-12T00:00:00"/>
    <n v="4"/>
    <s v="Angel Mitchell"/>
    <s v="West Covina"/>
    <s v="California"/>
    <x v="5"/>
    <s v="Bikes"/>
    <x v="1"/>
    <x v="6"/>
    <s v="Red"/>
    <s v="Road-150"/>
    <m/>
  </r>
  <r>
    <s v="SO44613"/>
    <n v="44613001"/>
    <n v="1"/>
    <n v="2171.29"/>
    <n v="3578.27"/>
    <n v="2171.29"/>
    <n v="3578.27"/>
    <n v="1406.98"/>
    <x v="88"/>
    <x v="3"/>
    <d v="2017-10-12T00:00:00"/>
    <n v="4"/>
    <s v="Courtney Phillips"/>
    <s v="Bremerton"/>
    <s v="Washington"/>
    <x v="5"/>
    <s v="Bikes"/>
    <x v="1"/>
    <x v="4"/>
    <s v="Red"/>
    <s v="Road-150"/>
    <m/>
  </r>
  <r>
    <s v="SO44614"/>
    <n v="44614001"/>
    <n v="1"/>
    <n v="2171.29"/>
    <n v="3578.27"/>
    <n v="2171.29"/>
    <n v="3578.27"/>
    <n v="1406.98"/>
    <x v="88"/>
    <x v="3"/>
    <d v="2017-10-17T00:00:00"/>
    <n v="9"/>
    <s v="Jessica Clark"/>
    <s v="Novato"/>
    <s v="California"/>
    <x v="5"/>
    <s v="Bikes"/>
    <x v="1"/>
    <x v="9"/>
    <s v="Red"/>
    <s v="Road-150"/>
    <m/>
  </r>
  <r>
    <s v="SO44615"/>
    <n v="44615001"/>
    <n v="1"/>
    <n v="2171.29"/>
    <n v="3578.27"/>
    <n v="2171.29"/>
    <n v="3578.27"/>
    <n v="1406.98"/>
    <x v="88"/>
    <x v="3"/>
    <d v="2017-10-12T00:00:00"/>
    <n v="4"/>
    <s v="Miguel Nelson"/>
    <s v="Salem"/>
    <s v="Oregon"/>
    <x v="5"/>
    <s v="Bikes"/>
    <x v="1"/>
    <x v="5"/>
    <s v="Red"/>
    <s v="Road-150"/>
    <m/>
  </r>
  <r>
    <s v="SO44616"/>
    <n v="44616001"/>
    <n v="1"/>
    <n v="2171.29"/>
    <n v="3578.27"/>
    <n v="2171.29"/>
    <n v="3578.27"/>
    <n v="1406.98"/>
    <x v="88"/>
    <x v="3"/>
    <d v="2017-10-14T00:00:00"/>
    <n v="6"/>
    <s v="Devin Smith"/>
    <s v="Tacoma"/>
    <s v="Washington"/>
    <x v="5"/>
    <s v="Bikes"/>
    <x v="1"/>
    <x v="5"/>
    <s v="Red"/>
    <s v="Road-150"/>
    <m/>
  </r>
  <r>
    <s v="SO44617"/>
    <n v="44617001"/>
    <n v="1"/>
    <n v="2171.29"/>
    <n v="3578.27"/>
    <n v="2171.29"/>
    <n v="3578.27"/>
    <n v="1406.98"/>
    <x v="88"/>
    <x v="3"/>
    <d v="2017-10-17T00:00:00"/>
    <n v="9"/>
    <s v="Kelvin Zhu"/>
    <s v="Bremerton"/>
    <s v="Washington"/>
    <x v="5"/>
    <s v="Bikes"/>
    <x v="1"/>
    <x v="4"/>
    <s v="Red"/>
    <s v="Road-150"/>
    <m/>
  </r>
  <r>
    <s v="SO44625"/>
    <n v="44625001"/>
    <n v="1"/>
    <n v="2171.29"/>
    <n v="3578.27"/>
    <n v="2171.29"/>
    <n v="3578.27"/>
    <n v="1406.98"/>
    <x v="90"/>
    <x v="3"/>
    <d v="2017-10-14T00:00:00"/>
    <n v="4"/>
    <s v="Jasmine Bailey"/>
    <s v="Lakewood"/>
    <s v="California"/>
    <x v="5"/>
    <s v="Bikes"/>
    <x v="1"/>
    <x v="5"/>
    <s v="Red"/>
    <s v="Road-150"/>
    <m/>
  </r>
  <r>
    <s v="SO44630"/>
    <n v="44630001"/>
    <n v="1"/>
    <n v="2171.29"/>
    <n v="3578.27"/>
    <n v="2171.29"/>
    <n v="3578.27"/>
    <n v="1406.98"/>
    <x v="91"/>
    <x v="3"/>
    <d v="2017-10-16T00:00:00"/>
    <n v="5"/>
    <s v="Abigail Gonzales"/>
    <s v="San Carlos"/>
    <s v="California"/>
    <x v="5"/>
    <s v="Bikes"/>
    <x v="1"/>
    <x v="9"/>
    <s v="Red"/>
    <s v="Road-150"/>
    <m/>
  </r>
  <r>
    <s v="SO44631"/>
    <n v="44631001"/>
    <n v="1"/>
    <n v="2171.29"/>
    <n v="3578.27"/>
    <n v="2171.29"/>
    <n v="3578.27"/>
    <n v="1406.98"/>
    <x v="91"/>
    <x v="3"/>
    <d v="2017-10-18T00:00:00"/>
    <n v="7"/>
    <s v="Cynthia Madan"/>
    <s v="Bellflower"/>
    <s v="California"/>
    <x v="5"/>
    <s v="Bikes"/>
    <x v="1"/>
    <x v="1"/>
    <s v="Red"/>
    <s v="Road-150"/>
    <m/>
  </r>
  <r>
    <s v="SO44637"/>
    <n v="44637001"/>
    <n v="1"/>
    <n v="2171.29"/>
    <n v="3578.27"/>
    <n v="2171.29"/>
    <n v="3578.27"/>
    <n v="1406.98"/>
    <x v="92"/>
    <x v="3"/>
    <d v="2017-10-19T00:00:00"/>
    <n v="7"/>
    <s v="Martha Chow"/>
    <s v="Burien"/>
    <s v="Washington"/>
    <x v="5"/>
    <s v="Bikes"/>
    <x v="1"/>
    <x v="6"/>
    <s v="Red"/>
    <s v="Road-150"/>
    <m/>
  </r>
  <r>
    <s v="SO44638"/>
    <n v="44638001"/>
    <n v="1"/>
    <n v="2171.29"/>
    <n v="3578.27"/>
    <n v="2171.29"/>
    <n v="3578.27"/>
    <n v="1406.98"/>
    <x v="92"/>
    <x v="3"/>
    <d v="2017-10-15T00:00:00"/>
    <n v="3"/>
    <s v="Lauren Brown"/>
    <s v="Berkeley"/>
    <s v="California"/>
    <x v="5"/>
    <s v="Bikes"/>
    <x v="1"/>
    <x v="1"/>
    <s v="Red"/>
    <s v="Road-150"/>
    <m/>
  </r>
  <r>
    <s v="SO44639"/>
    <n v="44639001"/>
    <n v="1"/>
    <n v="413.15"/>
    <n v="699.1"/>
    <n v="413.15"/>
    <n v="699.1"/>
    <n v="285.95000000000005"/>
    <x v="92"/>
    <x v="3"/>
    <d v="2017-10-21T00:00:00"/>
    <n v="9"/>
    <s v="Aaron Flores"/>
    <s v="Edmonds"/>
    <s v="Washington"/>
    <x v="5"/>
    <s v="Bikes"/>
    <x v="1"/>
    <x v="20"/>
    <s v="Red"/>
    <s v="Road-650"/>
    <m/>
  </r>
  <r>
    <s v="SO44647"/>
    <n v="44647001"/>
    <n v="1"/>
    <n v="2171.29"/>
    <n v="3578.27"/>
    <n v="2171.29"/>
    <n v="3578.27"/>
    <n v="1406.98"/>
    <x v="93"/>
    <x v="3"/>
    <d v="2017-10-17T00:00:00"/>
    <n v="4"/>
    <s v="Sebastian James"/>
    <s v="W. Linn"/>
    <s v="Oregon"/>
    <x v="5"/>
    <s v="Bikes"/>
    <x v="1"/>
    <x v="9"/>
    <s v="Red"/>
    <s v="Road-150"/>
    <m/>
  </r>
  <r>
    <s v="SO44648"/>
    <n v="44648001"/>
    <n v="1"/>
    <n v="1912.15"/>
    <n v="3399.99"/>
    <n v="1912.15"/>
    <n v="3399.99"/>
    <n v="1487.8399999999997"/>
    <x v="93"/>
    <x v="3"/>
    <d v="2017-10-20T00:00:00"/>
    <n v="7"/>
    <s v="Naomi Serrano"/>
    <s v="Burbank"/>
    <s v="California"/>
    <x v="5"/>
    <s v="Bikes"/>
    <x v="0"/>
    <x v="3"/>
    <s v="Silver"/>
    <s v="Mountain-100"/>
    <m/>
  </r>
  <r>
    <s v="SO44649"/>
    <n v="44649001"/>
    <n v="1"/>
    <n v="1912.15"/>
    <n v="3399.99"/>
    <n v="1912.15"/>
    <n v="3399.99"/>
    <n v="1487.8399999999997"/>
    <x v="93"/>
    <x v="3"/>
    <d v="2017-10-18T00:00:00"/>
    <n v="5"/>
    <s v="Hannah Robinson"/>
    <s v="Redwood City"/>
    <s v="California"/>
    <x v="5"/>
    <s v="Bikes"/>
    <x v="0"/>
    <x v="3"/>
    <s v="Silver"/>
    <s v="Mountain-100"/>
    <m/>
  </r>
  <r>
    <s v="SO44654"/>
    <n v="44654001"/>
    <n v="1"/>
    <n v="2171.29"/>
    <n v="3578.27"/>
    <n v="2171.29"/>
    <n v="3578.27"/>
    <n v="1406.98"/>
    <x v="94"/>
    <x v="3"/>
    <d v="2017-10-19T00:00:00"/>
    <n v="5"/>
    <s v="Brianna Bailey"/>
    <s v="National City"/>
    <s v="California"/>
    <x v="5"/>
    <s v="Bikes"/>
    <x v="1"/>
    <x v="4"/>
    <s v="Red"/>
    <s v="Road-150"/>
    <m/>
  </r>
  <r>
    <s v="SO44660"/>
    <n v="44660001"/>
    <n v="1"/>
    <n v="2171.29"/>
    <n v="3578.27"/>
    <n v="2171.29"/>
    <n v="3578.27"/>
    <n v="1406.98"/>
    <x v="95"/>
    <x v="3"/>
    <d v="2017-10-25T00:00:00"/>
    <n v="10"/>
    <s v="Morgan Anderson"/>
    <s v="Lemon Grove"/>
    <s v="California"/>
    <x v="5"/>
    <s v="Bikes"/>
    <x v="1"/>
    <x v="1"/>
    <s v="Red"/>
    <s v="Road-150"/>
    <m/>
  </r>
  <r>
    <s v="SO44661"/>
    <n v="44661001"/>
    <n v="1"/>
    <n v="413.15"/>
    <n v="699.1"/>
    <n v="413.15"/>
    <n v="699.1"/>
    <n v="285.95000000000005"/>
    <x v="95"/>
    <x v="3"/>
    <d v="2017-10-20T00:00:00"/>
    <n v="5"/>
    <s v="Jeremiah Howard"/>
    <s v="Downey"/>
    <s v="California"/>
    <x v="5"/>
    <s v="Bikes"/>
    <x v="1"/>
    <x v="7"/>
    <s v="Black"/>
    <s v="Road-650"/>
    <m/>
  </r>
  <r>
    <s v="SO44666"/>
    <n v="44666001"/>
    <n v="1"/>
    <n v="2171.29"/>
    <n v="3578.27"/>
    <n v="2171.29"/>
    <n v="3578.27"/>
    <n v="1406.98"/>
    <x v="96"/>
    <x v="3"/>
    <d v="2017-10-24T00:00:00"/>
    <n v="8"/>
    <s v="Mohamed Pal"/>
    <s v="Burlingame"/>
    <s v="California"/>
    <x v="5"/>
    <s v="Bikes"/>
    <x v="1"/>
    <x v="4"/>
    <s v="Red"/>
    <s v="Road-150"/>
    <m/>
  </r>
  <r>
    <s v="SO44667"/>
    <n v="44667001"/>
    <n v="1"/>
    <n v="2171.29"/>
    <n v="3578.27"/>
    <n v="2171.29"/>
    <n v="3578.27"/>
    <n v="1406.98"/>
    <x v="96"/>
    <x v="3"/>
    <d v="2017-10-19T00:00:00"/>
    <n v="3"/>
    <s v="Jesse Allen"/>
    <s v="Newport Beach"/>
    <s v="California"/>
    <x v="5"/>
    <s v="Bikes"/>
    <x v="1"/>
    <x v="1"/>
    <s v="Red"/>
    <s v="Road-150"/>
    <m/>
  </r>
  <r>
    <s v="SO44668"/>
    <n v="44668001"/>
    <n v="1"/>
    <n v="2171.29"/>
    <n v="3578.27"/>
    <n v="2171.29"/>
    <n v="3578.27"/>
    <n v="1406.98"/>
    <x v="96"/>
    <x v="3"/>
    <d v="2017-10-19T00:00:00"/>
    <n v="3"/>
    <s v="Kristen Liu"/>
    <s v="Barstow"/>
    <s v="California"/>
    <x v="5"/>
    <s v="Bikes"/>
    <x v="1"/>
    <x v="4"/>
    <s v="Red"/>
    <s v="Road-150"/>
    <m/>
  </r>
  <r>
    <s v="SO44669"/>
    <n v="44669001"/>
    <n v="1"/>
    <n v="1898.09"/>
    <n v="3374.99"/>
    <n v="1898.09"/>
    <n v="3374.99"/>
    <n v="1476.8999999999999"/>
    <x v="96"/>
    <x v="3"/>
    <d v="2017-10-21T00:00:00"/>
    <n v="5"/>
    <s v="Brianna Brooks"/>
    <s v="San Diego"/>
    <s v="California"/>
    <x v="5"/>
    <s v="Bikes"/>
    <x v="0"/>
    <x v="8"/>
    <s v="Black"/>
    <s v="Mountain-100"/>
    <m/>
  </r>
  <r>
    <s v="SO44674"/>
    <n v="44674001"/>
    <n v="1"/>
    <n v="2171.29"/>
    <n v="3578.27"/>
    <n v="2171.29"/>
    <n v="3578.27"/>
    <n v="1406.98"/>
    <x v="97"/>
    <x v="3"/>
    <d v="2017-10-27T00:00:00"/>
    <n v="10"/>
    <s v="Levi Gonzalez"/>
    <s v="Bellflower"/>
    <s v="California"/>
    <x v="5"/>
    <s v="Bikes"/>
    <x v="1"/>
    <x v="5"/>
    <s v="Red"/>
    <s v="Road-150"/>
    <m/>
  </r>
  <r>
    <s v="SO44682"/>
    <n v="44682001"/>
    <n v="1"/>
    <n v="2171.29"/>
    <n v="3578.27"/>
    <n v="2171.29"/>
    <n v="3578.27"/>
    <n v="1406.98"/>
    <x v="99"/>
    <x v="3"/>
    <d v="2017-10-24T00:00:00"/>
    <n v="5"/>
    <s v="Alexandra Wood"/>
    <s v="Oakland"/>
    <s v="California"/>
    <x v="5"/>
    <s v="Bikes"/>
    <x v="1"/>
    <x v="1"/>
    <s v="Red"/>
    <s v="Road-150"/>
    <m/>
  </r>
  <r>
    <s v="SO44683"/>
    <n v="44683001"/>
    <n v="1"/>
    <n v="2171.29"/>
    <n v="3578.27"/>
    <n v="2171.29"/>
    <n v="3578.27"/>
    <n v="1406.98"/>
    <x v="99"/>
    <x v="3"/>
    <d v="2017-10-21T00:00:00"/>
    <n v="2"/>
    <s v="Amber Nelson"/>
    <s v="Glendale"/>
    <s v="California"/>
    <x v="5"/>
    <s v="Bikes"/>
    <x v="1"/>
    <x v="9"/>
    <s v="Red"/>
    <s v="Road-150"/>
    <m/>
  </r>
  <r>
    <s v="SO44684"/>
    <n v="44684001"/>
    <n v="1"/>
    <n v="2171.29"/>
    <n v="3578.27"/>
    <n v="2171.29"/>
    <n v="3578.27"/>
    <n v="1406.98"/>
    <x v="99"/>
    <x v="3"/>
    <d v="2017-10-25T00:00:00"/>
    <n v="6"/>
    <s v="Xavier Gray"/>
    <s v="Spring Valley"/>
    <s v="California"/>
    <x v="5"/>
    <s v="Bikes"/>
    <x v="1"/>
    <x v="1"/>
    <s v="Red"/>
    <s v="Road-150"/>
    <m/>
  </r>
  <r>
    <s v="SO44692"/>
    <n v="44692001"/>
    <n v="1"/>
    <n v="2171.29"/>
    <n v="3578.27"/>
    <n v="2171.29"/>
    <n v="3578.27"/>
    <n v="1406.98"/>
    <x v="101"/>
    <x v="3"/>
    <d v="2017-10-23T00:00:00"/>
    <n v="2"/>
    <s v="Julia Gonzales"/>
    <s v="Marysville"/>
    <s v="Washington"/>
    <x v="5"/>
    <s v="Bikes"/>
    <x v="1"/>
    <x v="6"/>
    <s v="Red"/>
    <s v="Road-150"/>
    <m/>
  </r>
  <r>
    <s v="SO44693"/>
    <n v="44693001"/>
    <n v="1"/>
    <n v="2171.29"/>
    <n v="3578.27"/>
    <n v="2171.29"/>
    <n v="3578.27"/>
    <n v="1406.98"/>
    <x v="101"/>
    <x v="3"/>
    <d v="2017-10-28T00:00:00"/>
    <n v="7"/>
    <s v="Alex Bailey"/>
    <s v="Burbank"/>
    <s v="California"/>
    <x v="5"/>
    <s v="Bikes"/>
    <x v="1"/>
    <x v="6"/>
    <s v="Red"/>
    <s v="Road-150"/>
    <m/>
  </r>
  <r>
    <s v="SO44700"/>
    <n v="44700001"/>
    <n v="1"/>
    <n v="2171.29"/>
    <n v="3578.27"/>
    <n v="2171.29"/>
    <n v="3578.27"/>
    <n v="1406.98"/>
    <x v="103"/>
    <x v="3"/>
    <d v="2017-10-29T00:00:00"/>
    <n v="6"/>
    <s v="Brianna Foster"/>
    <s v="Everett"/>
    <s v="Washington"/>
    <x v="5"/>
    <s v="Bikes"/>
    <x v="1"/>
    <x v="5"/>
    <s v="Red"/>
    <s v="Road-150"/>
    <m/>
  </r>
  <r>
    <s v="SO44701"/>
    <n v="44701001"/>
    <n v="1"/>
    <n v="413.15"/>
    <n v="699.1"/>
    <n v="413.15"/>
    <n v="699.1"/>
    <n v="285.95000000000005"/>
    <x v="103"/>
    <x v="3"/>
    <d v="2017-10-31T00:00:00"/>
    <n v="8"/>
    <s v="Kelly Powell"/>
    <s v="Lake Oswego"/>
    <s v="Oregon"/>
    <x v="5"/>
    <s v="Bikes"/>
    <x v="1"/>
    <x v="7"/>
    <s v="Black"/>
    <s v="Road-650"/>
    <m/>
  </r>
  <r>
    <s v="SO44705"/>
    <n v="44705001"/>
    <n v="1"/>
    <n v="2171.29"/>
    <n v="3578.27"/>
    <n v="2171.29"/>
    <n v="3578.27"/>
    <n v="1406.98"/>
    <x v="104"/>
    <x v="3"/>
    <d v="2017-11-03T00:00:00"/>
    <n v="10"/>
    <s v="Ben Adams"/>
    <s v="Bremerton"/>
    <s v="Washington"/>
    <x v="5"/>
    <s v="Bikes"/>
    <x v="1"/>
    <x v="6"/>
    <s v="Red"/>
    <s v="Road-150"/>
    <m/>
  </r>
  <r>
    <s v="SO44706"/>
    <n v="44706001"/>
    <n v="1"/>
    <n v="2171.29"/>
    <n v="3578.27"/>
    <n v="2171.29"/>
    <n v="3578.27"/>
    <n v="1406.98"/>
    <x v="104"/>
    <x v="3"/>
    <d v="2017-11-02T00:00:00"/>
    <n v="9"/>
    <s v="Katelyn Bailey"/>
    <s v="Seattle"/>
    <s v="Washington"/>
    <x v="5"/>
    <s v="Bikes"/>
    <x v="1"/>
    <x v="6"/>
    <s v="Red"/>
    <s v="Road-150"/>
    <m/>
  </r>
  <r>
    <s v="SO44707"/>
    <n v="44707001"/>
    <n v="1"/>
    <n v="2171.29"/>
    <n v="3578.27"/>
    <n v="2171.29"/>
    <n v="3578.27"/>
    <n v="1406.98"/>
    <x v="104"/>
    <x v="3"/>
    <d v="2017-10-28T00:00:00"/>
    <n v="4"/>
    <s v="Nathan Martinez"/>
    <s v="Burlingame"/>
    <s v="California"/>
    <x v="5"/>
    <s v="Bikes"/>
    <x v="1"/>
    <x v="6"/>
    <s v="Red"/>
    <s v="Road-150"/>
    <m/>
  </r>
  <r>
    <s v="SO44708"/>
    <n v="44708001"/>
    <n v="1"/>
    <n v="1898.09"/>
    <n v="3374.99"/>
    <n v="1898.09"/>
    <n v="3374.99"/>
    <n v="1476.8999999999999"/>
    <x v="104"/>
    <x v="3"/>
    <d v="2017-10-26T00:00:00"/>
    <n v="2"/>
    <s v="Chase James"/>
    <s v="National City"/>
    <s v="California"/>
    <x v="5"/>
    <s v="Bikes"/>
    <x v="0"/>
    <x v="8"/>
    <s v="Black"/>
    <s v="Mountain-100"/>
    <m/>
  </r>
  <r>
    <s v="SO44710"/>
    <n v="44710001"/>
    <n v="1"/>
    <n v="2171.29"/>
    <n v="3578.27"/>
    <n v="2171.29"/>
    <n v="3578.27"/>
    <n v="1406.98"/>
    <x v="105"/>
    <x v="3"/>
    <d v="2017-10-28T00:00:00"/>
    <n v="3"/>
    <s v="Nathan Yang"/>
    <s v="Santa Monica"/>
    <s v="California"/>
    <x v="5"/>
    <s v="Bikes"/>
    <x v="1"/>
    <x v="4"/>
    <s v="Red"/>
    <s v="Road-150"/>
    <m/>
  </r>
  <r>
    <s v="SO44714"/>
    <n v="44714001"/>
    <n v="1"/>
    <n v="2171.29"/>
    <n v="3578.27"/>
    <n v="2171.29"/>
    <n v="3578.27"/>
    <n v="1406.98"/>
    <x v="106"/>
    <x v="3"/>
    <d v="2017-10-28T00:00:00"/>
    <n v="2"/>
    <s v="Ryan Hayes"/>
    <s v="Milwaukie"/>
    <s v="Oregon"/>
    <x v="5"/>
    <s v="Bikes"/>
    <x v="1"/>
    <x v="4"/>
    <s v="Red"/>
    <s v="Road-150"/>
    <m/>
  </r>
  <r>
    <s v="SO44717"/>
    <n v="44717001"/>
    <n v="1"/>
    <n v="413.15"/>
    <n v="699.1"/>
    <n v="413.15"/>
    <n v="699.1"/>
    <n v="285.95000000000005"/>
    <x v="106"/>
    <x v="3"/>
    <d v="2017-10-30T00:00:00"/>
    <n v="4"/>
    <s v="Emma Sandberg"/>
    <s v="Concord"/>
    <s v="California"/>
    <x v="5"/>
    <s v="Bikes"/>
    <x v="1"/>
    <x v="7"/>
    <s v="Black"/>
    <s v="Road-650"/>
    <m/>
  </r>
  <r>
    <s v="SO44720"/>
    <n v="44720001"/>
    <n v="1"/>
    <n v="2171.29"/>
    <n v="3578.27"/>
    <n v="2171.29"/>
    <n v="3578.27"/>
    <n v="1406.98"/>
    <x v="165"/>
    <x v="3"/>
    <d v="2017-11-05T00:00:00"/>
    <n v="9"/>
    <s v="Logan Griffin"/>
    <s v="Sedro Woolley"/>
    <s v="Washington"/>
    <x v="5"/>
    <s v="Bikes"/>
    <x v="1"/>
    <x v="6"/>
    <s v="Red"/>
    <s v="Road-150"/>
    <m/>
  </r>
  <r>
    <s v="SO44724"/>
    <n v="44724001"/>
    <n v="1"/>
    <n v="2171.29"/>
    <n v="3578.27"/>
    <n v="2171.29"/>
    <n v="3578.27"/>
    <n v="1406.98"/>
    <x v="107"/>
    <x v="3"/>
    <d v="2017-11-04T00:00:00"/>
    <n v="7"/>
    <s v="Donna Anand"/>
    <s v="Bellingham"/>
    <s v="Washington"/>
    <x v="5"/>
    <s v="Bikes"/>
    <x v="1"/>
    <x v="5"/>
    <s v="Red"/>
    <s v="Road-150"/>
    <m/>
  </r>
  <r>
    <s v="SO44725"/>
    <n v="44725001"/>
    <n v="1"/>
    <n v="1912.15"/>
    <n v="3399.99"/>
    <n v="1912.15"/>
    <n v="3399.99"/>
    <n v="1487.8399999999997"/>
    <x v="107"/>
    <x v="3"/>
    <d v="2017-11-05T00:00:00"/>
    <n v="8"/>
    <s v="Natalie Miller"/>
    <s v="National City"/>
    <s v="California"/>
    <x v="5"/>
    <s v="Bikes"/>
    <x v="0"/>
    <x v="11"/>
    <s v="Silver"/>
    <s v="Mountain-100"/>
    <m/>
  </r>
  <r>
    <s v="SO44726"/>
    <n v="44726001"/>
    <n v="1"/>
    <n v="413.15"/>
    <n v="699.1"/>
    <n v="413.15"/>
    <n v="699.1"/>
    <n v="285.95000000000005"/>
    <x v="107"/>
    <x v="3"/>
    <d v="2017-11-06T00:00:00"/>
    <n v="9"/>
    <s v="Dylan Bryant"/>
    <s v="Colma"/>
    <s v="California"/>
    <x v="5"/>
    <s v="Bikes"/>
    <x v="1"/>
    <x v="22"/>
    <s v="Black"/>
    <s v="Road-650"/>
    <m/>
  </r>
  <r>
    <s v="SO44731"/>
    <n v="44731001"/>
    <n v="1"/>
    <n v="2171.29"/>
    <n v="3578.27"/>
    <n v="2171.29"/>
    <n v="3578.27"/>
    <n v="1406.98"/>
    <x v="108"/>
    <x v="3"/>
    <d v="2017-11-03T00:00:00"/>
    <n v="5"/>
    <s v="Dalton Ward"/>
    <s v="Lynnwood"/>
    <s v="Washington"/>
    <x v="5"/>
    <s v="Bikes"/>
    <x v="1"/>
    <x v="9"/>
    <s v="Red"/>
    <s v="Road-150"/>
    <m/>
  </r>
  <r>
    <s v="SO44735"/>
    <n v="44735001"/>
    <n v="1"/>
    <n v="2171.29"/>
    <n v="3578.27"/>
    <n v="2171.29"/>
    <n v="3578.27"/>
    <n v="1406.98"/>
    <x v="109"/>
    <x v="3"/>
    <d v="2017-11-08T00:00:00"/>
    <n v="9"/>
    <s v="Arianna Reed"/>
    <s v="Mill Valley"/>
    <s v="California"/>
    <x v="5"/>
    <s v="Bikes"/>
    <x v="1"/>
    <x v="6"/>
    <s v="Red"/>
    <s v="Road-150"/>
    <m/>
  </r>
  <r>
    <s v="SO44736"/>
    <n v="44736001"/>
    <n v="1"/>
    <n v="413.15"/>
    <n v="699.1"/>
    <n v="413.15"/>
    <n v="699.1"/>
    <n v="285.95000000000005"/>
    <x v="109"/>
    <x v="3"/>
    <d v="2017-11-06T00:00:00"/>
    <n v="7"/>
    <s v="Amber Baker"/>
    <s v="W. Linn"/>
    <s v="Oregon"/>
    <x v="5"/>
    <s v="Bikes"/>
    <x v="1"/>
    <x v="19"/>
    <s v="Red"/>
    <s v="Road-650"/>
    <m/>
  </r>
  <r>
    <s v="SO44804"/>
    <n v="44804001"/>
    <n v="1"/>
    <n v="2171.29"/>
    <n v="3578.27"/>
    <n v="2171.29"/>
    <n v="3578.27"/>
    <n v="1406.98"/>
    <x v="110"/>
    <x v="3"/>
    <d v="2017-11-04T00:00:00"/>
    <n v="4"/>
    <s v="Robert Bryant"/>
    <s v="Berkeley"/>
    <s v="California"/>
    <x v="5"/>
    <s v="Bikes"/>
    <x v="1"/>
    <x v="1"/>
    <s v="Red"/>
    <s v="Road-150"/>
    <m/>
  </r>
  <r>
    <s v="SO44805"/>
    <n v="44805001"/>
    <n v="1"/>
    <n v="2171.29"/>
    <n v="3578.27"/>
    <n v="2171.29"/>
    <n v="3578.27"/>
    <n v="1406.98"/>
    <x v="110"/>
    <x v="3"/>
    <d v="2017-11-03T00:00:00"/>
    <n v="3"/>
    <s v="Allison Roberts"/>
    <s v="San Francisco"/>
    <s v="California"/>
    <x v="5"/>
    <s v="Bikes"/>
    <x v="1"/>
    <x v="5"/>
    <s v="Red"/>
    <s v="Road-150"/>
    <m/>
  </r>
  <r>
    <s v="SO44810"/>
    <n v="44810001"/>
    <n v="1"/>
    <n v="2171.29"/>
    <n v="3578.27"/>
    <n v="2171.29"/>
    <n v="3578.27"/>
    <n v="1406.98"/>
    <x v="111"/>
    <x v="4"/>
    <d v="2017-11-10T00:00:00"/>
    <n v="9"/>
    <s v="Chloe Cox"/>
    <s v="Burbank"/>
    <s v="California"/>
    <x v="5"/>
    <s v="Bikes"/>
    <x v="1"/>
    <x v="6"/>
    <s v="Red"/>
    <s v="Road-150"/>
    <m/>
  </r>
  <r>
    <s v="SO44812"/>
    <n v="44812001"/>
    <n v="1"/>
    <n v="2171.29"/>
    <n v="3578.27"/>
    <n v="2171.29"/>
    <n v="3578.27"/>
    <n v="1406.98"/>
    <x v="111"/>
    <x v="4"/>
    <d v="2017-11-11T00:00:00"/>
    <n v="10"/>
    <s v="Harold Perez"/>
    <s v="Colma"/>
    <s v="California"/>
    <x v="5"/>
    <s v="Bikes"/>
    <x v="1"/>
    <x v="5"/>
    <s v="Red"/>
    <s v="Road-150"/>
    <m/>
  </r>
  <r>
    <s v="SO44818"/>
    <n v="44818001"/>
    <n v="1"/>
    <n v="2171.29"/>
    <n v="3578.27"/>
    <n v="2171.29"/>
    <n v="3578.27"/>
    <n v="1406.98"/>
    <x v="112"/>
    <x v="4"/>
    <d v="2017-11-08T00:00:00"/>
    <n v="6"/>
    <s v="Joshua Robinson"/>
    <s v="Coronado"/>
    <s v="California"/>
    <x v="5"/>
    <s v="Bikes"/>
    <x v="1"/>
    <x v="4"/>
    <s v="Red"/>
    <s v="Road-150"/>
    <m/>
  </r>
  <r>
    <s v="SO44819"/>
    <n v="44819001"/>
    <n v="1"/>
    <n v="2171.29"/>
    <n v="3578.27"/>
    <n v="2171.29"/>
    <n v="3578.27"/>
    <n v="1406.98"/>
    <x v="112"/>
    <x v="4"/>
    <d v="2017-11-11T00:00:00"/>
    <n v="9"/>
    <s v="Miguel Davis"/>
    <s v="Marysville"/>
    <s v="Washington"/>
    <x v="5"/>
    <s v="Bikes"/>
    <x v="1"/>
    <x v="4"/>
    <s v="Red"/>
    <s v="Road-150"/>
    <m/>
  </r>
  <r>
    <s v="SO44820"/>
    <n v="44820001"/>
    <n v="1"/>
    <n v="1898.09"/>
    <n v="3374.99"/>
    <n v="1898.09"/>
    <n v="3374.99"/>
    <n v="1476.8999999999999"/>
    <x v="112"/>
    <x v="4"/>
    <d v="2017-11-09T00:00:00"/>
    <n v="7"/>
    <s v="Jocelyn Henderson"/>
    <s v="W. Linn"/>
    <s v="Oregon"/>
    <x v="5"/>
    <s v="Bikes"/>
    <x v="0"/>
    <x v="8"/>
    <s v="Black"/>
    <s v="Mountain-100"/>
    <m/>
  </r>
  <r>
    <s v="SO44821"/>
    <n v="44821001"/>
    <n v="1"/>
    <n v="1912.15"/>
    <n v="3399.99"/>
    <n v="1912.15"/>
    <n v="3399.99"/>
    <n v="1487.8399999999997"/>
    <x v="112"/>
    <x v="4"/>
    <d v="2017-11-10T00:00:00"/>
    <n v="8"/>
    <s v="Ebony Gutierrez"/>
    <s v="Bremerton"/>
    <s v="Washington"/>
    <x v="5"/>
    <s v="Bikes"/>
    <x v="0"/>
    <x v="11"/>
    <s v="Silver"/>
    <s v="Mountain-100"/>
    <m/>
  </r>
  <r>
    <s v="SO44827"/>
    <n v="44827001"/>
    <n v="1"/>
    <n v="1912.15"/>
    <n v="3399.99"/>
    <n v="1912.15"/>
    <n v="3399.99"/>
    <n v="1487.8399999999997"/>
    <x v="113"/>
    <x v="4"/>
    <d v="2017-11-06T00:00:00"/>
    <n v="3"/>
    <s v="Mariah Griffin"/>
    <s v="Lebanon"/>
    <s v="Oregon"/>
    <x v="5"/>
    <s v="Bikes"/>
    <x v="0"/>
    <x v="3"/>
    <s v="Silver"/>
    <s v="Mountain-100"/>
    <m/>
  </r>
  <r>
    <s v="SO44828"/>
    <n v="44828001"/>
    <n v="1"/>
    <n v="2171.29"/>
    <n v="3578.27"/>
    <n v="2171.29"/>
    <n v="3578.27"/>
    <n v="1406.98"/>
    <x v="113"/>
    <x v="4"/>
    <d v="2017-11-10T00:00:00"/>
    <n v="7"/>
    <s v="Hector Carlson"/>
    <s v="Chula Vista"/>
    <s v="California"/>
    <x v="5"/>
    <s v="Bikes"/>
    <x v="1"/>
    <x v="9"/>
    <s v="Red"/>
    <s v="Road-150"/>
    <m/>
  </r>
  <r>
    <s v="SO44829"/>
    <n v="44829001"/>
    <n v="1"/>
    <n v="413.15"/>
    <n v="699.1"/>
    <n v="413.15"/>
    <n v="699.1"/>
    <n v="285.95000000000005"/>
    <x v="113"/>
    <x v="4"/>
    <d v="2017-11-10T00:00:00"/>
    <n v="7"/>
    <s v="Eric Simmons"/>
    <s v="Everett"/>
    <s v="Washington"/>
    <x v="5"/>
    <s v="Bikes"/>
    <x v="1"/>
    <x v="21"/>
    <s v="Black"/>
    <s v="Road-650"/>
    <m/>
  </r>
  <r>
    <s v="SO44832"/>
    <n v="44832001"/>
    <n v="1"/>
    <n v="2171.29"/>
    <n v="3578.27"/>
    <n v="2171.29"/>
    <n v="3578.27"/>
    <n v="1406.98"/>
    <x v="114"/>
    <x v="4"/>
    <d v="2017-11-06T00:00:00"/>
    <n v="2"/>
    <s v="Wyatt Allen"/>
    <s v="Burbank"/>
    <s v="California"/>
    <x v="5"/>
    <s v="Bikes"/>
    <x v="1"/>
    <x v="6"/>
    <s v="Red"/>
    <s v="Road-150"/>
    <m/>
  </r>
  <r>
    <s v="SO44833"/>
    <n v="44833001"/>
    <n v="1"/>
    <n v="2171.29"/>
    <n v="3578.27"/>
    <n v="2171.29"/>
    <n v="3578.27"/>
    <n v="1406.98"/>
    <x v="114"/>
    <x v="4"/>
    <d v="2017-11-09T00:00:00"/>
    <n v="5"/>
    <s v="Nicole Bailey"/>
    <s v="Long Beach"/>
    <s v="California"/>
    <x v="5"/>
    <s v="Bikes"/>
    <x v="1"/>
    <x v="1"/>
    <s v="Red"/>
    <s v="Road-150"/>
    <m/>
  </r>
  <r>
    <s v="SO44834"/>
    <n v="44834001"/>
    <n v="1"/>
    <n v="1898.09"/>
    <n v="3374.99"/>
    <n v="1898.09"/>
    <n v="3374.99"/>
    <n v="1476.8999999999999"/>
    <x v="114"/>
    <x v="4"/>
    <d v="2017-11-11T00:00:00"/>
    <n v="7"/>
    <s v="Jon Alonso"/>
    <s v="Colma"/>
    <s v="California"/>
    <x v="5"/>
    <s v="Bikes"/>
    <x v="0"/>
    <x v="8"/>
    <s v="Black"/>
    <s v="Mountain-100"/>
    <m/>
  </r>
  <r>
    <s v="SO44839"/>
    <n v="44839001"/>
    <n v="1"/>
    <n v="2171.29"/>
    <n v="3578.27"/>
    <n v="2171.29"/>
    <n v="3578.27"/>
    <n v="1406.98"/>
    <x v="115"/>
    <x v="4"/>
    <d v="2017-11-14T00:00:00"/>
    <n v="9"/>
    <s v="Caleb Hernandez"/>
    <s v="Renton"/>
    <s v="Washington"/>
    <x v="5"/>
    <s v="Bikes"/>
    <x v="1"/>
    <x v="5"/>
    <s v="Red"/>
    <s v="Road-150"/>
    <m/>
  </r>
  <r>
    <s v="SO44840"/>
    <n v="44840001"/>
    <n v="1"/>
    <n v="2171.29"/>
    <n v="3578.27"/>
    <n v="2171.29"/>
    <n v="3578.27"/>
    <n v="1406.98"/>
    <x v="115"/>
    <x v="4"/>
    <d v="2017-11-15T00:00:00"/>
    <n v="10"/>
    <s v="Matthew Johnson"/>
    <s v="Downey"/>
    <s v="California"/>
    <x v="5"/>
    <s v="Bikes"/>
    <x v="1"/>
    <x v="5"/>
    <s v="Red"/>
    <s v="Road-150"/>
    <m/>
  </r>
  <r>
    <s v="SO44843"/>
    <n v="44843001"/>
    <n v="1"/>
    <n v="2171.29"/>
    <n v="3578.27"/>
    <n v="2171.29"/>
    <n v="3578.27"/>
    <n v="1406.98"/>
    <x v="116"/>
    <x v="4"/>
    <d v="2017-11-13T00:00:00"/>
    <n v="7"/>
    <s v="Olivia Reed"/>
    <s v="Coronado"/>
    <s v="California"/>
    <x v="5"/>
    <s v="Bikes"/>
    <x v="1"/>
    <x v="9"/>
    <s v="Red"/>
    <s v="Road-150"/>
    <m/>
  </r>
  <r>
    <s v="SO44844"/>
    <n v="44844001"/>
    <n v="1"/>
    <n v="2171.29"/>
    <n v="3578.27"/>
    <n v="2171.29"/>
    <n v="3578.27"/>
    <n v="1406.98"/>
    <x v="116"/>
    <x v="4"/>
    <d v="2017-11-13T00:00:00"/>
    <n v="7"/>
    <s v="Riley Coleman"/>
    <s v="Torrance"/>
    <s v="California"/>
    <x v="5"/>
    <s v="Bikes"/>
    <x v="1"/>
    <x v="5"/>
    <s v="Red"/>
    <s v="Road-150"/>
    <m/>
  </r>
  <r>
    <s v="SO44845"/>
    <n v="44845001"/>
    <n v="1"/>
    <n v="2171.29"/>
    <n v="3578.27"/>
    <n v="2171.29"/>
    <n v="3578.27"/>
    <n v="1406.98"/>
    <x v="116"/>
    <x v="4"/>
    <d v="2017-11-11T00:00:00"/>
    <n v="5"/>
    <s v="Kaitlyn Simmons"/>
    <s v="Burien"/>
    <s v="Washington"/>
    <x v="5"/>
    <s v="Bikes"/>
    <x v="1"/>
    <x v="4"/>
    <s v="Red"/>
    <s v="Road-150"/>
    <m/>
  </r>
  <r>
    <s v="SO44852"/>
    <n v="44852001"/>
    <n v="1"/>
    <n v="2171.29"/>
    <n v="3578.27"/>
    <n v="2171.29"/>
    <n v="3578.27"/>
    <n v="1406.98"/>
    <x v="117"/>
    <x v="4"/>
    <d v="2017-11-12T00:00:00"/>
    <n v="5"/>
    <s v="Alyssa Reed"/>
    <s v="Grossmont"/>
    <s v="California"/>
    <x v="5"/>
    <s v="Bikes"/>
    <x v="1"/>
    <x v="6"/>
    <s v="Red"/>
    <s v="Road-150"/>
    <m/>
  </r>
  <r>
    <s v="SO44854"/>
    <n v="44854001"/>
    <n v="1"/>
    <n v="2171.29"/>
    <n v="3578.27"/>
    <n v="2171.29"/>
    <n v="3578.27"/>
    <n v="1406.98"/>
    <x v="117"/>
    <x v="4"/>
    <d v="2017-11-13T00:00:00"/>
    <n v="6"/>
    <s v="Andrew Thomas"/>
    <s v="Santa Monica"/>
    <s v="California"/>
    <x v="5"/>
    <s v="Bikes"/>
    <x v="1"/>
    <x v="6"/>
    <s v="Red"/>
    <s v="Road-150"/>
    <m/>
  </r>
  <r>
    <s v="SO44856"/>
    <n v="44856001"/>
    <n v="1"/>
    <n v="413.15"/>
    <n v="699.1"/>
    <n v="413.15"/>
    <n v="699.1"/>
    <n v="285.95000000000005"/>
    <x v="117"/>
    <x v="4"/>
    <d v="2017-11-09T00:00:00"/>
    <n v="2"/>
    <s v="Amber Green"/>
    <s v="W. Linn"/>
    <s v="Oregon"/>
    <x v="5"/>
    <s v="Bikes"/>
    <x v="1"/>
    <x v="19"/>
    <s v="Red"/>
    <s v="Road-650"/>
    <m/>
  </r>
  <r>
    <s v="SO44868"/>
    <n v="44868001"/>
    <n v="1"/>
    <n v="2171.29"/>
    <n v="3578.27"/>
    <n v="2171.29"/>
    <n v="3578.27"/>
    <n v="1406.98"/>
    <x v="118"/>
    <x v="4"/>
    <d v="2017-11-16T00:00:00"/>
    <n v="8"/>
    <s v="Mariah Watson"/>
    <s v="Lake Oswego"/>
    <s v="Oregon"/>
    <x v="5"/>
    <s v="Bikes"/>
    <x v="1"/>
    <x v="4"/>
    <s v="Red"/>
    <s v="Road-150"/>
    <m/>
  </r>
  <r>
    <s v="SO44872"/>
    <n v="44872001"/>
    <n v="1"/>
    <n v="2171.29"/>
    <n v="3578.27"/>
    <n v="2171.29"/>
    <n v="3578.27"/>
    <n v="1406.98"/>
    <x v="183"/>
    <x v="4"/>
    <d v="2017-11-14T00:00:00"/>
    <n v="5"/>
    <s v="Dale Anand"/>
    <s v="Burbank"/>
    <s v="California"/>
    <x v="5"/>
    <s v="Bikes"/>
    <x v="1"/>
    <x v="9"/>
    <s v="Red"/>
    <s v="Road-150"/>
    <m/>
  </r>
  <r>
    <s v="SO44873"/>
    <n v="44873001"/>
    <n v="1"/>
    <n v="2171.29"/>
    <n v="3578.27"/>
    <n v="2171.29"/>
    <n v="3578.27"/>
    <n v="1406.98"/>
    <x v="183"/>
    <x v="4"/>
    <d v="2017-11-14T00:00:00"/>
    <n v="5"/>
    <s v="Andrea Murphy"/>
    <s v="Santa Monica"/>
    <s v="California"/>
    <x v="5"/>
    <s v="Bikes"/>
    <x v="1"/>
    <x v="9"/>
    <s v="Red"/>
    <s v="Road-150"/>
    <m/>
  </r>
  <r>
    <s v="SO44875"/>
    <n v="44875001"/>
    <n v="1"/>
    <n v="2171.29"/>
    <n v="3578.27"/>
    <n v="2171.29"/>
    <n v="3578.27"/>
    <n v="1406.98"/>
    <x v="119"/>
    <x v="4"/>
    <d v="2017-11-15T00:00:00"/>
    <n v="5"/>
    <s v="William Harris"/>
    <s v="Berkeley"/>
    <s v="California"/>
    <x v="5"/>
    <s v="Bikes"/>
    <x v="1"/>
    <x v="4"/>
    <s v="Red"/>
    <s v="Road-150"/>
    <m/>
  </r>
  <r>
    <s v="SO44876"/>
    <n v="44876001"/>
    <n v="1"/>
    <n v="2171.29"/>
    <n v="3578.27"/>
    <n v="2171.29"/>
    <n v="3578.27"/>
    <n v="1406.98"/>
    <x v="119"/>
    <x v="4"/>
    <d v="2017-11-12T00:00:00"/>
    <n v="2"/>
    <s v="Angelica Griffin"/>
    <s v="West Covina"/>
    <s v="California"/>
    <x v="5"/>
    <s v="Bikes"/>
    <x v="1"/>
    <x v="9"/>
    <s v="Red"/>
    <s v="Road-150"/>
    <m/>
  </r>
  <r>
    <s v="SO44877"/>
    <n v="44877001"/>
    <n v="1"/>
    <n v="2171.29"/>
    <n v="3578.27"/>
    <n v="2171.29"/>
    <n v="3578.27"/>
    <n v="1406.98"/>
    <x v="119"/>
    <x v="4"/>
    <d v="2017-11-19T00:00:00"/>
    <n v="9"/>
    <s v="Caroline Bryant"/>
    <s v="Bellflower"/>
    <s v="California"/>
    <x v="5"/>
    <s v="Bikes"/>
    <x v="1"/>
    <x v="6"/>
    <s v="Red"/>
    <s v="Road-150"/>
    <m/>
  </r>
  <r>
    <s v="SO44878"/>
    <n v="44878001"/>
    <n v="1"/>
    <n v="2171.29"/>
    <n v="3578.27"/>
    <n v="2171.29"/>
    <n v="3578.27"/>
    <n v="1406.98"/>
    <x v="119"/>
    <x v="4"/>
    <d v="2017-11-15T00:00:00"/>
    <n v="5"/>
    <s v="Maria Cox"/>
    <s v="Corvallis"/>
    <s v="Oregon"/>
    <x v="5"/>
    <s v="Bikes"/>
    <x v="1"/>
    <x v="6"/>
    <s v="Red"/>
    <s v="Road-150"/>
    <m/>
  </r>
  <r>
    <s v="SO44879"/>
    <n v="44879001"/>
    <n v="1"/>
    <n v="2171.29"/>
    <n v="3578.27"/>
    <n v="2171.29"/>
    <n v="3578.27"/>
    <n v="1406.98"/>
    <x v="119"/>
    <x v="4"/>
    <d v="2017-11-12T00:00:00"/>
    <n v="2"/>
    <s v="Abigail Harris"/>
    <s v="Edmonds"/>
    <s v="Washington"/>
    <x v="5"/>
    <s v="Bikes"/>
    <x v="1"/>
    <x v="1"/>
    <s v="Red"/>
    <s v="Road-150"/>
    <m/>
  </r>
  <r>
    <s v="SO44886"/>
    <n v="44886001"/>
    <n v="1"/>
    <n v="2171.29"/>
    <n v="3578.27"/>
    <n v="2171.29"/>
    <n v="3578.27"/>
    <n v="1406.98"/>
    <x v="179"/>
    <x v="4"/>
    <d v="2017-11-19T00:00:00"/>
    <n v="8"/>
    <s v="Seth Evans"/>
    <s v="El Cajon"/>
    <s v="California"/>
    <x v="5"/>
    <s v="Bikes"/>
    <x v="1"/>
    <x v="5"/>
    <s v="Red"/>
    <s v="Road-150"/>
    <m/>
  </r>
  <r>
    <s v="SO44887"/>
    <n v="44887001"/>
    <n v="1"/>
    <n v="2171.29"/>
    <n v="3578.27"/>
    <n v="2171.29"/>
    <n v="3578.27"/>
    <n v="1406.98"/>
    <x v="179"/>
    <x v="4"/>
    <d v="2017-11-14T00:00:00"/>
    <n v="3"/>
    <s v="Blake Jackson"/>
    <s v="Issaquah"/>
    <s v="Washington"/>
    <x v="5"/>
    <s v="Bikes"/>
    <x v="1"/>
    <x v="1"/>
    <s v="Red"/>
    <s v="Road-150"/>
    <m/>
  </r>
  <r>
    <s v="SO44888"/>
    <n v="44888001"/>
    <n v="1"/>
    <n v="2171.29"/>
    <n v="3578.27"/>
    <n v="2171.29"/>
    <n v="3578.27"/>
    <n v="1406.98"/>
    <x v="179"/>
    <x v="4"/>
    <d v="2017-11-14T00:00:00"/>
    <n v="3"/>
    <s v="Jasmine Ross"/>
    <s v="Bremerton"/>
    <s v="Washington"/>
    <x v="5"/>
    <s v="Bikes"/>
    <x v="1"/>
    <x v="1"/>
    <s v="Red"/>
    <s v="Road-150"/>
    <m/>
  </r>
  <r>
    <s v="SO44891"/>
    <n v="44891001"/>
    <n v="1"/>
    <n v="2171.29"/>
    <n v="3578.27"/>
    <n v="2171.29"/>
    <n v="3578.27"/>
    <n v="1406.98"/>
    <x v="120"/>
    <x v="4"/>
    <d v="2017-11-18T00:00:00"/>
    <n v="6"/>
    <s v="Carly Xu"/>
    <s v="Concord"/>
    <s v="California"/>
    <x v="5"/>
    <s v="Bikes"/>
    <x v="1"/>
    <x v="1"/>
    <s v="Red"/>
    <s v="Road-150"/>
    <m/>
  </r>
  <r>
    <s v="SO44893"/>
    <n v="44893001"/>
    <n v="1"/>
    <n v="2171.29"/>
    <n v="3578.27"/>
    <n v="2171.29"/>
    <n v="3578.27"/>
    <n v="1406.98"/>
    <x v="120"/>
    <x v="4"/>
    <d v="2017-11-22T00:00:00"/>
    <n v="10"/>
    <s v="Luke Wang"/>
    <s v="Spokane"/>
    <s v="Washington"/>
    <x v="5"/>
    <s v="Bikes"/>
    <x v="1"/>
    <x v="5"/>
    <s v="Red"/>
    <s v="Road-150"/>
    <m/>
  </r>
  <r>
    <s v="SO44894"/>
    <n v="44894001"/>
    <n v="1"/>
    <n v="1898.09"/>
    <n v="3374.99"/>
    <n v="1898.09"/>
    <n v="3374.99"/>
    <n v="1476.8999999999999"/>
    <x v="120"/>
    <x v="4"/>
    <d v="2017-11-20T00:00:00"/>
    <n v="8"/>
    <s v="Brianna McDonald"/>
    <s v="Novato"/>
    <s v="California"/>
    <x v="5"/>
    <s v="Bikes"/>
    <x v="0"/>
    <x v="13"/>
    <s v="Black"/>
    <s v="Mountain-100"/>
    <m/>
  </r>
  <r>
    <s v="SO44895"/>
    <n v="44895001"/>
    <n v="1"/>
    <n v="1898.09"/>
    <n v="3374.99"/>
    <n v="1898.09"/>
    <n v="3374.99"/>
    <n v="1476.8999999999999"/>
    <x v="120"/>
    <x v="4"/>
    <d v="2017-11-18T00:00:00"/>
    <n v="6"/>
    <s v="Anthony Anderson"/>
    <s v="Beverly Hills"/>
    <s v="California"/>
    <x v="5"/>
    <s v="Bikes"/>
    <x v="0"/>
    <x v="2"/>
    <s v="Black"/>
    <s v="Mountain-100"/>
    <m/>
  </r>
  <r>
    <s v="SO44896"/>
    <n v="44896001"/>
    <n v="1"/>
    <n v="1912.15"/>
    <n v="3399.99"/>
    <n v="1912.15"/>
    <n v="3399.99"/>
    <n v="1487.8399999999997"/>
    <x v="120"/>
    <x v="4"/>
    <d v="2017-11-19T00:00:00"/>
    <n v="7"/>
    <s v="Christopher Winston"/>
    <s v="Lake Oswego"/>
    <s v="Oregon"/>
    <x v="5"/>
    <s v="Bikes"/>
    <x v="0"/>
    <x v="0"/>
    <s v="Silver"/>
    <s v="Mountain-100"/>
    <m/>
  </r>
  <r>
    <s v="SO44908"/>
    <n v="44908001"/>
    <n v="1"/>
    <n v="2171.29"/>
    <n v="3578.27"/>
    <n v="2171.29"/>
    <n v="3578.27"/>
    <n v="1406.98"/>
    <x v="122"/>
    <x v="4"/>
    <d v="2017-11-23T00:00:00"/>
    <n v="9"/>
    <s v="Taylor Ramirez"/>
    <s v="Mill Valley"/>
    <s v="California"/>
    <x v="5"/>
    <s v="Bikes"/>
    <x v="1"/>
    <x v="5"/>
    <s v="Red"/>
    <s v="Road-150"/>
    <m/>
  </r>
  <r>
    <s v="SO44909"/>
    <n v="44909001"/>
    <n v="1"/>
    <n v="2171.29"/>
    <n v="3578.27"/>
    <n v="2171.29"/>
    <n v="3578.27"/>
    <n v="1406.98"/>
    <x v="122"/>
    <x v="4"/>
    <d v="2017-11-19T00:00:00"/>
    <n v="5"/>
    <s v="Valerie Harrison"/>
    <s v="Burbank"/>
    <s v="California"/>
    <x v="5"/>
    <s v="Bikes"/>
    <x v="1"/>
    <x v="1"/>
    <s v="Red"/>
    <s v="Road-150"/>
    <m/>
  </r>
  <r>
    <s v="SO44910"/>
    <n v="44910001"/>
    <n v="1"/>
    <n v="1912.15"/>
    <n v="3399.99"/>
    <n v="1912.15"/>
    <n v="3399.99"/>
    <n v="1487.8399999999997"/>
    <x v="122"/>
    <x v="4"/>
    <d v="2017-11-22T00:00:00"/>
    <n v="8"/>
    <s v="Jason Parker"/>
    <s v="Glendale"/>
    <s v="California"/>
    <x v="5"/>
    <s v="Bikes"/>
    <x v="0"/>
    <x v="3"/>
    <s v="Silver"/>
    <s v="Mountain-100"/>
    <m/>
  </r>
  <r>
    <s v="SO44911"/>
    <n v="44911001"/>
    <n v="1"/>
    <n v="1898.09"/>
    <n v="3374.99"/>
    <n v="1898.09"/>
    <n v="3374.99"/>
    <n v="1476.8999999999999"/>
    <x v="122"/>
    <x v="4"/>
    <d v="2017-11-16T00:00:00"/>
    <n v="2"/>
    <s v="Hunter Coleman"/>
    <s v="El Cajon"/>
    <s v="California"/>
    <x v="5"/>
    <s v="Bikes"/>
    <x v="0"/>
    <x v="15"/>
    <s v="Black"/>
    <s v="Mountain-100"/>
    <m/>
  </r>
  <r>
    <s v="SO44912"/>
    <n v="44912001"/>
    <n v="1"/>
    <n v="2171.29"/>
    <n v="3578.27"/>
    <n v="2171.29"/>
    <n v="3578.27"/>
    <n v="1406.98"/>
    <x v="122"/>
    <x v="4"/>
    <d v="2017-11-23T00:00:00"/>
    <n v="9"/>
    <s v="Martha Li"/>
    <s v="Concord"/>
    <s v="California"/>
    <x v="5"/>
    <s v="Bikes"/>
    <x v="1"/>
    <x v="1"/>
    <s v="Red"/>
    <s v="Road-150"/>
    <m/>
  </r>
  <r>
    <s v="SO44919"/>
    <n v="44919001"/>
    <n v="1"/>
    <n v="2171.29"/>
    <n v="3578.27"/>
    <n v="2171.29"/>
    <n v="3578.27"/>
    <n v="1406.98"/>
    <x v="123"/>
    <x v="4"/>
    <d v="2017-11-24T00:00:00"/>
    <n v="9"/>
    <s v="Gabriel Long"/>
    <s v="Woodburn"/>
    <s v="Oregon"/>
    <x v="5"/>
    <s v="Bikes"/>
    <x v="1"/>
    <x v="1"/>
    <s v="Red"/>
    <s v="Road-150"/>
    <m/>
  </r>
  <r>
    <s v="SO44920"/>
    <n v="44920001"/>
    <n v="1"/>
    <n v="413.15"/>
    <n v="699.1"/>
    <n v="413.15"/>
    <n v="699.1"/>
    <n v="285.95000000000005"/>
    <x v="123"/>
    <x v="4"/>
    <d v="2017-11-18T00:00:00"/>
    <n v="3"/>
    <s v="Eric Evans"/>
    <s v="National City"/>
    <s v="California"/>
    <x v="5"/>
    <s v="Bikes"/>
    <x v="1"/>
    <x v="14"/>
    <s v="Black"/>
    <s v="Road-650"/>
    <m/>
  </r>
  <r>
    <s v="SO44924"/>
    <n v="44924001"/>
    <n v="1"/>
    <n v="2171.29"/>
    <n v="3578.27"/>
    <n v="2171.29"/>
    <n v="3578.27"/>
    <n v="1406.98"/>
    <x v="124"/>
    <x v="4"/>
    <d v="2017-11-20T00:00:00"/>
    <n v="4"/>
    <s v="Matthew Smith"/>
    <s v="Port Orchard"/>
    <s v="Washington"/>
    <x v="5"/>
    <s v="Bikes"/>
    <x v="1"/>
    <x v="1"/>
    <s v="Red"/>
    <s v="Road-150"/>
    <m/>
  </r>
  <r>
    <s v="SO44930"/>
    <n v="44930001"/>
    <n v="1"/>
    <n v="2171.29"/>
    <n v="3578.27"/>
    <n v="2171.29"/>
    <n v="3578.27"/>
    <n v="1406.98"/>
    <x v="125"/>
    <x v="4"/>
    <d v="2017-11-22T00:00:00"/>
    <n v="5"/>
    <s v="Sydney Smith"/>
    <s v="Los Angeles"/>
    <s v="California"/>
    <x v="5"/>
    <s v="Bikes"/>
    <x v="1"/>
    <x v="9"/>
    <s v="Red"/>
    <s v="Road-150"/>
    <m/>
  </r>
  <r>
    <s v="SO44931"/>
    <n v="44931001"/>
    <n v="1"/>
    <n v="2171.29"/>
    <n v="3578.27"/>
    <n v="2171.29"/>
    <n v="3578.27"/>
    <n v="1406.98"/>
    <x v="125"/>
    <x v="4"/>
    <d v="2017-11-20T00:00:00"/>
    <n v="3"/>
    <s v="Garrett Murphy"/>
    <s v="Spokane"/>
    <s v="Washington"/>
    <x v="5"/>
    <s v="Bikes"/>
    <x v="1"/>
    <x v="9"/>
    <s v="Red"/>
    <s v="Road-150"/>
    <m/>
  </r>
  <r>
    <s v="SO44936"/>
    <n v="44936001"/>
    <n v="1"/>
    <n v="2171.29"/>
    <n v="3578.27"/>
    <n v="2171.29"/>
    <n v="3578.27"/>
    <n v="1406.98"/>
    <x v="126"/>
    <x v="4"/>
    <d v="2017-11-23T00:00:00"/>
    <n v="5"/>
    <s v="Olivia Wilson"/>
    <s v="Portland"/>
    <s v="Oregon"/>
    <x v="5"/>
    <s v="Bikes"/>
    <x v="1"/>
    <x v="9"/>
    <s v="Red"/>
    <s v="Road-150"/>
    <m/>
  </r>
  <r>
    <s v="SO44938"/>
    <n v="44938001"/>
    <n v="1"/>
    <n v="2171.29"/>
    <n v="3578.27"/>
    <n v="2171.29"/>
    <n v="3578.27"/>
    <n v="1406.98"/>
    <x v="126"/>
    <x v="4"/>
    <d v="2017-11-23T00:00:00"/>
    <n v="5"/>
    <s v="Miguel Mitchell"/>
    <s v="Everett"/>
    <s v="Washington"/>
    <x v="5"/>
    <s v="Bikes"/>
    <x v="1"/>
    <x v="5"/>
    <s v="Red"/>
    <s v="Road-150"/>
    <m/>
  </r>
  <r>
    <s v="SO44939"/>
    <n v="44939001"/>
    <n v="1"/>
    <n v="2171.29"/>
    <n v="3578.27"/>
    <n v="2171.29"/>
    <n v="3578.27"/>
    <n v="1406.98"/>
    <x v="126"/>
    <x v="4"/>
    <d v="2017-11-22T00:00:00"/>
    <n v="4"/>
    <s v="Destiny Perry"/>
    <s v="Milwaukie"/>
    <s v="Oregon"/>
    <x v="5"/>
    <s v="Bikes"/>
    <x v="1"/>
    <x v="5"/>
    <s v="Red"/>
    <s v="Road-150"/>
    <m/>
  </r>
  <r>
    <s v="SO44950"/>
    <n v="44950001"/>
    <n v="1"/>
    <n v="2171.29"/>
    <n v="3578.27"/>
    <n v="2171.29"/>
    <n v="3578.27"/>
    <n v="1406.98"/>
    <x v="127"/>
    <x v="4"/>
    <d v="2017-11-24T00:00:00"/>
    <n v="5"/>
    <s v="Elijah Phillips"/>
    <s v="Coronado"/>
    <s v="California"/>
    <x v="5"/>
    <s v="Bikes"/>
    <x v="1"/>
    <x v="4"/>
    <s v="Red"/>
    <s v="Road-150"/>
    <m/>
  </r>
  <r>
    <s v="SO44951"/>
    <n v="44951001"/>
    <n v="1"/>
    <n v="2171.29"/>
    <n v="3578.27"/>
    <n v="2171.29"/>
    <n v="3578.27"/>
    <n v="1406.98"/>
    <x v="127"/>
    <x v="4"/>
    <d v="2017-11-23T00:00:00"/>
    <n v="4"/>
    <s v="Chloe Price"/>
    <s v="Beverly Hills"/>
    <s v="California"/>
    <x v="5"/>
    <s v="Bikes"/>
    <x v="1"/>
    <x v="6"/>
    <s v="Red"/>
    <s v="Road-150"/>
    <m/>
  </r>
  <r>
    <s v="SO44952"/>
    <n v="44952001"/>
    <n v="1"/>
    <n v="1898.09"/>
    <n v="3374.99"/>
    <n v="1898.09"/>
    <n v="3374.99"/>
    <n v="1476.8999999999999"/>
    <x v="127"/>
    <x v="4"/>
    <d v="2017-11-27T00:00:00"/>
    <n v="8"/>
    <s v="Anna Robinson"/>
    <s v="Santa Monica"/>
    <s v="California"/>
    <x v="5"/>
    <s v="Bikes"/>
    <x v="0"/>
    <x v="15"/>
    <s v="Black"/>
    <s v="Mountain-100"/>
    <m/>
  </r>
  <r>
    <s v="SO44953"/>
    <n v="44953001"/>
    <n v="1"/>
    <n v="2171.29"/>
    <n v="3578.27"/>
    <n v="2171.29"/>
    <n v="3578.27"/>
    <n v="1406.98"/>
    <x v="127"/>
    <x v="4"/>
    <d v="2017-11-21T00:00:00"/>
    <n v="2"/>
    <s v="Micah Cai"/>
    <s v="Bountiful"/>
    <s v="Utah"/>
    <x v="5"/>
    <s v="Bikes"/>
    <x v="1"/>
    <x v="9"/>
    <s v="Red"/>
    <s v="Road-150"/>
    <m/>
  </r>
  <r>
    <s v="SO44954"/>
    <n v="44954001"/>
    <n v="1"/>
    <n v="2171.29"/>
    <n v="3578.27"/>
    <n v="2171.29"/>
    <n v="3578.27"/>
    <n v="1406.98"/>
    <x v="127"/>
    <x v="4"/>
    <d v="2017-11-21T00:00:00"/>
    <n v="2"/>
    <s v="Ann Raman"/>
    <s v="Concord"/>
    <s v="California"/>
    <x v="5"/>
    <s v="Bikes"/>
    <x v="1"/>
    <x v="1"/>
    <s v="Red"/>
    <s v="Road-150"/>
    <m/>
  </r>
  <r>
    <s v="SO44959"/>
    <n v="44959001"/>
    <n v="1"/>
    <n v="2171.29"/>
    <n v="3578.27"/>
    <n v="2171.29"/>
    <n v="3578.27"/>
    <n v="1406.98"/>
    <x v="128"/>
    <x v="4"/>
    <d v="2017-11-23T00:00:00"/>
    <n v="3"/>
    <s v="Isaiah Morris"/>
    <s v="Lakewood"/>
    <s v="California"/>
    <x v="5"/>
    <s v="Bikes"/>
    <x v="1"/>
    <x v="9"/>
    <s v="Red"/>
    <s v="Road-150"/>
    <m/>
  </r>
  <r>
    <s v="SO44961"/>
    <n v="44961001"/>
    <n v="1"/>
    <n v="2171.29"/>
    <n v="3578.27"/>
    <n v="2171.29"/>
    <n v="3578.27"/>
    <n v="1406.98"/>
    <x v="128"/>
    <x v="4"/>
    <d v="2017-11-28T00:00:00"/>
    <n v="8"/>
    <s v="David Washington"/>
    <s v="La Jolla"/>
    <s v="California"/>
    <x v="5"/>
    <s v="Bikes"/>
    <x v="1"/>
    <x v="4"/>
    <s v="Red"/>
    <s v="Road-150"/>
    <m/>
  </r>
  <r>
    <s v="SO44962"/>
    <n v="44962001"/>
    <n v="1"/>
    <n v="2171.29"/>
    <n v="3578.27"/>
    <n v="2171.29"/>
    <n v="3578.27"/>
    <n v="1406.98"/>
    <x v="128"/>
    <x v="4"/>
    <d v="2017-11-24T00:00:00"/>
    <n v="4"/>
    <s v="Elizabeth Harris"/>
    <s v="Imperial Beach"/>
    <s v="California"/>
    <x v="5"/>
    <s v="Bikes"/>
    <x v="1"/>
    <x v="1"/>
    <s v="Red"/>
    <s v="Road-150"/>
    <m/>
  </r>
  <r>
    <s v="SO44963"/>
    <n v="44963001"/>
    <n v="1"/>
    <n v="1912.15"/>
    <n v="3399.99"/>
    <n v="1912.15"/>
    <n v="3399.99"/>
    <n v="1487.8399999999997"/>
    <x v="128"/>
    <x v="4"/>
    <d v="2017-11-25T00:00:00"/>
    <n v="5"/>
    <s v="Noah Jai"/>
    <s v="Glendale"/>
    <s v="California"/>
    <x v="5"/>
    <s v="Bikes"/>
    <x v="0"/>
    <x v="0"/>
    <s v="Silver"/>
    <s v="Mountain-100"/>
    <m/>
  </r>
  <r>
    <s v="SO44964"/>
    <n v="44964001"/>
    <n v="1"/>
    <n v="413.15"/>
    <n v="699.1"/>
    <n v="413.15"/>
    <n v="699.1"/>
    <n v="285.95000000000005"/>
    <x v="128"/>
    <x v="4"/>
    <d v="2017-11-23T00:00:00"/>
    <n v="3"/>
    <s v="Sean Howard"/>
    <s v="Novato"/>
    <s v="California"/>
    <x v="5"/>
    <s v="Bikes"/>
    <x v="1"/>
    <x v="21"/>
    <s v="Black"/>
    <s v="Road-650"/>
    <m/>
  </r>
  <r>
    <s v="SO44965"/>
    <n v="44965001"/>
    <n v="1"/>
    <n v="413.15"/>
    <n v="699.1"/>
    <n v="413.15"/>
    <n v="699.1"/>
    <n v="285.95000000000005"/>
    <x v="128"/>
    <x v="4"/>
    <d v="2017-11-26T00:00:00"/>
    <n v="6"/>
    <s v="Grace Cox"/>
    <s v="Torrance"/>
    <s v="California"/>
    <x v="5"/>
    <s v="Bikes"/>
    <x v="1"/>
    <x v="22"/>
    <s v="Black"/>
    <s v="Road-650"/>
    <m/>
  </r>
  <r>
    <s v="SO44970"/>
    <n v="44970001"/>
    <n v="1"/>
    <n v="2171.29"/>
    <n v="3578.27"/>
    <n v="2171.29"/>
    <n v="3578.27"/>
    <n v="1406.98"/>
    <x v="129"/>
    <x v="4"/>
    <d v="2017-11-26T00:00:00"/>
    <n v="5"/>
    <s v="Naomi Alvarez"/>
    <s v="Bellingham"/>
    <s v="Washington"/>
    <x v="5"/>
    <s v="Bikes"/>
    <x v="1"/>
    <x v="9"/>
    <s v="Red"/>
    <s v="Road-150"/>
    <m/>
  </r>
  <r>
    <s v="SO44971"/>
    <n v="44971001"/>
    <n v="1"/>
    <n v="2171.29"/>
    <n v="3578.27"/>
    <n v="2171.29"/>
    <n v="3578.27"/>
    <n v="1406.98"/>
    <x v="129"/>
    <x v="4"/>
    <d v="2017-11-24T00:00:00"/>
    <n v="3"/>
    <s v="Angela Cox"/>
    <s v="Milwaukie"/>
    <s v="Oregon"/>
    <x v="5"/>
    <s v="Bikes"/>
    <x v="1"/>
    <x v="4"/>
    <s v="Red"/>
    <s v="Road-150"/>
    <m/>
  </r>
  <r>
    <s v="SO44972"/>
    <n v="44972001"/>
    <n v="1"/>
    <n v="2171.29"/>
    <n v="3578.27"/>
    <n v="2171.29"/>
    <n v="3578.27"/>
    <n v="1406.98"/>
    <x v="129"/>
    <x v="4"/>
    <d v="2017-11-27T00:00:00"/>
    <n v="6"/>
    <s v="Jackson Perez"/>
    <s v="Marysville"/>
    <s v="Washington"/>
    <x v="5"/>
    <s v="Bikes"/>
    <x v="1"/>
    <x v="6"/>
    <s v="Red"/>
    <s v="Road-150"/>
    <m/>
  </r>
  <r>
    <s v="SO44975"/>
    <n v="44975001"/>
    <n v="1"/>
    <n v="2171.29"/>
    <n v="3578.27"/>
    <n v="2171.29"/>
    <n v="3578.27"/>
    <n v="1406.98"/>
    <x v="130"/>
    <x v="4"/>
    <d v="2017-11-26T00:00:00"/>
    <n v="4"/>
    <s v="Xavier Brown"/>
    <s v="Olympia"/>
    <s v="Washington"/>
    <x v="5"/>
    <s v="Bikes"/>
    <x v="1"/>
    <x v="6"/>
    <s v="Red"/>
    <s v="Road-150"/>
    <m/>
  </r>
  <r>
    <s v="SO44976"/>
    <n v="44976001"/>
    <n v="1"/>
    <n v="2171.29"/>
    <n v="3578.27"/>
    <n v="2171.29"/>
    <n v="3578.27"/>
    <n v="1406.98"/>
    <x v="130"/>
    <x v="4"/>
    <d v="2017-11-26T00:00:00"/>
    <n v="4"/>
    <s v="Brandon Gonzales"/>
    <s v="Redmond"/>
    <s v="Washington"/>
    <x v="5"/>
    <s v="Bikes"/>
    <x v="1"/>
    <x v="6"/>
    <s v="Red"/>
    <s v="Road-150"/>
    <m/>
  </r>
  <r>
    <s v="SO44977"/>
    <n v="44977001"/>
    <n v="1"/>
    <n v="2171.29"/>
    <n v="3578.27"/>
    <n v="2171.29"/>
    <n v="3578.27"/>
    <n v="1406.98"/>
    <x v="130"/>
    <x v="4"/>
    <d v="2017-11-27T00:00:00"/>
    <n v="5"/>
    <s v="Jennifer Long"/>
    <s v="Colma"/>
    <s v="California"/>
    <x v="5"/>
    <s v="Bikes"/>
    <x v="1"/>
    <x v="4"/>
    <s v="Red"/>
    <s v="Road-150"/>
    <m/>
  </r>
  <r>
    <s v="SO44978"/>
    <n v="44978001"/>
    <n v="1"/>
    <n v="413.15"/>
    <n v="699.1"/>
    <n v="413.15"/>
    <n v="699.1"/>
    <n v="285.95000000000005"/>
    <x v="130"/>
    <x v="4"/>
    <d v="2017-11-28T00:00:00"/>
    <n v="6"/>
    <s v="Russell Luo"/>
    <s v="Beverly Hills"/>
    <s v="California"/>
    <x v="5"/>
    <s v="Bikes"/>
    <x v="1"/>
    <x v="16"/>
    <s v="Red"/>
    <s v="Road-650"/>
    <m/>
  </r>
  <r>
    <s v="SO44982"/>
    <n v="44982001"/>
    <n v="1"/>
    <n v="2171.29"/>
    <n v="3578.27"/>
    <n v="2171.29"/>
    <n v="3578.27"/>
    <n v="1406.98"/>
    <x v="131"/>
    <x v="4"/>
    <d v="2017-11-27T00:00:00"/>
    <n v="4"/>
    <s v="Brianna Cook"/>
    <s v="Daly City"/>
    <s v="California"/>
    <x v="5"/>
    <s v="Bikes"/>
    <x v="1"/>
    <x v="9"/>
    <s v="Red"/>
    <s v="Road-150"/>
    <m/>
  </r>
  <r>
    <s v="SO44984"/>
    <n v="44984001"/>
    <n v="1"/>
    <n v="2171.29"/>
    <n v="3578.27"/>
    <n v="2171.29"/>
    <n v="3578.27"/>
    <n v="1406.98"/>
    <x v="131"/>
    <x v="4"/>
    <d v="2017-11-27T00:00:00"/>
    <n v="4"/>
    <s v="Andres Luo"/>
    <s v="Burbank"/>
    <s v="California"/>
    <x v="5"/>
    <s v="Bikes"/>
    <x v="1"/>
    <x v="5"/>
    <s v="Red"/>
    <s v="Road-150"/>
    <m/>
  </r>
  <r>
    <s v="SO44989"/>
    <n v="44989001"/>
    <n v="1"/>
    <n v="2171.29"/>
    <n v="3578.27"/>
    <n v="2171.29"/>
    <n v="3578.27"/>
    <n v="1406.98"/>
    <x v="132"/>
    <x v="4"/>
    <d v="2017-12-01T00:00:00"/>
    <n v="7"/>
    <s v="Morgan Walker"/>
    <s v="W. Linn"/>
    <s v="Oregon"/>
    <x v="5"/>
    <s v="Bikes"/>
    <x v="1"/>
    <x v="6"/>
    <s v="Red"/>
    <s v="Road-150"/>
    <m/>
  </r>
  <r>
    <s v="SO44990"/>
    <n v="44990001"/>
    <n v="1"/>
    <n v="413.15"/>
    <n v="699.1"/>
    <n v="413.15"/>
    <n v="699.1"/>
    <n v="285.95000000000005"/>
    <x v="132"/>
    <x v="4"/>
    <d v="2017-12-02T00:00:00"/>
    <n v="8"/>
    <s v="Isaac Kelly"/>
    <s v="Grossmont"/>
    <s v="California"/>
    <x v="5"/>
    <s v="Bikes"/>
    <x v="1"/>
    <x v="14"/>
    <s v="Black"/>
    <s v="Road-650"/>
    <m/>
  </r>
  <r>
    <s v="SO44994"/>
    <n v="44994001"/>
    <n v="1"/>
    <n v="2171.29"/>
    <n v="3578.27"/>
    <n v="2171.29"/>
    <n v="3578.27"/>
    <n v="1406.98"/>
    <x v="133"/>
    <x v="4"/>
    <d v="2017-12-04T00:00:00"/>
    <n v="9"/>
    <s v="Marissa Bennett"/>
    <s v="Mill Valley"/>
    <s v="California"/>
    <x v="5"/>
    <s v="Bikes"/>
    <x v="1"/>
    <x v="6"/>
    <s v="Red"/>
    <s v="Road-150"/>
    <m/>
  </r>
  <r>
    <s v="SO44995"/>
    <n v="44995001"/>
    <n v="1"/>
    <n v="2171.29"/>
    <n v="3578.27"/>
    <n v="2171.29"/>
    <n v="3578.27"/>
    <n v="1406.98"/>
    <x v="133"/>
    <x v="4"/>
    <d v="2017-12-03T00:00:00"/>
    <n v="8"/>
    <s v="Samuel Gonzales"/>
    <s v="Colma"/>
    <s v="California"/>
    <x v="5"/>
    <s v="Bikes"/>
    <x v="1"/>
    <x v="4"/>
    <s v="Red"/>
    <s v="Road-150"/>
    <m/>
  </r>
  <r>
    <s v="SO44996"/>
    <n v="44996001"/>
    <n v="1"/>
    <n v="1898.09"/>
    <n v="3374.99"/>
    <n v="1898.09"/>
    <n v="3374.99"/>
    <n v="1476.8999999999999"/>
    <x v="133"/>
    <x v="4"/>
    <d v="2017-12-05T00:00:00"/>
    <n v="10"/>
    <s v="Hailey James"/>
    <s v="Edmonds"/>
    <s v="Washington"/>
    <x v="5"/>
    <s v="Bikes"/>
    <x v="0"/>
    <x v="15"/>
    <s v="Black"/>
    <s v="Mountain-100"/>
    <m/>
  </r>
  <r>
    <s v="SO44997"/>
    <n v="44997001"/>
    <n v="1"/>
    <n v="2171.29"/>
    <n v="3578.27"/>
    <n v="2171.29"/>
    <n v="3578.27"/>
    <n v="1406.98"/>
    <x v="133"/>
    <x v="4"/>
    <d v="2017-12-02T00:00:00"/>
    <n v="7"/>
    <s v="Brian Watson"/>
    <s v="Lynnwood"/>
    <s v="Washington"/>
    <x v="5"/>
    <s v="Bikes"/>
    <x v="1"/>
    <x v="1"/>
    <s v="Red"/>
    <s v="Road-150"/>
    <m/>
  </r>
  <r>
    <s v="SO44998"/>
    <n v="44998001"/>
    <n v="1"/>
    <n v="413.15"/>
    <n v="699.1"/>
    <n v="413.15"/>
    <n v="699.1"/>
    <n v="285.95000000000005"/>
    <x v="133"/>
    <x v="4"/>
    <d v="2017-12-03T00:00:00"/>
    <n v="8"/>
    <s v="Dylan Garcia"/>
    <s v="Mill Valley"/>
    <s v="California"/>
    <x v="5"/>
    <s v="Bikes"/>
    <x v="1"/>
    <x v="23"/>
    <s v="Black"/>
    <s v="Road-650"/>
    <m/>
  </r>
  <r>
    <s v="SO45003"/>
    <n v="45003001"/>
    <n v="1"/>
    <n v="2171.29"/>
    <n v="3578.27"/>
    <n v="2171.29"/>
    <n v="3578.27"/>
    <n v="1406.98"/>
    <x v="175"/>
    <x v="4"/>
    <d v="2017-11-30T00:00:00"/>
    <n v="4"/>
    <s v="Jocelyn Perry"/>
    <s v="Downey"/>
    <s v="California"/>
    <x v="5"/>
    <s v="Bikes"/>
    <x v="1"/>
    <x v="5"/>
    <s v="Red"/>
    <s v="Road-150"/>
    <m/>
  </r>
  <r>
    <s v="SO45004"/>
    <n v="45004001"/>
    <n v="1"/>
    <n v="2171.29"/>
    <n v="3578.27"/>
    <n v="2171.29"/>
    <n v="3578.27"/>
    <n v="1406.98"/>
    <x v="175"/>
    <x v="4"/>
    <d v="2017-12-03T00:00:00"/>
    <n v="7"/>
    <s v="Calvin Beck"/>
    <s v="Burlingame"/>
    <s v="California"/>
    <x v="5"/>
    <s v="Bikes"/>
    <x v="1"/>
    <x v="5"/>
    <s v="Red"/>
    <s v="Road-150"/>
    <m/>
  </r>
  <r>
    <s v="SO45005"/>
    <n v="45005001"/>
    <n v="1"/>
    <n v="2171.29"/>
    <n v="3578.27"/>
    <n v="2171.29"/>
    <n v="3578.27"/>
    <n v="1406.98"/>
    <x v="175"/>
    <x v="4"/>
    <d v="2017-11-28T00:00:00"/>
    <n v="2"/>
    <s v="Emma Rivera"/>
    <s v="Bellflower"/>
    <s v="California"/>
    <x v="5"/>
    <s v="Bikes"/>
    <x v="1"/>
    <x v="9"/>
    <s v="Red"/>
    <s v="Road-150"/>
    <m/>
  </r>
  <r>
    <s v="SO45010"/>
    <n v="45010001"/>
    <n v="1"/>
    <n v="2171.29"/>
    <n v="3578.27"/>
    <n v="2171.29"/>
    <n v="3578.27"/>
    <n v="1406.98"/>
    <x v="134"/>
    <x v="4"/>
    <d v="2017-12-02T00:00:00"/>
    <n v="5"/>
    <s v="Isabella Howard"/>
    <s v="Port Orchard"/>
    <s v="Washington"/>
    <x v="5"/>
    <s v="Bikes"/>
    <x v="1"/>
    <x v="4"/>
    <s v="Red"/>
    <s v="Road-150"/>
    <m/>
  </r>
  <r>
    <s v="SO45012"/>
    <n v="45012001"/>
    <n v="1"/>
    <n v="413.15"/>
    <n v="699.1"/>
    <n v="413.15"/>
    <n v="699.1"/>
    <n v="285.95000000000005"/>
    <x v="134"/>
    <x v="4"/>
    <d v="2017-12-03T00:00:00"/>
    <n v="6"/>
    <s v="Adam Perry"/>
    <s v="Walla Walla"/>
    <s v="Washington"/>
    <x v="5"/>
    <s v="Bikes"/>
    <x v="1"/>
    <x v="17"/>
    <s v="Black"/>
    <s v="Road-650"/>
    <m/>
  </r>
  <r>
    <s v="SO45017"/>
    <n v="45017001"/>
    <n v="1"/>
    <n v="2171.29"/>
    <n v="3578.27"/>
    <n v="2171.29"/>
    <n v="3578.27"/>
    <n v="1406.98"/>
    <x v="135"/>
    <x v="4"/>
    <d v="2017-12-05T00:00:00"/>
    <n v="7"/>
    <s v="Jack Sharma"/>
    <s v="Woodburn"/>
    <s v="Oregon"/>
    <x v="5"/>
    <s v="Bikes"/>
    <x v="1"/>
    <x v="9"/>
    <s v="Red"/>
    <s v="Road-150"/>
    <m/>
  </r>
  <r>
    <s v="SO45025"/>
    <n v="45025001"/>
    <n v="1"/>
    <n v="2171.29"/>
    <n v="3578.27"/>
    <n v="2171.29"/>
    <n v="3578.27"/>
    <n v="1406.98"/>
    <x v="136"/>
    <x v="4"/>
    <d v="2017-12-09T00:00:00"/>
    <n v="10"/>
    <s v="Arianna Simmons"/>
    <s v="Lakewood"/>
    <s v="California"/>
    <x v="5"/>
    <s v="Bikes"/>
    <x v="1"/>
    <x v="6"/>
    <s v="Red"/>
    <s v="Road-150"/>
    <m/>
  </r>
  <r>
    <s v="SO45026"/>
    <n v="45026001"/>
    <n v="1"/>
    <n v="1912.15"/>
    <n v="3399.99"/>
    <n v="1912.15"/>
    <n v="3399.99"/>
    <n v="1487.8399999999997"/>
    <x v="136"/>
    <x v="4"/>
    <d v="2017-12-05T00:00:00"/>
    <n v="6"/>
    <s v="Jordyn Jenkins"/>
    <s v="Lynnwood"/>
    <s v="Washington"/>
    <x v="5"/>
    <s v="Bikes"/>
    <x v="0"/>
    <x v="3"/>
    <s v="Silver"/>
    <s v="Mountain-100"/>
    <m/>
  </r>
  <r>
    <s v="SO45027"/>
    <n v="45027001"/>
    <n v="1"/>
    <n v="2171.29"/>
    <n v="3578.27"/>
    <n v="2171.29"/>
    <n v="3578.27"/>
    <n v="1406.98"/>
    <x v="136"/>
    <x v="4"/>
    <d v="2017-12-04T00:00:00"/>
    <n v="5"/>
    <s v="Jasmine West"/>
    <s v="Issaquah"/>
    <s v="Washington"/>
    <x v="5"/>
    <s v="Bikes"/>
    <x v="1"/>
    <x v="5"/>
    <s v="Red"/>
    <s v="Road-150"/>
    <m/>
  </r>
  <r>
    <s v="SO45033"/>
    <n v="45033001"/>
    <n v="1"/>
    <n v="2171.29"/>
    <n v="3578.27"/>
    <n v="2171.29"/>
    <n v="3578.27"/>
    <n v="1406.98"/>
    <x v="137"/>
    <x v="4"/>
    <d v="2017-12-05T00:00:00"/>
    <n v="5"/>
    <s v="Eduardo Wood"/>
    <s v="Woodland Hills"/>
    <s v="California"/>
    <x v="5"/>
    <s v="Bikes"/>
    <x v="1"/>
    <x v="9"/>
    <s v="Red"/>
    <s v="Road-150"/>
    <m/>
  </r>
  <r>
    <s v="SO45034"/>
    <n v="45034001"/>
    <n v="1"/>
    <n v="2171.29"/>
    <n v="3578.27"/>
    <n v="2171.29"/>
    <n v="3578.27"/>
    <n v="1406.98"/>
    <x v="137"/>
    <x v="4"/>
    <d v="2017-12-10T00:00:00"/>
    <n v="10"/>
    <s v="Amanda Alexander"/>
    <s v="Issaquah"/>
    <s v="Washington"/>
    <x v="5"/>
    <s v="Bikes"/>
    <x v="1"/>
    <x v="1"/>
    <s v="Red"/>
    <s v="Road-150"/>
    <m/>
  </r>
  <r>
    <s v="SO45035"/>
    <n v="45035001"/>
    <n v="1"/>
    <n v="2171.29"/>
    <n v="3578.27"/>
    <n v="2171.29"/>
    <n v="3578.27"/>
    <n v="1406.98"/>
    <x v="137"/>
    <x v="4"/>
    <d v="2017-12-05T00:00:00"/>
    <n v="5"/>
    <s v="Connor Parker"/>
    <s v="W. Linn"/>
    <s v="Oregon"/>
    <x v="5"/>
    <s v="Bikes"/>
    <x v="1"/>
    <x v="1"/>
    <s v="Red"/>
    <s v="Road-150"/>
    <m/>
  </r>
  <r>
    <s v="SO45036"/>
    <n v="45036001"/>
    <n v="1"/>
    <n v="2171.29"/>
    <n v="3578.27"/>
    <n v="2171.29"/>
    <n v="3578.27"/>
    <n v="1406.98"/>
    <x v="137"/>
    <x v="4"/>
    <d v="2017-12-08T00:00:00"/>
    <n v="8"/>
    <s v="Cynthia Lopez"/>
    <s v="Chula Vista"/>
    <s v="California"/>
    <x v="5"/>
    <s v="Bikes"/>
    <x v="1"/>
    <x v="6"/>
    <s v="Red"/>
    <s v="Road-150"/>
    <m/>
  </r>
  <r>
    <s v="SO45079"/>
    <n v="45079001"/>
    <n v="1"/>
    <n v="2171.29"/>
    <n v="3578.27"/>
    <n v="2171.29"/>
    <n v="3578.27"/>
    <n v="1406.98"/>
    <x v="138"/>
    <x v="5"/>
    <d v="2017-12-06T00:00:00"/>
    <n v="5"/>
    <s v="Kyle Washington"/>
    <s v="Torrance"/>
    <s v="California"/>
    <x v="5"/>
    <s v="Bikes"/>
    <x v="1"/>
    <x v="9"/>
    <s v="Red"/>
    <s v="Road-150"/>
    <m/>
  </r>
  <r>
    <s v="SO45080"/>
    <n v="45080001"/>
    <n v="1"/>
    <n v="413.15"/>
    <n v="699.1"/>
    <n v="413.15"/>
    <n v="699.1"/>
    <n v="285.95000000000005"/>
    <x v="138"/>
    <x v="5"/>
    <d v="2017-12-07T00:00:00"/>
    <n v="6"/>
    <s v="John Thomas"/>
    <s v="Puyallup"/>
    <s v="Washington"/>
    <x v="5"/>
    <s v="Bikes"/>
    <x v="1"/>
    <x v="22"/>
    <s v="Black"/>
    <s v="Road-650"/>
    <m/>
  </r>
  <r>
    <s v="SO45084"/>
    <n v="45084001"/>
    <n v="1"/>
    <n v="2171.29"/>
    <n v="3578.27"/>
    <n v="2171.29"/>
    <n v="3578.27"/>
    <n v="1406.98"/>
    <x v="139"/>
    <x v="5"/>
    <d v="2017-12-11T00:00:00"/>
    <n v="9"/>
    <s v="Grace Jenkins"/>
    <s v="Lakewood"/>
    <s v="California"/>
    <x v="5"/>
    <s v="Bikes"/>
    <x v="1"/>
    <x v="1"/>
    <s v="Red"/>
    <s v="Road-150"/>
    <m/>
  </r>
  <r>
    <s v="SO45089"/>
    <n v="45089001"/>
    <n v="1"/>
    <n v="1898.09"/>
    <n v="3374.99"/>
    <n v="1898.09"/>
    <n v="3374.99"/>
    <n v="1476.8999999999999"/>
    <x v="140"/>
    <x v="5"/>
    <d v="2017-12-07T00:00:00"/>
    <n v="4"/>
    <s v="Jenna Lopez"/>
    <s v="Woodland Hills"/>
    <s v="California"/>
    <x v="5"/>
    <s v="Bikes"/>
    <x v="0"/>
    <x v="2"/>
    <s v="Black"/>
    <s v="Mountain-100"/>
    <m/>
  </r>
  <r>
    <s v="SO45090"/>
    <n v="45090001"/>
    <n v="1"/>
    <n v="2171.29"/>
    <n v="3578.27"/>
    <n v="2171.29"/>
    <n v="3578.27"/>
    <n v="1406.98"/>
    <x v="140"/>
    <x v="5"/>
    <d v="2017-12-06T00:00:00"/>
    <n v="3"/>
    <s v="Alexandra Adams"/>
    <s v="Burlingame"/>
    <s v="California"/>
    <x v="5"/>
    <s v="Bikes"/>
    <x v="1"/>
    <x v="1"/>
    <s v="Red"/>
    <s v="Road-150"/>
    <m/>
  </r>
  <r>
    <s v="SO45097"/>
    <n v="45097001"/>
    <n v="1"/>
    <n v="2171.29"/>
    <n v="3578.27"/>
    <n v="2171.29"/>
    <n v="3578.27"/>
    <n v="1406.98"/>
    <x v="169"/>
    <x v="5"/>
    <d v="2017-12-07T00:00:00"/>
    <n v="3"/>
    <s v="Caroline Long"/>
    <s v="Chula Vista"/>
    <s v="California"/>
    <x v="5"/>
    <s v="Bikes"/>
    <x v="1"/>
    <x v="4"/>
    <s v="Red"/>
    <s v="Road-150"/>
    <m/>
  </r>
  <r>
    <s v="SO45098"/>
    <n v="45098001"/>
    <n v="1"/>
    <n v="2171.29"/>
    <n v="3578.27"/>
    <n v="2171.29"/>
    <n v="3578.27"/>
    <n v="1406.98"/>
    <x v="169"/>
    <x v="5"/>
    <d v="2017-12-13T00:00:00"/>
    <n v="9"/>
    <s v="Dawn Shen"/>
    <s v="Bremerton"/>
    <s v="Washington"/>
    <x v="5"/>
    <s v="Bikes"/>
    <x v="1"/>
    <x v="1"/>
    <s v="Red"/>
    <s v="Road-150"/>
    <m/>
  </r>
  <r>
    <s v="SO45099"/>
    <n v="45099001"/>
    <n v="1"/>
    <n v="2171.29"/>
    <n v="3578.27"/>
    <n v="2171.29"/>
    <n v="3578.27"/>
    <n v="1406.98"/>
    <x v="169"/>
    <x v="5"/>
    <d v="2017-12-11T00:00:00"/>
    <n v="7"/>
    <s v="Richard Parker"/>
    <s v="Puyallup"/>
    <s v="Washington"/>
    <x v="5"/>
    <s v="Bikes"/>
    <x v="1"/>
    <x v="9"/>
    <s v="Red"/>
    <s v="Road-150"/>
    <m/>
  </r>
  <r>
    <s v="SO45102"/>
    <n v="45102001"/>
    <n v="1"/>
    <n v="2171.29"/>
    <n v="3578.27"/>
    <n v="2171.29"/>
    <n v="3578.27"/>
    <n v="1406.98"/>
    <x v="166"/>
    <x v="5"/>
    <d v="2017-12-13T00:00:00"/>
    <n v="8"/>
    <s v="Miguel Green"/>
    <s v="Lemon Grove"/>
    <s v="California"/>
    <x v="5"/>
    <s v="Bikes"/>
    <x v="1"/>
    <x v="1"/>
    <s v="Red"/>
    <s v="Road-150"/>
    <m/>
  </r>
  <r>
    <s v="SO45103"/>
    <n v="45103001"/>
    <n v="1"/>
    <n v="2171.29"/>
    <n v="3578.27"/>
    <n v="2171.29"/>
    <n v="3578.27"/>
    <n v="1406.98"/>
    <x v="167"/>
    <x v="5"/>
    <d v="2017-12-13T00:00:00"/>
    <n v="7"/>
    <s v="Richard Ward"/>
    <s v="Port Orchard"/>
    <s v="Washington"/>
    <x v="5"/>
    <s v="Bikes"/>
    <x v="1"/>
    <x v="1"/>
    <s v="Red"/>
    <s v="Road-150"/>
    <m/>
  </r>
  <r>
    <s v="SO45104"/>
    <n v="45104001"/>
    <n v="1"/>
    <n v="2171.29"/>
    <n v="3578.27"/>
    <n v="2171.29"/>
    <n v="3578.27"/>
    <n v="1406.98"/>
    <x v="167"/>
    <x v="5"/>
    <d v="2017-12-11T00:00:00"/>
    <n v="5"/>
    <s v="Ashley Smith"/>
    <s v="Burlingame"/>
    <s v="California"/>
    <x v="5"/>
    <s v="Bikes"/>
    <x v="1"/>
    <x v="1"/>
    <s v="Red"/>
    <s v="Road-150"/>
    <m/>
  </r>
  <r>
    <s v="SO45107"/>
    <n v="45107001"/>
    <n v="1"/>
    <n v="2171.29"/>
    <n v="3578.27"/>
    <n v="2171.29"/>
    <n v="3578.27"/>
    <n v="1406.98"/>
    <x v="167"/>
    <x v="5"/>
    <d v="2017-12-10T00:00:00"/>
    <n v="4"/>
    <s v="Taylor Thomas"/>
    <s v="Spring Valley"/>
    <s v="California"/>
    <x v="5"/>
    <s v="Bikes"/>
    <x v="1"/>
    <x v="9"/>
    <s v="Red"/>
    <s v="Road-150"/>
    <m/>
  </r>
  <r>
    <s v="SO45113"/>
    <n v="45113001"/>
    <n v="1"/>
    <n v="2171.29"/>
    <n v="3578.27"/>
    <n v="2171.29"/>
    <n v="3578.27"/>
    <n v="1406.98"/>
    <x v="142"/>
    <x v="5"/>
    <d v="2017-12-15T00:00:00"/>
    <n v="7"/>
    <s v="Suzanne Wang"/>
    <s v="Berkeley"/>
    <s v="California"/>
    <x v="5"/>
    <s v="Bikes"/>
    <x v="1"/>
    <x v="4"/>
    <s v="Red"/>
    <s v="Road-150"/>
    <m/>
  </r>
  <r>
    <s v="SO45114"/>
    <n v="45114001"/>
    <n v="1"/>
    <n v="2171.29"/>
    <n v="3578.27"/>
    <n v="2171.29"/>
    <n v="3578.27"/>
    <n v="1406.98"/>
    <x v="142"/>
    <x v="5"/>
    <d v="2017-12-15T00:00:00"/>
    <n v="7"/>
    <s v="Ian Henderson"/>
    <s v="Edmonds"/>
    <s v="Washington"/>
    <x v="5"/>
    <s v="Bikes"/>
    <x v="1"/>
    <x v="1"/>
    <s v="Red"/>
    <s v="Road-150"/>
    <m/>
  </r>
  <r>
    <s v="SO45115"/>
    <n v="45115001"/>
    <n v="1"/>
    <n v="1898.09"/>
    <n v="3374.99"/>
    <n v="1898.09"/>
    <n v="3374.99"/>
    <n v="1476.8999999999999"/>
    <x v="142"/>
    <x v="5"/>
    <d v="2017-12-10T00:00:00"/>
    <n v="2"/>
    <s v="Isabella Wright"/>
    <s v="Lemon Grove"/>
    <s v="California"/>
    <x v="5"/>
    <s v="Bikes"/>
    <x v="0"/>
    <x v="13"/>
    <s v="Black"/>
    <s v="Mountain-100"/>
    <m/>
  </r>
  <r>
    <s v="SO45116"/>
    <n v="45116001"/>
    <n v="1"/>
    <n v="2171.29"/>
    <n v="3578.27"/>
    <n v="2171.29"/>
    <n v="3578.27"/>
    <n v="1406.98"/>
    <x v="142"/>
    <x v="5"/>
    <d v="2017-12-12T00:00:00"/>
    <n v="4"/>
    <s v="Austin Sharma"/>
    <s v="Walla Walla"/>
    <s v="Washington"/>
    <x v="5"/>
    <s v="Bikes"/>
    <x v="1"/>
    <x v="6"/>
    <s v="Red"/>
    <s v="Road-150"/>
    <m/>
  </r>
  <r>
    <s v="SO45117"/>
    <n v="45117001"/>
    <n v="1"/>
    <n v="413.15"/>
    <n v="699.1"/>
    <n v="413.15"/>
    <n v="699.1"/>
    <n v="285.95000000000005"/>
    <x v="142"/>
    <x v="5"/>
    <d v="2017-12-18T00:00:00"/>
    <n v="10"/>
    <s v="Anna Bryant"/>
    <s v="Milwaukie"/>
    <s v="Oregon"/>
    <x v="5"/>
    <s v="Bikes"/>
    <x v="1"/>
    <x v="17"/>
    <s v="Black"/>
    <s v="Road-650"/>
    <m/>
  </r>
  <r>
    <s v="SO45121"/>
    <n v="45121001"/>
    <n v="1"/>
    <n v="2171.29"/>
    <n v="3578.27"/>
    <n v="2171.29"/>
    <n v="3578.27"/>
    <n v="1406.98"/>
    <x v="143"/>
    <x v="5"/>
    <d v="2017-12-17T00:00:00"/>
    <n v="8"/>
    <s v="Victoria Bailey"/>
    <s v="Bremerton"/>
    <s v="Washington"/>
    <x v="5"/>
    <s v="Bikes"/>
    <x v="1"/>
    <x v="1"/>
    <s v="Red"/>
    <s v="Road-150"/>
    <m/>
  </r>
  <r>
    <s v="SO45122"/>
    <n v="45122001"/>
    <n v="1"/>
    <n v="2171.29"/>
    <n v="3578.27"/>
    <n v="2171.29"/>
    <n v="3578.27"/>
    <n v="1406.98"/>
    <x v="143"/>
    <x v="5"/>
    <d v="2017-12-11T00:00:00"/>
    <n v="2"/>
    <s v="Eric Young"/>
    <s v="El Cajon"/>
    <s v="California"/>
    <x v="5"/>
    <s v="Bikes"/>
    <x v="1"/>
    <x v="5"/>
    <s v="Red"/>
    <s v="Road-150"/>
    <m/>
  </r>
  <r>
    <s v="SO45127"/>
    <n v="45127001"/>
    <n v="1"/>
    <n v="2171.29"/>
    <n v="3578.27"/>
    <n v="2171.29"/>
    <n v="3578.27"/>
    <n v="1406.98"/>
    <x v="144"/>
    <x v="5"/>
    <d v="2017-12-15T00:00:00"/>
    <n v="5"/>
    <s v="Ian Edwards"/>
    <s v="Burien"/>
    <s v="Washington"/>
    <x v="5"/>
    <s v="Bikes"/>
    <x v="1"/>
    <x v="4"/>
    <s v="Red"/>
    <s v="Road-150"/>
    <m/>
  </r>
  <r>
    <s v="SO45131"/>
    <n v="45131001"/>
    <n v="1"/>
    <n v="1912.15"/>
    <n v="3399.99"/>
    <n v="1912.15"/>
    <n v="3399.99"/>
    <n v="1487.8399999999997"/>
    <x v="145"/>
    <x v="5"/>
    <d v="2017-12-14T00:00:00"/>
    <n v="3"/>
    <s v="Miguel Edwards"/>
    <s v="Beaverton"/>
    <s v="Oregon"/>
    <x v="5"/>
    <s v="Bikes"/>
    <x v="0"/>
    <x v="3"/>
    <s v="Silver"/>
    <s v="Mountain-100"/>
    <m/>
  </r>
  <r>
    <s v="SO45132"/>
    <n v="45132001"/>
    <n v="1"/>
    <n v="1898.09"/>
    <n v="3374.99"/>
    <n v="1898.09"/>
    <n v="3374.99"/>
    <n v="1476.8999999999999"/>
    <x v="145"/>
    <x v="5"/>
    <d v="2017-12-20T00:00:00"/>
    <n v="9"/>
    <s v="Justin Harris"/>
    <s v="Novato"/>
    <s v="California"/>
    <x v="5"/>
    <s v="Bikes"/>
    <x v="0"/>
    <x v="8"/>
    <s v="Black"/>
    <s v="Mountain-100"/>
    <m/>
  </r>
  <r>
    <s v="SO45133"/>
    <n v="45133001"/>
    <n v="1"/>
    <n v="2171.29"/>
    <n v="3578.27"/>
    <n v="2171.29"/>
    <n v="3578.27"/>
    <n v="1406.98"/>
    <x v="145"/>
    <x v="5"/>
    <d v="2017-12-18T00:00:00"/>
    <n v="7"/>
    <s v="Mason Murphy"/>
    <s v="Portland"/>
    <s v="Oregon"/>
    <x v="5"/>
    <s v="Bikes"/>
    <x v="1"/>
    <x v="5"/>
    <s v="Red"/>
    <s v="Road-150"/>
    <m/>
  </r>
  <r>
    <s v="SO45135"/>
    <n v="45135001"/>
    <n v="1"/>
    <n v="2171.29"/>
    <n v="3578.27"/>
    <n v="2171.29"/>
    <n v="3578.27"/>
    <n v="1406.98"/>
    <x v="145"/>
    <x v="5"/>
    <d v="2017-12-13T00:00:00"/>
    <n v="2"/>
    <s v="Riley Brooks"/>
    <s v="Coronado"/>
    <s v="California"/>
    <x v="5"/>
    <s v="Bikes"/>
    <x v="1"/>
    <x v="1"/>
    <s v="Red"/>
    <s v="Road-150"/>
    <m/>
  </r>
  <r>
    <s v="SO45141"/>
    <n v="45141001"/>
    <n v="1"/>
    <n v="2171.29"/>
    <n v="3578.27"/>
    <n v="2171.29"/>
    <n v="3578.27"/>
    <n v="1406.98"/>
    <x v="146"/>
    <x v="5"/>
    <d v="2017-12-18T00:00:00"/>
    <n v="6"/>
    <s v="Evan Perez"/>
    <s v="Torrance"/>
    <s v="California"/>
    <x v="5"/>
    <s v="Bikes"/>
    <x v="1"/>
    <x v="9"/>
    <s v="Red"/>
    <s v="Road-150"/>
    <m/>
  </r>
  <r>
    <s v="SO45143"/>
    <n v="45143001"/>
    <n v="1"/>
    <n v="2171.29"/>
    <n v="3578.27"/>
    <n v="2171.29"/>
    <n v="3578.27"/>
    <n v="1406.98"/>
    <x v="146"/>
    <x v="5"/>
    <d v="2017-12-15T00:00:00"/>
    <n v="3"/>
    <s v="Janet Scott"/>
    <s v="Long Beach"/>
    <s v="California"/>
    <x v="5"/>
    <s v="Bikes"/>
    <x v="1"/>
    <x v="1"/>
    <s v="Red"/>
    <s v="Road-150"/>
    <m/>
  </r>
  <r>
    <s v="SO45147"/>
    <n v="45147001"/>
    <n v="1"/>
    <n v="2171.29"/>
    <n v="3578.27"/>
    <n v="2171.29"/>
    <n v="3578.27"/>
    <n v="1406.98"/>
    <x v="180"/>
    <x v="5"/>
    <d v="2017-12-20T00:00:00"/>
    <n v="7"/>
    <s v="Jaime Hernandez"/>
    <s v="Berkeley"/>
    <s v="California"/>
    <x v="5"/>
    <s v="Bikes"/>
    <x v="1"/>
    <x v="9"/>
    <s v="Red"/>
    <s v="Road-150"/>
    <m/>
  </r>
  <r>
    <s v="SO45148"/>
    <n v="45148001"/>
    <n v="1"/>
    <n v="413.15"/>
    <n v="699.1"/>
    <n v="413.15"/>
    <n v="699.1"/>
    <n v="285.95000000000005"/>
    <x v="180"/>
    <x v="5"/>
    <d v="2017-12-18T00:00:00"/>
    <n v="5"/>
    <s v="Bryant Fernandez"/>
    <s v="Bellingham"/>
    <s v="Washington"/>
    <x v="5"/>
    <s v="Bikes"/>
    <x v="1"/>
    <x v="17"/>
    <s v="Black"/>
    <s v="Road-650"/>
    <m/>
  </r>
  <r>
    <s v="SO45150"/>
    <n v="45150001"/>
    <n v="1"/>
    <n v="1912.15"/>
    <n v="3399.99"/>
    <n v="1912.15"/>
    <n v="3399.99"/>
    <n v="1487.8399999999997"/>
    <x v="147"/>
    <x v="5"/>
    <d v="2017-12-18T00:00:00"/>
    <n v="4"/>
    <s v="Julia Jones"/>
    <s v="Renton"/>
    <s v="Washington"/>
    <x v="5"/>
    <s v="Bikes"/>
    <x v="0"/>
    <x v="0"/>
    <s v="Silver"/>
    <s v="Mountain-100"/>
    <m/>
  </r>
  <r>
    <s v="SO45151"/>
    <n v="45151001"/>
    <n v="1"/>
    <n v="2171.29"/>
    <n v="3578.27"/>
    <n v="2171.29"/>
    <n v="3578.27"/>
    <n v="1406.98"/>
    <x v="147"/>
    <x v="5"/>
    <d v="2017-12-17T00:00:00"/>
    <n v="3"/>
    <s v="Jerry Kumar"/>
    <s v="Burien"/>
    <s v="Washington"/>
    <x v="5"/>
    <s v="Bikes"/>
    <x v="1"/>
    <x v="5"/>
    <s v="Red"/>
    <s v="Road-150"/>
    <m/>
  </r>
  <r>
    <s v="SO45152"/>
    <n v="45152001"/>
    <n v="1"/>
    <n v="2171.29"/>
    <n v="3578.27"/>
    <n v="2171.29"/>
    <n v="3578.27"/>
    <n v="1406.98"/>
    <x v="147"/>
    <x v="5"/>
    <d v="2017-12-17T00:00:00"/>
    <n v="3"/>
    <s v="Sydney Flores"/>
    <s v="Puyallup"/>
    <s v="Washington"/>
    <x v="5"/>
    <s v="Bikes"/>
    <x v="1"/>
    <x v="1"/>
    <s v="Red"/>
    <s v="Road-150"/>
    <m/>
  </r>
  <r>
    <s v="SO45161"/>
    <n v="45161001"/>
    <n v="1"/>
    <n v="1898.09"/>
    <n v="3374.99"/>
    <n v="1898.09"/>
    <n v="3374.99"/>
    <n v="1476.8999999999999"/>
    <x v="148"/>
    <x v="5"/>
    <d v="2017-12-20T00:00:00"/>
    <n v="5"/>
    <s v="Morgan Perez"/>
    <s v="La Jolla"/>
    <s v="California"/>
    <x v="5"/>
    <s v="Bikes"/>
    <x v="0"/>
    <x v="15"/>
    <s v="Black"/>
    <s v="Mountain-100"/>
    <m/>
  </r>
  <r>
    <s v="SO45173"/>
    <n v="45173001"/>
    <n v="1"/>
    <n v="2171.29"/>
    <n v="3578.27"/>
    <n v="2171.29"/>
    <n v="3578.27"/>
    <n v="1406.98"/>
    <x v="150"/>
    <x v="5"/>
    <d v="2017-12-22T00:00:00"/>
    <n v="5"/>
    <s v="Seth Powell"/>
    <s v="Santa Cruz"/>
    <s v="California"/>
    <x v="5"/>
    <s v="Bikes"/>
    <x v="1"/>
    <x v="5"/>
    <s v="Red"/>
    <s v="Road-150"/>
    <m/>
  </r>
  <r>
    <s v="SO45174"/>
    <n v="45174001"/>
    <n v="1"/>
    <n v="2171.29"/>
    <n v="3578.27"/>
    <n v="2171.29"/>
    <n v="3578.27"/>
    <n v="1406.98"/>
    <x v="150"/>
    <x v="5"/>
    <d v="2017-12-20T00:00:00"/>
    <n v="3"/>
    <s v="Faith Ramirez"/>
    <s v="West Covina"/>
    <s v="California"/>
    <x v="5"/>
    <s v="Bikes"/>
    <x v="1"/>
    <x v="4"/>
    <s v="Red"/>
    <s v="Road-150"/>
    <m/>
  </r>
  <r>
    <s v="SO45175"/>
    <n v="45175001"/>
    <n v="1"/>
    <n v="2171.29"/>
    <n v="3578.27"/>
    <n v="2171.29"/>
    <n v="3578.27"/>
    <n v="1406.98"/>
    <x v="150"/>
    <x v="5"/>
    <d v="2017-12-27T00:00:00"/>
    <n v="10"/>
    <s v="Xavier Powell"/>
    <s v="Torrance"/>
    <s v="California"/>
    <x v="5"/>
    <s v="Bikes"/>
    <x v="1"/>
    <x v="4"/>
    <s v="Red"/>
    <s v="Road-150"/>
    <m/>
  </r>
  <r>
    <s v="SO45176"/>
    <n v="45176001"/>
    <n v="1"/>
    <n v="2171.29"/>
    <n v="3578.27"/>
    <n v="2171.29"/>
    <n v="3578.27"/>
    <n v="1406.98"/>
    <x v="150"/>
    <x v="5"/>
    <d v="2017-12-20T00:00:00"/>
    <n v="3"/>
    <s v="Erin Sanchez"/>
    <s v="Edmonds"/>
    <s v="Washington"/>
    <x v="5"/>
    <s v="Bikes"/>
    <x v="1"/>
    <x v="4"/>
    <s v="Red"/>
    <s v="Road-150"/>
    <m/>
  </r>
  <r>
    <s v="SO45189"/>
    <n v="45189001"/>
    <n v="1"/>
    <n v="2171.29"/>
    <n v="3578.27"/>
    <n v="2171.29"/>
    <n v="3578.27"/>
    <n v="1406.98"/>
    <x v="152"/>
    <x v="5"/>
    <d v="2017-12-23T00:00:00"/>
    <n v="4"/>
    <s v="Shelby Gray"/>
    <s v="Olympia"/>
    <s v="Washington"/>
    <x v="5"/>
    <s v="Bikes"/>
    <x v="1"/>
    <x v="1"/>
    <s v="Red"/>
    <s v="Road-150"/>
    <m/>
  </r>
  <r>
    <s v="SO45191"/>
    <n v="45191001"/>
    <n v="1"/>
    <n v="413.15"/>
    <n v="699.1"/>
    <n v="413.15"/>
    <n v="699.1"/>
    <n v="285.95000000000005"/>
    <x v="152"/>
    <x v="5"/>
    <d v="2017-12-21T00:00:00"/>
    <n v="2"/>
    <s v="Gabrielle Howard"/>
    <s v="Portland"/>
    <s v="Oregon"/>
    <x v="5"/>
    <s v="Bikes"/>
    <x v="1"/>
    <x v="19"/>
    <s v="Red"/>
    <s v="Road-650"/>
    <m/>
  </r>
  <r>
    <s v="SO45194"/>
    <n v="45194001"/>
    <n v="1"/>
    <n v="2171.29"/>
    <n v="3578.27"/>
    <n v="2171.29"/>
    <n v="3578.27"/>
    <n v="1406.98"/>
    <x v="153"/>
    <x v="5"/>
    <d v="2017-12-22T00:00:00"/>
    <n v="2"/>
    <s v="Kelly Bennett"/>
    <s v="Oakland"/>
    <s v="California"/>
    <x v="5"/>
    <s v="Bikes"/>
    <x v="1"/>
    <x v="4"/>
    <s v="Red"/>
    <s v="Road-150"/>
    <m/>
  </r>
  <r>
    <s v="SO45200"/>
    <n v="45200001"/>
    <n v="1"/>
    <n v="2171.29"/>
    <n v="3578.27"/>
    <n v="2171.29"/>
    <n v="3578.27"/>
    <n v="1406.98"/>
    <x v="154"/>
    <x v="5"/>
    <d v="2017-12-28T00:00:00"/>
    <n v="7"/>
    <s v="Gabriella Murphy"/>
    <s v="Mill Valley"/>
    <s v="California"/>
    <x v="5"/>
    <s v="Bikes"/>
    <x v="1"/>
    <x v="6"/>
    <s v="Red"/>
    <s v="Road-150"/>
    <m/>
  </r>
  <r>
    <s v="SO45201"/>
    <n v="45201001"/>
    <n v="1"/>
    <n v="2171.29"/>
    <n v="3578.27"/>
    <n v="2171.29"/>
    <n v="3578.27"/>
    <n v="1406.98"/>
    <x v="154"/>
    <x v="5"/>
    <d v="2017-12-31T00:00:00"/>
    <n v="10"/>
    <s v="Derrick Romero"/>
    <s v="Chula Vista"/>
    <s v="California"/>
    <x v="5"/>
    <s v="Bikes"/>
    <x v="1"/>
    <x v="9"/>
    <s v="Red"/>
    <s v="Road-150"/>
    <m/>
  </r>
  <r>
    <s v="SO45207"/>
    <n v="45207001"/>
    <n v="1"/>
    <n v="2171.29"/>
    <n v="3578.27"/>
    <n v="2171.29"/>
    <n v="3578.27"/>
    <n v="1406.98"/>
    <x v="155"/>
    <x v="5"/>
    <d v="2017-12-30T00:00:00"/>
    <n v="8"/>
    <s v="Ashley Barnes"/>
    <s v="San Francisco"/>
    <s v="California"/>
    <x v="5"/>
    <s v="Bikes"/>
    <x v="1"/>
    <x v="9"/>
    <s v="Red"/>
    <s v="Road-150"/>
    <m/>
  </r>
  <r>
    <s v="SO45209"/>
    <n v="45209001"/>
    <n v="1"/>
    <n v="2171.29"/>
    <n v="3578.27"/>
    <n v="2171.29"/>
    <n v="3578.27"/>
    <n v="1406.98"/>
    <x v="155"/>
    <x v="5"/>
    <d v="2017-12-30T00:00:00"/>
    <n v="8"/>
    <s v="Kara Jai"/>
    <s v="Berkeley"/>
    <s v="California"/>
    <x v="5"/>
    <s v="Bikes"/>
    <x v="1"/>
    <x v="5"/>
    <s v="Red"/>
    <s v="Road-150"/>
    <m/>
  </r>
  <r>
    <s v="SO45210"/>
    <n v="45210001"/>
    <n v="1"/>
    <n v="2171.29"/>
    <n v="3578.27"/>
    <n v="2171.29"/>
    <n v="3578.27"/>
    <n v="1406.98"/>
    <x v="155"/>
    <x v="5"/>
    <d v="2017-12-30T00:00:00"/>
    <n v="8"/>
    <s v="Samantha Miller"/>
    <s v="Torrance"/>
    <s v="California"/>
    <x v="5"/>
    <s v="Bikes"/>
    <x v="1"/>
    <x v="6"/>
    <s v="Red"/>
    <s v="Road-150"/>
    <m/>
  </r>
  <r>
    <s v="SO45215"/>
    <n v="45215001"/>
    <n v="1"/>
    <n v="2171.29"/>
    <n v="3578.27"/>
    <n v="2171.29"/>
    <n v="3578.27"/>
    <n v="1406.98"/>
    <x v="170"/>
    <x v="5"/>
    <d v="2017-12-28T00:00:00"/>
    <n v="5"/>
    <s v="Amber Lopez"/>
    <s v="Bellingham"/>
    <s v="Washington"/>
    <x v="5"/>
    <s v="Bikes"/>
    <x v="1"/>
    <x v="9"/>
    <s v="Red"/>
    <s v="Road-150"/>
    <m/>
  </r>
  <r>
    <s v="SO45216"/>
    <n v="45216001"/>
    <n v="1"/>
    <n v="2171.29"/>
    <n v="3578.27"/>
    <n v="2171.29"/>
    <n v="3578.27"/>
    <n v="1406.98"/>
    <x v="170"/>
    <x v="5"/>
    <d v="2017-12-30T00:00:00"/>
    <n v="7"/>
    <s v="Robert Turner"/>
    <s v="San Gabriel"/>
    <s v="California"/>
    <x v="5"/>
    <s v="Bikes"/>
    <x v="1"/>
    <x v="4"/>
    <s v="Red"/>
    <s v="Road-150"/>
    <m/>
  </r>
  <r>
    <s v="SO45217"/>
    <n v="45217001"/>
    <n v="1"/>
    <n v="2171.29"/>
    <n v="3578.27"/>
    <n v="2171.29"/>
    <n v="3578.27"/>
    <n v="1406.98"/>
    <x v="156"/>
    <x v="5"/>
    <d v="2018-01-01T00:00:00"/>
    <n v="8"/>
    <s v="Brandon Zhang"/>
    <s v="Redmond"/>
    <s v="Washington"/>
    <x v="5"/>
    <s v="Bikes"/>
    <x v="1"/>
    <x v="5"/>
    <s v="Red"/>
    <s v="Road-150"/>
    <m/>
  </r>
  <r>
    <s v="SO45218"/>
    <n v="45218001"/>
    <n v="1"/>
    <n v="1912.15"/>
    <n v="3399.99"/>
    <n v="1912.15"/>
    <n v="3399.99"/>
    <n v="1487.8399999999997"/>
    <x v="156"/>
    <x v="5"/>
    <d v="2018-01-02T00:00:00"/>
    <n v="9"/>
    <s v="Rebecca Phillips"/>
    <s v="Yakima"/>
    <s v="Washington"/>
    <x v="5"/>
    <s v="Bikes"/>
    <x v="0"/>
    <x v="11"/>
    <s v="Silver"/>
    <s v="Mountain-100"/>
    <m/>
  </r>
  <r>
    <s v="SO45220"/>
    <n v="45220001"/>
    <n v="1"/>
    <n v="2171.29"/>
    <n v="3578.27"/>
    <n v="2171.29"/>
    <n v="3578.27"/>
    <n v="1406.98"/>
    <x v="156"/>
    <x v="5"/>
    <d v="2018-01-03T00:00:00"/>
    <n v="10"/>
    <s v="Katelyn James"/>
    <s v="Tacoma"/>
    <s v="Washington"/>
    <x v="5"/>
    <s v="Bikes"/>
    <x v="1"/>
    <x v="9"/>
    <s v="Red"/>
    <s v="Road-150"/>
    <m/>
  </r>
  <r>
    <s v="SO45222"/>
    <n v="45222001"/>
    <n v="1"/>
    <n v="413.15"/>
    <n v="699.1"/>
    <n v="413.15"/>
    <n v="699.1"/>
    <n v="285.95000000000005"/>
    <x v="156"/>
    <x v="5"/>
    <d v="2017-12-26T00:00:00"/>
    <n v="2"/>
    <s v="Elizabeth Henderson"/>
    <s v="Puyallup"/>
    <s v="Washington"/>
    <x v="5"/>
    <s v="Bikes"/>
    <x v="1"/>
    <x v="20"/>
    <s v="Red"/>
    <s v="Road-650"/>
    <m/>
  </r>
  <r>
    <s v="SO45225"/>
    <n v="45225001"/>
    <n v="1"/>
    <n v="413.15"/>
    <n v="699.1"/>
    <n v="413.15"/>
    <n v="699.1"/>
    <n v="285.95000000000005"/>
    <x v="157"/>
    <x v="5"/>
    <d v="2018-01-01T00:00:00"/>
    <n v="7"/>
    <s v="Troy Fernandez"/>
    <s v="Concord"/>
    <s v="California"/>
    <x v="5"/>
    <s v="Bikes"/>
    <x v="1"/>
    <x v="14"/>
    <s v="Black"/>
    <s v="Road-650"/>
    <m/>
  </r>
  <r>
    <s v="SO45226"/>
    <n v="45226001"/>
    <n v="1"/>
    <n v="413.15"/>
    <n v="699.1"/>
    <n v="413.15"/>
    <n v="699.1"/>
    <n v="285.95000000000005"/>
    <x v="157"/>
    <x v="5"/>
    <d v="2018-01-04T00:00:00"/>
    <n v="10"/>
    <s v="Jack Ross"/>
    <s v="Downey"/>
    <s v="California"/>
    <x v="5"/>
    <s v="Bikes"/>
    <x v="1"/>
    <x v="17"/>
    <s v="Black"/>
    <s v="Road-650"/>
    <m/>
  </r>
  <r>
    <s v="SO45227"/>
    <n v="45227001"/>
    <n v="1"/>
    <n v="413.15"/>
    <n v="699.1"/>
    <n v="413.15"/>
    <n v="699.1"/>
    <n v="285.95000000000005"/>
    <x v="157"/>
    <x v="5"/>
    <d v="2018-01-04T00:00:00"/>
    <n v="10"/>
    <s v="Zachary Yang"/>
    <s v="Marysville"/>
    <s v="Washington"/>
    <x v="5"/>
    <s v="Bikes"/>
    <x v="1"/>
    <x v="16"/>
    <s v="Red"/>
    <s v="Road-650"/>
    <m/>
  </r>
  <r>
    <s v="SO45230"/>
    <n v="45230001"/>
    <n v="1"/>
    <n v="2171.29"/>
    <n v="3578.27"/>
    <n v="2171.29"/>
    <n v="3578.27"/>
    <n v="1406.98"/>
    <x v="158"/>
    <x v="5"/>
    <d v="2017-12-29T00:00:00"/>
    <n v="3"/>
    <s v="Blake Thomas"/>
    <s v="Yakima"/>
    <s v="Washington"/>
    <x v="5"/>
    <s v="Bikes"/>
    <x v="1"/>
    <x v="4"/>
    <s v="Red"/>
    <s v="Road-150"/>
    <m/>
  </r>
  <r>
    <s v="SO45235"/>
    <n v="45235001"/>
    <n v="1"/>
    <n v="2171.29"/>
    <n v="3578.27"/>
    <n v="2171.29"/>
    <n v="3578.27"/>
    <n v="1406.98"/>
    <x v="159"/>
    <x v="5"/>
    <d v="2018-01-01T00:00:00"/>
    <n v="5"/>
    <s v="Mary Roberts"/>
    <s v="Marysville"/>
    <s v="Washington"/>
    <x v="5"/>
    <s v="Bikes"/>
    <x v="1"/>
    <x v="5"/>
    <s v="Red"/>
    <s v="Road-150"/>
    <m/>
  </r>
  <r>
    <s v="SO45240"/>
    <n v="45240001"/>
    <n v="1"/>
    <n v="2171.29"/>
    <n v="3578.27"/>
    <n v="2171.29"/>
    <n v="3578.27"/>
    <n v="1406.98"/>
    <x v="160"/>
    <x v="5"/>
    <d v="2018-01-06T00:00:00"/>
    <n v="9"/>
    <s v="Gabriella Kelly"/>
    <s v="Puyallup"/>
    <s v="Washington"/>
    <x v="5"/>
    <s v="Bikes"/>
    <x v="1"/>
    <x v="1"/>
    <s v="Red"/>
    <s v="Road-150"/>
    <m/>
  </r>
  <r>
    <s v="SO45241"/>
    <n v="45241001"/>
    <n v="1"/>
    <n v="2171.29"/>
    <n v="3578.27"/>
    <n v="2171.29"/>
    <n v="3578.27"/>
    <n v="1406.98"/>
    <x v="160"/>
    <x v="5"/>
    <d v="2018-01-04T00:00:00"/>
    <n v="7"/>
    <s v="Laura Hu"/>
    <s v="Chula Vista"/>
    <s v="California"/>
    <x v="5"/>
    <s v="Bikes"/>
    <x v="1"/>
    <x v="6"/>
    <s v="Red"/>
    <s v="Road-150"/>
    <m/>
  </r>
  <r>
    <s v="SO45242"/>
    <n v="45242001"/>
    <n v="1"/>
    <n v="2171.29"/>
    <n v="3578.27"/>
    <n v="2171.29"/>
    <n v="3578.27"/>
    <n v="1406.98"/>
    <x v="160"/>
    <x v="5"/>
    <d v="2017-12-30T00:00:00"/>
    <n v="2"/>
    <s v="Angel Phillips"/>
    <s v="Bremerton"/>
    <s v="Washington"/>
    <x v="5"/>
    <s v="Bikes"/>
    <x v="1"/>
    <x v="6"/>
    <s v="Red"/>
    <s v="Road-150"/>
    <m/>
  </r>
  <r>
    <s v="SO45253"/>
    <n v="45253001"/>
    <n v="1"/>
    <n v="2171.29"/>
    <n v="3578.27"/>
    <n v="2171.29"/>
    <n v="3578.27"/>
    <n v="1406.98"/>
    <x v="162"/>
    <x v="5"/>
    <d v="2018-01-09T00:00:00"/>
    <n v="10"/>
    <s v="Jennifer Jenkins"/>
    <s v="Lakewood"/>
    <s v="California"/>
    <x v="5"/>
    <s v="Bikes"/>
    <x v="1"/>
    <x v="5"/>
    <s v="Red"/>
    <s v="Road-150"/>
    <m/>
  </r>
  <r>
    <s v="SO45254"/>
    <n v="45254001"/>
    <n v="1"/>
    <n v="2171.29"/>
    <n v="3578.27"/>
    <n v="2171.29"/>
    <n v="3578.27"/>
    <n v="1406.98"/>
    <x v="162"/>
    <x v="5"/>
    <d v="2018-01-01T00:00:00"/>
    <n v="2"/>
    <s v="Alex Parker"/>
    <s v="Palo Alto"/>
    <s v="California"/>
    <x v="5"/>
    <s v="Bikes"/>
    <x v="1"/>
    <x v="5"/>
    <s v="Red"/>
    <s v="Road-150"/>
    <m/>
  </r>
  <r>
    <s v="SO45255"/>
    <n v="45255001"/>
    <n v="1"/>
    <n v="2171.29"/>
    <n v="3578.27"/>
    <n v="2171.29"/>
    <n v="3578.27"/>
    <n v="1406.98"/>
    <x v="162"/>
    <x v="5"/>
    <d v="2018-01-01T00:00:00"/>
    <n v="2"/>
    <s v="Makayla James"/>
    <s v="Yakima"/>
    <s v="Washington"/>
    <x v="5"/>
    <s v="Bikes"/>
    <x v="1"/>
    <x v="5"/>
    <s v="Red"/>
    <s v="Road-150"/>
    <m/>
  </r>
  <r>
    <s v="SO45256"/>
    <n v="45256001"/>
    <n v="1"/>
    <n v="413.15"/>
    <n v="699.1"/>
    <n v="413.15"/>
    <n v="699.1"/>
    <n v="285.95000000000005"/>
    <x v="162"/>
    <x v="5"/>
    <d v="2018-01-01T00:00:00"/>
    <n v="2"/>
    <s v="Kayla Ross"/>
    <s v="San Carlos"/>
    <s v="California"/>
    <x v="5"/>
    <s v="Bikes"/>
    <x v="1"/>
    <x v="7"/>
    <s v="Black"/>
    <s v="Road-650"/>
    <m/>
  </r>
  <r>
    <s v="SO45259"/>
    <n v="45259001"/>
    <n v="1"/>
    <n v="2171.29"/>
    <n v="3578.27"/>
    <n v="2171.29"/>
    <n v="3578.27"/>
    <n v="1406.98"/>
    <x v="163"/>
    <x v="5"/>
    <d v="2018-01-05T00:00:00"/>
    <n v="5"/>
    <s v="Matthew Lee"/>
    <s v="Port Orchard"/>
    <s v="Washington"/>
    <x v="5"/>
    <s v="Bikes"/>
    <x v="1"/>
    <x v="5"/>
    <s v="Red"/>
    <s v="Road-150"/>
    <m/>
  </r>
  <r>
    <s v="SO45260"/>
    <n v="45260001"/>
    <n v="1"/>
    <n v="2171.29"/>
    <n v="3578.27"/>
    <n v="2171.29"/>
    <n v="3578.27"/>
    <n v="1406.98"/>
    <x v="163"/>
    <x v="5"/>
    <d v="2018-01-09T00:00:00"/>
    <n v="9"/>
    <s v="Wyatt Griffin"/>
    <s v="Lake Oswego"/>
    <s v="Oregon"/>
    <x v="5"/>
    <s v="Bikes"/>
    <x v="1"/>
    <x v="1"/>
    <s v="Red"/>
    <s v="Road-150"/>
    <m/>
  </r>
  <r>
    <s v="SO45261"/>
    <n v="45261001"/>
    <n v="1"/>
    <n v="2171.29"/>
    <n v="3578.27"/>
    <n v="2171.29"/>
    <n v="3578.27"/>
    <n v="1406.98"/>
    <x v="163"/>
    <x v="5"/>
    <d v="2018-01-09T00:00:00"/>
    <n v="9"/>
    <s v="Sean Rivera"/>
    <s v="Burien"/>
    <s v="Washington"/>
    <x v="5"/>
    <s v="Bikes"/>
    <x v="1"/>
    <x v="9"/>
    <s v="Red"/>
    <s v="Road-150"/>
    <m/>
  </r>
  <r>
    <s v="SO45262"/>
    <n v="45262001"/>
    <n v="1"/>
    <n v="2171.29"/>
    <n v="3578.27"/>
    <n v="2171.29"/>
    <n v="3578.27"/>
    <n v="1406.98"/>
    <x v="163"/>
    <x v="5"/>
    <d v="2018-01-03T00:00:00"/>
    <n v="3"/>
    <s v="Marissa Diaz"/>
    <s v="Daly City"/>
    <s v="California"/>
    <x v="5"/>
    <s v="Bikes"/>
    <x v="1"/>
    <x v="4"/>
    <s v="Red"/>
    <s v="Road-150"/>
    <m/>
  </r>
  <r>
    <s v="SO45263"/>
    <n v="45263001"/>
    <n v="1"/>
    <n v="413.15"/>
    <n v="699.1"/>
    <n v="413.15"/>
    <n v="699.1"/>
    <n v="285.95000000000005"/>
    <x v="163"/>
    <x v="5"/>
    <d v="2018-01-09T00:00:00"/>
    <n v="9"/>
    <s v="Sharon Carson"/>
    <s v="Bremerton"/>
    <s v="Washington"/>
    <x v="5"/>
    <s v="Bikes"/>
    <x v="1"/>
    <x v="23"/>
    <s v="Black"/>
    <s v="Road-65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DC7B96-2B1A-4734-82D0-E3BB4A8FE258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Country">
  <location ref="E26:F33" firstHeaderRow="1" firstDataRow="1" firstDataCol="1"/>
  <pivotFields count="24">
    <pivotField showAll="0"/>
    <pivotField showAll="0"/>
    <pivotField showAll="0"/>
    <pivotField numFmtId="164" showAll="0"/>
    <pivotField numFmtId="164" showAll="0"/>
    <pivotField numFmtId="164" showAll="0"/>
    <pivotField numFmtId="164" showAll="0"/>
    <pivotField numFmtId="164" showAll="0"/>
    <pivotField numFmtId="14" showAll="0">
      <items count="18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171"/>
        <item x="37"/>
        <item x="168"/>
        <item x="38"/>
        <item x="39"/>
        <item x="40"/>
        <item x="41"/>
        <item x="42"/>
        <item x="43"/>
        <item x="44"/>
        <item x="45"/>
        <item x="46"/>
        <item x="47"/>
        <item x="48"/>
        <item x="176"/>
        <item x="49"/>
        <item x="50"/>
        <item x="51"/>
        <item x="52"/>
        <item x="177"/>
        <item x="53"/>
        <item x="54"/>
        <item x="172"/>
        <item x="181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164"/>
        <item x="70"/>
        <item x="71"/>
        <item x="72"/>
        <item x="73"/>
        <item x="74"/>
        <item x="178"/>
        <item x="75"/>
        <item x="76"/>
        <item x="173"/>
        <item x="77"/>
        <item x="78"/>
        <item x="79"/>
        <item x="80"/>
        <item x="81"/>
        <item x="174"/>
        <item x="82"/>
        <item x="1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65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83"/>
        <item x="119"/>
        <item x="17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75"/>
        <item x="134"/>
        <item x="135"/>
        <item x="136"/>
        <item x="137"/>
        <item x="138"/>
        <item x="139"/>
        <item x="140"/>
        <item x="169"/>
        <item x="166"/>
        <item x="167"/>
        <item x="141"/>
        <item x="142"/>
        <item x="143"/>
        <item x="144"/>
        <item x="145"/>
        <item x="146"/>
        <item x="180"/>
        <item x="147"/>
        <item x="148"/>
        <item x="149"/>
        <item x="150"/>
        <item x="151"/>
        <item x="152"/>
        <item x="153"/>
        <item x="154"/>
        <item x="155"/>
        <item x="170"/>
        <item x="156"/>
        <item x="157"/>
        <item x="158"/>
        <item x="159"/>
        <item x="160"/>
        <item x="161"/>
        <item x="162"/>
        <item x="163"/>
        <item t="default"/>
      </items>
    </pivotField>
    <pivotField showAll="0"/>
    <pivotField numFmtId="14" showAll="0"/>
    <pivotField dataField="1" showAll="0"/>
    <pivotField showAll="0"/>
    <pivotField showAll="0"/>
    <pivotField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15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Average" fld="11" subtotal="average" baseField="14" baseItem="0"/>
  </dataFields>
  <formats count="20">
    <format dxfId="45">
      <pivotArea type="all" dataOnly="0" outline="0" fieldPosition="0"/>
    </format>
    <format dxfId="44">
      <pivotArea outline="0" collapsedLevelsAreSubtotals="1" fieldPosition="0"/>
    </format>
    <format dxfId="43">
      <pivotArea field="15" type="button" dataOnly="0" labelOnly="1" outline="0" axis="axisRow" fieldPosition="0"/>
    </format>
    <format dxfId="42">
      <pivotArea dataOnly="0" labelOnly="1" fieldPosition="0">
        <references count="1">
          <reference field="15" count="0"/>
        </references>
      </pivotArea>
    </format>
    <format dxfId="41">
      <pivotArea dataOnly="0" labelOnly="1" grandRow="1" outline="0" fieldPosition="0"/>
    </format>
    <format dxfId="40">
      <pivotArea dataOnly="0" labelOnly="1" outline="0" axis="axisValues" fieldPosition="0"/>
    </format>
    <format dxfId="39">
      <pivotArea type="all" dataOnly="0" outline="0" fieldPosition="0"/>
    </format>
    <format dxfId="38">
      <pivotArea outline="0" collapsedLevelsAreSubtotals="1" fieldPosition="0"/>
    </format>
    <format dxfId="37">
      <pivotArea field="15" type="button" dataOnly="0" labelOnly="1" outline="0" axis="axisRow" fieldPosition="0"/>
    </format>
    <format dxfId="36">
      <pivotArea dataOnly="0" labelOnly="1" fieldPosition="0">
        <references count="1">
          <reference field="15" count="0"/>
        </references>
      </pivotArea>
    </format>
    <format dxfId="35">
      <pivotArea dataOnly="0" labelOnly="1" grandRow="1" outline="0" fieldPosition="0"/>
    </format>
    <format dxfId="34">
      <pivotArea dataOnly="0" labelOnly="1" outline="0" axis="axisValues" fieldPosition="0"/>
    </format>
    <format dxfId="33">
      <pivotArea type="all" dataOnly="0" outline="0" fieldPosition="0"/>
    </format>
    <format dxfId="32">
      <pivotArea field="15" type="button" dataOnly="0" labelOnly="1" outline="0" axis="axisRow" fieldPosition="0"/>
    </format>
    <format dxfId="31">
      <pivotArea dataOnly="0" labelOnly="1" outline="0" axis="axisValues" fieldPosition="0"/>
    </format>
    <format dxfId="30">
      <pivotArea outline="0" collapsedLevelsAreSubtotals="1" fieldPosition="0"/>
    </format>
    <format dxfId="29">
      <pivotArea dataOnly="0" labelOnly="1" fieldPosition="0">
        <references count="1">
          <reference field="15" count="0"/>
        </references>
      </pivotArea>
    </format>
    <format dxfId="28">
      <pivotArea dataOnly="0" labelOnly="1" grandRow="1" outline="0" fieldPosition="0"/>
    </format>
    <format dxfId="27">
      <pivotArea field="15" type="button" dataOnly="0" labelOnly="1" outline="0" axis="axisRow" fieldPosition="0"/>
    </format>
    <format dxfId="26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  <ext xmlns:xxpvi="http://schemas.microsoft.com/office/spreadsheetml/2022/pivotVersionInfo" uri="{9F748A41-CAEA-4470-BF7A-CE61E8FFA7F9}">
      <xxpvi:pivotVersionInfo>
        <xxpvi:lastUpdateFeature>RichData</xxpvi:lastUpdateFeature>
      </xxpvi:pivotVersionInfo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73A94F-CCF5-4A02-9A65-A0F18C12CDC1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Product">
  <location ref="B26:C37" firstHeaderRow="1" firstDataRow="1" firstDataCol="1"/>
  <pivotFields count="24">
    <pivotField showAll="0"/>
    <pivotField showAll="0"/>
    <pivotField dataField="1" showAll="0"/>
    <pivotField numFmtId="164" showAll="0"/>
    <pivotField numFmtId="164" showAll="0"/>
    <pivotField numFmtId="164" showAll="0"/>
    <pivotField numFmtId="164" showAll="0"/>
    <pivotField numFmtId="164" showAll="0"/>
    <pivotField numFmtId="14" showAll="0">
      <items count="18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171"/>
        <item x="37"/>
        <item x="168"/>
        <item x="38"/>
        <item x="39"/>
        <item x="40"/>
        <item x="41"/>
        <item x="42"/>
        <item x="43"/>
        <item x="44"/>
        <item x="45"/>
        <item x="46"/>
        <item x="47"/>
        <item x="48"/>
        <item x="176"/>
        <item x="49"/>
        <item x="50"/>
        <item x="51"/>
        <item x="52"/>
        <item x="177"/>
        <item x="53"/>
        <item x="54"/>
        <item x="172"/>
        <item x="181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164"/>
        <item x="70"/>
        <item x="71"/>
        <item x="72"/>
        <item x="73"/>
        <item x="74"/>
        <item x="178"/>
        <item x="75"/>
        <item x="76"/>
        <item x="173"/>
        <item x="77"/>
        <item x="78"/>
        <item x="79"/>
        <item x="80"/>
        <item x="81"/>
        <item x="174"/>
        <item x="82"/>
        <item x="1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65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83"/>
        <item x="119"/>
        <item x="17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75"/>
        <item x="134"/>
        <item x="135"/>
        <item x="136"/>
        <item x="137"/>
        <item x="138"/>
        <item x="139"/>
        <item x="140"/>
        <item x="169"/>
        <item x="166"/>
        <item x="167"/>
        <item x="141"/>
        <item x="142"/>
        <item x="143"/>
        <item x="144"/>
        <item x="145"/>
        <item x="146"/>
        <item x="180"/>
        <item x="147"/>
        <item x="148"/>
        <item x="149"/>
        <item x="150"/>
        <item x="151"/>
        <item x="152"/>
        <item x="153"/>
        <item x="154"/>
        <item x="155"/>
        <item x="170"/>
        <item x="156"/>
        <item x="157"/>
        <item x="158"/>
        <item x="159"/>
        <item x="160"/>
        <item x="161"/>
        <item x="162"/>
        <item x="163"/>
        <item t="default"/>
      </items>
    </pivotField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axis="axisRow" showAll="0" measureFilter="1" sortType="descending">
      <items count="26">
        <item x="13"/>
        <item x="15"/>
        <item x="8"/>
        <item x="2"/>
        <item x="3"/>
        <item x="11"/>
        <item x="0"/>
        <item x="10"/>
        <item x="6"/>
        <item x="9"/>
        <item x="4"/>
        <item x="5"/>
        <item x="1"/>
        <item x="14"/>
        <item x="23"/>
        <item x="17"/>
        <item x="22"/>
        <item x="21"/>
        <item x="7"/>
        <item x="12"/>
        <item x="19"/>
        <item x="20"/>
        <item x="18"/>
        <item x="16"/>
        <item x="2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18"/>
  </rowFields>
  <rowItems count="11">
    <i>
      <x v="12"/>
    </i>
    <i>
      <x v="9"/>
    </i>
    <i>
      <x v="11"/>
    </i>
    <i>
      <x v="8"/>
    </i>
    <i>
      <x v="10"/>
    </i>
    <i>
      <x v="4"/>
    </i>
    <i>
      <x v="2"/>
    </i>
    <i>
      <x v="6"/>
    </i>
    <i>
      <x v="1"/>
    </i>
    <i>
      <x v="3"/>
    </i>
    <i t="grand">
      <x/>
    </i>
  </rowItems>
  <colItems count="1">
    <i/>
  </colItems>
  <dataFields count="1">
    <dataField name="Quantity Ordered" fld="2" baseField="0" baseItem="0"/>
  </dataFields>
  <formats count="18">
    <format dxfId="63">
      <pivotArea type="all" dataOnly="0" outline="0" fieldPosition="0"/>
    </format>
    <format dxfId="62">
      <pivotArea outline="0" collapsedLevelsAreSubtotals="1" fieldPosition="0"/>
    </format>
    <format dxfId="61">
      <pivotArea field="18" type="button" dataOnly="0" labelOnly="1" outline="0" axis="axisRow" fieldPosition="0"/>
    </format>
    <format dxfId="60">
      <pivotArea dataOnly="0" labelOnly="1" fieldPosition="0">
        <references count="1">
          <reference field="18" count="10">
            <x v="1"/>
            <x v="2"/>
            <x v="3"/>
            <x v="4"/>
            <x v="6"/>
            <x v="8"/>
            <x v="9"/>
            <x v="10"/>
            <x v="11"/>
            <x v="12"/>
          </reference>
        </references>
      </pivotArea>
    </format>
    <format dxfId="59">
      <pivotArea dataOnly="0" labelOnly="1" grandRow="1" outline="0" fieldPosition="0"/>
    </format>
    <format dxfId="58">
      <pivotArea dataOnly="0" labelOnly="1" outline="0" axis="axisValues" fieldPosition="0"/>
    </format>
    <format dxfId="57">
      <pivotArea type="all" dataOnly="0" outline="0" fieldPosition="0"/>
    </format>
    <format dxfId="56">
      <pivotArea outline="0" collapsedLevelsAreSubtotals="1" fieldPosition="0"/>
    </format>
    <format dxfId="55">
      <pivotArea field="18" type="button" dataOnly="0" labelOnly="1" outline="0" axis="axisRow" fieldPosition="0"/>
    </format>
    <format dxfId="54">
      <pivotArea dataOnly="0" labelOnly="1" fieldPosition="0">
        <references count="1">
          <reference field="18" count="10">
            <x v="1"/>
            <x v="2"/>
            <x v="3"/>
            <x v="4"/>
            <x v="6"/>
            <x v="8"/>
            <x v="9"/>
            <x v="10"/>
            <x v="11"/>
            <x v="12"/>
          </reference>
        </references>
      </pivotArea>
    </format>
    <format dxfId="53">
      <pivotArea dataOnly="0" labelOnly="1" grandRow="1" outline="0" fieldPosition="0"/>
    </format>
    <format dxfId="52">
      <pivotArea dataOnly="0" labelOnly="1" outline="0" axis="axisValues" fieldPosition="0"/>
    </format>
    <format dxfId="51">
      <pivotArea type="all" dataOnly="0" outline="0" fieldPosition="0"/>
    </format>
    <format dxfId="50">
      <pivotArea outline="0" collapsedLevelsAreSubtotals="1" fieldPosition="0"/>
    </format>
    <format dxfId="49">
      <pivotArea field="18" type="button" dataOnly="0" labelOnly="1" outline="0" axis="axisRow" fieldPosition="0"/>
    </format>
    <format dxfId="48">
      <pivotArea dataOnly="0" labelOnly="1" fieldPosition="0">
        <references count="1">
          <reference field="18" count="10">
            <x v="1"/>
            <x v="2"/>
            <x v="3"/>
            <x v="4"/>
            <x v="6"/>
            <x v="8"/>
            <x v="9"/>
            <x v="10"/>
            <x v="11"/>
            <x v="12"/>
          </reference>
        </references>
      </pivotArea>
    </format>
    <format dxfId="47">
      <pivotArea dataOnly="0" labelOnly="1" grandRow="1" outline="0" fieldPosition="0"/>
    </format>
    <format dxfId="46">
      <pivotArea dataOnly="0" labelOnly="1" outline="0" axis="axisValues" fieldPosition="0"/>
    </format>
  </formats>
  <pivotTableStyleInfo name="PivotStyleLight16" showRowHeaders="1" showColHeaders="1" showRowStripes="0" showColStripes="0" showLastColumn="1"/>
  <filters count="1">
    <filter fld="18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  <ext xmlns:xxpvi="http://schemas.microsoft.com/office/spreadsheetml/2022/pivotVersionInfo" uri="{9F748A41-CAEA-4470-BF7A-CE61E8FFA7F9}">
      <xxpvi:pivotVersionInfo>
        <xxpvi:lastUpdateFeature>RichData</xxpvi:lastUpdateFeature>
      </xxpvi:pivotVersionInfo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D77AEC-7AE5-499C-82A7-6DD563EAB92D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E8:F15" firstHeaderRow="1" firstDataRow="1" firstDataCol="1"/>
  <pivotFields count="24">
    <pivotField showAll="0"/>
    <pivotField showAll="0"/>
    <pivotField dataField="1" showAll="0"/>
    <pivotField numFmtId="164" showAll="0"/>
    <pivotField numFmtId="164" showAll="0"/>
    <pivotField numFmtId="164" showAll="0"/>
    <pivotField numFmtId="164" showAll="0"/>
    <pivotField numFmtId="164" showAll="0"/>
    <pivotField numFmtId="14" showAll="0">
      <items count="18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171"/>
        <item x="37"/>
        <item x="168"/>
        <item x="38"/>
        <item x="39"/>
        <item x="40"/>
        <item x="41"/>
        <item x="42"/>
        <item x="43"/>
        <item x="44"/>
        <item x="45"/>
        <item x="46"/>
        <item x="47"/>
        <item x="48"/>
        <item x="176"/>
        <item x="49"/>
        <item x="50"/>
        <item x="51"/>
        <item x="52"/>
        <item x="177"/>
        <item x="53"/>
        <item x="54"/>
        <item x="172"/>
        <item x="181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164"/>
        <item x="70"/>
        <item x="71"/>
        <item x="72"/>
        <item x="73"/>
        <item x="74"/>
        <item x="178"/>
        <item x="75"/>
        <item x="76"/>
        <item x="173"/>
        <item x="77"/>
        <item x="78"/>
        <item x="79"/>
        <item x="80"/>
        <item x="81"/>
        <item x="174"/>
        <item x="82"/>
        <item x="1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65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83"/>
        <item x="119"/>
        <item x="17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75"/>
        <item x="134"/>
        <item x="135"/>
        <item x="136"/>
        <item x="137"/>
        <item x="138"/>
        <item x="139"/>
        <item x="140"/>
        <item x="169"/>
        <item x="166"/>
        <item x="167"/>
        <item x="141"/>
        <item x="142"/>
        <item x="143"/>
        <item x="144"/>
        <item x="145"/>
        <item x="146"/>
        <item x="180"/>
        <item x="147"/>
        <item x="148"/>
        <item x="149"/>
        <item x="150"/>
        <item x="151"/>
        <item x="152"/>
        <item x="153"/>
        <item x="154"/>
        <item x="155"/>
        <item x="170"/>
        <item x="156"/>
        <item x="157"/>
        <item x="158"/>
        <item x="159"/>
        <item x="160"/>
        <item x="161"/>
        <item x="162"/>
        <item x="163"/>
        <item t="default"/>
      </items>
    </pivotField>
    <pivotField showAll="0"/>
    <pivotField numFmtId="14" showAll="0"/>
    <pivotField showAll="0"/>
    <pivotField showAll="0"/>
    <pivotField showAll="0"/>
    <pivotField showAll="0"/>
    <pivotField axis="axisRow" showAll="0" sortType="ascending">
      <items count="7">
        <item x="0"/>
        <item x="1"/>
        <item x="2"/>
        <item x="3"/>
        <item x="4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15"/>
  </rowFields>
  <rowItems count="7">
    <i>
      <x v="1"/>
    </i>
    <i>
      <x v="2"/>
    </i>
    <i>
      <x v="3"/>
    </i>
    <i>
      <x v="4"/>
    </i>
    <i>
      <x v="5"/>
    </i>
    <i>
      <x/>
    </i>
    <i t="grand">
      <x/>
    </i>
  </rowItems>
  <colItems count="1">
    <i/>
  </colItems>
  <dataFields count="1">
    <dataField name="Sum of OrderQuantity" fld="2" baseField="15" baseItem="1"/>
  </dataFields>
  <formats count="6">
    <format dxfId="5">
      <pivotArea type="all" dataOnly="0" outline="0" fieldPosition="0"/>
    </format>
    <format dxfId="4">
      <pivotArea outline="0" collapsedLevelsAreSubtotals="1" fieldPosition="0"/>
    </format>
    <format dxfId="3">
      <pivotArea field="15" type="button" dataOnly="0" labelOnly="1" outline="0" axis="axisRow" fieldPosition="0"/>
    </format>
    <format dxfId="2">
      <pivotArea dataOnly="0" labelOnly="1" fieldPosition="0">
        <references count="1">
          <reference field="15" count="0"/>
        </references>
      </pivotArea>
    </format>
    <format dxfId="1">
      <pivotArea dataOnly="0" labelOnly="1" grandRow="1" outline="0" fieldPosition="0"/>
    </format>
    <format dxfId="0">
      <pivotArea dataOnly="0" labelOnly="1" outline="0" axis="axisValues" fieldPosition="0"/>
    </format>
  </formats>
  <chartFormats count="1"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  <ext xmlns:xxpvi="http://schemas.microsoft.com/office/spreadsheetml/2022/pivotVersionInfo" uri="{9F748A41-CAEA-4470-BF7A-CE61E8FFA7F9}">
      <xxpvi:pivotVersionInfo>
        <xxpvi:lastUpdateFeature>RichData</xxpvi:lastUpdateFeature>
      </xxpvi:pivotVersionInfo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98F35F-A0BA-4DD4-A001-AED9DDAE47CA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H8:I15" firstHeaderRow="1" firstDataRow="1" firstDataCol="1"/>
  <pivotFields count="24">
    <pivotField showAll="0"/>
    <pivotField showAll="0"/>
    <pivotField showAll="0"/>
    <pivotField numFmtId="164" showAll="0"/>
    <pivotField numFmtId="164" showAll="0"/>
    <pivotField numFmtId="164" showAll="0"/>
    <pivotField dataField="1" numFmtId="164" showAll="0"/>
    <pivotField numFmtId="164" showAll="0"/>
    <pivotField numFmtId="14" showAll="0">
      <items count="18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171"/>
        <item x="37"/>
        <item x="168"/>
        <item x="38"/>
        <item x="39"/>
        <item x="40"/>
        <item x="41"/>
        <item x="42"/>
        <item x="43"/>
        <item x="44"/>
        <item x="45"/>
        <item x="46"/>
        <item x="47"/>
        <item x="48"/>
        <item x="176"/>
        <item x="49"/>
        <item x="50"/>
        <item x="51"/>
        <item x="52"/>
        <item x="177"/>
        <item x="53"/>
        <item x="54"/>
        <item x="172"/>
        <item x="181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164"/>
        <item x="70"/>
        <item x="71"/>
        <item x="72"/>
        <item x="73"/>
        <item x="74"/>
        <item x="178"/>
        <item x="75"/>
        <item x="76"/>
        <item x="173"/>
        <item x="77"/>
        <item x="78"/>
        <item x="79"/>
        <item x="80"/>
        <item x="81"/>
        <item x="174"/>
        <item x="82"/>
        <item x="1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65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83"/>
        <item x="119"/>
        <item x="17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75"/>
        <item x="134"/>
        <item x="135"/>
        <item x="136"/>
        <item x="137"/>
        <item x="138"/>
        <item x="139"/>
        <item x="140"/>
        <item x="169"/>
        <item x="166"/>
        <item x="167"/>
        <item x="141"/>
        <item x="142"/>
        <item x="143"/>
        <item x="144"/>
        <item x="145"/>
        <item x="146"/>
        <item x="180"/>
        <item x="147"/>
        <item x="148"/>
        <item x="149"/>
        <item x="150"/>
        <item x="151"/>
        <item x="152"/>
        <item x="153"/>
        <item x="154"/>
        <item x="155"/>
        <item x="170"/>
        <item x="156"/>
        <item x="157"/>
        <item x="158"/>
        <item x="159"/>
        <item x="160"/>
        <item x="161"/>
        <item x="162"/>
        <item x="163"/>
        <item t="default"/>
      </items>
    </pivotField>
    <pivotField axis="axisRow" showAll="0">
      <items count="7">
        <item x="0"/>
        <item x="1"/>
        <item x="2"/>
        <item x="3"/>
        <item x="4"/>
        <item x="5"/>
        <item t="default"/>
      </items>
    </pivotField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>
      <items count="368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</items>
    </pivotField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9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TotalRevenue" fld="6" baseField="0" baseItem="0" numFmtId="164"/>
  </dataFields>
  <formats count="6">
    <format dxfId="11">
      <pivotArea type="all" dataOnly="0" outline="0" fieldPosition="0"/>
    </format>
    <format dxfId="10">
      <pivotArea outline="0" collapsedLevelsAreSubtotals="1" fieldPosition="0"/>
    </format>
    <format dxfId="9">
      <pivotArea field="9" type="button" dataOnly="0" labelOnly="1" outline="0" axis="axisRow" fieldPosition="0"/>
    </format>
    <format dxfId="8">
      <pivotArea dataOnly="0" labelOnly="1" fieldPosition="0">
        <references count="1">
          <reference field="9" count="0"/>
        </references>
      </pivotArea>
    </format>
    <format dxfId="7">
      <pivotArea dataOnly="0" labelOnly="1" grandRow="1" outline="0" fieldPosition="0"/>
    </format>
    <format dxfId="6">
      <pivotArea dataOnly="0" labelOnly="1" outline="0" axis="axisValues" fieldPosition="0"/>
    </format>
  </formats>
  <chartFormats count="1"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  <ext xmlns:xxpvi="http://schemas.microsoft.com/office/spreadsheetml/2022/pivotVersionInfo" uri="{9F748A41-CAEA-4470-BF7A-CE61E8FFA7F9}">
      <xxpvi:pivotVersionInfo>
        <xxpvi:lastUpdateFeature>RichData</xxpvi:lastUpdateFeature>
      </xxpvi:pivotVersionInfo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A9F6206-7DE2-4368-A037-0ADD710DB6C1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B8:C11" firstHeaderRow="1" firstDataRow="1" firstDataCol="1"/>
  <pivotFields count="24">
    <pivotField showAll="0"/>
    <pivotField showAll="0"/>
    <pivotField dataField="1" showAll="0"/>
    <pivotField numFmtId="164" showAll="0"/>
    <pivotField numFmtId="164" showAll="0"/>
    <pivotField numFmtId="164" showAll="0"/>
    <pivotField numFmtId="164" showAll="0"/>
    <pivotField numFmtId="164" showAll="0"/>
    <pivotField numFmtId="14" showAll="0">
      <items count="18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171"/>
        <item x="37"/>
        <item x="168"/>
        <item x="38"/>
        <item x="39"/>
        <item x="40"/>
        <item x="41"/>
        <item x="42"/>
        <item x="43"/>
        <item x="44"/>
        <item x="45"/>
        <item x="46"/>
        <item x="47"/>
        <item x="48"/>
        <item x="176"/>
        <item x="49"/>
        <item x="50"/>
        <item x="51"/>
        <item x="52"/>
        <item x="177"/>
        <item x="53"/>
        <item x="54"/>
        <item x="172"/>
        <item x="181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164"/>
        <item x="70"/>
        <item x="71"/>
        <item x="72"/>
        <item x="73"/>
        <item x="74"/>
        <item x="178"/>
        <item x="75"/>
        <item x="76"/>
        <item x="173"/>
        <item x="77"/>
        <item x="78"/>
        <item x="79"/>
        <item x="80"/>
        <item x="81"/>
        <item x="174"/>
        <item x="82"/>
        <item x="1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65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83"/>
        <item x="119"/>
        <item x="17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75"/>
        <item x="134"/>
        <item x="135"/>
        <item x="136"/>
        <item x="137"/>
        <item x="138"/>
        <item x="139"/>
        <item x="140"/>
        <item x="169"/>
        <item x="166"/>
        <item x="167"/>
        <item x="141"/>
        <item x="142"/>
        <item x="143"/>
        <item x="144"/>
        <item x="145"/>
        <item x="146"/>
        <item x="180"/>
        <item x="147"/>
        <item x="148"/>
        <item x="149"/>
        <item x="150"/>
        <item x="151"/>
        <item x="152"/>
        <item x="153"/>
        <item x="154"/>
        <item x="155"/>
        <item x="170"/>
        <item x="156"/>
        <item x="157"/>
        <item x="158"/>
        <item x="159"/>
        <item x="160"/>
        <item x="161"/>
        <item x="162"/>
        <item x="163"/>
        <item t="default"/>
      </items>
    </pivotField>
    <pivotField showAll="0"/>
    <pivotField numFmtId="14"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17"/>
  </rowFields>
  <rowItems count="3">
    <i>
      <x/>
    </i>
    <i>
      <x v="1"/>
    </i>
    <i t="grand">
      <x/>
    </i>
  </rowItems>
  <colItems count="1">
    <i/>
  </colItems>
  <dataFields count="1">
    <dataField name="Sum of OrderQuantity" fld="2" baseField="0" baseItem="0"/>
  </dataFields>
  <formats count="6">
    <format dxfId="17">
      <pivotArea type="all" dataOnly="0" outline="0" fieldPosition="0"/>
    </format>
    <format dxfId="16">
      <pivotArea outline="0" collapsedLevelsAreSubtotals="1" fieldPosition="0"/>
    </format>
    <format dxfId="15">
      <pivotArea field="17" type="button" dataOnly="0" labelOnly="1" outline="0" axis="axisRow" fieldPosition="0"/>
    </format>
    <format dxfId="14">
      <pivotArea dataOnly="0" labelOnly="1" fieldPosition="0">
        <references count="1">
          <reference field="17" count="0"/>
        </references>
      </pivotArea>
    </format>
    <format dxfId="13">
      <pivotArea dataOnly="0" labelOnly="1" grandRow="1" outline="0" fieldPosition="0"/>
    </format>
    <format dxfId="12">
      <pivotArea dataOnly="0" labelOnly="1" outline="0" axis="axisValues" fieldPosition="0"/>
    </format>
  </formats>
  <chartFormats count="3">
    <chartFormat chart="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5">
      <pivotArea type="data" outline="0" fieldPosition="0">
        <references count="2">
          <reference field="4294967294" count="1" selected="0">
            <x v="0"/>
          </reference>
          <reference field="17" count="1" selected="0">
            <x v="0"/>
          </reference>
        </references>
      </pivotArea>
    </chartFormat>
    <chartFormat chart="3" format="6">
      <pivotArea type="data" outline="0" fieldPosition="0">
        <references count="2">
          <reference field="4294967294" count="1" selected="0">
            <x v="0"/>
          </reference>
          <reference field="17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  <ext xmlns:xxpvi="http://schemas.microsoft.com/office/spreadsheetml/2022/pivotVersionInfo" uri="{9F748A41-CAEA-4470-BF7A-CE61E8FFA7F9}">
      <xxpvi:pivotVersionInfo>
        <xxpvi:lastUpdateFeature>RichData</xxpvi:lastUpdateFeature>
      </xxpvi:pivotVersionInfo>
    </ext>
  </extLst>
</pivotTableDefinition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array.xml><?xml version="1.0" encoding="utf-8"?>
<arrayData xmlns="http://schemas.microsoft.com/office/spreadsheetml/2017/richdata2" count="1">
  <a r="1202"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r">1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i">2</v>
  </a>
</arrayData>
</file>

<file path=xl/richData/rdrichvalue.xml><?xml version="1.0" encoding="utf-8"?>
<rvData xmlns="http://schemas.microsoft.com/office/spreadsheetml/2017/richdata" count="4">
  <rv s="0">
    <v>0</v>
    <v>8</v>
    <v>1200</v>
    <v>5</v>
  </rv>
  <rv s="1">
    <v>8</v>
    <v>1</v>
  </rv>
  <rv s="2">
    <v>0</v>
  </rv>
  <rv s="3">
    <v>{B58EEA29-FC89-4516-9A32-E67FD3575E91}</v>
    <v>0</v>
    <v>0</v>
    <v>2</v>
  </rv>
</rvData>
</file>

<file path=xl/richData/rdrichvaluestructure.xml><?xml version="1.0" encoding="utf-8"?>
<rvStructures xmlns="http://schemas.microsoft.com/office/spreadsheetml/2017/richdata" count="4">
  <s t="_error">
    <k n="colOffset" t="i"/>
    <k n="errorType" t="i"/>
    <k n="rwOffset" t="i"/>
    <k n="subType" t="i"/>
  </s>
  <s t="_error">
    <k n="errorType" t="i"/>
    <k n="propagated" t="b"/>
  </s>
  <s t="_array">
    <k n="array" t="a"/>
  </s>
  <s t="_datasourcecontainer">
    <k n="%XLUID" t="s"/>
    <k n="_CRID" t="i"/>
    <k n="_Display" t="spb"/>
    <k n="Order Line Price" t="r"/>
  </s>
</rvStructures>
</file>

<file path=xl/richData/rdsupportingpropertybag.xml><?xml version="1.0" encoding="utf-8"?>
<supportingPropertyBags xmlns="http://schemas.microsoft.com/office/spreadsheetml/2017/richdata2">
  <spbArrays count="1">
    <a count="4">
      <v t="s">Order Line Price</v>
      <v t="s">_CRID</v>
      <v t="s">%XLUID</v>
      <v t="s">_Display</v>
    </a>
  </spbArrays>
  <spbData count="1">
    <spb s="0">
      <v>0</v>
    </spb>
  </spbData>
</supportingPropertyBags>
</file>

<file path=xl/richData/rdsupportingpropertybagstructure.xml><?xml version="1.0" encoding="utf-8"?>
<spbStructures xmlns="http://schemas.microsoft.com/office/spreadsheetml/2017/richdata2" count="1">
  <s>
    <k n="^Order" t="spba"/>
  </s>
</spbStructure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29333E2-0F8F-4EF2-A69B-25260307450D}" name="Sales" displayName="Sales" ref="A1:V1202" totalsRowShown="0">
  <autoFilter ref="A1:V1202" xr:uid="{D29333E2-0F8F-4EF2-A69B-25260307450D}"/>
  <sortState xmlns:xlrd2="http://schemas.microsoft.com/office/spreadsheetml/2017/richdata2" ref="A2:V1202">
    <sortCondition ref="P1:P1202"/>
  </sortState>
  <tableColumns count="22">
    <tableColumn id="1" xr3:uid="{0E05381B-D936-4594-A7E6-DBF9D4F4BF27}" name="OrderNo"/>
    <tableColumn id="2" xr3:uid="{36D23907-1E36-4759-83D9-1725F763E924}" name="SalesOrderLineKey"/>
    <tableColumn id="3" xr3:uid="{52091A90-916B-4BAC-A11D-213CA8C264B6}" name="OrderQuantity"/>
    <tableColumn id="4" xr3:uid="{2A523CCF-94C0-4E74-9AD8-8C0470E32F20}" name="ItemCost" dataDxfId="25"/>
    <tableColumn id="5" xr3:uid="{D2DC7614-BE10-4F00-B61E-4ADB567D4B04}" name="ItemPrice" dataDxfId="24"/>
    <tableColumn id="19" xr3:uid="{40A88151-828E-4FC3-A32F-BBDB4C52310A}" name="TotalCost" dataDxfId="23">
      <calculatedColumnFormula>Sales[[#This Row],[OrderQuantity]]*Sales[[#This Row],[ItemCost]]</calculatedColumnFormula>
    </tableColumn>
    <tableColumn id="21" xr3:uid="{3A716550-312C-454F-A4CD-B2E90A18E6A6}" name="TotalRevenue" dataDxfId="22">
      <calculatedColumnFormula>Sales[[#This Row],[OrderQuantity]]*Sales[[#This Row],[ItemPrice]]</calculatedColumnFormula>
    </tableColumn>
    <tableColumn id="20" xr3:uid="{268D2600-B0CE-4C3C-B79B-3008C9EB783A}" name="Profit" dataDxfId="21">
      <calculatedColumnFormula>Sales[[#This Row],[TotalRevenue]]-Sales[[#This Row],[TotalCost]]</calculatedColumnFormula>
    </tableColumn>
    <tableColumn id="6" xr3:uid="{C1094E03-D348-4D28-AC13-70D75300F158}" name="OrderDate" dataDxfId="20"/>
    <tableColumn id="22" xr3:uid="{51FD39C8-6EC5-40DB-9EA0-160FA7A44896}" name="Month" dataDxfId="19">
      <calculatedColumnFormula>CONCATENATE(TEXT(Sales[[#This Row],[OrderDate]],"yyyy"),"-",TEXT(Sales[[#This Row],[OrderDate]],"mm"))</calculatedColumnFormula>
    </tableColumn>
    <tableColumn id="7" xr3:uid="{B81E6531-729A-481B-83A9-50973F6B8893}" name="DeliveryDueDate" dataDxfId="18"/>
    <tableColumn id="8" xr3:uid="{97F9A786-DD3E-4C6F-9434-D98184D26473}" name="OrderToDelivery"/>
    <tableColumn id="9" xr3:uid="{A183321E-CC76-4E4A-B62C-CFAB5BE44619}" name="CustomerName"/>
    <tableColumn id="10" xr3:uid="{A0CAB2FC-DF79-4865-91B2-3294984D489C}" name="CustomerCity"/>
    <tableColumn id="11" xr3:uid="{D41DE186-C5F2-48E9-A6CA-8470892770E2}" name="CustomerState"/>
    <tableColumn id="12" xr3:uid="{F59E463C-5C3E-4727-AA27-1475EB0F6C26}" name="CustomerCountry"/>
    <tableColumn id="13" xr3:uid="{E9872F1B-27E5-4B11-A704-6915E3EE57C8}" name="ProductCategory"/>
    <tableColumn id="14" xr3:uid="{6B83F3C1-0D62-42B2-AA40-E567F4BC9A87}" name="ProductSubcategory"/>
    <tableColumn id="15" xr3:uid="{BA2062B0-D11C-4D53-A406-B67A47581C30}" name="Product"/>
    <tableColumn id="16" xr3:uid="{9DF1D1BC-C051-46BA-92C4-94E472E2ED41}" name="ProductColor"/>
    <tableColumn id="17" xr3:uid="{9AD2DBD6-7996-407B-9F28-07BC369D99F6}" name="Model"/>
    <tableColumn id="18" xr3:uid="{C864CD63-A8BD-4B3D-8E39-FAAECCEE0F86}" name="Order Line Pric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adventure-work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768753"/>
      </a:accent1>
      <a:accent2>
        <a:srgbClr val="8B5A2B"/>
      </a:accent2>
      <a:accent3>
        <a:srgbClr val="F3BE5F"/>
      </a:accent3>
      <a:accent4>
        <a:srgbClr val="D2691E"/>
      </a:accent4>
      <a:accent5>
        <a:srgbClr val="8B0000"/>
      </a:accent5>
      <a:accent6>
        <a:srgbClr val="6674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5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595108-5B65-4571-BCAB-C33AD2BA0247}">
  <dimension ref="B1:G68"/>
  <sheetViews>
    <sheetView showGridLines="0" tabSelected="1" workbookViewId="0">
      <selection activeCell="Q18" sqref="Q18"/>
    </sheetView>
  </sheetViews>
  <sheetFormatPr defaultRowHeight="16.5" x14ac:dyDescent="0.45"/>
  <cols>
    <col min="1" max="1" width="1.54296875" style="2" customWidth="1"/>
    <col min="2" max="2" width="21.26953125" style="2" customWidth="1"/>
    <col min="3" max="3" width="15.7265625" style="2" bestFit="1" customWidth="1"/>
    <col min="4" max="4" width="1.453125" style="2" customWidth="1"/>
    <col min="5" max="5" width="25.1796875" style="2" customWidth="1"/>
    <col min="6" max="6" width="17.453125" style="2" customWidth="1"/>
    <col min="7" max="7" width="26.08984375" style="2" customWidth="1"/>
    <col min="8" max="8" width="21.1796875" style="2" customWidth="1"/>
    <col min="9" max="16384" width="8.7265625" style="2"/>
  </cols>
  <sheetData>
    <row r="1" spans="7:7" ht="24" customHeight="1" x14ac:dyDescent="0.45"/>
    <row r="2" spans="7:7" x14ac:dyDescent="0.45">
      <c r="G2"/>
    </row>
    <row r="3" spans="7:7" x14ac:dyDescent="0.45">
      <c r="G3"/>
    </row>
    <row r="4" spans="7:7" x14ac:dyDescent="0.45">
      <c r="G4"/>
    </row>
    <row r="5" spans="7:7" x14ac:dyDescent="0.45">
      <c r="G5"/>
    </row>
    <row r="6" spans="7:7" x14ac:dyDescent="0.45">
      <c r="G6"/>
    </row>
    <row r="7" spans="7:7" x14ac:dyDescent="0.45">
      <c r="G7"/>
    </row>
    <row r="8" spans="7:7" x14ac:dyDescent="0.45">
      <c r="G8"/>
    </row>
    <row r="9" spans="7:7" x14ac:dyDescent="0.45">
      <c r="G9"/>
    </row>
    <row r="10" spans="7:7" x14ac:dyDescent="0.45">
      <c r="G10"/>
    </row>
    <row r="11" spans="7:7" x14ac:dyDescent="0.45">
      <c r="G11"/>
    </row>
    <row r="12" spans="7:7" x14ac:dyDescent="0.45">
      <c r="G12"/>
    </row>
    <row r="13" spans="7:7" x14ac:dyDescent="0.45">
      <c r="G13"/>
    </row>
    <row r="14" spans="7:7" x14ac:dyDescent="0.45">
      <c r="G14"/>
    </row>
    <row r="15" spans="7:7" x14ac:dyDescent="0.45">
      <c r="G15"/>
    </row>
    <row r="16" spans="7:7" x14ac:dyDescent="0.45">
      <c r="G16"/>
    </row>
    <row r="17" spans="2:7" x14ac:dyDescent="0.45">
      <c r="G17"/>
    </row>
    <row r="19" spans="2:7" ht="16.5" customHeight="1" x14ac:dyDescent="0.45"/>
    <row r="20" spans="2:7" ht="16.5" customHeight="1" x14ac:dyDescent="0.45"/>
    <row r="21" spans="2:7" ht="16.5" customHeight="1" x14ac:dyDescent="0.45"/>
    <row r="22" spans="2:7" ht="16.5" customHeight="1" x14ac:dyDescent="0.45"/>
    <row r="23" spans="2:7" ht="16.5" customHeight="1" x14ac:dyDescent="0.45"/>
    <row r="24" spans="2:7" ht="16.5" customHeight="1" thickBot="1" x14ac:dyDescent="0.5"/>
    <row r="25" spans="2:7" ht="21.5" customHeight="1" thickBot="1" x14ac:dyDescent="0.55000000000000004">
      <c r="B25" s="32" t="s">
        <v>2709</v>
      </c>
      <c r="C25" s="33"/>
      <c r="E25" s="32" t="s">
        <v>2713</v>
      </c>
      <c r="F25" s="33"/>
    </row>
    <row r="26" spans="2:7" ht="16.5" customHeight="1" thickBot="1" x14ac:dyDescent="0.5">
      <c r="B26" s="9" t="s">
        <v>16</v>
      </c>
      <c r="C26" s="10" t="s">
        <v>2708</v>
      </c>
      <c r="D26"/>
      <c r="E26" s="18" t="s">
        <v>2710</v>
      </c>
      <c r="F26" s="19" t="s">
        <v>2711</v>
      </c>
    </row>
    <row r="27" spans="2:7" ht="16.5" customHeight="1" x14ac:dyDescent="0.45">
      <c r="B27" s="11" t="s">
        <v>25</v>
      </c>
      <c r="C27" s="12">
        <v>197</v>
      </c>
      <c r="D27"/>
      <c r="E27" s="20" t="s">
        <v>52</v>
      </c>
      <c r="F27" s="21">
        <v>6.0237580993520519</v>
      </c>
    </row>
    <row r="28" spans="2:7" ht="16.5" customHeight="1" x14ac:dyDescent="0.45">
      <c r="B28" s="13" t="s">
        <v>71</v>
      </c>
      <c r="C28" s="14">
        <v>179</v>
      </c>
      <c r="D28"/>
      <c r="E28" s="20" t="s">
        <v>0</v>
      </c>
      <c r="F28" s="21">
        <v>5.741935483870968</v>
      </c>
    </row>
    <row r="29" spans="2:7" ht="16.5" customHeight="1" x14ac:dyDescent="0.45">
      <c r="B29" s="13" t="s">
        <v>88</v>
      </c>
      <c r="C29" s="14">
        <v>167</v>
      </c>
      <c r="D29"/>
      <c r="E29" s="20" t="s">
        <v>32</v>
      </c>
      <c r="F29" s="21">
        <v>6.371428571428571</v>
      </c>
    </row>
    <row r="30" spans="2:7" ht="16.5" customHeight="1" x14ac:dyDescent="0.45">
      <c r="B30" s="13" t="s">
        <v>55</v>
      </c>
      <c r="C30" s="14">
        <v>157</v>
      </c>
      <c r="D30"/>
      <c r="E30" s="20" t="s">
        <v>96</v>
      </c>
      <c r="F30" s="21">
        <v>6</v>
      </c>
    </row>
    <row r="31" spans="2:7" ht="16.5" customHeight="1" x14ac:dyDescent="0.45">
      <c r="B31" s="13" t="s">
        <v>84</v>
      </c>
      <c r="C31" s="14">
        <v>155</v>
      </c>
      <c r="D31"/>
      <c r="E31" s="20" t="s">
        <v>79</v>
      </c>
      <c r="F31" s="21">
        <v>5.6324786324786329</v>
      </c>
    </row>
    <row r="32" spans="2:7" ht="16.5" customHeight="1" x14ac:dyDescent="0.45">
      <c r="B32" s="13" t="s">
        <v>67</v>
      </c>
      <c r="C32" s="14">
        <v>39</v>
      </c>
      <c r="D32"/>
      <c r="E32" s="20" t="s">
        <v>41</v>
      </c>
      <c r="F32" s="21">
        <v>5.8725490196078427</v>
      </c>
    </row>
    <row r="33" spans="2:7" ht="16.5" customHeight="1" x14ac:dyDescent="0.45">
      <c r="B33" s="13" t="s">
        <v>160</v>
      </c>
      <c r="C33" s="14">
        <v>35</v>
      </c>
      <c r="D33"/>
      <c r="E33" s="22" t="s">
        <v>2706</v>
      </c>
      <c r="F33" s="23">
        <v>5.9383846794338053</v>
      </c>
    </row>
    <row r="34" spans="2:7" ht="16.5" customHeight="1" x14ac:dyDescent="0.45">
      <c r="B34" s="13" t="s">
        <v>34</v>
      </c>
      <c r="C34" s="14">
        <v>28</v>
      </c>
      <c r="D34"/>
      <c r="E34"/>
      <c r="F34"/>
      <c r="G34"/>
    </row>
    <row r="35" spans="2:7" ht="16.5" customHeight="1" x14ac:dyDescent="0.45">
      <c r="B35" s="13" t="s">
        <v>435</v>
      </c>
      <c r="C35" s="14">
        <v>25</v>
      </c>
      <c r="D35"/>
      <c r="E35"/>
      <c r="F35"/>
      <c r="G35"/>
    </row>
    <row r="36" spans="2:7" ht="16.5" customHeight="1" thickBot="1" x14ac:dyDescent="0.5">
      <c r="B36" s="15" t="s">
        <v>64</v>
      </c>
      <c r="C36" s="14">
        <v>24</v>
      </c>
      <c r="D36"/>
      <c r="E36"/>
      <c r="F36"/>
      <c r="G36"/>
    </row>
    <row r="37" spans="2:7" ht="17" thickBot="1" x14ac:dyDescent="0.5">
      <c r="B37" s="16" t="s">
        <v>2706</v>
      </c>
      <c r="C37" s="17">
        <v>1006</v>
      </c>
      <c r="D37"/>
      <c r="E37"/>
      <c r="F37"/>
      <c r="G37"/>
    </row>
    <row r="38" spans="2:7" x14ac:dyDescent="0.45">
      <c r="E38"/>
      <c r="F38"/>
      <c r="G38"/>
    </row>
    <row r="39" spans="2:7" x14ac:dyDescent="0.45">
      <c r="E39"/>
      <c r="F39"/>
      <c r="G39"/>
    </row>
    <row r="40" spans="2:7" x14ac:dyDescent="0.45">
      <c r="D40"/>
      <c r="E40"/>
      <c r="F40"/>
      <c r="G40"/>
    </row>
    <row r="41" spans="2:7" x14ac:dyDescent="0.45">
      <c r="D41"/>
      <c r="E41"/>
      <c r="F41"/>
      <c r="G41"/>
    </row>
    <row r="42" spans="2:7" x14ac:dyDescent="0.45">
      <c r="D42"/>
      <c r="E42"/>
      <c r="F42"/>
      <c r="G42"/>
    </row>
    <row r="43" spans="2:7" x14ac:dyDescent="0.45">
      <c r="D43"/>
      <c r="E43"/>
      <c r="F43"/>
      <c r="G43"/>
    </row>
    <row r="44" spans="2:7" x14ac:dyDescent="0.45">
      <c r="D44"/>
      <c r="E44"/>
      <c r="F44"/>
    </row>
    <row r="45" spans="2:7" x14ac:dyDescent="0.45">
      <c r="D45"/>
      <c r="E45"/>
      <c r="F45"/>
    </row>
    <row r="46" spans="2:7" x14ac:dyDescent="0.45">
      <c r="D46"/>
      <c r="E46"/>
      <c r="F46"/>
    </row>
    <row r="47" spans="2:7" x14ac:dyDescent="0.45">
      <c r="D47"/>
      <c r="E47"/>
      <c r="F47"/>
    </row>
    <row r="48" spans="2:7" x14ac:dyDescent="0.45">
      <c r="D48"/>
      <c r="E48"/>
      <c r="F48"/>
    </row>
    <row r="49" spans="2:6" x14ac:dyDescent="0.45">
      <c r="D49"/>
      <c r="E49"/>
      <c r="F49"/>
    </row>
    <row r="50" spans="2:6" x14ac:dyDescent="0.45">
      <c r="D50"/>
      <c r="E50"/>
    </row>
    <row r="51" spans="2:6" x14ac:dyDescent="0.45">
      <c r="D51"/>
    </row>
    <row r="52" spans="2:6" x14ac:dyDescent="0.45">
      <c r="B52"/>
      <c r="C52"/>
      <c r="D52"/>
    </row>
    <row r="53" spans="2:6" x14ac:dyDescent="0.45">
      <c r="B53"/>
      <c r="C53"/>
      <c r="D53"/>
    </row>
    <row r="54" spans="2:6" x14ac:dyDescent="0.45">
      <c r="B54"/>
      <c r="C54"/>
      <c r="D54"/>
    </row>
    <row r="55" spans="2:6" x14ac:dyDescent="0.45">
      <c r="B55"/>
      <c r="C55"/>
      <c r="D55"/>
    </row>
    <row r="56" spans="2:6" x14ac:dyDescent="0.45">
      <c r="B56"/>
      <c r="C56"/>
      <c r="D56"/>
    </row>
    <row r="57" spans="2:6" x14ac:dyDescent="0.45">
      <c r="B57"/>
      <c r="C57"/>
      <c r="D57"/>
    </row>
    <row r="58" spans="2:6" x14ac:dyDescent="0.45">
      <c r="B58"/>
      <c r="C58"/>
    </row>
    <row r="59" spans="2:6" x14ac:dyDescent="0.45">
      <c r="B59"/>
      <c r="C59"/>
    </row>
    <row r="60" spans="2:6" x14ac:dyDescent="0.45">
      <c r="B60"/>
      <c r="C60"/>
    </row>
    <row r="61" spans="2:6" x14ac:dyDescent="0.45">
      <c r="B61"/>
      <c r="C61"/>
    </row>
    <row r="62" spans="2:6" x14ac:dyDescent="0.45">
      <c r="B62"/>
      <c r="C62"/>
    </row>
    <row r="63" spans="2:6" x14ac:dyDescent="0.45">
      <c r="B63"/>
      <c r="C63"/>
    </row>
    <row r="64" spans="2:6" x14ac:dyDescent="0.45">
      <c r="B64"/>
      <c r="C64"/>
    </row>
    <row r="65" spans="2:3" x14ac:dyDescent="0.45">
      <c r="B65"/>
      <c r="C65"/>
    </row>
    <row r="66" spans="2:3" x14ac:dyDescent="0.45">
      <c r="B66"/>
      <c r="C66"/>
    </row>
    <row r="67" spans="2:3" x14ac:dyDescent="0.45">
      <c r="B67"/>
      <c r="C67"/>
    </row>
    <row r="68" spans="2:3" x14ac:dyDescent="0.45">
      <c r="B68"/>
      <c r="C68"/>
    </row>
  </sheetData>
  <mergeCells count="2">
    <mergeCell ref="B25:C25"/>
    <mergeCell ref="E25:F25"/>
  </mergeCells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E3D70-8293-410B-AF73-6A8FC8457EA5}">
  <dimension ref="A1:V1202"/>
  <sheetViews>
    <sheetView zoomScaleNormal="100" workbookViewId="0">
      <selection activeCell="J2" sqref="J2"/>
    </sheetView>
  </sheetViews>
  <sheetFormatPr defaultRowHeight="14.5" x14ac:dyDescent="0.35"/>
  <cols>
    <col min="1" max="1" width="10.36328125" bestFit="1" customWidth="1"/>
    <col min="2" max="2" width="18.6328125" bestFit="1" customWidth="1"/>
    <col min="3" max="3" width="15.453125" bestFit="1" customWidth="1"/>
    <col min="4" max="4" width="10.7265625" bestFit="1" customWidth="1"/>
    <col min="5" max="5" width="11.08984375" bestFit="1" customWidth="1"/>
    <col min="6" max="6" width="11.08984375" style="5" bestFit="1" customWidth="1"/>
    <col min="7" max="7" width="14.54296875" style="5" bestFit="1" customWidth="1"/>
    <col min="8" max="8" width="10.54296875" style="5" customWidth="1"/>
    <col min="9" max="9" width="12" style="3" bestFit="1" customWidth="1"/>
    <col min="10" max="10" width="8.81640625" style="3" bestFit="1" customWidth="1"/>
    <col min="11" max="11" width="17.26953125" style="4" bestFit="1" customWidth="1"/>
    <col min="12" max="12" width="16.90625" bestFit="1" customWidth="1"/>
    <col min="13" max="13" width="18.453125" bestFit="1" customWidth="1"/>
    <col min="14" max="14" width="19.453125" bestFit="1" customWidth="1"/>
    <col min="15" max="15" width="18.6328125" bestFit="1" customWidth="1"/>
    <col min="16" max="16" width="18.08984375" bestFit="1" customWidth="1"/>
    <col min="17" max="17" width="17.26953125" bestFit="1" customWidth="1"/>
    <col min="18" max="18" width="20.1796875" bestFit="1" customWidth="1"/>
    <col min="19" max="19" width="20.6328125" bestFit="1" customWidth="1"/>
    <col min="20" max="20" width="14.1796875" bestFit="1" customWidth="1"/>
    <col min="21" max="21" width="12.6328125" bestFit="1" customWidth="1"/>
    <col min="22" max="22" width="16.453125" bestFit="1" customWidth="1"/>
  </cols>
  <sheetData>
    <row r="1" spans="1:22" x14ac:dyDescent="0.35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2715</v>
      </c>
      <c r="G1" t="s">
        <v>2716</v>
      </c>
      <c r="H1" t="s">
        <v>2707</v>
      </c>
      <c r="I1" t="s">
        <v>8</v>
      </c>
      <c r="J1" t="s">
        <v>2712</v>
      </c>
      <c r="K1" t="s">
        <v>9</v>
      </c>
      <c r="L1" t="s">
        <v>2704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2705</v>
      </c>
    </row>
    <row r="2" spans="1:22" x14ac:dyDescent="0.35">
      <c r="A2" t="s">
        <v>48</v>
      </c>
      <c r="B2">
        <v>43701001</v>
      </c>
      <c r="C2">
        <v>1</v>
      </c>
      <c r="D2" s="1">
        <v>1912.15</v>
      </c>
      <c r="E2" s="1">
        <v>3399.99</v>
      </c>
      <c r="F2" s="6">
        <f>Sales[[#This Row],[OrderQuantity]]*Sales[[#This Row],[ItemCost]]</f>
        <v>1912.15</v>
      </c>
      <c r="G2" s="6">
        <f>Sales[[#This Row],[OrderQuantity]]*Sales[[#This Row],[ItemPrice]]</f>
        <v>3399.99</v>
      </c>
      <c r="H2" s="6">
        <f>Sales[[#This Row],[TotalRevenue]]-Sales[[#This Row],[TotalCost]]</f>
        <v>1487.8399999999997</v>
      </c>
      <c r="I2" s="4">
        <v>42917</v>
      </c>
      <c r="J2" s="4" t="str">
        <f>CONCATENATE(TEXT(Sales[[#This Row],[OrderDate]],"yyyy"),"-",TEXT(Sales[[#This Row],[OrderDate]],"mm"))</f>
        <v>2017-07</v>
      </c>
      <c r="K2" s="4">
        <v>42927</v>
      </c>
      <c r="L2">
        <v>10</v>
      </c>
      <c r="M2" t="s">
        <v>49</v>
      </c>
      <c r="N2" t="s">
        <v>50</v>
      </c>
      <c r="O2" t="s">
        <v>51</v>
      </c>
      <c r="P2" t="s">
        <v>52</v>
      </c>
      <c r="Q2" t="s">
        <v>23</v>
      </c>
      <c r="R2" t="s">
        <v>33</v>
      </c>
      <c r="S2" t="s">
        <v>34</v>
      </c>
      <c r="T2" t="s">
        <v>35</v>
      </c>
      <c r="U2" t="s">
        <v>36</v>
      </c>
    </row>
    <row r="3" spans="1:22" x14ac:dyDescent="0.35">
      <c r="A3" t="s">
        <v>56</v>
      </c>
      <c r="B3">
        <v>43703001</v>
      </c>
      <c r="C3">
        <v>1</v>
      </c>
      <c r="D3" s="1">
        <v>2171.29</v>
      </c>
      <c r="E3" s="1">
        <v>3578.27</v>
      </c>
      <c r="F3" s="6">
        <f>Sales[[#This Row],[OrderQuantity]]*Sales[[#This Row],[ItemCost]]</f>
        <v>2171.29</v>
      </c>
      <c r="G3" s="6">
        <f>Sales[[#This Row],[OrderQuantity]]*Sales[[#This Row],[ItemPrice]]</f>
        <v>3578.27</v>
      </c>
      <c r="H3" s="6">
        <f>Sales[[#This Row],[TotalRevenue]]-Sales[[#This Row],[TotalCost]]</f>
        <v>1406.98</v>
      </c>
      <c r="I3" s="4">
        <v>42917</v>
      </c>
      <c r="J3" s="4" t="str">
        <f>CONCATENATE(TEXT(Sales[[#This Row],[OrderDate]],"yyyy"),"-",TEXT(Sales[[#This Row],[OrderDate]],"mm"))</f>
        <v>2017-07</v>
      </c>
      <c r="K3" s="4">
        <v>42923</v>
      </c>
      <c r="L3">
        <v>6</v>
      </c>
      <c r="M3" t="s">
        <v>57</v>
      </c>
      <c r="N3" t="s">
        <v>58</v>
      </c>
      <c r="O3" t="s">
        <v>59</v>
      </c>
      <c r="P3" t="s">
        <v>52</v>
      </c>
      <c r="Q3" t="s">
        <v>23</v>
      </c>
      <c r="R3" t="s">
        <v>24</v>
      </c>
      <c r="S3" t="s">
        <v>25</v>
      </c>
      <c r="T3" t="s">
        <v>26</v>
      </c>
      <c r="U3" t="s">
        <v>27</v>
      </c>
    </row>
    <row r="4" spans="1:22" x14ac:dyDescent="0.35">
      <c r="A4" t="s">
        <v>60</v>
      </c>
      <c r="B4">
        <v>43704001</v>
      </c>
      <c r="C4">
        <v>1</v>
      </c>
      <c r="D4" s="1">
        <v>1898.09</v>
      </c>
      <c r="E4" s="1">
        <v>3374.99</v>
      </c>
      <c r="F4" s="6">
        <f>Sales[[#This Row],[OrderQuantity]]*Sales[[#This Row],[ItemCost]]</f>
        <v>1898.09</v>
      </c>
      <c r="G4" s="6">
        <f>Sales[[#This Row],[OrderQuantity]]*Sales[[#This Row],[ItemPrice]]</f>
        <v>3374.99</v>
      </c>
      <c r="H4" s="6">
        <f>Sales[[#This Row],[TotalRevenue]]-Sales[[#This Row],[TotalCost]]</f>
        <v>1476.8999999999999</v>
      </c>
      <c r="I4" s="4">
        <v>42917</v>
      </c>
      <c r="J4" s="4" t="str">
        <f>CONCATENATE(TEXT(Sales[[#This Row],[OrderDate]],"yyyy"),"-",TEXT(Sales[[#This Row],[OrderDate]],"mm"))</f>
        <v>2017-07</v>
      </c>
      <c r="K4" s="4">
        <v>42920</v>
      </c>
      <c r="L4">
        <v>3</v>
      </c>
      <c r="M4" t="s">
        <v>61</v>
      </c>
      <c r="N4" t="s">
        <v>62</v>
      </c>
      <c r="O4" t="s">
        <v>63</v>
      </c>
      <c r="P4" t="s">
        <v>52</v>
      </c>
      <c r="Q4" t="s">
        <v>23</v>
      </c>
      <c r="R4" t="s">
        <v>33</v>
      </c>
      <c r="S4" t="s">
        <v>64</v>
      </c>
      <c r="T4" t="s">
        <v>1</v>
      </c>
      <c r="U4" t="s">
        <v>36</v>
      </c>
    </row>
    <row r="5" spans="1:22" x14ac:dyDescent="0.35">
      <c r="A5" t="s">
        <v>65</v>
      </c>
      <c r="B5">
        <v>43705001</v>
      </c>
      <c r="C5">
        <v>1</v>
      </c>
      <c r="D5" s="1">
        <v>1912.15</v>
      </c>
      <c r="E5" s="1">
        <v>3399.99</v>
      </c>
      <c r="F5" s="6">
        <f>Sales[[#This Row],[OrderQuantity]]*Sales[[#This Row],[ItemCost]]</f>
        <v>1912.15</v>
      </c>
      <c r="G5" s="6">
        <f>Sales[[#This Row],[OrderQuantity]]*Sales[[#This Row],[ItemPrice]]</f>
        <v>3399.99</v>
      </c>
      <c r="H5" s="6">
        <f>Sales[[#This Row],[TotalRevenue]]-Sales[[#This Row],[TotalCost]]</f>
        <v>1487.8399999999997</v>
      </c>
      <c r="I5" s="4">
        <v>42917</v>
      </c>
      <c r="J5" s="4" t="str">
        <f>CONCATENATE(TEXT(Sales[[#This Row],[OrderDate]],"yyyy"),"-",TEXT(Sales[[#This Row],[OrderDate]],"mm"))</f>
        <v>2017-07</v>
      </c>
      <c r="K5" s="4">
        <v>42921</v>
      </c>
      <c r="L5">
        <v>4</v>
      </c>
      <c r="M5" t="s">
        <v>66</v>
      </c>
      <c r="N5" t="s">
        <v>62</v>
      </c>
      <c r="O5" t="s">
        <v>63</v>
      </c>
      <c r="P5" t="s">
        <v>52</v>
      </c>
      <c r="Q5" t="s">
        <v>23</v>
      </c>
      <c r="R5" t="s">
        <v>33</v>
      </c>
      <c r="S5" t="s">
        <v>67</v>
      </c>
      <c r="T5" t="s">
        <v>35</v>
      </c>
      <c r="U5" t="s">
        <v>36</v>
      </c>
    </row>
    <row r="6" spans="1:22" x14ac:dyDescent="0.35">
      <c r="A6" t="s">
        <v>81</v>
      </c>
      <c r="B6">
        <v>43709001</v>
      </c>
      <c r="C6">
        <v>1</v>
      </c>
      <c r="D6" s="1">
        <v>2171.29</v>
      </c>
      <c r="E6" s="1">
        <v>3578.27</v>
      </c>
      <c r="F6" s="6">
        <f>Sales[[#This Row],[OrderQuantity]]*Sales[[#This Row],[ItemCost]]</f>
        <v>2171.29</v>
      </c>
      <c r="G6" s="6">
        <f>Sales[[#This Row],[OrderQuantity]]*Sales[[#This Row],[ItemPrice]]</f>
        <v>3578.27</v>
      </c>
      <c r="H6" s="6">
        <f>Sales[[#This Row],[TotalRevenue]]-Sales[[#This Row],[TotalCost]]</f>
        <v>1406.98</v>
      </c>
      <c r="I6" s="4">
        <v>42918</v>
      </c>
      <c r="J6" s="4" t="str">
        <f>CONCATENATE(TEXT(Sales[[#This Row],[OrderDate]],"yyyy"),"-",TEXT(Sales[[#This Row],[OrderDate]],"mm"))</f>
        <v>2017-07</v>
      </c>
      <c r="K6" s="4">
        <v>42923</v>
      </c>
      <c r="L6">
        <v>5</v>
      </c>
      <c r="M6" t="s">
        <v>82</v>
      </c>
      <c r="N6" t="s">
        <v>83</v>
      </c>
      <c r="O6" t="s">
        <v>63</v>
      </c>
      <c r="P6" t="s">
        <v>52</v>
      </c>
      <c r="Q6" t="s">
        <v>23</v>
      </c>
      <c r="R6" t="s">
        <v>24</v>
      </c>
      <c r="S6" t="s">
        <v>84</v>
      </c>
      <c r="T6" t="s">
        <v>26</v>
      </c>
      <c r="U6" t="s">
        <v>27</v>
      </c>
    </row>
    <row r="7" spans="1:22" x14ac:dyDescent="0.35">
      <c r="A7" t="s">
        <v>85</v>
      </c>
      <c r="B7">
        <v>43710001</v>
      </c>
      <c r="C7">
        <v>1</v>
      </c>
      <c r="D7" s="1">
        <v>2171.29</v>
      </c>
      <c r="E7" s="1">
        <v>3578.27</v>
      </c>
      <c r="F7" s="6">
        <f>Sales[[#This Row],[OrderQuantity]]*Sales[[#This Row],[ItemCost]]</f>
        <v>2171.29</v>
      </c>
      <c r="G7" s="6">
        <f>Sales[[#This Row],[OrderQuantity]]*Sales[[#This Row],[ItemPrice]]</f>
        <v>3578.27</v>
      </c>
      <c r="H7" s="6">
        <f>Sales[[#This Row],[TotalRevenue]]-Sales[[#This Row],[TotalCost]]</f>
        <v>1406.98</v>
      </c>
      <c r="I7" s="4">
        <v>42918</v>
      </c>
      <c r="J7" s="4" t="str">
        <f>CONCATENATE(TEXT(Sales[[#This Row],[OrderDate]],"yyyy"),"-",TEXT(Sales[[#This Row],[OrderDate]],"mm"))</f>
        <v>2017-07</v>
      </c>
      <c r="K7" s="4">
        <v>42926</v>
      </c>
      <c r="L7">
        <v>8</v>
      </c>
      <c r="M7" t="s">
        <v>86</v>
      </c>
      <c r="N7" t="s">
        <v>87</v>
      </c>
      <c r="O7" t="s">
        <v>51</v>
      </c>
      <c r="P7" t="s">
        <v>52</v>
      </c>
      <c r="Q7" t="s">
        <v>23</v>
      </c>
      <c r="R7" t="s">
        <v>24</v>
      </c>
      <c r="S7" t="s">
        <v>88</v>
      </c>
      <c r="T7" t="s">
        <v>26</v>
      </c>
      <c r="U7" t="s">
        <v>27</v>
      </c>
    </row>
    <row r="8" spans="1:22" x14ac:dyDescent="0.35">
      <c r="A8" t="s">
        <v>103</v>
      </c>
      <c r="B8">
        <v>43715001</v>
      </c>
      <c r="C8">
        <v>1</v>
      </c>
      <c r="D8" s="1">
        <v>2171.29</v>
      </c>
      <c r="E8" s="1">
        <v>3578.27</v>
      </c>
      <c r="F8" s="6">
        <f>Sales[[#This Row],[OrderQuantity]]*Sales[[#This Row],[ItemCost]]</f>
        <v>2171.29</v>
      </c>
      <c r="G8" s="6">
        <f>Sales[[#This Row],[OrderQuantity]]*Sales[[#This Row],[ItemPrice]]</f>
        <v>3578.27</v>
      </c>
      <c r="H8" s="6">
        <f>Sales[[#This Row],[TotalRevenue]]-Sales[[#This Row],[TotalCost]]</f>
        <v>1406.98</v>
      </c>
      <c r="I8" s="4">
        <v>42919</v>
      </c>
      <c r="J8" s="4" t="str">
        <f>CONCATENATE(TEXT(Sales[[#This Row],[OrderDate]],"yyyy"),"-",TEXT(Sales[[#This Row],[OrderDate]],"mm"))</f>
        <v>2017-07</v>
      </c>
      <c r="K8" s="4">
        <v>42927</v>
      </c>
      <c r="L8">
        <v>8</v>
      </c>
      <c r="M8" t="s">
        <v>104</v>
      </c>
      <c r="N8" t="s">
        <v>105</v>
      </c>
      <c r="O8" t="s">
        <v>106</v>
      </c>
      <c r="P8" t="s">
        <v>52</v>
      </c>
      <c r="Q8" t="s">
        <v>23</v>
      </c>
      <c r="R8" t="s">
        <v>24</v>
      </c>
      <c r="S8" t="s">
        <v>88</v>
      </c>
      <c r="T8" t="s">
        <v>26</v>
      </c>
      <c r="U8" t="s">
        <v>27</v>
      </c>
    </row>
    <row r="9" spans="1:22" x14ac:dyDescent="0.35">
      <c r="A9" t="s">
        <v>107</v>
      </c>
      <c r="B9">
        <v>43716001</v>
      </c>
      <c r="C9">
        <v>1</v>
      </c>
      <c r="D9" s="1">
        <v>2171.29</v>
      </c>
      <c r="E9" s="1">
        <v>3578.27</v>
      </c>
      <c r="F9" s="6">
        <f>Sales[[#This Row],[OrderQuantity]]*Sales[[#This Row],[ItemCost]]</f>
        <v>2171.29</v>
      </c>
      <c r="G9" s="6">
        <f>Sales[[#This Row],[OrderQuantity]]*Sales[[#This Row],[ItemPrice]]</f>
        <v>3578.27</v>
      </c>
      <c r="H9" s="6">
        <f>Sales[[#This Row],[TotalRevenue]]-Sales[[#This Row],[TotalCost]]</f>
        <v>1406.98</v>
      </c>
      <c r="I9" s="4">
        <v>42919</v>
      </c>
      <c r="J9" s="4" t="str">
        <f>CONCATENATE(TEXT(Sales[[#This Row],[OrderDate]],"yyyy"),"-",TEXT(Sales[[#This Row],[OrderDate]],"mm"))</f>
        <v>2017-07</v>
      </c>
      <c r="K9" s="4">
        <v>42925</v>
      </c>
      <c r="L9">
        <v>6</v>
      </c>
      <c r="M9" t="s">
        <v>108</v>
      </c>
      <c r="N9" t="s">
        <v>109</v>
      </c>
      <c r="O9" t="s">
        <v>51</v>
      </c>
      <c r="P9" t="s">
        <v>52</v>
      </c>
      <c r="Q9" t="s">
        <v>23</v>
      </c>
      <c r="R9" t="s">
        <v>24</v>
      </c>
      <c r="S9" t="s">
        <v>55</v>
      </c>
      <c r="T9" t="s">
        <v>26</v>
      </c>
      <c r="U9" t="s">
        <v>27</v>
      </c>
    </row>
    <row r="10" spans="1:22" x14ac:dyDescent="0.35">
      <c r="A10" t="s">
        <v>110</v>
      </c>
      <c r="B10">
        <v>43717001</v>
      </c>
      <c r="C10">
        <v>1</v>
      </c>
      <c r="D10" s="1">
        <v>413.15</v>
      </c>
      <c r="E10" s="1">
        <v>699.1</v>
      </c>
      <c r="F10" s="6">
        <f>Sales[[#This Row],[OrderQuantity]]*Sales[[#This Row],[ItemCost]]</f>
        <v>413.15</v>
      </c>
      <c r="G10" s="6">
        <f>Sales[[#This Row],[OrderQuantity]]*Sales[[#This Row],[ItemPrice]]</f>
        <v>699.1</v>
      </c>
      <c r="H10" s="6">
        <f>Sales[[#This Row],[TotalRevenue]]-Sales[[#This Row],[TotalCost]]</f>
        <v>285.95000000000005</v>
      </c>
      <c r="I10" s="4">
        <v>42919</v>
      </c>
      <c r="J10" s="4" t="str">
        <f>CONCATENATE(TEXT(Sales[[#This Row],[OrderDate]],"yyyy"),"-",TEXT(Sales[[#This Row],[OrderDate]],"mm"))</f>
        <v>2017-07</v>
      </c>
      <c r="K10" s="4">
        <v>42924</v>
      </c>
      <c r="L10">
        <v>5</v>
      </c>
      <c r="M10" t="s">
        <v>111</v>
      </c>
      <c r="N10" t="s">
        <v>109</v>
      </c>
      <c r="O10" t="s">
        <v>51</v>
      </c>
      <c r="P10" t="s">
        <v>52</v>
      </c>
      <c r="Q10" t="s">
        <v>23</v>
      </c>
      <c r="R10" t="s">
        <v>24</v>
      </c>
      <c r="S10" t="s">
        <v>46</v>
      </c>
      <c r="T10" t="s">
        <v>1</v>
      </c>
      <c r="U10" t="s">
        <v>47</v>
      </c>
    </row>
    <row r="11" spans="1:22" x14ac:dyDescent="0.35">
      <c r="A11" t="s">
        <v>132</v>
      </c>
      <c r="B11">
        <v>43724001</v>
      </c>
      <c r="C11">
        <v>1</v>
      </c>
      <c r="D11" s="1">
        <v>2171.29</v>
      </c>
      <c r="E11" s="1">
        <v>3578.27</v>
      </c>
      <c r="F11" s="6">
        <f>Sales[[#This Row],[OrderQuantity]]*Sales[[#This Row],[ItemCost]]</f>
        <v>2171.29</v>
      </c>
      <c r="G11" s="6">
        <f>Sales[[#This Row],[OrderQuantity]]*Sales[[#This Row],[ItemPrice]]</f>
        <v>3578.27</v>
      </c>
      <c r="H11" s="6">
        <f>Sales[[#This Row],[TotalRevenue]]-Sales[[#This Row],[TotalCost]]</f>
        <v>1406.98</v>
      </c>
      <c r="I11" s="4">
        <v>42920</v>
      </c>
      <c r="J11" s="4" t="str">
        <f>CONCATENATE(TEXT(Sales[[#This Row],[OrderDate]],"yyyy"),"-",TEXT(Sales[[#This Row],[OrderDate]],"mm"))</f>
        <v>2017-07</v>
      </c>
      <c r="K11" s="4">
        <v>42928</v>
      </c>
      <c r="L11">
        <v>8</v>
      </c>
      <c r="M11" t="s">
        <v>133</v>
      </c>
      <c r="N11" t="s">
        <v>134</v>
      </c>
      <c r="O11" t="s">
        <v>106</v>
      </c>
      <c r="P11" t="s">
        <v>52</v>
      </c>
      <c r="Q11" t="s">
        <v>23</v>
      </c>
      <c r="R11" t="s">
        <v>24</v>
      </c>
      <c r="S11" t="s">
        <v>55</v>
      </c>
      <c r="T11" t="s">
        <v>26</v>
      </c>
      <c r="U11" t="s">
        <v>27</v>
      </c>
    </row>
    <row r="12" spans="1:22" x14ac:dyDescent="0.35">
      <c r="A12" t="s">
        <v>142</v>
      </c>
      <c r="B12">
        <v>43727001</v>
      </c>
      <c r="C12">
        <v>1</v>
      </c>
      <c r="D12" s="1">
        <v>2171.29</v>
      </c>
      <c r="E12" s="1">
        <v>3578.27</v>
      </c>
      <c r="F12" s="6">
        <f>Sales[[#This Row],[OrderQuantity]]*Sales[[#This Row],[ItemCost]]</f>
        <v>2171.29</v>
      </c>
      <c r="G12" s="6">
        <f>Sales[[#This Row],[OrderQuantity]]*Sales[[#This Row],[ItemPrice]]</f>
        <v>3578.27</v>
      </c>
      <c r="H12" s="6">
        <f>Sales[[#This Row],[TotalRevenue]]-Sales[[#This Row],[TotalCost]]</f>
        <v>1406.98</v>
      </c>
      <c r="I12" s="4">
        <v>42920</v>
      </c>
      <c r="J12" s="4" t="str">
        <f>CONCATENATE(TEXT(Sales[[#This Row],[OrderDate]],"yyyy"),"-",TEXT(Sales[[#This Row],[OrderDate]],"mm"))</f>
        <v>2017-07</v>
      </c>
      <c r="K12" s="4">
        <v>42929</v>
      </c>
      <c r="L12">
        <v>9</v>
      </c>
      <c r="M12" t="s">
        <v>143</v>
      </c>
      <c r="N12" t="s">
        <v>144</v>
      </c>
      <c r="O12" t="s">
        <v>63</v>
      </c>
      <c r="P12" t="s">
        <v>52</v>
      </c>
      <c r="Q12" t="s">
        <v>23</v>
      </c>
      <c r="R12" t="s">
        <v>24</v>
      </c>
      <c r="S12" t="s">
        <v>55</v>
      </c>
      <c r="T12" t="s">
        <v>26</v>
      </c>
      <c r="U12" t="s">
        <v>27</v>
      </c>
    </row>
    <row r="13" spans="1:22" x14ac:dyDescent="0.35">
      <c r="A13" t="s">
        <v>154</v>
      </c>
      <c r="B13">
        <v>43731001</v>
      </c>
      <c r="C13">
        <v>1</v>
      </c>
      <c r="D13" s="1">
        <v>2171.29</v>
      </c>
      <c r="E13" s="1">
        <v>3578.27</v>
      </c>
      <c r="F13" s="6">
        <f>Sales[[#This Row],[OrderQuantity]]*Sales[[#This Row],[ItemCost]]</f>
        <v>2171.29</v>
      </c>
      <c r="G13" s="6">
        <f>Sales[[#This Row],[OrderQuantity]]*Sales[[#This Row],[ItemPrice]]</f>
        <v>3578.27</v>
      </c>
      <c r="H13" s="6">
        <f>Sales[[#This Row],[TotalRevenue]]-Sales[[#This Row],[TotalCost]]</f>
        <v>1406.98</v>
      </c>
      <c r="I13" s="4">
        <v>42921</v>
      </c>
      <c r="J13" s="4" t="str">
        <f>CONCATENATE(TEXT(Sales[[#This Row],[OrderDate]],"yyyy"),"-",TEXT(Sales[[#This Row],[OrderDate]],"mm"))</f>
        <v>2017-07</v>
      </c>
      <c r="K13" s="4">
        <v>42929</v>
      </c>
      <c r="L13">
        <v>8</v>
      </c>
      <c r="M13" t="s">
        <v>155</v>
      </c>
      <c r="N13" t="s">
        <v>156</v>
      </c>
      <c r="O13" t="s">
        <v>51</v>
      </c>
      <c r="P13" t="s">
        <v>52</v>
      </c>
      <c r="Q13" t="s">
        <v>23</v>
      </c>
      <c r="R13" t="s">
        <v>24</v>
      </c>
      <c r="S13" t="s">
        <v>88</v>
      </c>
      <c r="T13" t="s">
        <v>26</v>
      </c>
      <c r="U13" t="s">
        <v>27</v>
      </c>
    </row>
    <row r="14" spans="1:22" x14ac:dyDescent="0.35">
      <c r="A14" t="s">
        <v>157</v>
      </c>
      <c r="B14">
        <v>43732001</v>
      </c>
      <c r="C14">
        <v>1</v>
      </c>
      <c r="D14" s="1">
        <v>1898.09</v>
      </c>
      <c r="E14" s="1">
        <v>3374.99</v>
      </c>
      <c r="F14" s="6">
        <f>Sales[[#This Row],[OrderQuantity]]*Sales[[#This Row],[ItemCost]]</f>
        <v>1898.09</v>
      </c>
      <c r="G14" s="6">
        <f>Sales[[#This Row],[OrderQuantity]]*Sales[[#This Row],[ItemPrice]]</f>
        <v>3374.99</v>
      </c>
      <c r="H14" s="6">
        <f>Sales[[#This Row],[TotalRevenue]]-Sales[[#This Row],[TotalCost]]</f>
        <v>1476.8999999999999</v>
      </c>
      <c r="I14" s="4">
        <v>42921</v>
      </c>
      <c r="J14" s="4" t="str">
        <f>CONCATENATE(TEXT(Sales[[#This Row],[OrderDate]],"yyyy"),"-",TEXT(Sales[[#This Row],[OrderDate]],"mm"))</f>
        <v>2017-07</v>
      </c>
      <c r="K14" s="4">
        <v>42923</v>
      </c>
      <c r="L14">
        <v>2</v>
      </c>
      <c r="M14" t="s">
        <v>158</v>
      </c>
      <c r="N14" t="s">
        <v>159</v>
      </c>
      <c r="O14" t="s">
        <v>63</v>
      </c>
      <c r="P14" t="s">
        <v>52</v>
      </c>
      <c r="Q14" t="s">
        <v>23</v>
      </c>
      <c r="R14" t="s">
        <v>33</v>
      </c>
      <c r="S14" t="s">
        <v>160</v>
      </c>
      <c r="T14" t="s">
        <v>1</v>
      </c>
      <c r="U14" t="s">
        <v>36</v>
      </c>
    </row>
    <row r="15" spans="1:22" x14ac:dyDescent="0.35">
      <c r="A15" t="s">
        <v>165</v>
      </c>
      <c r="B15">
        <v>43735001</v>
      </c>
      <c r="C15">
        <v>1</v>
      </c>
      <c r="D15" s="1">
        <v>2171.29</v>
      </c>
      <c r="E15" s="1">
        <v>3578.27</v>
      </c>
      <c r="F15" s="6">
        <f>Sales[[#This Row],[OrderQuantity]]*Sales[[#This Row],[ItemCost]]</f>
        <v>2171.29</v>
      </c>
      <c r="G15" s="6">
        <f>Sales[[#This Row],[OrderQuantity]]*Sales[[#This Row],[ItemPrice]]</f>
        <v>3578.27</v>
      </c>
      <c r="H15" s="6">
        <f>Sales[[#This Row],[TotalRevenue]]-Sales[[#This Row],[TotalCost]]</f>
        <v>1406.98</v>
      </c>
      <c r="I15" s="4">
        <v>42921</v>
      </c>
      <c r="J15" s="4" t="str">
        <f>CONCATENATE(TEXT(Sales[[#This Row],[OrderDate]],"yyyy"),"-",TEXT(Sales[[#This Row],[OrderDate]],"mm"))</f>
        <v>2017-07</v>
      </c>
      <c r="K15" s="4">
        <v>42926</v>
      </c>
      <c r="L15">
        <v>5</v>
      </c>
      <c r="M15" t="s">
        <v>166</v>
      </c>
      <c r="N15" t="s">
        <v>167</v>
      </c>
      <c r="O15" t="s">
        <v>63</v>
      </c>
      <c r="P15" t="s">
        <v>52</v>
      </c>
      <c r="Q15" t="s">
        <v>23</v>
      </c>
      <c r="R15" t="s">
        <v>24</v>
      </c>
      <c r="S15" t="s">
        <v>25</v>
      </c>
      <c r="T15" t="s">
        <v>26</v>
      </c>
      <c r="U15" t="s">
        <v>27</v>
      </c>
    </row>
    <row r="16" spans="1:22" x14ac:dyDescent="0.35">
      <c r="A16" t="s">
        <v>168</v>
      </c>
      <c r="B16">
        <v>43736001</v>
      </c>
      <c r="C16">
        <v>1</v>
      </c>
      <c r="D16" s="1">
        <v>1912.15</v>
      </c>
      <c r="E16" s="1">
        <v>3399.99</v>
      </c>
      <c r="F16" s="6">
        <f>Sales[[#This Row],[OrderQuantity]]*Sales[[#This Row],[ItemCost]]</f>
        <v>1912.15</v>
      </c>
      <c r="G16" s="6">
        <f>Sales[[#This Row],[OrderQuantity]]*Sales[[#This Row],[ItemPrice]]</f>
        <v>3399.99</v>
      </c>
      <c r="H16" s="6">
        <f>Sales[[#This Row],[TotalRevenue]]-Sales[[#This Row],[TotalCost]]</f>
        <v>1487.8399999999997</v>
      </c>
      <c r="I16" s="4">
        <v>42921</v>
      </c>
      <c r="J16" s="4" t="str">
        <f>CONCATENATE(TEXT(Sales[[#This Row],[OrderDate]],"yyyy"),"-",TEXT(Sales[[#This Row],[OrderDate]],"mm"))</f>
        <v>2017-07</v>
      </c>
      <c r="K16" s="4">
        <v>42923</v>
      </c>
      <c r="L16">
        <v>2</v>
      </c>
      <c r="M16" t="s">
        <v>169</v>
      </c>
      <c r="N16" t="s">
        <v>170</v>
      </c>
      <c r="O16" t="s">
        <v>171</v>
      </c>
      <c r="P16" t="s">
        <v>52</v>
      </c>
      <c r="Q16" t="s">
        <v>23</v>
      </c>
      <c r="R16" t="s">
        <v>33</v>
      </c>
      <c r="S16" t="s">
        <v>34</v>
      </c>
      <c r="T16" t="s">
        <v>35</v>
      </c>
      <c r="U16" t="s">
        <v>36</v>
      </c>
    </row>
    <row r="17" spans="1:21" x14ac:dyDescent="0.35">
      <c r="A17" t="s">
        <v>182</v>
      </c>
      <c r="B17">
        <v>43740001</v>
      </c>
      <c r="C17">
        <v>1</v>
      </c>
      <c r="D17" s="1">
        <v>2171.29</v>
      </c>
      <c r="E17" s="1">
        <v>3578.27</v>
      </c>
      <c r="F17" s="6">
        <f>Sales[[#This Row],[OrderQuantity]]*Sales[[#This Row],[ItemCost]]</f>
        <v>2171.29</v>
      </c>
      <c r="G17" s="6">
        <f>Sales[[#This Row],[OrderQuantity]]*Sales[[#This Row],[ItemPrice]]</f>
        <v>3578.27</v>
      </c>
      <c r="H17" s="6">
        <f>Sales[[#This Row],[TotalRevenue]]-Sales[[#This Row],[TotalCost]]</f>
        <v>1406.98</v>
      </c>
      <c r="I17" s="4">
        <v>42922</v>
      </c>
      <c r="J17" s="4" t="str">
        <f>CONCATENATE(TEXT(Sales[[#This Row],[OrderDate]],"yyyy"),"-",TEXT(Sales[[#This Row],[OrderDate]],"mm"))</f>
        <v>2017-07</v>
      </c>
      <c r="K17" s="4">
        <v>42925</v>
      </c>
      <c r="L17">
        <v>3</v>
      </c>
      <c r="M17" t="s">
        <v>183</v>
      </c>
      <c r="N17" t="s">
        <v>184</v>
      </c>
      <c r="O17" t="s">
        <v>51</v>
      </c>
      <c r="P17" t="s">
        <v>52</v>
      </c>
      <c r="Q17" t="s">
        <v>23</v>
      </c>
      <c r="R17" t="s">
        <v>24</v>
      </c>
      <c r="S17" t="s">
        <v>71</v>
      </c>
      <c r="T17" t="s">
        <v>26</v>
      </c>
      <c r="U17" t="s">
        <v>27</v>
      </c>
    </row>
    <row r="18" spans="1:21" x14ac:dyDescent="0.35">
      <c r="A18" t="s">
        <v>191</v>
      </c>
      <c r="B18">
        <v>43743001</v>
      </c>
      <c r="C18">
        <v>1</v>
      </c>
      <c r="D18" s="1">
        <v>1912.15</v>
      </c>
      <c r="E18" s="1">
        <v>3399.99</v>
      </c>
      <c r="F18" s="6">
        <f>Sales[[#This Row],[OrderQuantity]]*Sales[[#This Row],[ItemCost]]</f>
        <v>1912.15</v>
      </c>
      <c r="G18" s="6">
        <f>Sales[[#This Row],[OrderQuantity]]*Sales[[#This Row],[ItemPrice]]</f>
        <v>3399.99</v>
      </c>
      <c r="H18" s="6">
        <f>Sales[[#This Row],[TotalRevenue]]-Sales[[#This Row],[TotalCost]]</f>
        <v>1487.8399999999997</v>
      </c>
      <c r="I18" s="4">
        <v>42922</v>
      </c>
      <c r="J18" s="4" t="str">
        <f>CONCATENATE(TEXT(Sales[[#This Row],[OrderDate]],"yyyy"),"-",TEXT(Sales[[#This Row],[OrderDate]],"mm"))</f>
        <v>2017-07</v>
      </c>
      <c r="K18" s="4">
        <v>42932</v>
      </c>
      <c r="L18">
        <v>10</v>
      </c>
      <c r="M18" t="s">
        <v>192</v>
      </c>
      <c r="N18" t="s">
        <v>193</v>
      </c>
      <c r="O18" t="s">
        <v>106</v>
      </c>
      <c r="P18" t="s">
        <v>52</v>
      </c>
      <c r="Q18" t="s">
        <v>23</v>
      </c>
      <c r="R18" t="s">
        <v>33</v>
      </c>
      <c r="S18" t="s">
        <v>194</v>
      </c>
      <c r="T18" t="s">
        <v>35</v>
      </c>
      <c r="U18" t="s">
        <v>36</v>
      </c>
    </row>
    <row r="19" spans="1:21" x14ac:dyDescent="0.35">
      <c r="A19" t="s">
        <v>195</v>
      </c>
      <c r="B19">
        <v>43744001</v>
      </c>
      <c r="C19">
        <v>1</v>
      </c>
      <c r="D19" s="1">
        <v>2171.29</v>
      </c>
      <c r="E19" s="1">
        <v>3578.27</v>
      </c>
      <c r="F19" s="6">
        <f>Sales[[#This Row],[OrderQuantity]]*Sales[[#This Row],[ItemCost]]</f>
        <v>2171.29</v>
      </c>
      <c r="G19" s="6">
        <f>Sales[[#This Row],[OrderQuantity]]*Sales[[#This Row],[ItemPrice]]</f>
        <v>3578.27</v>
      </c>
      <c r="H19" s="6">
        <f>Sales[[#This Row],[TotalRevenue]]-Sales[[#This Row],[TotalCost]]</f>
        <v>1406.98</v>
      </c>
      <c r="I19" s="4">
        <v>42922</v>
      </c>
      <c r="J19" s="4" t="str">
        <f>CONCATENATE(TEXT(Sales[[#This Row],[OrderDate]],"yyyy"),"-",TEXT(Sales[[#This Row],[OrderDate]],"mm"))</f>
        <v>2017-07</v>
      </c>
      <c r="K19" s="4">
        <v>42927</v>
      </c>
      <c r="L19">
        <v>5</v>
      </c>
      <c r="M19" t="s">
        <v>196</v>
      </c>
      <c r="N19" t="s">
        <v>83</v>
      </c>
      <c r="O19" t="s">
        <v>63</v>
      </c>
      <c r="P19" t="s">
        <v>52</v>
      </c>
      <c r="Q19" t="s">
        <v>23</v>
      </c>
      <c r="R19" t="s">
        <v>24</v>
      </c>
      <c r="S19" t="s">
        <v>84</v>
      </c>
      <c r="T19" t="s">
        <v>26</v>
      </c>
      <c r="U19" t="s">
        <v>27</v>
      </c>
    </row>
    <row r="20" spans="1:21" x14ac:dyDescent="0.35">
      <c r="A20" t="s">
        <v>197</v>
      </c>
      <c r="B20">
        <v>43745001</v>
      </c>
      <c r="C20">
        <v>1</v>
      </c>
      <c r="D20" s="1">
        <v>2171.29</v>
      </c>
      <c r="E20" s="1">
        <v>3578.27</v>
      </c>
      <c r="F20" s="6">
        <f>Sales[[#This Row],[OrderQuantity]]*Sales[[#This Row],[ItemCost]]</f>
        <v>2171.29</v>
      </c>
      <c r="G20" s="6">
        <f>Sales[[#This Row],[OrderQuantity]]*Sales[[#This Row],[ItemPrice]]</f>
        <v>3578.27</v>
      </c>
      <c r="H20" s="6">
        <f>Sales[[#This Row],[TotalRevenue]]-Sales[[#This Row],[TotalCost]]</f>
        <v>1406.98</v>
      </c>
      <c r="I20" s="4">
        <v>42923</v>
      </c>
      <c r="J20" s="4" t="str">
        <f>CONCATENATE(TEXT(Sales[[#This Row],[OrderDate]],"yyyy"),"-",TEXT(Sales[[#This Row],[OrderDate]],"mm"))</f>
        <v>2017-07</v>
      </c>
      <c r="K20" s="4">
        <v>42927</v>
      </c>
      <c r="L20">
        <v>4</v>
      </c>
      <c r="M20" t="s">
        <v>198</v>
      </c>
      <c r="N20" t="s">
        <v>199</v>
      </c>
      <c r="O20" t="s">
        <v>51</v>
      </c>
      <c r="P20" t="s">
        <v>52</v>
      </c>
      <c r="Q20" t="s">
        <v>23</v>
      </c>
      <c r="R20" t="s">
        <v>24</v>
      </c>
      <c r="S20" t="s">
        <v>55</v>
      </c>
      <c r="T20" t="s">
        <v>26</v>
      </c>
      <c r="U20" t="s">
        <v>27</v>
      </c>
    </row>
    <row r="21" spans="1:21" x14ac:dyDescent="0.35">
      <c r="A21" t="s">
        <v>200</v>
      </c>
      <c r="B21">
        <v>43746001</v>
      </c>
      <c r="C21">
        <v>1</v>
      </c>
      <c r="D21" s="1">
        <v>2171.29</v>
      </c>
      <c r="E21" s="1">
        <v>3578.27</v>
      </c>
      <c r="F21" s="6">
        <f>Sales[[#This Row],[OrderQuantity]]*Sales[[#This Row],[ItemCost]]</f>
        <v>2171.29</v>
      </c>
      <c r="G21" s="6">
        <f>Sales[[#This Row],[OrderQuantity]]*Sales[[#This Row],[ItemPrice]]</f>
        <v>3578.27</v>
      </c>
      <c r="H21" s="6">
        <f>Sales[[#This Row],[TotalRevenue]]-Sales[[#This Row],[TotalCost]]</f>
        <v>1406.98</v>
      </c>
      <c r="I21" s="4">
        <v>42923</v>
      </c>
      <c r="J21" s="4" t="str">
        <f>CONCATENATE(TEXT(Sales[[#This Row],[OrderDate]],"yyyy"),"-",TEXT(Sales[[#This Row],[OrderDate]],"mm"))</f>
        <v>2017-07</v>
      </c>
      <c r="K21" s="4">
        <v>42931</v>
      </c>
      <c r="L21">
        <v>8</v>
      </c>
      <c r="M21" t="s">
        <v>201</v>
      </c>
      <c r="N21" t="s">
        <v>58</v>
      </c>
      <c r="O21" t="s">
        <v>59</v>
      </c>
      <c r="P21" t="s">
        <v>52</v>
      </c>
      <c r="Q21" t="s">
        <v>23</v>
      </c>
      <c r="R21" t="s">
        <v>24</v>
      </c>
      <c r="S21" t="s">
        <v>71</v>
      </c>
      <c r="T21" t="s">
        <v>26</v>
      </c>
      <c r="U21" t="s">
        <v>27</v>
      </c>
    </row>
    <row r="22" spans="1:21" x14ac:dyDescent="0.35">
      <c r="A22" t="s">
        <v>221</v>
      </c>
      <c r="B22">
        <v>43753001</v>
      </c>
      <c r="C22">
        <v>1</v>
      </c>
      <c r="D22" s="1">
        <v>2171.29</v>
      </c>
      <c r="E22" s="1">
        <v>3578.27</v>
      </c>
      <c r="F22" s="6">
        <f>Sales[[#This Row],[OrderQuantity]]*Sales[[#This Row],[ItemCost]]</f>
        <v>2171.29</v>
      </c>
      <c r="G22" s="6">
        <f>Sales[[#This Row],[OrderQuantity]]*Sales[[#This Row],[ItemPrice]]</f>
        <v>3578.27</v>
      </c>
      <c r="H22" s="6">
        <f>Sales[[#This Row],[TotalRevenue]]-Sales[[#This Row],[TotalCost]]</f>
        <v>1406.98</v>
      </c>
      <c r="I22" s="4">
        <v>42923</v>
      </c>
      <c r="J22" s="4" t="str">
        <f>CONCATENATE(TEXT(Sales[[#This Row],[OrderDate]],"yyyy"),"-",TEXT(Sales[[#This Row],[OrderDate]],"mm"))</f>
        <v>2017-07</v>
      </c>
      <c r="K22" s="4">
        <v>42925</v>
      </c>
      <c r="L22">
        <v>2</v>
      </c>
      <c r="M22" t="s">
        <v>222</v>
      </c>
      <c r="N22" t="s">
        <v>134</v>
      </c>
      <c r="O22" t="s">
        <v>106</v>
      </c>
      <c r="P22" t="s">
        <v>52</v>
      </c>
      <c r="Q22" t="s">
        <v>23</v>
      </c>
      <c r="R22" t="s">
        <v>24</v>
      </c>
      <c r="S22" t="s">
        <v>25</v>
      </c>
      <c r="T22" t="s">
        <v>26</v>
      </c>
      <c r="U22" t="s">
        <v>27</v>
      </c>
    </row>
    <row r="23" spans="1:21" x14ac:dyDescent="0.35">
      <c r="A23" t="s">
        <v>231</v>
      </c>
      <c r="B23">
        <v>43757001</v>
      </c>
      <c r="C23">
        <v>1</v>
      </c>
      <c r="D23" s="1">
        <v>1898.09</v>
      </c>
      <c r="E23" s="1">
        <v>3374.99</v>
      </c>
      <c r="F23" s="6">
        <f>Sales[[#This Row],[OrderQuantity]]*Sales[[#This Row],[ItemCost]]</f>
        <v>1898.09</v>
      </c>
      <c r="G23" s="6">
        <f>Sales[[#This Row],[OrderQuantity]]*Sales[[#This Row],[ItemPrice]]</f>
        <v>3374.99</v>
      </c>
      <c r="H23" s="6">
        <f>Sales[[#This Row],[TotalRevenue]]-Sales[[#This Row],[TotalCost]]</f>
        <v>1476.8999999999999</v>
      </c>
      <c r="I23" s="4">
        <v>42924</v>
      </c>
      <c r="J23" s="4" t="str">
        <f>CONCATENATE(TEXT(Sales[[#This Row],[OrderDate]],"yyyy"),"-",TEXT(Sales[[#This Row],[OrderDate]],"mm"))</f>
        <v>2017-07</v>
      </c>
      <c r="K23" s="4">
        <v>42927</v>
      </c>
      <c r="L23">
        <v>3</v>
      </c>
      <c r="M23" t="s">
        <v>232</v>
      </c>
      <c r="N23" t="s">
        <v>233</v>
      </c>
      <c r="O23" t="s">
        <v>106</v>
      </c>
      <c r="P23" t="s">
        <v>52</v>
      </c>
      <c r="Q23" t="s">
        <v>23</v>
      </c>
      <c r="R23" t="s">
        <v>33</v>
      </c>
      <c r="S23" t="s">
        <v>160</v>
      </c>
      <c r="T23" t="s">
        <v>1</v>
      </c>
      <c r="U23" t="s">
        <v>36</v>
      </c>
    </row>
    <row r="24" spans="1:21" x14ac:dyDescent="0.35">
      <c r="A24" t="s">
        <v>240</v>
      </c>
      <c r="B24">
        <v>43760001</v>
      </c>
      <c r="C24">
        <v>1</v>
      </c>
      <c r="D24" s="1">
        <v>2171.29</v>
      </c>
      <c r="E24" s="1">
        <v>3578.27</v>
      </c>
      <c r="F24" s="6">
        <f>Sales[[#This Row],[OrderQuantity]]*Sales[[#This Row],[ItemCost]]</f>
        <v>2171.29</v>
      </c>
      <c r="G24" s="6">
        <f>Sales[[#This Row],[OrderQuantity]]*Sales[[#This Row],[ItemPrice]]</f>
        <v>3578.27</v>
      </c>
      <c r="H24" s="6">
        <f>Sales[[#This Row],[TotalRevenue]]-Sales[[#This Row],[TotalCost]]</f>
        <v>1406.98</v>
      </c>
      <c r="I24" s="4">
        <v>42924</v>
      </c>
      <c r="J24" s="4" t="str">
        <f>CONCATENATE(TEXT(Sales[[#This Row],[OrderDate]],"yyyy"),"-",TEXT(Sales[[#This Row],[OrderDate]],"mm"))</f>
        <v>2017-07</v>
      </c>
      <c r="K24" s="4">
        <v>42929</v>
      </c>
      <c r="L24">
        <v>5</v>
      </c>
      <c r="M24" t="s">
        <v>241</v>
      </c>
      <c r="N24" t="s">
        <v>109</v>
      </c>
      <c r="O24" t="s">
        <v>51</v>
      </c>
      <c r="P24" t="s">
        <v>52</v>
      </c>
      <c r="Q24" t="s">
        <v>23</v>
      </c>
      <c r="R24" t="s">
        <v>24</v>
      </c>
      <c r="S24" t="s">
        <v>88</v>
      </c>
      <c r="T24" t="s">
        <v>26</v>
      </c>
      <c r="U24" t="s">
        <v>27</v>
      </c>
    </row>
    <row r="25" spans="1:21" x14ac:dyDescent="0.35">
      <c r="A25" t="s">
        <v>242</v>
      </c>
      <c r="B25">
        <v>43761001</v>
      </c>
      <c r="C25">
        <v>1</v>
      </c>
      <c r="D25" s="1">
        <v>2171.29</v>
      </c>
      <c r="E25" s="1">
        <v>3578.27</v>
      </c>
      <c r="F25" s="6">
        <f>Sales[[#This Row],[OrderQuantity]]*Sales[[#This Row],[ItemCost]]</f>
        <v>2171.29</v>
      </c>
      <c r="G25" s="6">
        <f>Sales[[#This Row],[OrderQuantity]]*Sales[[#This Row],[ItemPrice]]</f>
        <v>3578.27</v>
      </c>
      <c r="H25" s="6">
        <f>Sales[[#This Row],[TotalRevenue]]-Sales[[#This Row],[TotalCost]]</f>
        <v>1406.98</v>
      </c>
      <c r="I25" s="4">
        <v>42924</v>
      </c>
      <c r="J25" s="4" t="str">
        <f>CONCATENATE(TEXT(Sales[[#This Row],[OrderDate]],"yyyy"),"-",TEXT(Sales[[#This Row],[OrderDate]],"mm"))</f>
        <v>2017-07</v>
      </c>
      <c r="K25" s="4">
        <v>42927</v>
      </c>
      <c r="L25">
        <v>3</v>
      </c>
      <c r="M25" t="s">
        <v>243</v>
      </c>
      <c r="N25" t="s">
        <v>244</v>
      </c>
      <c r="O25" t="s">
        <v>106</v>
      </c>
      <c r="P25" t="s">
        <v>52</v>
      </c>
      <c r="Q25" t="s">
        <v>23</v>
      </c>
      <c r="R25" t="s">
        <v>24</v>
      </c>
      <c r="S25" t="s">
        <v>25</v>
      </c>
      <c r="T25" t="s">
        <v>26</v>
      </c>
      <c r="U25" t="s">
        <v>27</v>
      </c>
    </row>
    <row r="26" spans="1:21" x14ac:dyDescent="0.35">
      <c r="A26" t="s">
        <v>248</v>
      </c>
      <c r="B26">
        <v>43763001</v>
      </c>
      <c r="C26">
        <v>1</v>
      </c>
      <c r="D26" s="1">
        <v>2171.29</v>
      </c>
      <c r="E26" s="1">
        <v>3578.27</v>
      </c>
      <c r="F26" s="6">
        <f>Sales[[#This Row],[OrderQuantity]]*Sales[[#This Row],[ItemCost]]</f>
        <v>2171.29</v>
      </c>
      <c r="G26" s="6">
        <f>Sales[[#This Row],[OrderQuantity]]*Sales[[#This Row],[ItemPrice]]</f>
        <v>3578.27</v>
      </c>
      <c r="H26" s="6">
        <f>Sales[[#This Row],[TotalRevenue]]-Sales[[#This Row],[TotalCost]]</f>
        <v>1406.98</v>
      </c>
      <c r="I26" s="4">
        <v>42925</v>
      </c>
      <c r="J26" s="4" t="str">
        <f>CONCATENATE(TEXT(Sales[[#This Row],[OrderDate]],"yyyy"),"-",TEXT(Sales[[#This Row],[OrderDate]],"mm"))</f>
        <v>2017-07</v>
      </c>
      <c r="K26" s="4">
        <v>42932</v>
      </c>
      <c r="L26">
        <v>7</v>
      </c>
      <c r="M26" t="s">
        <v>249</v>
      </c>
      <c r="N26" t="s">
        <v>109</v>
      </c>
      <c r="O26" t="s">
        <v>51</v>
      </c>
      <c r="P26" t="s">
        <v>52</v>
      </c>
      <c r="Q26" t="s">
        <v>23</v>
      </c>
      <c r="R26" t="s">
        <v>24</v>
      </c>
      <c r="S26" t="s">
        <v>84</v>
      </c>
      <c r="T26" t="s">
        <v>26</v>
      </c>
      <c r="U26" t="s">
        <v>27</v>
      </c>
    </row>
    <row r="27" spans="1:21" x14ac:dyDescent="0.35">
      <c r="A27" t="s">
        <v>250</v>
      </c>
      <c r="B27">
        <v>43764001</v>
      </c>
      <c r="C27">
        <v>1</v>
      </c>
      <c r="D27" s="1">
        <v>2171.29</v>
      </c>
      <c r="E27" s="1">
        <v>3578.27</v>
      </c>
      <c r="F27" s="6">
        <f>Sales[[#This Row],[OrderQuantity]]*Sales[[#This Row],[ItemCost]]</f>
        <v>2171.29</v>
      </c>
      <c r="G27" s="6">
        <f>Sales[[#This Row],[OrderQuantity]]*Sales[[#This Row],[ItemPrice]]</f>
        <v>3578.27</v>
      </c>
      <c r="H27" s="6">
        <f>Sales[[#This Row],[TotalRevenue]]-Sales[[#This Row],[TotalCost]]</f>
        <v>1406.98</v>
      </c>
      <c r="I27" s="4">
        <v>42925</v>
      </c>
      <c r="J27" s="4" t="str">
        <f>CONCATENATE(TEXT(Sales[[#This Row],[OrderDate]],"yyyy"),"-",TEXT(Sales[[#This Row],[OrderDate]],"mm"))</f>
        <v>2017-07</v>
      </c>
      <c r="K27" s="4">
        <v>42930</v>
      </c>
      <c r="L27">
        <v>5</v>
      </c>
      <c r="M27" t="s">
        <v>251</v>
      </c>
      <c r="N27" t="s">
        <v>156</v>
      </c>
      <c r="O27" t="s">
        <v>51</v>
      </c>
      <c r="P27" t="s">
        <v>52</v>
      </c>
      <c r="Q27" t="s">
        <v>23</v>
      </c>
      <c r="R27" t="s">
        <v>24</v>
      </c>
      <c r="S27" t="s">
        <v>25</v>
      </c>
      <c r="T27" t="s">
        <v>26</v>
      </c>
      <c r="U27" t="s">
        <v>27</v>
      </c>
    </row>
    <row r="28" spans="1:21" x14ac:dyDescent="0.35">
      <c r="A28" t="s">
        <v>252</v>
      </c>
      <c r="B28">
        <v>43765001</v>
      </c>
      <c r="C28">
        <v>1</v>
      </c>
      <c r="D28" s="1">
        <v>1912.15</v>
      </c>
      <c r="E28" s="1">
        <v>3399.99</v>
      </c>
      <c r="F28" s="6">
        <f>Sales[[#This Row],[OrderQuantity]]*Sales[[#This Row],[ItemCost]]</f>
        <v>1912.15</v>
      </c>
      <c r="G28" s="6">
        <f>Sales[[#This Row],[OrderQuantity]]*Sales[[#This Row],[ItemPrice]]</f>
        <v>3399.99</v>
      </c>
      <c r="H28" s="6">
        <f>Sales[[#This Row],[TotalRevenue]]-Sales[[#This Row],[TotalCost]]</f>
        <v>1487.8399999999997</v>
      </c>
      <c r="I28" s="4">
        <v>42925</v>
      </c>
      <c r="J28" s="4" t="str">
        <f>CONCATENATE(TEXT(Sales[[#This Row],[OrderDate]],"yyyy"),"-",TEXT(Sales[[#This Row],[OrderDate]],"mm"))</f>
        <v>2017-07</v>
      </c>
      <c r="K28" s="4">
        <v>42927</v>
      </c>
      <c r="L28">
        <v>2</v>
      </c>
      <c r="M28" t="s">
        <v>253</v>
      </c>
      <c r="N28" t="s">
        <v>62</v>
      </c>
      <c r="O28" t="s">
        <v>63</v>
      </c>
      <c r="P28" t="s">
        <v>52</v>
      </c>
      <c r="Q28" t="s">
        <v>23</v>
      </c>
      <c r="R28" t="s">
        <v>33</v>
      </c>
      <c r="S28" t="s">
        <v>34</v>
      </c>
      <c r="T28" t="s">
        <v>35</v>
      </c>
      <c r="U28" t="s">
        <v>36</v>
      </c>
    </row>
    <row r="29" spans="1:21" x14ac:dyDescent="0.35">
      <c r="A29" t="s">
        <v>254</v>
      </c>
      <c r="B29">
        <v>43766001</v>
      </c>
      <c r="C29">
        <v>1</v>
      </c>
      <c r="D29" s="1">
        <v>2171.29</v>
      </c>
      <c r="E29" s="1">
        <v>3578.27</v>
      </c>
      <c r="F29" s="6">
        <f>Sales[[#This Row],[OrderQuantity]]*Sales[[#This Row],[ItemCost]]</f>
        <v>2171.29</v>
      </c>
      <c r="G29" s="6">
        <f>Sales[[#This Row],[OrderQuantity]]*Sales[[#This Row],[ItemPrice]]</f>
        <v>3578.27</v>
      </c>
      <c r="H29" s="6">
        <f>Sales[[#This Row],[TotalRevenue]]-Sales[[#This Row],[TotalCost]]</f>
        <v>1406.98</v>
      </c>
      <c r="I29" s="4">
        <v>42925</v>
      </c>
      <c r="J29" s="4" t="str">
        <f>CONCATENATE(TEXT(Sales[[#This Row],[OrderDate]],"yyyy"),"-",TEXT(Sales[[#This Row],[OrderDate]],"mm"))</f>
        <v>2017-07</v>
      </c>
      <c r="K29" s="4">
        <v>42932</v>
      </c>
      <c r="L29">
        <v>7</v>
      </c>
      <c r="M29" t="s">
        <v>255</v>
      </c>
      <c r="N29" t="s">
        <v>256</v>
      </c>
      <c r="O29" t="s">
        <v>106</v>
      </c>
      <c r="P29" t="s">
        <v>52</v>
      </c>
      <c r="Q29" t="s">
        <v>23</v>
      </c>
      <c r="R29" t="s">
        <v>24</v>
      </c>
      <c r="S29" t="s">
        <v>84</v>
      </c>
      <c r="T29" t="s">
        <v>26</v>
      </c>
      <c r="U29" t="s">
        <v>27</v>
      </c>
    </row>
    <row r="30" spans="1:21" x14ac:dyDescent="0.35">
      <c r="A30" t="s">
        <v>257</v>
      </c>
      <c r="B30">
        <v>43767001</v>
      </c>
      <c r="C30">
        <v>1</v>
      </c>
      <c r="D30" s="1">
        <v>1898.09</v>
      </c>
      <c r="E30" s="1">
        <v>3374.99</v>
      </c>
      <c r="F30" s="6">
        <f>Sales[[#This Row],[OrderQuantity]]*Sales[[#This Row],[ItemCost]]</f>
        <v>1898.09</v>
      </c>
      <c r="G30" s="6">
        <f>Sales[[#This Row],[OrderQuantity]]*Sales[[#This Row],[ItemPrice]]</f>
        <v>3374.99</v>
      </c>
      <c r="H30" s="6">
        <f>Sales[[#This Row],[TotalRevenue]]-Sales[[#This Row],[TotalCost]]</f>
        <v>1476.8999999999999</v>
      </c>
      <c r="I30" s="4">
        <v>42925</v>
      </c>
      <c r="J30" s="4" t="str">
        <f>CONCATENATE(TEXT(Sales[[#This Row],[OrderDate]],"yyyy"),"-",TEXT(Sales[[#This Row],[OrderDate]],"mm"))</f>
        <v>2017-07</v>
      </c>
      <c r="K30" s="4">
        <v>42929</v>
      </c>
      <c r="L30">
        <v>4</v>
      </c>
      <c r="M30" t="s">
        <v>258</v>
      </c>
      <c r="N30" t="s">
        <v>244</v>
      </c>
      <c r="O30" t="s">
        <v>106</v>
      </c>
      <c r="P30" t="s">
        <v>52</v>
      </c>
      <c r="Q30" t="s">
        <v>23</v>
      </c>
      <c r="R30" t="s">
        <v>33</v>
      </c>
      <c r="S30" t="s">
        <v>160</v>
      </c>
      <c r="T30" t="s">
        <v>1</v>
      </c>
      <c r="U30" t="s">
        <v>36</v>
      </c>
    </row>
    <row r="31" spans="1:21" x14ac:dyDescent="0.35">
      <c r="A31" t="s">
        <v>271</v>
      </c>
      <c r="B31">
        <v>43772001</v>
      </c>
      <c r="C31">
        <v>1</v>
      </c>
      <c r="D31" s="1">
        <v>2171.29</v>
      </c>
      <c r="E31" s="1">
        <v>3578.27</v>
      </c>
      <c r="F31" s="6">
        <f>Sales[[#This Row],[OrderQuantity]]*Sales[[#This Row],[ItemCost]]</f>
        <v>2171.29</v>
      </c>
      <c r="G31" s="6">
        <f>Sales[[#This Row],[OrderQuantity]]*Sales[[#This Row],[ItemPrice]]</f>
        <v>3578.27</v>
      </c>
      <c r="H31" s="6">
        <f>Sales[[#This Row],[TotalRevenue]]-Sales[[#This Row],[TotalCost]]</f>
        <v>1406.98</v>
      </c>
      <c r="I31" s="4">
        <v>42926</v>
      </c>
      <c r="J31" s="4" t="str">
        <f>CONCATENATE(TEXT(Sales[[#This Row],[OrderDate]],"yyyy"),"-",TEXT(Sales[[#This Row],[OrderDate]],"mm"))</f>
        <v>2017-07</v>
      </c>
      <c r="K31" s="4">
        <v>42928</v>
      </c>
      <c r="L31">
        <v>2</v>
      </c>
      <c r="M31" t="s">
        <v>272</v>
      </c>
      <c r="N31" t="s">
        <v>159</v>
      </c>
      <c r="O31" t="s">
        <v>63</v>
      </c>
      <c r="P31" t="s">
        <v>52</v>
      </c>
      <c r="Q31" t="s">
        <v>23</v>
      </c>
      <c r="R31" t="s">
        <v>24</v>
      </c>
      <c r="S31" t="s">
        <v>71</v>
      </c>
      <c r="T31" t="s">
        <v>26</v>
      </c>
      <c r="U31" t="s">
        <v>27</v>
      </c>
    </row>
    <row r="32" spans="1:21" x14ac:dyDescent="0.35">
      <c r="A32" t="s">
        <v>273</v>
      </c>
      <c r="B32">
        <v>43773001</v>
      </c>
      <c r="C32">
        <v>1</v>
      </c>
      <c r="D32" s="1">
        <v>2171.29</v>
      </c>
      <c r="E32" s="1">
        <v>3578.27</v>
      </c>
      <c r="F32" s="6">
        <f>Sales[[#This Row],[OrderQuantity]]*Sales[[#This Row],[ItemCost]]</f>
        <v>2171.29</v>
      </c>
      <c r="G32" s="6">
        <f>Sales[[#This Row],[OrderQuantity]]*Sales[[#This Row],[ItemPrice]]</f>
        <v>3578.27</v>
      </c>
      <c r="H32" s="6">
        <f>Sales[[#This Row],[TotalRevenue]]-Sales[[#This Row],[TotalCost]]</f>
        <v>1406.98</v>
      </c>
      <c r="I32" s="4">
        <v>42926</v>
      </c>
      <c r="J32" s="4" t="str">
        <f>CONCATENATE(TEXT(Sales[[#This Row],[OrderDate]],"yyyy"),"-",TEXT(Sales[[#This Row],[OrderDate]],"mm"))</f>
        <v>2017-07</v>
      </c>
      <c r="K32" s="4">
        <v>42933</v>
      </c>
      <c r="L32">
        <v>7</v>
      </c>
      <c r="M32" t="s">
        <v>274</v>
      </c>
      <c r="N32" t="s">
        <v>233</v>
      </c>
      <c r="O32" t="s">
        <v>106</v>
      </c>
      <c r="P32" t="s">
        <v>52</v>
      </c>
      <c r="Q32" t="s">
        <v>23</v>
      </c>
      <c r="R32" t="s">
        <v>24</v>
      </c>
      <c r="S32" t="s">
        <v>88</v>
      </c>
      <c r="T32" t="s">
        <v>26</v>
      </c>
      <c r="U32" t="s">
        <v>27</v>
      </c>
    </row>
    <row r="33" spans="1:21" x14ac:dyDescent="0.35">
      <c r="A33" t="s">
        <v>275</v>
      </c>
      <c r="B33">
        <v>43774001</v>
      </c>
      <c r="C33">
        <v>1</v>
      </c>
      <c r="D33" s="1">
        <v>2171.29</v>
      </c>
      <c r="E33" s="1">
        <v>3578.27</v>
      </c>
      <c r="F33" s="6">
        <f>Sales[[#This Row],[OrderQuantity]]*Sales[[#This Row],[ItemCost]]</f>
        <v>2171.29</v>
      </c>
      <c r="G33" s="6">
        <f>Sales[[#This Row],[OrderQuantity]]*Sales[[#This Row],[ItemPrice]]</f>
        <v>3578.27</v>
      </c>
      <c r="H33" s="6">
        <f>Sales[[#This Row],[TotalRevenue]]-Sales[[#This Row],[TotalCost]]</f>
        <v>1406.98</v>
      </c>
      <c r="I33" s="4">
        <v>42926</v>
      </c>
      <c r="J33" s="4" t="str">
        <f>CONCATENATE(TEXT(Sales[[#This Row],[OrderDate]],"yyyy"),"-",TEXT(Sales[[#This Row],[OrderDate]],"mm"))</f>
        <v>2017-07</v>
      </c>
      <c r="K33" s="4">
        <v>42932</v>
      </c>
      <c r="L33">
        <v>6</v>
      </c>
      <c r="M33" t="s">
        <v>276</v>
      </c>
      <c r="N33" t="s">
        <v>109</v>
      </c>
      <c r="O33" t="s">
        <v>51</v>
      </c>
      <c r="P33" t="s">
        <v>52</v>
      </c>
      <c r="Q33" t="s">
        <v>23</v>
      </c>
      <c r="R33" t="s">
        <v>24</v>
      </c>
      <c r="S33" t="s">
        <v>84</v>
      </c>
      <c r="T33" t="s">
        <v>26</v>
      </c>
      <c r="U33" t="s">
        <v>27</v>
      </c>
    </row>
    <row r="34" spans="1:21" x14ac:dyDescent="0.35">
      <c r="A34" t="s">
        <v>277</v>
      </c>
      <c r="B34">
        <v>43775001</v>
      </c>
      <c r="C34">
        <v>1</v>
      </c>
      <c r="D34" s="1">
        <v>1912.15</v>
      </c>
      <c r="E34" s="1">
        <v>3399.99</v>
      </c>
      <c r="F34" s="6">
        <f>Sales[[#This Row],[OrderQuantity]]*Sales[[#This Row],[ItemCost]]</f>
        <v>1912.15</v>
      </c>
      <c r="G34" s="6">
        <f>Sales[[#This Row],[OrderQuantity]]*Sales[[#This Row],[ItemPrice]]</f>
        <v>3399.99</v>
      </c>
      <c r="H34" s="6">
        <f>Sales[[#This Row],[TotalRevenue]]-Sales[[#This Row],[TotalCost]]</f>
        <v>1487.8399999999997</v>
      </c>
      <c r="I34" s="4">
        <v>42926</v>
      </c>
      <c r="J34" s="4" t="str">
        <f>CONCATENATE(TEXT(Sales[[#This Row],[OrderDate]],"yyyy"),"-",TEXT(Sales[[#This Row],[OrderDate]],"mm"))</f>
        <v>2017-07</v>
      </c>
      <c r="K34" s="4">
        <v>42933</v>
      </c>
      <c r="L34">
        <v>7</v>
      </c>
      <c r="M34" t="s">
        <v>278</v>
      </c>
      <c r="N34" t="s">
        <v>193</v>
      </c>
      <c r="O34" t="s">
        <v>106</v>
      </c>
      <c r="P34" t="s">
        <v>52</v>
      </c>
      <c r="Q34" t="s">
        <v>23</v>
      </c>
      <c r="R34" t="s">
        <v>33</v>
      </c>
      <c r="S34" t="s">
        <v>194</v>
      </c>
      <c r="T34" t="s">
        <v>35</v>
      </c>
      <c r="U34" t="s">
        <v>36</v>
      </c>
    </row>
    <row r="35" spans="1:21" x14ac:dyDescent="0.35">
      <c r="A35" t="s">
        <v>283</v>
      </c>
      <c r="B35">
        <v>43777001</v>
      </c>
      <c r="C35">
        <v>1</v>
      </c>
      <c r="D35" s="1">
        <v>2171.29</v>
      </c>
      <c r="E35" s="1">
        <v>3578.27</v>
      </c>
      <c r="F35" s="6">
        <f>Sales[[#This Row],[OrderQuantity]]*Sales[[#This Row],[ItemCost]]</f>
        <v>2171.29</v>
      </c>
      <c r="G35" s="6">
        <f>Sales[[#This Row],[OrderQuantity]]*Sales[[#This Row],[ItemPrice]]</f>
        <v>3578.27</v>
      </c>
      <c r="H35" s="6">
        <f>Sales[[#This Row],[TotalRevenue]]-Sales[[#This Row],[TotalCost]]</f>
        <v>1406.98</v>
      </c>
      <c r="I35" s="4">
        <v>42926</v>
      </c>
      <c r="J35" s="4" t="str">
        <f>CONCATENATE(TEXT(Sales[[#This Row],[OrderDate]],"yyyy"),"-",TEXT(Sales[[#This Row],[OrderDate]],"mm"))</f>
        <v>2017-07</v>
      </c>
      <c r="K35" s="4">
        <v>42929</v>
      </c>
      <c r="L35">
        <v>3</v>
      </c>
      <c r="M35" t="s">
        <v>284</v>
      </c>
      <c r="N35" t="s">
        <v>170</v>
      </c>
      <c r="O35" t="s">
        <v>171</v>
      </c>
      <c r="P35" t="s">
        <v>52</v>
      </c>
      <c r="Q35" t="s">
        <v>23</v>
      </c>
      <c r="R35" t="s">
        <v>24</v>
      </c>
      <c r="S35" t="s">
        <v>55</v>
      </c>
      <c r="T35" t="s">
        <v>26</v>
      </c>
      <c r="U35" t="s">
        <v>27</v>
      </c>
    </row>
    <row r="36" spans="1:21" x14ac:dyDescent="0.35">
      <c r="A36" t="s">
        <v>285</v>
      </c>
      <c r="B36">
        <v>43778001</v>
      </c>
      <c r="C36">
        <v>1</v>
      </c>
      <c r="D36" s="1">
        <v>1912.15</v>
      </c>
      <c r="E36" s="1">
        <v>3399.99</v>
      </c>
      <c r="F36" s="6">
        <f>Sales[[#This Row],[OrderQuantity]]*Sales[[#This Row],[ItemCost]]</f>
        <v>1912.15</v>
      </c>
      <c r="G36" s="6">
        <f>Sales[[#This Row],[OrderQuantity]]*Sales[[#This Row],[ItemPrice]]</f>
        <v>3399.99</v>
      </c>
      <c r="H36" s="6">
        <f>Sales[[#This Row],[TotalRevenue]]-Sales[[#This Row],[TotalCost]]</f>
        <v>1487.8399999999997</v>
      </c>
      <c r="I36" s="4">
        <v>42926</v>
      </c>
      <c r="J36" s="4" t="str">
        <f>CONCATENATE(TEXT(Sales[[#This Row],[OrderDate]],"yyyy"),"-",TEXT(Sales[[#This Row],[OrderDate]],"mm"))</f>
        <v>2017-07</v>
      </c>
      <c r="K36" s="4">
        <v>42930</v>
      </c>
      <c r="L36">
        <v>4</v>
      </c>
      <c r="M36" t="s">
        <v>286</v>
      </c>
      <c r="N36" t="s">
        <v>134</v>
      </c>
      <c r="O36" t="s">
        <v>106</v>
      </c>
      <c r="P36" t="s">
        <v>52</v>
      </c>
      <c r="Q36" t="s">
        <v>23</v>
      </c>
      <c r="R36" t="s">
        <v>33</v>
      </c>
      <c r="S36" t="s">
        <v>287</v>
      </c>
      <c r="T36" t="s">
        <v>35</v>
      </c>
      <c r="U36" t="s">
        <v>36</v>
      </c>
    </row>
    <row r="37" spans="1:21" x14ac:dyDescent="0.35">
      <c r="A37" t="s">
        <v>288</v>
      </c>
      <c r="B37">
        <v>43779001</v>
      </c>
      <c r="C37">
        <v>1</v>
      </c>
      <c r="D37" s="1">
        <v>413.15</v>
      </c>
      <c r="E37" s="1">
        <v>699.1</v>
      </c>
      <c r="F37" s="6">
        <f>Sales[[#This Row],[OrderQuantity]]*Sales[[#This Row],[ItemCost]]</f>
        <v>413.15</v>
      </c>
      <c r="G37" s="6">
        <f>Sales[[#This Row],[OrderQuantity]]*Sales[[#This Row],[ItemPrice]]</f>
        <v>699.1</v>
      </c>
      <c r="H37" s="6">
        <f>Sales[[#This Row],[TotalRevenue]]-Sales[[#This Row],[TotalCost]]</f>
        <v>285.95000000000005</v>
      </c>
      <c r="I37" s="4">
        <v>42926</v>
      </c>
      <c r="J37" s="4" t="str">
        <f>CONCATENATE(TEXT(Sales[[#This Row],[OrderDate]],"yyyy"),"-",TEXT(Sales[[#This Row],[OrderDate]],"mm"))</f>
        <v>2017-07</v>
      </c>
      <c r="K37" s="4">
        <v>42933</v>
      </c>
      <c r="L37">
        <v>7</v>
      </c>
      <c r="M37" t="s">
        <v>289</v>
      </c>
      <c r="N37" t="s">
        <v>290</v>
      </c>
      <c r="O37" t="s">
        <v>51</v>
      </c>
      <c r="P37" t="s">
        <v>52</v>
      </c>
      <c r="Q37" t="s">
        <v>23</v>
      </c>
      <c r="R37" t="s">
        <v>24</v>
      </c>
      <c r="S37" t="s">
        <v>291</v>
      </c>
      <c r="T37" t="s">
        <v>26</v>
      </c>
      <c r="U37" t="s">
        <v>47</v>
      </c>
    </row>
    <row r="38" spans="1:21" x14ac:dyDescent="0.35">
      <c r="A38" t="s">
        <v>295</v>
      </c>
      <c r="B38">
        <v>43781001</v>
      </c>
      <c r="C38">
        <v>1</v>
      </c>
      <c r="D38" s="1">
        <v>2171.29</v>
      </c>
      <c r="E38" s="1">
        <v>3578.27</v>
      </c>
      <c r="F38" s="6">
        <f>Sales[[#This Row],[OrderQuantity]]*Sales[[#This Row],[ItemCost]]</f>
        <v>2171.29</v>
      </c>
      <c r="G38" s="6">
        <f>Sales[[#This Row],[OrderQuantity]]*Sales[[#This Row],[ItemPrice]]</f>
        <v>3578.27</v>
      </c>
      <c r="H38" s="6">
        <f>Sales[[#This Row],[TotalRevenue]]-Sales[[#This Row],[TotalCost]]</f>
        <v>1406.98</v>
      </c>
      <c r="I38" s="4">
        <v>42927</v>
      </c>
      <c r="J38" s="4" t="str">
        <f>CONCATENATE(TEXT(Sales[[#This Row],[OrderDate]],"yyyy"),"-",TEXT(Sales[[#This Row],[OrderDate]],"mm"))</f>
        <v>2017-07</v>
      </c>
      <c r="K38" s="4">
        <v>42936</v>
      </c>
      <c r="L38">
        <v>9</v>
      </c>
      <c r="M38" t="s">
        <v>296</v>
      </c>
      <c r="N38" t="s">
        <v>193</v>
      </c>
      <c r="O38" t="s">
        <v>106</v>
      </c>
      <c r="P38" t="s">
        <v>52</v>
      </c>
      <c r="Q38" t="s">
        <v>23</v>
      </c>
      <c r="R38" t="s">
        <v>24</v>
      </c>
      <c r="S38" t="s">
        <v>71</v>
      </c>
      <c r="T38" t="s">
        <v>26</v>
      </c>
      <c r="U38" t="s">
        <v>27</v>
      </c>
    </row>
    <row r="39" spans="1:21" x14ac:dyDescent="0.35">
      <c r="A39" t="s">
        <v>297</v>
      </c>
      <c r="B39">
        <v>43782001</v>
      </c>
      <c r="C39">
        <v>1</v>
      </c>
      <c r="D39" s="1">
        <v>2171.29</v>
      </c>
      <c r="E39" s="1">
        <v>3578.27</v>
      </c>
      <c r="F39" s="6">
        <f>Sales[[#This Row],[OrderQuantity]]*Sales[[#This Row],[ItemCost]]</f>
        <v>2171.29</v>
      </c>
      <c r="G39" s="6">
        <f>Sales[[#This Row],[OrderQuantity]]*Sales[[#This Row],[ItemPrice]]</f>
        <v>3578.27</v>
      </c>
      <c r="H39" s="6">
        <f>Sales[[#This Row],[TotalRevenue]]-Sales[[#This Row],[TotalCost]]</f>
        <v>1406.98</v>
      </c>
      <c r="I39" s="4">
        <v>42927</v>
      </c>
      <c r="J39" s="4" t="str">
        <f>CONCATENATE(TEXT(Sales[[#This Row],[OrderDate]],"yyyy"),"-",TEXT(Sales[[#This Row],[OrderDate]],"mm"))</f>
        <v>2017-07</v>
      </c>
      <c r="K39" s="4">
        <v>42929</v>
      </c>
      <c r="L39">
        <v>2</v>
      </c>
      <c r="M39" t="s">
        <v>298</v>
      </c>
      <c r="N39" t="s">
        <v>299</v>
      </c>
      <c r="O39" t="s">
        <v>63</v>
      </c>
      <c r="P39" t="s">
        <v>52</v>
      </c>
      <c r="Q39" t="s">
        <v>23</v>
      </c>
      <c r="R39" t="s">
        <v>24</v>
      </c>
      <c r="S39" t="s">
        <v>71</v>
      </c>
      <c r="T39" t="s">
        <v>26</v>
      </c>
      <c r="U39" t="s">
        <v>27</v>
      </c>
    </row>
    <row r="40" spans="1:21" x14ac:dyDescent="0.35">
      <c r="A40" t="s">
        <v>300</v>
      </c>
      <c r="B40">
        <v>43783001</v>
      </c>
      <c r="C40">
        <v>1</v>
      </c>
      <c r="D40" s="1">
        <v>2171.29</v>
      </c>
      <c r="E40" s="1">
        <v>3578.27</v>
      </c>
      <c r="F40" s="6">
        <f>Sales[[#This Row],[OrderQuantity]]*Sales[[#This Row],[ItemCost]]</f>
        <v>2171.29</v>
      </c>
      <c r="G40" s="6">
        <f>Sales[[#This Row],[OrderQuantity]]*Sales[[#This Row],[ItemPrice]]</f>
        <v>3578.27</v>
      </c>
      <c r="H40" s="6">
        <f>Sales[[#This Row],[TotalRevenue]]-Sales[[#This Row],[TotalCost]]</f>
        <v>1406.98</v>
      </c>
      <c r="I40" s="4">
        <v>42927</v>
      </c>
      <c r="J40" s="4" t="str">
        <f>CONCATENATE(TEXT(Sales[[#This Row],[OrderDate]],"yyyy"),"-",TEXT(Sales[[#This Row],[OrderDate]],"mm"))</f>
        <v>2017-07</v>
      </c>
      <c r="K40" s="4">
        <v>42932</v>
      </c>
      <c r="L40">
        <v>5</v>
      </c>
      <c r="M40" t="s">
        <v>301</v>
      </c>
      <c r="N40" t="s">
        <v>302</v>
      </c>
      <c r="O40" t="s">
        <v>51</v>
      </c>
      <c r="P40" t="s">
        <v>52</v>
      </c>
      <c r="Q40" t="s">
        <v>23</v>
      </c>
      <c r="R40" t="s">
        <v>24</v>
      </c>
      <c r="S40" t="s">
        <v>71</v>
      </c>
      <c r="T40" t="s">
        <v>26</v>
      </c>
      <c r="U40" t="s">
        <v>27</v>
      </c>
    </row>
    <row r="41" spans="1:21" x14ac:dyDescent="0.35">
      <c r="A41" t="s">
        <v>320</v>
      </c>
      <c r="B41">
        <v>43791001</v>
      </c>
      <c r="C41">
        <v>1</v>
      </c>
      <c r="D41" s="1">
        <v>2171.29</v>
      </c>
      <c r="E41" s="1">
        <v>3578.27</v>
      </c>
      <c r="F41" s="6">
        <f>Sales[[#This Row],[OrderQuantity]]*Sales[[#This Row],[ItemCost]]</f>
        <v>2171.29</v>
      </c>
      <c r="G41" s="6">
        <f>Sales[[#This Row],[OrderQuantity]]*Sales[[#This Row],[ItemPrice]]</f>
        <v>3578.27</v>
      </c>
      <c r="H41" s="6">
        <f>Sales[[#This Row],[TotalRevenue]]-Sales[[#This Row],[TotalCost]]</f>
        <v>1406.98</v>
      </c>
      <c r="I41" s="4">
        <v>42928</v>
      </c>
      <c r="J41" s="4" t="str">
        <f>CONCATENATE(TEXT(Sales[[#This Row],[OrderDate]],"yyyy"),"-",TEXT(Sales[[#This Row],[OrderDate]],"mm"))</f>
        <v>2017-07</v>
      </c>
      <c r="K41" s="4">
        <v>42931</v>
      </c>
      <c r="L41">
        <v>3</v>
      </c>
      <c r="M41" t="s">
        <v>321</v>
      </c>
      <c r="N41" t="s">
        <v>322</v>
      </c>
      <c r="O41" t="s">
        <v>51</v>
      </c>
      <c r="P41" t="s">
        <v>52</v>
      </c>
      <c r="Q41" t="s">
        <v>23</v>
      </c>
      <c r="R41" t="s">
        <v>24</v>
      </c>
      <c r="S41" t="s">
        <v>88</v>
      </c>
      <c r="T41" t="s">
        <v>26</v>
      </c>
      <c r="U41" t="s">
        <v>27</v>
      </c>
    </row>
    <row r="42" spans="1:21" x14ac:dyDescent="0.35">
      <c r="A42" t="s">
        <v>323</v>
      </c>
      <c r="B42">
        <v>43792001</v>
      </c>
      <c r="C42">
        <v>1</v>
      </c>
      <c r="D42" s="1">
        <v>2171.29</v>
      </c>
      <c r="E42" s="1">
        <v>3578.27</v>
      </c>
      <c r="F42" s="6">
        <f>Sales[[#This Row],[OrderQuantity]]*Sales[[#This Row],[ItemCost]]</f>
        <v>2171.29</v>
      </c>
      <c r="G42" s="6">
        <f>Sales[[#This Row],[OrderQuantity]]*Sales[[#This Row],[ItemPrice]]</f>
        <v>3578.27</v>
      </c>
      <c r="H42" s="6">
        <f>Sales[[#This Row],[TotalRevenue]]-Sales[[#This Row],[TotalCost]]</f>
        <v>1406.98</v>
      </c>
      <c r="I42" s="4">
        <v>42928</v>
      </c>
      <c r="J42" s="4" t="str">
        <f>CONCATENATE(TEXT(Sales[[#This Row],[OrderDate]],"yyyy"),"-",TEXT(Sales[[#This Row],[OrderDate]],"mm"))</f>
        <v>2017-07</v>
      </c>
      <c r="K42" s="4">
        <v>42938</v>
      </c>
      <c r="L42">
        <v>10</v>
      </c>
      <c r="M42" t="s">
        <v>324</v>
      </c>
      <c r="N42" t="s">
        <v>325</v>
      </c>
      <c r="O42" t="s">
        <v>51</v>
      </c>
      <c r="P42" t="s">
        <v>52</v>
      </c>
      <c r="Q42" t="s">
        <v>23</v>
      </c>
      <c r="R42" t="s">
        <v>24</v>
      </c>
      <c r="S42" t="s">
        <v>71</v>
      </c>
      <c r="T42" t="s">
        <v>26</v>
      </c>
      <c r="U42" t="s">
        <v>27</v>
      </c>
    </row>
    <row r="43" spans="1:21" x14ac:dyDescent="0.35">
      <c r="A43" t="s">
        <v>326</v>
      </c>
      <c r="B43">
        <v>43793001</v>
      </c>
      <c r="C43">
        <v>1</v>
      </c>
      <c r="D43" s="1">
        <v>1912.15</v>
      </c>
      <c r="E43" s="1">
        <v>3399.99</v>
      </c>
      <c r="F43" s="6">
        <f>Sales[[#This Row],[OrderQuantity]]*Sales[[#This Row],[ItemCost]]</f>
        <v>1912.15</v>
      </c>
      <c r="G43" s="6">
        <f>Sales[[#This Row],[OrderQuantity]]*Sales[[#This Row],[ItemPrice]]</f>
        <v>3399.99</v>
      </c>
      <c r="H43" s="6">
        <f>Sales[[#This Row],[TotalRevenue]]-Sales[[#This Row],[TotalCost]]</f>
        <v>1487.8399999999997</v>
      </c>
      <c r="I43" s="4">
        <v>42928</v>
      </c>
      <c r="J43" s="4" t="str">
        <f>CONCATENATE(TEXT(Sales[[#This Row],[OrderDate]],"yyyy"),"-",TEXT(Sales[[#This Row],[OrderDate]],"mm"))</f>
        <v>2017-07</v>
      </c>
      <c r="K43" s="4">
        <v>42933</v>
      </c>
      <c r="L43">
        <v>5</v>
      </c>
      <c r="M43" t="s">
        <v>327</v>
      </c>
      <c r="N43" t="s">
        <v>83</v>
      </c>
      <c r="O43" t="s">
        <v>63</v>
      </c>
      <c r="P43" t="s">
        <v>52</v>
      </c>
      <c r="Q43" t="s">
        <v>23</v>
      </c>
      <c r="R43" t="s">
        <v>33</v>
      </c>
      <c r="S43" t="s">
        <v>67</v>
      </c>
      <c r="T43" t="s">
        <v>35</v>
      </c>
      <c r="U43" t="s">
        <v>36</v>
      </c>
    </row>
    <row r="44" spans="1:21" x14ac:dyDescent="0.35">
      <c r="A44" t="s">
        <v>328</v>
      </c>
      <c r="B44">
        <v>43794001</v>
      </c>
      <c r="C44">
        <v>1</v>
      </c>
      <c r="D44" s="1">
        <v>1912.15</v>
      </c>
      <c r="E44" s="1">
        <v>3399.99</v>
      </c>
      <c r="F44" s="6">
        <f>Sales[[#This Row],[OrderQuantity]]*Sales[[#This Row],[ItemCost]]</f>
        <v>1912.15</v>
      </c>
      <c r="G44" s="6">
        <f>Sales[[#This Row],[OrderQuantity]]*Sales[[#This Row],[ItemPrice]]</f>
        <v>3399.99</v>
      </c>
      <c r="H44" s="6">
        <f>Sales[[#This Row],[TotalRevenue]]-Sales[[#This Row],[TotalCost]]</f>
        <v>1487.8399999999997</v>
      </c>
      <c r="I44" s="4">
        <v>42928</v>
      </c>
      <c r="J44" s="4" t="str">
        <f>CONCATENATE(TEXT(Sales[[#This Row],[OrderDate]],"yyyy"),"-",TEXT(Sales[[#This Row],[OrderDate]],"mm"))</f>
        <v>2017-07</v>
      </c>
      <c r="K44" s="4">
        <v>42930</v>
      </c>
      <c r="L44">
        <v>2</v>
      </c>
      <c r="M44" t="s">
        <v>329</v>
      </c>
      <c r="N44" t="s">
        <v>134</v>
      </c>
      <c r="O44" t="s">
        <v>106</v>
      </c>
      <c r="P44" t="s">
        <v>52</v>
      </c>
      <c r="Q44" t="s">
        <v>23</v>
      </c>
      <c r="R44" t="s">
        <v>33</v>
      </c>
      <c r="S44" t="s">
        <v>194</v>
      </c>
      <c r="T44" t="s">
        <v>35</v>
      </c>
      <c r="U44" t="s">
        <v>36</v>
      </c>
    </row>
    <row r="45" spans="1:21" x14ac:dyDescent="0.35">
      <c r="A45" t="s">
        <v>338</v>
      </c>
      <c r="B45">
        <v>43797001</v>
      </c>
      <c r="C45">
        <v>1</v>
      </c>
      <c r="D45" s="1">
        <v>2171.29</v>
      </c>
      <c r="E45" s="1">
        <v>3578.27</v>
      </c>
      <c r="F45" s="6">
        <f>Sales[[#This Row],[OrderQuantity]]*Sales[[#This Row],[ItemCost]]</f>
        <v>2171.29</v>
      </c>
      <c r="G45" s="6">
        <f>Sales[[#This Row],[OrderQuantity]]*Sales[[#This Row],[ItemPrice]]</f>
        <v>3578.27</v>
      </c>
      <c r="H45" s="6">
        <f>Sales[[#This Row],[TotalRevenue]]-Sales[[#This Row],[TotalCost]]</f>
        <v>1406.98</v>
      </c>
      <c r="I45" s="4">
        <v>42929</v>
      </c>
      <c r="J45" s="4" t="str">
        <f>CONCATENATE(TEXT(Sales[[#This Row],[OrderDate]],"yyyy"),"-",TEXT(Sales[[#This Row],[OrderDate]],"mm"))</f>
        <v>2017-07</v>
      </c>
      <c r="K45" s="4">
        <v>42938</v>
      </c>
      <c r="L45">
        <v>9</v>
      </c>
      <c r="M45" t="s">
        <v>339</v>
      </c>
      <c r="N45" t="s">
        <v>87</v>
      </c>
      <c r="O45" t="s">
        <v>51</v>
      </c>
      <c r="P45" t="s">
        <v>52</v>
      </c>
      <c r="Q45" t="s">
        <v>23</v>
      </c>
      <c r="R45" t="s">
        <v>24</v>
      </c>
      <c r="S45" t="s">
        <v>71</v>
      </c>
      <c r="T45" t="s">
        <v>26</v>
      </c>
      <c r="U45" t="s">
        <v>27</v>
      </c>
    </row>
    <row r="46" spans="1:21" x14ac:dyDescent="0.35">
      <c r="A46" t="s">
        <v>340</v>
      </c>
      <c r="B46">
        <v>43798001</v>
      </c>
      <c r="C46">
        <v>1</v>
      </c>
      <c r="D46" s="1">
        <v>2171.29</v>
      </c>
      <c r="E46" s="1">
        <v>3578.27</v>
      </c>
      <c r="F46" s="6">
        <f>Sales[[#This Row],[OrderQuantity]]*Sales[[#This Row],[ItemCost]]</f>
        <v>2171.29</v>
      </c>
      <c r="G46" s="6">
        <f>Sales[[#This Row],[OrderQuantity]]*Sales[[#This Row],[ItemPrice]]</f>
        <v>3578.27</v>
      </c>
      <c r="H46" s="6">
        <f>Sales[[#This Row],[TotalRevenue]]-Sales[[#This Row],[TotalCost]]</f>
        <v>1406.98</v>
      </c>
      <c r="I46" s="4">
        <v>42929</v>
      </c>
      <c r="J46" s="4" t="str">
        <f>CONCATENATE(TEXT(Sales[[#This Row],[OrderDate]],"yyyy"),"-",TEXT(Sales[[#This Row],[OrderDate]],"mm"))</f>
        <v>2017-07</v>
      </c>
      <c r="K46" s="4">
        <v>42938</v>
      </c>
      <c r="L46">
        <v>9</v>
      </c>
      <c r="M46" t="s">
        <v>341</v>
      </c>
      <c r="N46" t="s">
        <v>159</v>
      </c>
      <c r="O46" t="s">
        <v>63</v>
      </c>
      <c r="P46" t="s">
        <v>52</v>
      </c>
      <c r="Q46" t="s">
        <v>23</v>
      </c>
      <c r="R46" t="s">
        <v>24</v>
      </c>
      <c r="S46" t="s">
        <v>25</v>
      </c>
      <c r="T46" t="s">
        <v>26</v>
      </c>
      <c r="U46" t="s">
        <v>27</v>
      </c>
    </row>
    <row r="47" spans="1:21" x14ac:dyDescent="0.35">
      <c r="A47" t="s">
        <v>342</v>
      </c>
      <c r="B47">
        <v>43799001</v>
      </c>
      <c r="C47">
        <v>1</v>
      </c>
      <c r="D47" s="1">
        <v>2171.29</v>
      </c>
      <c r="E47" s="1">
        <v>3578.27</v>
      </c>
      <c r="F47" s="6">
        <f>Sales[[#This Row],[OrderQuantity]]*Sales[[#This Row],[ItemCost]]</f>
        <v>2171.29</v>
      </c>
      <c r="G47" s="6">
        <f>Sales[[#This Row],[OrderQuantity]]*Sales[[#This Row],[ItemPrice]]</f>
        <v>3578.27</v>
      </c>
      <c r="H47" s="6">
        <f>Sales[[#This Row],[TotalRevenue]]-Sales[[#This Row],[TotalCost]]</f>
        <v>1406.98</v>
      </c>
      <c r="I47" s="4">
        <v>42929</v>
      </c>
      <c r="J47" s="4" t="str">
        <f>CONCATENATE(TEXT(Sales[[#This Row],[OrderDate]],"yyyy"),"-",TEXT(Sales[[#This Row],[OrderDate]],"mm"))</f>
        <v>2017-07</v>
      </c>
      <c r="K47" s="4">
        <v>42933</v>
      </c>
      <c r="L47">
        <v>4</v>
      </c>
      <c r="M47" t="s">
        <v>343</v>
      </c>
      <c r="N47" t="s">
        <v>344</v>
      </c>
      <c r="O47" t="s">
        <v>106</v>
      </c>
      <c r="P47" t="s">
        <v>52</v>
      </c>
      <c r="Q47" t="s">
        <v>23</v>
      </c>
      <c r="R47" t="s">
        <v>24</v>
      </c>
      <c r="S47" t="s">
        <v>71</v>
      </c>
      <c r="T47" t="s">
        <v>26</v>
      </c>
      <c r="U47" t="s">
        <v>27</v>
      </c>
    </row>
    <row r="48" spans="1:21" x14ac:dyDescent="0.35">
      <c r="A48" t="s">
        <v>365</v>
      </c>
      <c r="B48">
        <v>43806001</v>
      </c>
      <c r="C48">
        <v>1</v>
      </c>
      <c r="D48" s="1">
        <v>2171.29</v>
      </c>
      <c r="E48" s="1">
        <v>3578.27</v>
      </c>
      <c r="F48" s="6">
        <f>Sales[[#This Row],[OrderQuantity]]*Sales[[#This Row],[ItemCost]]</f>
        <v>2171.29</v>
      </c>
      <c r="G48" s="6">
        <f>Sales[[#This Row],[OrderQuantity]]*Sales[[#This Row],[ItemPrice]]</f>
        <v>3578.27</v>
      </c>
      <c r="H48" s="6">
        <f>Sales[[#This Row],[TotalRevenue]]-Sales[[#This Row],[TotalCost]]</f>
        <v>1406.98</v>
      </c>
      <c r="I48" s="4">
        <v>42930</v>
      </c>
      <c r="J48" s="4" t="str">
        <f>CONCATENATE(TEXT(Sales[[#This Row],[OrderDate]],"yyyy"),"-",TEXT(Sales[[#This Row],[OrderDate]],"mm"))</f>
        <v>2017-07</v>
      </c>
      <c r="K48" s="4">
        <v>42933</v>
      </c>
      <c r="L48">
        <v>3</v>
      </c>
      <c r="M48" t="s">
        <v>366</v>
      </c>
      <c r="N48" t="s">
        <v>367</v>
      </c>
      <c r="O48" t="s">
        <v>63</v>
      </c>
      <c r="P48" t="s">
        <v>52</v>
      </c>
      <c r="Q48" t="s">
        <v>23</v>
      </c>
      <c r="R48" t="s">
        <v>24</v>
      </c>
      <c r="S48" t="s">
        <v>71</v>
      </c>
      <c r="T48" t="s">
        <v>26</v>
      </c>
      <c r="U48" t="s">
        <v>27</v>
      </c>
    </row>
    <row r="49" spans="1:21" x14ac:dyDescent="0.35">
      <c r="A49" t="s">
        <v>373</v>
      </c>
      <c r="B49">
        <v>43809001</v>
      </c>
      <c r="C49">
        <v>1</v>
      </c>
      <c r="D49" s="1">
        <v>2171.29</v>
      </c>
      <c r="E49" s="1">
        <v>3578.27</v>
      </c>
      <c r="F49" s="6">
        <f>Sales[[#This Row],[OrderQuantity]]*Sales[[#This Row],[ItemCost]]</f>
        <v>2171.29</v>
      </c>
      <c r="G49" s="6">
        <f>Sales[[#This Row],[OrderQuantity]]*Sales[[#This Row],[ItemPrice]]</f>
        <v>3578.27</v>
      </c>
      <c r="H49" s="6">
        <f>Sales[[#This Row],[TotalRevenue]]-Sales[[#This Row],[TotalCost]]</f>
        <v>1406.98</v>
      </c>
      <c r="I49" s="4">
        <v>42930</v>
      </c>
      <c r="J49" s="4" t="str">
        <f>CONCATENATE(TEXT(Sales[[#This Row],[OrderDate]],"yyyy"),"-",TEXT(Sales[[#This Row],[OrderDate]],"mm"))</f>
        <v>2017-07</v>
      </c>
      <c r="K49" s="4">
        <v>42936</v>
      </c>
      <c r="L49">
        <v>6</v>
      </c>
      <c r="M49" t="s">
        <v>374</v>
      </c>
      <c r="N49" t="s">
        <v>302</v>
      </c>
      <c r="O49" t="s">
        <v>51</v>
      </c>
      <c r="P49" t="s">
        <v>52</v>
      </c>
      <c r="Q49" t="s">
        <v>23</v>
      </c>
      <c r="R49" t="s">
        <v>24</v>
      </c>
      <c r="S49" t="s">
        <v>25</v>
      </c>
      <c r="T49" t="s">
        <v>26</v>
      </c>
      <c r="U49" t="s">
        <v>27</v>
      </c>
    </row>
    <row r="50" spans="1:21" x14ac:dyDescent="0.35">
      <c r="A50" t="s">
        <v>375</v>
      </c>
      <c r="B50">
        <v>43810001</v>
      </c>
      <c r="C50">
        <v>1</v>
      </c>
      <c r="D50" s="1">
        <v>1912.15</v>
      </c>
      <c r="E50" s="1">
        <v>3399.99</v>
      </c>
      <c r="F50" s="6">
        <f>Sales[[#This Row],[OrderQuantity]]*Sales[[#This Row],[ItemCost]]</f>
        <v>1912.15</v>
      </c>
      <c r="G50" s="6">
        <f>Sales[[#This Row],[OrderQuantity]]*Sales[[#This Row],[ItemPrice]]</f>
        <v>3399.99</v>
      </c>
      <c r="H50" s="6">
        <f>Sales[[#This Row],[TotalRevenue]]-Sales[[#This Row],[TotalCost]]</f>
        <v>1487.8399999999997</v>
      </c>
      <c r="I50" s="4">
        <v>42930</v>
      </c>
      <c r="J50" s="4" t="str">
        <f>CONCATENATE(TEXT(Sales[[#This Row],[OrderDate]],"yyyy"),"-",TEXT(Sales[[#This Row],[OrderDate]],"mm"))</f>
        <v>2017-07</v>
      </c>
      <c r="K50" s="4">
        <v>42936</v>
      </c>
      <c r="L50">
        <v>6</v>
      </c>
      <c r="M50" t="s">
        <v>376</v>
      </c>
      <c r="N50" t="s">
        <v>87</v>
      </c>
      <c r="O50" t="s">
        <v>51</v>
      </c>
      <c r="P50" t="s">
        <v>52</v>
      </c>
      <c r="Q50" t="s">
        <v>23</v>
      </c>
      <c r="R50" t="s">
        <v>33</v>
      </c>
      <c r="S50" t="s">
        <v>287</v>
      </c>
      <c r="T50" t="s">
        <v>35</v>
      </c>
      <c r="U50" t="s">
        <v>36</v>
      </c>
    </row>
    <row r="51" spans="1:21" x14ac:dyDescent="0.35">
      <c r="A51" t="s">
        <v>377</v>
      </c>
      <c r="B51">
        <v>43811001</v>
      </c>
      <c r="C51">
        <v>1</v>
      </c>
      <c r="D51" s="1">
        <v>1912.15</v>
      </c>
      <c r="E51" s="1">
        <v>3399.99</v>
      </c>
      <c r="F51" s="6">
        <f>Sales[[#This Row],[OrderQuantity]]*Sales[[#This Row],[ItemCost]]</f>
        <v>1912.15</v>
      </c>
      <c r="G51" s="6">
        <f>Sales[[#This Row],[OrderQuantity]]*Sales[[#This Row],[ItemPrice]]</f>
        <v>3399.99</v>
      </c>
      <c r="H51" s="6">
        <f>Sales[[#This Row],[TotalRevenue]]-Sales[[#This Row],[TotalCost]]</f>
        <v>1487.8399999999997</v>
      </c>
      <c r="I51" s="4">
        <v>42930</v>
      </c>
      <c r="J51" s="4" t="str">
        <f>CONCATENATE(TEXT(Sales[[#This Row],[OrderDate]],"yyyy"),"-",TEXT(Sales[[#This Row],[OrderDate]],"mm"))</f>
        <v>2017-07</v>
      </c>
      <c r="K51" s="4">
        <v>42939</v>
      </c>
      <c r="L51">
        <v>9</v>
      </c>
      <c r="M51" t="s">
        <v>378</v>
      </c>
      <c r="N51" t="s">
        <v>109</v>
      </c>
      <c r="O51" t="s">
        <v>51</v>
      </c>
      <c r="P51" t="s">
        <v>52</v>
      </c>
      <c r="Q51" t="s">
        <v>23</v>
      </c>
      <c r="R51" t="s">
        <v>33</v>
      </c>
      <c r="S51" t="s">
        <v>34</v>
      </c>
      <c r="T51" t="s">
        <v>35</v>
      </c>
      <c r="U51" t="s">
        <v>36</v>
      </c>
    </row>
    <row r="52" spans="1:21" x14ac:dyDescent="0.35">
      <c r="A52" t="s">
        <v>387</v>
      </c>
      <c r="B52">
        <v>43815001</v>
      </c>
      <c r="C52">
        <v>1</v>
      </c>
      <c r="D52" s="1">
        <v>2171.29</v>
      </c>
      <c r="E52" s="1">
        <v>3578.27</v>
      </c>
      <c r="F52" s="6">
        <f>Sales[[#This Row],[OrderQuantity]]*Sales[[#This Row],[ItemCost]]</f>
        <v>2171.29</v>
      </c>
      <c r="G52" s="6">
        <f>Sales[[#This Row],[OrderQuantity]]*Sales[[#This Row],[ItemPrice]]</f>
        <v>3578.27</v>
      </c>
      <c r="H52" s="6">
        <f>Sales[[#This Row],[TotalRevenue]]-Sales[[#This Row],[TotalCost]]</f>
        <v>1406.98</v>
      </c>
      <c r="I52" s="4">
        <v>42931</v>
      </c>
      <c r="J52" s="4" t="str">
        <f>CONCATENATE(TEXT(Sales[[#This Row],[OrderDate]],"yyyy"),"-",TEXT(Sales[[#This Row],[OrderDate]],"mm"))</f>
        <v>2017-07</v>
      </c>
      <c r="K52" s="4">
        <v>42938</v>
      </c>
      <c r="L52">
        <v>7</v>
      </c>
      <c r="M52" t="s">
        <v>388</v>
      </c>
      <c r="N52" t="s">
        <v>193</v>
      </c>
      <c r="O52" t="s">
        <v>106</v>
      </c>
      <c r="P52" t="s">
        <v>52</v>
      </c>
      <c r="Q52" t="s">
        <v>23</v>
      </c>
      <c r="R52" t="s">
        <v>24</v>
      </c>
      <c r="S52" t="s">
        <v>55</v>
      </c>
      <c r="T52" t="s">
        <v>26</v>
      </c>
      <c r="U52" t="s">
        <v>27</v>
      </c>
    </row>
    <row r="53" spans="1:21" x14ac:dyDescent="0.35">
      <c r="A53" t="s">
        <v>389</v>
      </c>
      <c r="B53">
        <v>43816001</v>
      </c>
      <c r="C53">
        <v>1</v>
      </c>
      <c r="D53" s="1">
        <v>2171.29</v>
      </c>
      <c r="E53" s="1">
        <v>3578.27</v>
      </c>
      <c r="F53" s="6">
        <f>Sales[[#This Row],[OrderQuantity]]*Sales[[#This Row],[ItemCost]]</f>
        <v>2171.29</v>
      </c>
      <c r="G53" s="6">
        <f>Sales[[#This Row],[OrderQuantity]]*Sales[[#This Row],[ItemPrice]]</f>
        <v>3578.27</v>
      </c>
      <c r="H53" s="6">
        <f>Sales[[#This Row],[TotalRevenue]]-Sales[[#This Row],[TotalCost]]</f>
        <v>1406.98</v>
      </c>
      <c r="I53" s="4">
        <v>42931</v>
      </c>
      <c r="J53" s="4" t="str">
        <f>CONCATENATE(TEXT(Sales[[#This Row],[OrderDate]],"yyyy"),"-",TEXT(Sales[[#This Row],[OrderDate]],"mm"))</f>
        <v>2017-07</v>
      </c>
      <c r="K53" s="4">
        <v>42935</v>
      </c>
      <c r="L53">
        <v>4</v>
      </c>
      <c r="M53" t="s">
        <v>390</v>
      </c>
      <c r="N53" t="s">
        <v>391</v>
      </c>
      <c r="O53" t="s">
        <v>51</v>
      </c>
      <c r="P53" t="s">
        <v>52</v>
      </c>
      <c r="Q53" t="s">
        <v>23</v>
      </c>
      <c r="R53" t="s">
        <v>24</v>
      </c>
      <c r="S53" t="s">
        <v>88</v>
      </c>
      <c r="T53" t="s">
        <v>26</v>
      </c>
      <c r="U53" t="s">
        <v>27</v>
      </c>
    </row>
    <row r="54" spans="1:21" x14ac:dyDescent="0.35">
      <c r="A54" t="s">
        <v>392</v>
      </c>
      <c r="B54">
        <v>43817001</v>
      </c>
      <c r="C54">
        <v>1</v>
      </c>
      <c r="D54" s="1">
        <v>2171.29</v>
      </c>
      <c r="E54" s="1">
        <v>3578.27</v>
      </c>
      <c r="F54" s="6">
        <f>Sales[[#This Row],[OrderQuantity]]*Sales[[#This Row],[ItemCost]]</f>
        <v>2171.29</v>
      </c>
      <c r="G54" s="6">
        <f>Sales[[#This Row],[OrderQuantity]]*Sales[[#This Row],[ItemPrice]]</f>
        <v>3578.27</v>
      </c>
      <c r="H54" s="6">
        <f>Sales[[#This Row],[TotalRevenue]]-Sales[[#This Row],[TotalCost]]</f>
        <v>1406.98</v>
      </c>
      <c r="I54" s="4">
        <v>42931</v>
      </c>
      <c r="J54" s="4" t="str">
        <f>CONCATENATE(TEXT(Sales[[#This Row],[OrderDate]],"yyyy"),"-",TEXT(Sales[[#This Row],[OrderDate]],"mm"))</f>
        <v>2017-07</v>
      </c>
      <c r="K54" s="4">
        <v>42937</v>
      </c>
      <c r="L54">
        <v>6</v>
      </c>
      <c r="M54" t="s">
        <v>393</v>
      </c>
      <c r="N54" t="s">
        <v>367</v>
      </c>
      <c r="O54" t="s">
        <v>63</v>
      </c>
      <c r="P54" t="s">
        <v>52</v>
      </c>
      <c r="Q54" t="s">
        <v>23</v>
      </c>
      <c r="R54" t="s">
        <v>24</v>
      </c>
      <c r="S54" t="s">
        <v>25</v>
      </c>
      <c r="T54" t="s">
        <v>26</v>
      </c>
      <c r="U54" t="s">
        <v>27</v>
      </c>
    </row>
    <row r="55" spans="1:21" x14ac:dyDescent="0.35">
      <c r="A55" t="s">
        <v>394</v>
      </c>
      <c r="B55">
        <v>43818001</v>
      </c>
      <c r="C55">
        <v>1</v>
      </c>
      <c r="D55" s="1">
        <v>2171.29</v>
      </c>
      <c r="E55" s="1">
        <v>3578.27</v>
      </c>
      <c r="F55" s="6">
        <f>Sales[[#This Row],[OrderQuantity]]*Sales[[#This Row],[ItemCost]]</f>
        <v>2171.29</v>
      </c>
      <c r="G55" s="6">
        <f>Sales[[#This Row],[OrderQuantity]]*Sales[[#This Row],[ItemPrice]]</f>
        <v>3578.27</v>
      </c>
      <c r="H55" s="6">
        <f>Sales[[#This Row],[TotalRevenue]]-Sales[[#This Row],[TotalCost]]</f>
        <v>1406.98</v>
      </c>
      <c r="I55" s="4">
        <v>42931</v>
      </c>
      <c r="J55" s="4" t="str">
        <f>CONCATENATE(TEXT(Sales[[#This Row],[OrderDate]],"yyyy"),"-",TEXT(Sales[[#This Row],[OrderDate]],"mm"))</f>
        <v>2017-07</v>
      </c>
      <c r="K55" s="4">
        <v>42939</v>
      </c>
      <c r="L55">
        <v>8</v>
      </c>
      <c r="M55" t="s">
        <v>395</v>
      </c>
      <c r="N55" t="s">
        <v>396</v>
      </c>
      <c r="O55" t="s">
        <v>106</v>
      </c>
      <c r="P55" t="s">
        <v>52</v>
      </c>
      <c r="Q55" t="s">
        <v>23</v>
      </c>
      <c r="R55" t="s">
        <v>24</v>
      </c>
      <c r="S55" t="s">
        <v>71</v>
      </c>
      <c r="T55" t="s">
        <v>26</v>
      </c>
      <c r="U55" t="s">
        <v>27</v>
      </c>
    </row>
    <row r="56" spans="1:21" x14ac:dyDescent="0.35">
      <c r="A56" t="s">
        <v>397</v>
      </c>
      <c r="B56">
        <v>43819001</v>
      </c>
      <c r="C56">
        <v>1</v>
      </c>
      <c r="D56" s="1">
        <v>1912.15</v>
      </c>
      <c r="E56" s="1">
        <v>3399.99</v>
      </c>
      <c r="F56" s="6">
        <f>Sales[[#This Row],[OrderQuantity]]*Sales[[#This Row],[ItemCost]]</f>
        <v>1912.15</v>
      </c>
      <c r="G56" s="6">
        <f>Sales[[#This Row],[OrderQuantity]]*Sales[[#This Row],[ItemPrice]]</f>
        <v>3399.99</v>
      </c>
      <c r="H56" s="6">
        <f>Sales[[#This Row],[TotalRevenue]]-Sales[[#This Row],[TotalCost]]</f>
        <v>1487.8399999999997</v>
      </c>
      <c r="I56" s="4">
        <v>42931</v>
      </c>
      <c r="J56" s="4" t="str">
        <f>CONCATENATE(TEXT(Sales[[#This Row],[OrderDate]],"yyyy"),"-",TEXT(Sales[[#This Row],[OrderDate]],"mm"))</f>
        <v>2017-07</v>
      </c>
      <c r="K56" s="4">
        <v>42934</v>
      </c>
      <c r="L56">
        <v>3</v>
      </c>
      <c r="M56" t="s">
        <v>398</v>
      </c>
      <c r="N56" t="s">
        <v>156</v>
      </c>
      <c r="O56" t="s">
        <v>51</v>
      </c>
      <c r="P56" t="s">
        <v>52</v>
      </c>
      <c r="Q56" t="s">
        <v>23</v>
      </c>
      <c r="R56" t="s">
        <v>33</v>
      </c>
      <c r="S56" t="s">
        <v>34</v>
      </c>
      <c r="T56" t="s">
        <v>35</v>
      </c>
      <c r="U56" t="s">
        <v>36</v>
      </c>
    </row>
    <row r="57" spans="1:21" x14ac:dyDescent="0.35">
      <c r="A57" t="s">
        <v>415</v>
      </c>
      <c r="B57">
        <v>43825001</v>
      </c>
      <c r="C57">
        <v>1</v>
      </c>
      <c r="D57" s="1">
        <v>2171.29</v>
      </c>
      <c r="E57" s="1">
        <v>3578.27</v>
      </c>
      <c r="F57" s="6">
        <f>Sales[[#This Row],[OrderQuantity]]*Sales[[#This Row],[ItemCost]]</f>
        <v>2171.29</v>
      </c>
      <c r="G57" s="6">
        <f>Sales[[#This Row],[OrderQuantity]]*Sales[[#This Row],[ItemPrice]]</f>
        <v>3578.27</v>
      </c>
      <c r="H57" s="6">
        <f>Sales[[#This Row],[TotalRevenue]]-Sales[[#This Row],[TotalCost]]</f>
        <v>1406.98</v>
      </c>
      <c r="I57" s="4">
        <v>42931</v>
      </c>
      <c r="J57" s="4" t="str">
        <f>CONCATENATE(TEXT(Sales[[#This Row],[OrderDate]],"yyyy"),"-",TEXT(Sales[[#This Row],[OrderDate]],"mm"))</f>
        <v>2017-07</v>
      </c>
      <c r="K57" s="4">
        <v>42938</v>
      </c>
      <c r="L57">
        <v>7</v>
      </c>
      <c r="M57" t="s">
        <v>416</v>
      </c>
      <c r="N57" t="s">
        <v>134</v>
      </c>
      <c r="O57" t="s">
        <v>106</v>
      </c>
      <c r="P57" t="s">
        <v>52</v>
      </c>
      <c r="Q57" t="s">
        <v>23</v>
      </c>
      <c r="R57" t="s">
        <v>24</v>
      </c>
      <c r="S57" t="s">
        <v>84</v>
      </c>
      <c r="T57" t="s">
        <v>26</v>
      </c>
      <c r="U57" t="s">
        <v>27</v>
      </c>
    </row>
    <row r="58" spans="1:21" x14ac:dyDescent="0.35">
      <c r="A58" t="s">
        <v>417</v>
      </c>
      <c r="B58">
        <v>43826001</v>
      </c>
      <c r="C58">
        <v>1</v>
      </c>
      <c r="D58" s="1">
        <v>1898.09</v>
      </c>
      <c r="E58" s="1">
        <v>3374.99</v>
      </c>
      <c r="F58" s="6">
        <f>Sales[[#This Row],[OrderQuantity]]*Sales[[#This Row],[ItemCost]]</f>
        <v>1898.09</v>
      </c>
      <c r="G58" s="6">
        <f>Sales[[#This Row],[OrderQuantity]]*Sales[[#This Row],[ItemPrice]]</f>
        <v>3374.99</v>
      </c>
      <c r="H58" s="6">
        <f>Sales[[#This Row],[TotalRevenue]]-Sales[[#This Row],[TotalCost]]</f>
        <v>1476.8999999999999</v>
      </c>
      <c r="I58" s="4">
        <v>42931</v>
      </c>
      <c r="J58" s="4" t="str">
        <f>CONCATENATE(TEXT(Sales[[#This Row],[OrderDate]],"yyyy"),"-",TEXT(Sales[[#This Row],[OrderDate]],"mm"))</f>
        <v>2017-07</v>
      </c>
      <c r="K58" s="4">
        <v>42936</v>
      </c>
      <c r="L58">
        <v>5</v>
      </c>
      <c r="M58" t="s">
        <v>418</v>
      </c>
      <c r="N58" t="s">
        <v>134</v>
      </c>
      <c r="O58" t="s">
        <v>106</v>
      </c>
      <c r="P58" t="s">
        <v>52</v>
      </c>
      <c r="Q58" t="s">
        <v>23</v>
      </c>
      <c r="R58" t="s">
        <v>33</v>
      </c>
      <c r="S58" t="s">
        <v>419</v>
      </c>
      <c r="T58" t="s">
        <v>1</v>
      </c>
      <c r="U58" t="s">
        <v>36</v>
      </c>
    </row>
    <row r="59" spans="1:21" x14ac:dyDescent="0.35">
      <c r="A59" t="s">
        <v>420</v>
      </c>
      <c r="B59">
        <v>43827001</v>
      </c>
      <c r="C59">
        <v>1</v>
      </c>
      <c r="D59" s="1">
        <v>413.15</v>
      </c>
      <c r="E59" s="1">
        <v>699.1</v>
      </c>
      <c r="F59" s="6">
        <f>Sales[[#This Row],[OrderQuantity]]*Sales[[#This Row],[ItemCost]]</f>
        <v>413.15</v>
      </c>
      <c r="G59" s="6">
        <f>Sales[[#This Row],[OrderQuantity]]*Sales[[#This Row],[ItemPrice]]</f>
        <v>699.1</v>
      </c>
      <c r="H59" s="6">
        <f>Sales[[#This Row],[TotalRevenue]]-Sales[[#This Row],[TotalCost]]</f>
        <v>285.95000000000005</v>
      </c>
      <c r="I59" s="4">
        <v>42931</v>
      </c>
      <c r="J59" s="4" t="str">
        <f>CONCATENATE(TEXT(Sales[[#This Row],[OrderDate]],"yyyy"),"-",TEXT(Sales[[#This Row],[OrderDate]],"mm"))</f>
        <v>2017-07</v>
      </c>
      <c r="K59" s="4">
        <v>42935</v>
      </c>
      <c r="L59">
        <v>4</v>
      </c>
      <c r="M59" t="s">
        <v>421</v>
      </c>
      <c r="N59" t="s">
        <v>422</v>
      </c>
      <c r="O59" t="s">
        <v>63</v>
      </c>
      <c r="P59" t="s">
        <v>52</v>
      </c>
      <c r="Q59" t="s">
        <v>23</v>
      </c>
      <c r="R59" t="s">
        <v>24</v>
      </c>
      <c r="S59" t="s">
        <v>414</v>
      </c>
      <c r="T59" t="s">
        <v>1</v>
      </c>
      <c r="U59" t="s">
        <v>47</v>
      </c>
    </row>
    <row r="60" spans="1:21" x14ac:dyDescent="0.35">
      <c r="A60" t="s">
        <v>429</v>
      </c>
      <c r="B60">
        <v>43830001</v>
      </c>
      <c r="C60">
        <v>1</v>
      </c>
      <c r="D60" s="1">
        <v>2171.29</v>
      </c>
      <c r="E60" s="1">
        <v>3578.27</v>
      </c>
      <c r="F60" s="6">
        <f>Sales[[#This Row],[OrderQuantity]]*Sales[[#This Row],[ItemCost]]</f>
        <v>2171.29</v>
      </c>
      <c r="G60" s="6">
        <f>Sales[[#This Row],[OrderQuantity]]*Sales[[#This Row],[ItemPrice]]</f>
        <v>3578.27</v>
      </c>
      <c r="H60" s="6">
        <f>Sales[[#This Row],[TotalRevenue]]-Sales[[#This Row],[TotalCost]]</f>
        <v>1406.98</v>
      </c>
      <c r="I60" s="4">
        <v>42932</v>
      </c>
      <c r="J60" s="4" t="str">
        <f>CONCATENATE(TEXT(Sales[[#This Row],[OrderDate]],"yyyy"),"-",TEXT(Sales[[#This Row],[OrderDate]],"mm"))</f>
        <v>2017-07</v>
      </c>
      <c r="K60" s="4">
        <v>42936</v>
      </c>
      <c r="L60">
        <v>4</v>
      </c>
      <c r="M60" t="s">
        <v>430</v>
      </c>
      <c r="N60" t="s">
        <v>431</v>
      </c>
      <c r="O60" t="s">
        <v>51</v>
      </c>
      <c r="P60" t="s">
        <v>52</v>
      </c>
      <c r="Q60" t="s">
        <v>23</v>
      </c>
      <c r="R60" t="s">
        <v>24</v>
      </c>
      <c r="S60" t="s">
        <v>55</v>
      </c>
      <c r="T60" t="s">
        <v>26</v>
      </c>
      <c r="U60" t="s">
        <v>27</v>
      </c>
    </row>
    <row r="61" spans="1:21" x14ac:dyDescent="0.35">
      <c r="A61" t="s">
        <v>432</v>
      </c>
      <c r="B61">
        <v>43831001</v>
      </c>
      <c r="C61">
        <v>1</v>
      </c>
      <c r="D61" s="1">
        <v>1898.09</v>
      </c>
      <c r="E61" s="1">
        <v>3374.99</v>
      </c>
      <c r="F61" s="6">
        <f>Sales[[#This Row],[OrderQuantity]]*Sales[[#This Row],[ItemCost]]</f>
        <v>1898.09</v>
      </c>
      <c r="G61" s="6">
        <f>Sales[[#This Row],[OrderQuantity]]*Sales[[#This Row],[ItemPrice]]</f>
        <v>3374.99</v>
      </c>
      <c r="H61" s="6">
        <f>Sales[[#This Row],[TotalRevenue]]-Sales[[#This Row],[TotalCost]]</f>
        <v>1476.8999999999999</v>
      </c>
      <c r="I61" s="4">
        <v>42932</v>
      </c>
      <c r="J61" s="4" t="str">
        <f>CONCATENATE(TEXT(Sales[[#This Row],[OrderDate]],"yyyy"),"-",TEXT(Sales[[#This Row],[OrderDate]],"mm"))</f>
        <v>2017-07</v>
      </c>
      <c r="K61" s="4">
        <v>42934</v>
      </c>
      <c r="L61">
        <v>2</v>
      </c>
      <c r="M61" t="s">
        <v>433</v>
      </c>
      <c r="N61" t="s">
        <v>434</v>
      </c>
      <c r="O61" t="s">
        <v>51</v>
      </c>
      <c r="P61" t="s">
        <v>52</v>
      </c>
      <c r="Q61" t="s">
        <v>23</v>
      </c>
      <c r="R61" t="s">
        <v>33</v>
      </c>
      <c r="S61" t="s">
        <v>435</v>
      </c>
      <c r="T61" t="s">
        <v>1</v>
      </c>
      <c r="U61" t="s">
        <v>36</v>
      </c>
    </row>
    <row r="62" spans="1:21" x14ac:dyDescent="0.35">
      <c r="A62" t="s">
        <v>451</v>
      </c>
      <c r="B62">
        <v>43837001</v>
      </c>
      <c r="C62">
        <v>1</v>
      </c>
      <c r="D62" s="1">
        <v>1898.09</v>
      </c>
      <c r="E62" s="1">
        <v>3374.99</v>
      </c>
      <c r="F62" s="6">
        <f>Sales[[#This Row],[OrderQuantity]]*Sales[[#This Row],[ItemCost]]</f>
        <v>1898.09</v>
      </c>
      <c r="G62" s="6">
        <f>Sales[[#This Row],[OrderQuantity]]*Sales[[#This Row],[ItemPrice]]</f>
        <v>3374.99</v>
      </c>
      <c r="H62" s="6">
        <f>Sales[[#This Row],[TotalRevenue]]-Sales[[#This Row],[TotalCost]]</f>
        <v>1476.8999999999999</v>
      </c>
      <c r="I62" s="4">
        <v>42932</v>
      </c>
      <c r="J62" s="4" t="str">
        <f>CONCATENATE(TEXT(Sales[[#This Row],[OrderDate]],"yyyy"),"-",TEXT(Sales[[#This Row],[OrderDate]],"mm"))</f>
        <v>2017-07</v>
      </c>
      <c r="K62" s="4">
        <v>42934</v>
      </c>
      <c r="L62">
        <v>2</v>
      </c>
      <c r="M62" t="s">
        <v>452</v>
      </c>
      <c r="N62" t="s">
        <v>367</v>
      </c>
      <c r="O62" t="s">
        <v>63</v>
      </c>
      <c r="P62" t="s">
        <v>52</v>
      </c>
      <c r="Q62" t="s">
        <v>23</v>
      </c>
      <c r="R62" t="s">
        <v>33</v>
      </c>
      <c r="S62" t="s">
        <v>160</v>
      </c>
      <c r="T62" t="s">
        <v>1</v>
      </c>
      <c r="U62" t="s">
        <v>36</v>
      </c>
    </row>
    <row r="63" spans="1:21" x14ac:dyDescent="0.35">
      <c r="A63" t="s">
        <v>462</v>
      </c>
      <c r="B63">
        <v>43842001</v>
      </c>
      <c r="C63">
        <v>1</v>
      </c>
      <c r="D63" s="1">
        <v>2171.29</v>
      </c>
      <c r="E63" s="1">
        <v>3578.27</v>
      </c>
      <c r="F63" s="6">
        <f>Sales[[#This Row],[OrderQuantity]]*Sales[[#This Row],[ItemCost]]</f>
        <v>2171.29</v>
      </c>
      <c r="G63" s="6">
        <f>Sales[[#This Row],[OrderQuantity]]*Sales[[#This Row],[ItemPrice]]</f>
        <v>3578.27</v>
      </c>
      <c r="H63" s="6">
        <f>Sales[[#This Row],[TotalRevenue]]-Sales[[#This Row],[TotalCost]]</f>
        <v>1406.98</v>
      </c>
      <c r="I63" s="4">
        <v>42933</v>
      </c>
      <c r="J63" s="4" t="str">
        <f>CONCATENATE(TEXT(Sales[[#This Row],[OrderDate]],"yyyy"),"-",TEXT(Sales[[#This Row],[OrderDate]],"mm"))</f>
        <v>2017-07</v>
      </c>
      <c r="K63" s="4">
        <v>42939</v>
      </c>
      <c r="L63">
        <v>6</v>
      </c>
      <c r="M63" t="s">
        <v>463</v>
      </c>
      <c r="N63" t="s">
        <v>233</v>
      </c>
      <c r="O63" t="s">
        <v>106</v>
      </c>
      <c r="P63" t="s">
        <v>52</v>
      </c>
      <c r="Q63" t="s">
        <v>23</v>
      </c>
      <c r="R63" t="s">
        <v>24</v>
      </c>
      <c r="S63" t="s">
        <v>71</v>
      </c>
      <c r="T63" t="s">
        <v>26</v>
      </c>
      <c r="U63" t="s">
        <v>27</v>
      </c>
    </row>
    <row r="64" spans="1:21" x14ac:dyDescent="0.35">
      <c r="A64" t="s">
        <v>471</v>
      </c>
      <c r="B64">
        <v>43921001</v>
      </c>
      <c r="C64">
        <v>1</v>
      </c>
      <c r="D64" s="1">
        <v>2171.29</v>
      </c>
      <c r="E64" s="1">
        <v>3578.27</v>
      </c>
      <c r="F64" s="6">
        <f>Sales[[#This Row],[OrderQuantity]]*Sales[[#This Row],[ItemCost]]</f>
        <v>2171.29</v>
      </c>
      <c r="G64" s="6">
        <f>Sales[[#This Row],[OrderQuantity]]*Sales[[#This Row],[ItemPrice]]</f>
        <v>3578.27</v>
      </c>
      <c r="H64" s="6">
        <f>Sales[[#This Row],[TotalRevenue]]-Sales[[#This Row],[TotalCost]]</f>
        <v>1406.98</v>
      </c>
      <c r="I64" s="4">
        <v>42933</v>
      </c>
      <c r="J64" s="4" t="str">
        <f>CONCATENATE(TEXT(Sales[[#This Row],[OrderDate]],"yyyy"),"-",TEXT(Sales[[#This Row],[OrderDate]],"mm"))</f>
        <v>2017-07</v>
      </c>
      <c r="K64" s="4">
        <v>42936</v>
      </c>
      <c r="L64">
        <v>3</v>
      </c>
      <c r="M64" t="s">
        <v>472</v>
      </c>
      <c r="N64" t="s">
        <v>290</v>
      </c>
      <c r="O64" t="s">
        <v>51</v>
      </c>
      <c r="P64" t="s">
        <v>52</v>
      </c>
      <c r="Q64" t="s">
        <v>23</v>
      </c>
      <c r="R64" t="s">
        <v>24</v>
      </c>
      <c r="S64" t="s">
        <v>84</v>
      </c>
      <c r="T64" t="s">
        <v>26</v>
      </c>
      <c r="U64" t="s">
        <v>27</v>
      </c>
    </row>
    <row r="65" spans="1:21" x14ac:dyDescent="0.35">
      <c r="A65" t="s">
        <v>481</v>
      </c>
      <c r="B65">
        <v>43925001</v>
      </c>
      <c r="C65">
        <v>1</v>
      </c>
      <c r="D65" s="1">
        <v>2171.29</v>
      </c>
      <c r="E65" s="1">
        <v>3578.27</v>
      </c>
      <c r="F65" s="6">
        <f>Sales[[#This Row],[OrderQuantity]]*Sales[[#This Row],[ItemCost]]</f>
        <v>2171.29</v>
      </c>
      <c r="G65" s="6">
        <f>Sales[[#This Row],[OrderQuantity]]*Sales[[#This Row],[ItemPrice]]</f>
        <v>3578.27</v>
      </c>
      <c r="H65" s="6">
        <f>Sales[[#This Row],[TotalRevenue]]-Sales[[#This Row],[TotalCost]]</f>
        <v>1406.98</v>
      </c>
      <c r="I65" s="4">
        <v>42934</v>
      </c>
      <c r="J65" s="4" t="str">
        <f>CONCATENATE(TEXT(Sales[[#This Row],[OrderDate]],"yyyy"),"-",TEXT(Sales[[#This Row],[OrderDate]],"mm"))</f>
        <v>2017-07</v>
      </c>
      <c r="K65" s="4">
        <v>42936</v>
      </c>
      <c r="L65">
        <v>2</v>
      </c>
      <c r="M65" t="s">
        <v>482</v>
      </c>
      <c r="N65" t="s">
        <v>199</v>
      </c>
      <c r="O65" t="s">
        <v>51</v>
      </c>
      <c r="P65" t="s">
        <v>52</v>
      </c>
      <c r="Q65" t="s">
        <v>23</v>
      </c>
      <c r="R65" t="s">
        <v>24</v>
      </c>
      <c r="S65" t="s">
        <v>88</v>
      </c>
      <c r="T65" t="s">
        <v>26</v>
      </c>
      <c r="U65" t="s">
        <v>27</v>
      </c>
    </row>
    <row r="66" spans="1:21" x14ac:dyDescent="0.35">
      <c r="A66" t="s">
        <v>483</v>
      </c>
      <c r="B66">
        <v>43926001</v>
      </c>
      <c r="C66">
        <v>1</v>
      </c>
      <c r="D66" s="1">
        <v>1898.09</v>
      </c>
      <c r="E66" s="1">
        <v>3374.99</v>
      </c>
      <c r="F66" s="6">
        <f>Sales[[#This Row],[OrderQuantity]]*Sales[[#This Row],[ItemCost]]</f>
        <v>1898.09</v>
      </c>
      <c r="G66" s="6">
        <f>Sales[[#This Row],[OrderQuantity]]*Sales[[#This Row],[ItemPrice]]</f>
        <v>3374.99</v>
      </c>
      <c r="H66" s="6">
        <f>Sales[[#This Row],[TotalRevenue]]-Sales[[#This Row],[TotalCost]]</f>
        <v>1476.8999999999999</v>
      </c>
      <c r="I66" s="4">
        <v>42934</v>
      </c>
      <c r="J66" s="4" t="str">
        <f>CONCATENATE(TEXT(Sales[[#This Row],[OrderDate]],"yyyy"),"-",TEXT(Sales[[#This Row],[OrderDate]],"mm"))</f>
        <v>2017-07</v>
      </c>
      <c r="K66" s="4">
        <v>42944</v>
      </c>
      <c r="L66">
        <v>10</v>
      </c>
      <c r="M66" t="s">
        <v>484</v>
      </c>
      <c r="N66" t="s">
        <v>62</v>
      </c>
      <c r="O66" t="s">
        <v>63</v>
      </c>
      <c r="P66" t="s">
        <v>52</v>
      </c>
      <c r="Q66" t="s">
        <v>23</v>
      </c>
      <c r="R66" t="s">
        <v>33</v>
      </c>
      <c r="S66" t="s">
        <v>64</v>
      </c>
      <c r="T66" t="s">
        <v>1</v>
      </c>
      <c r="U66" t="s">
        <v>36</v>
      </c>
    </row>
    <row r="67" spans="1:21" x14ac:dyDescent="0.35">
      <c r="A67" t="s">
        <v>485</v>
      </c>
      <c r="B67">
        <v>43927001</v>
      </c>
      <c r="C67">
        <v>1</v>
      </c>
      <c r="D67" s="1">
        <v>2171.29</v>
      </c>
      <c r="E67" s="1">
        <v>3578.27</v>
      </c>
      <c r="F67" s="6">
        <f>Sales[[#This Row],[OrderQuantity]]*Sales[[#This Row],[ItemCost]]</f>
        <v>2171.29</v>
      </c>
      <c r="G67" s="6">
        <f>Sales[[#This Row],[OrderQuantity]]*Sales[[#This Row],[ItemPrice]]</f>
        <v>3578.27</v>
      </c>
      <c r="H67" s="6">
        <f>Sales[[#This Row],[TotalRevenue]]-Sales[[#This Row],[TotalCost]]</f>
        <v>1406.98</v>
      </c>
      <c r="I67" s="4">
        <v>42934</v>
      </c>
      <c r="J67" s="4" t="str">
        <f>CONCATENATE(TEXT(Sales[[#This Row],[OrderDate]],"yyyy"),"-",TEXT(Sales[[#This Row],[OrderDate]],"mm"))</f>
        <v>2017-07</v>
      </c>
      <c r="K67" s="4">
        <v>42942</v>
      </c>
      <c r="L67">
        <v>8</v>
      </c>
      <c r="M67" t="s">
        <v>486</v>
      </c>
      <c r="N67" t="s">
        <v>302</v>
      </c>
      <c r="O67" t="s">
        <v>51</v>
      </c>
      <c r="P67" t="s">
        <v>52</v>
      </c>
      <c r="Q67" t="s">
        <v>23</v>
      </c>
      <c r="R67" t="s">
        <v>24</v>
      </c>
      <c r="S67" t="s">
        <v>88</v>
      </c>
      <c r="T67" t="s">
        <v>26</v>
      </c>
      <c r="U67" t="s">
        <v>27</v>
      </c>
    </row>
    <row r="68" spans="1:21" x14ac:dyDescent="0.35">
      <c r="A68" t="s">
        <v>487</v>
      </c>
      <c r="B68">
        <v>43928001</v>
      </c>
      <c r="C68">
        <v>1</v>
      </c>
      <c r="D68" s="1">
        <v>2171.29</v>
      </c>
      <c r="E68" s="1">
        <v>3578.27</v>
      </c>
      <c r="F68" s="6">
        <f>Sales[[#This Row],[OrderQuantity]]*Sales[[#This Row],[ItemCost]]</f>
        <v>2171.29</v>
      </c>
      <c r="G68" s="6">
        <f>Sales[[#This Row],[OrderQuantity]]*Sales[[#This Row],[ItemPrice]]</f>
        <v>3578.27</v>
      </c>
      <c r="H68" s="6">
        <f>Sales[[#This Row],[TotalRevenue]]-Sales[[#This Row],[TotalCost]]</f>
        <v>1406.98</v>
      </c>
      <c r="I68" s="4">
        <v>42934</v>
      </c>
      <c r="J68" s="4" t="str">
        <f>CONCATENATE(TEXT(Sales[[#This Row],[OrderDate]],"yyyy"),"-",TEXT(Sales[[#This Row],[OrderDate]],"mm"))</f>
        <v>2017-07</v>
      </c>
      <c r="K68" s="4">
        <v>42942</v>
      </c>
      <c r="L68">
        <v>8</v>
      </c>
      <c r="M68" t="s">
        <v>488</v>
      </c>
      <c r="N68" t="s">
        <v>396</v>
      </c>
      <c r="O68" t="s">
        <v>106</v>
      </c>
      <c r="P68" t="s">
        <v>52</v>
      </c>
      <c r="Q68" t="s">
        <v>23</v>
      </c>
      <c r="R68" t="s">
        <v>24</v>
      </c>
      <c r="S68" t="s">
        <v>84</v>
      </c>
      <c r="T68" t="s">
        <v>26</v>
      </c>
      <c r="U68" t="s">
        <v>27</v>
      </c>
    </row>
    <row r="69" spans="1:21" x14ac:dyDescent="0.35">
      <c r="A69" t="s">
        <v>489</v>
      </c>
      <c r="B69">
        <v>43929001</v>
      </c>
      <c r="C69">
        <v>1</v>
      </c>
      <c r="D69" s="1">
        <v>413.15</v>
      </c>
      <c r="E69" s="1">
        <v>699.1</v>
      </c>
      <c r="F69" s="6">
        <f>Sales[[#This Row],[OrderQuantity]]*Sales[[#This Row],[ItemCost]]</f>
        <v>413.15</v>
      </c>
      <c r="G69" s="6">
        <f>Sales[[#This Row],[OrderQuantity]]*Sales[[#This Row],[ItemPrice]]</f>
        <v>699.1</v>
      </c>
      <c r="H69" s="6">
        <f>Sales[[#This Row],[TotalRevenue]]-Sales[[#This Row],[TotalCost]]</f>
        <v>285.95000000000005</v>
      </c>
      <c r="I69" s="4">
        <v>42934</v>
      </c>
      <c r="J69" s="4" t="str">
        <f>CONCATENATE(TEXT(Sales[[#This Row],[OrderDate]],"yyyy"),"-",TEXT(Sales[[#This Row],[OrderDate]],"mm"))</f>
        <v>2017-07</v>
      </c>
      <c r="K69" s="4">
        <v>42942</v>
      </c>
      <c r="L69">
        <v>8</v>
      </c>
      <c r="M69" t="s">
        <v>490</v>
      </c>
      <c r="N69" t="s">
        <v>491</v>
      </c>
      <c r="O69" t="s">
        <v>59</v>
      </c>
      <c r="P69" t="s">
        <v>52</v>
      </c>
      <c r="Q69" t="s">
        <v>23</v>
      </c>
      <c r="R69" t="s">
        <v>24</v>
      </c>
      <c r="S69" t="s">
        <v>492</v>
      </c>
      <c r="T69" t="s">
        <v>26</v>
      </c>
      <c r="U69" t="s">
        <v>47</v>
      </c>
    </row>
    <row r="70" spans="1:21" x14ac:dyDescent="0.35">
      <c r="A70" t="s">
        <v>498</v>
      </c>
      <c r="B70">
        <v>43932001</v>
      </c>
      <c r="C70">
        <v>1</v>
      </c>
      <c r="D70" s="1">
        <v>2171.29</v>
      </c>
      <c r="E70" s="1">
        <v>3578.27</v>
      </c>
      <c r="F70" s="6">
        <f>Sales[[#This Row],[OrderQuantity]]*Sales[[#This Row],[ItemCost]]</f>
        <v>2171.29</v>
      </c>
      <c r="G70" s="6">
        <f>Sales[[#This Row],[OrderQuantity]]*Sales[[#This Row],[ItemPrice]]</f>
        <v>3578.27</v>
      </c>
      <c r="H70" s="6">
        <f>Sales[[#This Row],[TotalRevenue]]-Sales[[#This Row],[TotalCost]]</f>
        <v>1406.98</v>
      </c>
      <c r="I70" s="4">
        <v>42935</v>
      </c>
      <c r="J70" s="4" t="str">
        <f>CONCATENATE(TEXT(Sales[[#This Row],[OrderDate]],"yyyy"),"-",TEXT(Sales[[#This Row],[OrderDate]],"mm"))</f>
        <v>2017-07</v>
      </c>
      <c r="K70" s="4">
        <v>42942</v>
      </c>
      <c r="L70">
        <v>7</v>
      </c>
      <c r="M70" t="s">
        <v>499</v>
      </c>
      <c r="N70" t="s">
        <v>431</v>
      </c>
      <c r="O70" t="s">
        <v>51</v>
      </c>
      <c r="P70" t="s">
        <v>52</v>
      </c>
      <c r="Q70" t="s">
        <v>23</v>
      </c>
      <c r="R70" t="s">
        <v>24</v>
      </c>
      <c r="S70" t="s">
        <v>88</v>
      </c>
      <c r="T70" t="s">
        <v>26</v>
      </c>
      <c r="U70" t="s">
        <v>27</v>
      </c>
    </row>
    <row r="71" spans="1:21" x14ac:dyDescent="0.35">
      <c r="A71" t="s">
        <v>500</v>
      </c>
      <c r="B71">
        <v>43933001</v>
      </c>
      <c r="C71">
        <v>1</v>
      </c>
      <c r="D71" s="1">
        <v>1912.15</v>
      </c>
      <c r="E71" s="1">
        <v>3399.99</v>
      </c>
      <c r="F71" s="6">
        <f>Sales[[#This Row],[OrderQuantity]]*Sales[[#This Row],[ItemCost]]</f>
        <v>1912.15</v>
      </c>
      <c r="G71" s="6">
        <f>Sales[[#This Row],[OrderQuantity]]*Sales[[#This Row],[ItemPrice]]</f>
        <v>3399.99</v>
      </c>
      <c r="H71" s="6">
        <f>Sales[[#This Row],[TotalRevenue]]-Sales[[#This Row],[TotalCost]]</f>
        <v>1487.8399999999997</v>
      </c>
      <c r="I71" s="4">
        <v>42935</v>
      </c>
      <c r="J71" s="4" t="str">
        <f>CONCATENATE(TEXT(Sales[[#This Row],[OrderDate]],"yyyy"),"-",TEXT(Sales[[#This Row],[OrderDate]],"mm"))</f>
        <v>2017-07</v>
      </c>
      <c r="K71" s="4">
        <v>42940</v>
      </c>
      <c r="L71">
        <v>5</v>
      </c>
      <c r="M71" t="s">
        <v>501</v>
      </c>
      <c r="N71" t="s">
        <v>156</v>
      </c>
      <c r="O71" t="s">
        <v>51</v>
      </c>
      <c r="P71" t="s">
        <v>52</v>
      </c>
      <c r="Q71" t="s">
        <v>23</v>
      </c>
      <c r="R71" t="s">
        <v>33</v>
      </c>
      <c r="S71" t="s">
        <v>194</v>
      </c>
      <c r="T71" t="s">
        <v>35</v>
      </c>
      <c r="U71" t="s">
        <v>36</v>
      </c>
    </row>
    <row r="72" spans="1:21" x14ac:dyDescent="0.35">
      <c r="A72" t="s">
        <v>502</v>
      </c>
      <c r="B72">
        <v>43934001</v>
      </c>
      <c r="C72">
        <v>1</v>
      </c>
      <c r="D72" s="1">
        <v>1912.15</v>
      </c>
      <c r="E72" s="1">
        <v>3399.99</v>
      </c>
      <c r="F72" s="6">
        <f>Sales[[#This Row],[OrderQuantity]]*Sales[[#This Row],[ItemCost]]</f>
        <v>1912.15</v>
      </c>
      <c r="G72" s="6">
        <f>Sales[[#This Row],[OrderQuantity]]*Sales[[#This Row],[ItemPrice]]</f>
        <v>3399.99</v>
      </c>
      <c r="H72" s="6">
        <f>Sales[[#This Row],[TotalRevenue]]-Sales[[#This Row],[TotalCost]]</f>
        <v>1487.8399999999997</v>
      </c>
      <c r="I72" s="4">
        <v>42935</v>
      </c>
      <c r="J72" s="4" t="str">
        <f>CONCATENATE(TEXT(Sales[[#This Row],[OrderDate]],"yyyy"),"-",TEXT(Sales[[#This Row],[OrderDate]],"mm"))</f>
        <v>2017-07</v>
      </c>
      <c r="K72" s="4">
        <v>42938</v>
      </c>
      <c r="L72">
        <v>3</v>
      </c>
      <c r="M72" t="s">
        <v>503</v>
      </c>
      <c r="N72" t="s">
        <v>504</v>
      </c>
      <c r="O72" t="s">
        <v>51</v>
      </c>
      <c r="P72" t="s">
        <v>52</v>
      </c>
      <c r="Q72" t="s">
        <v>23</v>
      </c>
      <c r="R72" t="s">
        <v>33</v>
      </c>
      <c r="S72" t="s">
        <v>34</v>
      </c>
      <c r="T72" t="s">
        <v>35</v>
      </c>
      <c r="U72" t="s">
        <v>36</v>
      </c>
    </row>
    <row r="73" spans="1:21" x14ac:dyDescent="0.35">
      <c r="A73" t="s">
        <v>510</v>
      </c>
      <c r="B73">
        <v>43937001</v>
      </c>
      <c r="C73">
        <v>1</v>
      </c>
      <c r="D73" s="1">
        <v>2171.29</v>
      </c>
      <c r="E73" s="1">
        <v>3578.27</v>
      </c>
      <c r="F73" s="6">
        <f>Sales[[#This Row],[OrderQuantity]]*Sales[[#This Row],[ItemCost]]</f>
        <v>2171.29</v>
      </c>
      <c r="G73" s="6">
        <f>Sales[[#This Row],[OrderQuantity]]*Sales[[#This Row],[ItemPrice]]</f>
        <v>3578.27</v>
      </c>
      <c r="H73" s="6">
        <f>Sales[[#This Row],[TotalRevenue]]-Sales[[#This Row],[TotalCost]]</f>
        <v>1406.98</v>
      </c>
      <c r="I73" s="4">
        <v>42935</v>
      </c>
      <c r="J73" s="4" t="str">
        <f>CONCATENATE(TEXT(Sales[[#This Row],[OrderDate]],"yyyy"),"-",TEXT(Sales[[#This Row],[OrderDate]],"mm"))</f>
        <v>2017-07</v>
      </c>
      <c r="K73" s="4">
        <v>42940</v>
      </c>
      <c r="L73">
        <v>5</v>
      </c>
      <c r="M73" t="s">
        <v>511</v>
      </c>
      <c r="N73" t="s">
        <v>167</v>
      </c>
      <c r="O73" t="s">
        <v>63</v>
      </c>
      <c r="P73" t="s">
        <v>52</v>
      </c>
      <c r="Q73" t="s">
        <v>23</v>
      </c>
      <c r="R73" t="s">
        <v>24</v>
      </c>
      <c r="S73" t="s">
        <v>71</v>
      </c>
      <c r="T73" t="s">
        <v>26</v>
      </c>
      <c r="U73" t="s">
        <v>27</v>
      </c>
    </row>
    <row r="74" spans="1:21" x14ac:dyDescent="0.35">
      <c r="A74" t="s">
        <v>512</v>
      </c>
      <c r="B74">
        <v>43938001</v>
      </c>
      <c r="C74">
        <v>1</v>
      </c>
      <c r="D74" s="1">
        <v>2171.29</v>
      </c>
      <c r="E74" s="1">
        <v>3578.27</v>
      </c>
      <c r="F74" s="6">
        <f>Sales[[#This Row],[OrderQuantity]]*Sales[[#This Row],[ItemCost]]</f>
        <v>2171.29</v>
      </c>
      <c r="G74" s="6">
        <f>Sales[[#This Row],[OrderQuantity]]*Sales[[#This Row],[ItemPrice]]</f>
        <v>3578.27</v>
      </c>
      <c r="H74" s="6">
        <f>Sales[[#This Row],[TotalRevenue]]-Sales[[#This Row],[TotalCost]]</f>
        <v>1406.98</v>
      </c>
      <c r="I74" s="4">
        <v>42935</v>
      </c>
      <c r="J74" s="4" t="str">
        <f>CONCATENATE(TEXT(Sales[[#This Row],[OrderDate]],"yyyy"),"-",TEXT(Sales[[#This Row],[OrderDate]],"mm"))</f>
        <v>2017-07</v>
      </c>
      <c r="K74" s="4">
        <v>42942</v>
      </c>
      <c r="L74">
        <v>7</v>
      </c>
      <c r="M74" t="s">
        <v>513</v>
      </c>
      <c r="N74" t="s">
        <v>199</v>
      </c>
      <c r="O74" t="s">
        <v>51</v>
      </c>
      <c r="P74" t="s">
        <v>52</v>
      </c>
      <c r="Q74" t="s">
        <v>23</v>
      </c>
      <c r="R74" t="s">
        <v>24</v>
      </c>
      <c r="S74" t="s">
        <v>25</v>
      </c>
      <c r="T74" t="s">
        <v>26</v>
      </c>
      <c r="U74" t="s">
        <v>27</v>
      </c>
    </row>
    <row r="75" spans="1:21" x14ac:dyDescent="0.35">
      <c r="A75" t="s">
        <v>514</v>
      </c>
      <c r="B75">
        <v>43939001</v>
      </c>
      <c r="C75">
        <v>1</v>
      </c>
      <c r="D75" s="1">
        <v>2171.29</v>
      </c>
      <c r="E75" s="1">
        <v>3578.27</v>
      </c>
      <c r="F75" s="6">
        <f>Sales[[#This Row],[OrderQuantity]]*Sales[[#This Row],[ItemCost]]</f>
        <v>2171.29</v>
      </c>
      <c r="G75" s="6">
        <f>Sales[[#This Row],[OrderQuantity]]*Sales[[#This Row],[ItemPrice]]</f>
        <v>3578.27</v>
      </c>
      <c r="H75" s="6">
        <f>Sales[[#This Row],[TotalRevenue]]-Sales[[#This Row],[TotalCost]]</f>
        <v>1406.98</v>
      </c>
      <c r="I75" s="4">
        <v>42935</v>
      </c>
      <c r="J75" s="4" t="str">
        <f>CONCATENATE(TEXT(Sales[[#This Row],[OrderDate]],"yyyy"),"-",TEXT(Sales[[#This Row],[OrderDate]],"mm"))</f>
        <v>2017-07</v>
      </c>
      <c r="K75" s="4">
        <v>42938</v>
      </c>
      <c r="L75">
        <v>3</v>
      </c>
      <c r="M75" t="s">
        <v>515</v>
      </c>
      <c r="N75" t="s">
        <v>109</v>
      </c>
      <c r="O75" t="s">
        <v>51</v>
      </c>
      <c r="P75" t="s">
        <v>52</v>
      </c>
      <c r="Q75" t="s">
        <v>23</v>
      </c>
      <c r="R75" t="s">
        <v>24</v>
      </c>
      <c r="S75" t="s">
        <v>71</v>
      </c>
      <c r="T75" t="s">
        <v>26</v>
      </c>
      <c r="U75" t="s">
        <v>27</v>
      </c>
    </row>
    <row r="76" spans="1:21" x14ac:dyDescent="0.35">
      <c r="A76" t="s">
        <v>516</v>
      </c>
      <c r="B76">
        <v>43940001</v>
      </c>
      <c r="C76">
        <v>1</v>
      </c>
      <c r="D76" s="1">
        <v>413.15</v>
      </c>
      <c r="E76" s="1">
        <v>699.1</v>
      </c>
      <c r="F76" s="6">
        <f>Sales[[#This Row],[OrderQuantity]]*Sales[[#This Row],[ItemCost]]</f>
        <v>413.15</v>
      </c>
      <c r="G76" s="6">
        <f>Sales[[#This Row],[OrderQuantity]]*Sales[[#This Row],[ItemPrice]]</f>
        <v>699.1</v>
      </c>
      <c r="H76" s="6">
        <f>Sales[[#This Row],[TotalRevenue]]-Sales[[#This Row],[TotalCost]]</f>
        <v>285.95000000000005</v>
      </c>
      <c r="I76" s="4">
        <v>42935</v>
      </c>
      <c r="J76" s="4" t="str">
        <f>CONCATENATE(TEXT(Sales[[#This Row],[OrderDate]],"yyyy"),"-",TEXT(Sales[[#This Row],[OrderDate]],"mm"))</f>
        <v>2017-07</v>
      </c>
      <c r="K76" s="4">
        <v>42938</v>
      </c>
      <c r="L76">
        <v>3</v>
      </c>
      <c r="M76" t="s">
        <v>517</v>
      </c>
      <c r="N76" t="s">
        <v>504</v>
      </c>
      <c r="O76" t="s">
        <v>51</v>
      </c>
      <c r="P76" t="s">
        <v>52</v>
      </c>
      <c r="Q76" t="s">
        <v>23</v>
      </c>
      <c r="R76" t="s">
        <v>24</v>
      </c>
      <c r="S76" t="s">
        <v>46</v>
      </c>
      <c r="T76" t="s">
        <v>1</v>
      </c>
      <c r="U76" t="s">
        <v>47</v>
      </c>
    </row>
    <row r="77" spans="1:21" x14ac:dyDescent="0.35">
      <c r="A77" t="s">
        <v>521</v>
      </c>
      <c r="B77">
        <v>43942001</v>
      </c>
      <c r="C77">
        <v>1</v>
      </c>
      <c r="D77" s="1">
        <v>2171.29</v>
      </c>
      <c r="E77" s="1">
        <v>3578.27</v>
      </c>
      <c r="F77" s="6">
        <f>Sales[[#This Row],[OrderQuantity]]*Sales[[#This Row],[ItemCost]]</f>
        <v>2171.29</v>
      </c>
      <c r="G77" s="6">
        <f>Sales[[#This Row],[OrderQuantity]]*Sales[[#This Row],[ItemPrice]]</f>
        <v>3578.27</v>
      </c>
      <c r="H77" s="6">
        <f>Sales[[#This Row],[TotalRevenue]]-Sales[[#This Row],[TotalCost]]</f>
        <v>1406.98</v>
      </c>
      <c r="I77" s="4">
        <v>42936</v>
      </c>
      <c r="J77" s="4" t="str">
        <f>CONCATENATE(TEXT(Sales[[#This Row],[OrderDate]],"yyyy"),"-",TEXT(Sales[[#This Row],[OrderDate]],"mm"))</f>
        <v>2017-07</v>
      </c>
      <c r="K77" s="4">
        <v>42940</v>
      </c>
      <c r="L77">
        <v>4</v>
      </c>
      <c r="M77" t="s">
        <v>522</v>
      </c>
      <c r="N77" t="s">
        <v>144</v>
      </c>
      <c r="O77" t="s">
        <v>63</v>
      </c>
      <c r="P77" t="s">
        <v>52</v>
      </c>
      <c r="Q77" t="s">
        <v>23</v>
      </c>
      <c r="R77" t="s">
        <v>24</v>
      </c>
      <c r="S77" t="s">
        <v>25</v>
      </c>
      <c r="T77" t="s">
        <v>26</v>
      </c>
      <c r="U77" t="s">
        <v>27</v>
      </c>
    </row>
    <row r="78" spans="1:21" x14ac:dyDescent="0.35">
      <c r="A78" t="s">
        <v>526</v>
      </c>
      <c r="B78">
        <v>43944001</v>
      </c>
      <c r="C78">
        <v>1</v>
      </c>
      <c r="D78" s="1">
        <v>1912.15</v>
      </c>
      <c r="E78" s="1">
        <v>3399.99</v>
      </c>
      <c r="F78" s="6">
        <f>Sales[[#This Row],[OrderQuantity]]*Sales[[#This Row],[ItemCost]]</f>
        <v>1912.15</v>
      </c>
      <c r="G78" s="6">
        <f>Sales[[#This Row],[OrderQuantity]]*Sales[[#This Row],[ItemPrice]]</f>
        <v>3399.99</v>
      </c>
      <c r="H78" s="6">
        <f>Sales[[#This Row],[TotalRevenue]]-Sales[[#This Row],[TotalCost]]</f>
        <v>1487.8399999999997</v>
      </c>
      <c r="I78" s="4">
        <v>42936</v>
      </c>
      <c r="J78" s="4" t="str">
        <f>CONCATENATE(TEXT(Sales[[#This Row],[OrderDate]],"yyyy"),"-",TEXT(Sales[[#This Row],[OrderDate]],"mm"))</f>
        <v>2017-07</v>
      </c>
      <c r="K78" s="4">
        <v>42944</v>
      </c>
      <c r="L78">
        <v>8</v>
      </c>
      <c r="M78" t="s">
        <v>527</v>
      </c>
      <c r="N78" t="s">
        <v>528</v>
      </c>
      <c r="O78" t="s">
        <v>106</v>
      </c>
      <c r="P78" t="s">
        <v>52</v>
      </c>
      <c r="Q78" t="s">
        <v>23</v>
      </c>
      <c r="R78" t="s">
        <v>33</v>
      </c>
      <c r="S78" t="s">
        <v>67</v>
      </c>
      <c r="T78" t="s">
        <v>35</v>
      </c>
      <c r="U78" t="s">
        <v>36</v>
      </c>
    </row>
    <row r="79" spans="1:21" x14ac:dyDescent="0.35">
      <c r="A79" t="s">
        <v>529</v>
      </c>
      <c r="B79">
        <v>43945001</v>
      </c>
      <c r="C79">
        <v>1</v>
      </c>
      <c r="D79" s="1">
        <v>2171.29</v>
      </c>
      <c r="E79" s="1">
        <v>3578.27</v>
      </c>
      <c r="F79" s="6">
        <f>Sales[[#This Row],[OrderQuantity]]*Sales[[#This Row],[ItemCost]]</f>
        <v>2171.29</v>
      </c>
      <c r="G79" s="6">
        <f>Sales[[#This Row],[OrderQuantity]]*Sales[[#This Row],[ItemPrice]]</f>
        <v>3578.27</v>
      </c>
      <c r="H79" s="6">
        <f>Sales[[#This Row],[TotalRevenue]]-Sales[[#This Row],[TotalCost]]</f>
        <v>1406.98</v>
      </c>
      <c r="I79" s="4">
        <v>42936</v>
      </c>
      <c r="J79" s="4" t="str">
        <f>CONCATENATE(TEXT(Sales[[#This Row],[OrderDate]],"yyyy"),"-",TEXT(Sales[[#This Row],[OrderDate]],"mm"))</f>
        <v>2017-07</v>
      </c>
      <c r="K79" s="4">
        <v>42939</v>
      </c>
      <c r="L79">
        <v>3</v>
      </c>
      <c r="M79" t="s">
        <v>530</v>
      </c>
      <c r="N79" t="s">
        <v>156</v>
      </c>
      <c r="O79" t="s">
        <v>51</v>
      </c>
      <c r="P79" t="s">
        <v>52</v>
      </c>
      <c r="Q79" t="s">
        <v>23</v>
      </c>
      <c r="R79" t="s">
        <v>24</v>
      </c>
      <c r="S79" t="s">
        <v>25</v>
      </c>
      <c r="T79" t="s">
        <v>26</v>
      </c>
      <c r="U79" t="s">
        <v>27</v>
      </c>
    </row>
    <row r="80" spans="1:21" x14ac:dyDescent="0.35">
      <c r="A80" t="s">
        <v>531</v>
      </c>
      <c r="B80">
        <v>43946001</v>
      </c>
      <c r="C80">
        <v>1</v>
      </c>
      <c r="D80" s="1">
        <v>2171.29</v>
      </c>
      <c r="E80" s="1">
        <v>3578.27</v>
      </c>
      <c r="F80" s="6">
        <f>Sales[[#This Row],[OrderQuantity]]*Sales[[#This Row],[ItemCost]]</f>
        <v>2171.29</v>
      </c>
      <c r="G80" s="6">
        <f>Sales[[#This Row],[OrderQuantity]]*Sales[[#This Row],[ItemPrice]]</f>
        <v>3578.27</v>
      </c>
      <c r="H80" s="6">
        <f>Sales[[#This Row],[TotalRevenue]]-Sales[[#This Row],[TotalCost]]</f>
        <v>1406.98</v>
      </c>
      <c r="I80" s="4">
        <v>42936</v>
      </c>
      <c r="J80" s="4" t="str">
        <f>CONCATENATE(TEXT(Sales[[#This Row],[OrderDate]],"yyyy"),"-",TEXT(Sales[[#This Row],[OrderDate]],"mm"))</f>
        <v>2017-07</v>
      </c>
      <c r="K80" s="4">
        <v>42940</v>
      </c>
      <c r="L80">
        <v>4</v>
      </c>
      <c r="M80" t="s">
        <v>532</v>
      </c>
      <c r="N80" t="s">
        <v>199</v>
      </c>
      <c r="O80" t="s">
        <v>51</v>
      </c>
      <c r="P80" t="s">
        <v>52</v>
      </c>
      <c r="Q80" t="s">
        <v>23</v>
      </c>
      <c r="R80" t="s">
        <v>24</v>
      </c>
      <c r="S80" t="s">
        <v>84</v>
      </c>
      <c r="T80" t="s">
        <v>26</v>
      </c>
      <c r="U80" t="s">
        <v>27</v>
      </c>
    </row>
    <row r="81" spans="1:21" x14ac:dyDescent="0.35">
      <c r="A81" t="s">
        <v>533</v>
      </c>
      <c r="B81">
        <v>43947001</v>
      </c>
      <c r="C81">
        <v>1</v>
      </c>
      <c r="D81" s="1">
        <v>2171.29</v>
      </c>
      <c r="E81" s="1">
        <v>3578.27</v>
      </c>
      <c r="F81" s="6">
        <f>Sales[[#This Row],[OrderQuantity]]*Sales[[#This Row],[ItemCost]]</f>
        <v>2171.29</v>
      </c>
      <c r="G81" s="6">
        <f>Sales[[#This Row],[OrderQuantity]]*Sales[[#This Row],[ItemPrice]]</f>
        <v>3578.27</v>
      </c>
      <c r="H81" s="6">
        <f>Sales[[#This Row],[TotalRevenue]]-Sales[[#This Row],[TotalCost]]</f>
        <v>1406.98</v>
      </c>
      <c r="I81" s="4">
        <v>42936</v>
      </c>
      <c r="J81" s="4" t="str">
        <f>CONCATENATE(TEXT(Sales[[#This Row],[OrderDate]],"yyyy"),"-",TEXT(Sales[[#This Row],[OrderDate]],"mm"))</f>
        <v>2017-07</v>
      </c>
      <c r="K81" s="4">
        <v>42945</v>
      </c>
      <c r="L81">
        <v>9</v>
      </c>
      <c r="M81" t="s">
        <v>534</v>
      </c>
      <c r="N81" t="s">
        <v>290</v>
      </c>
      <c r="O81" t="s">
        <v>51</v>
      </c>
      <c r="P81" t="s">
        <v>52</v>
      </c>
      <c r="Q81" t="s">
        <v>23</v>
      </c>
      <c r="R81" t="s">
        <v>24</v>
      </c>
      <c r="S81" t="s">
        <v>25</v>
      </c>
      <c r="T81" t="s">
        <v>26</v>
      </c>
      <c r="U81" t="s">
        <v>27</v>
      </c>
    </row>
    <row r="82" spans="1:21" x14ac:dyDescent="0.35">
      <c r="A82" t="s">
        <v>535</v>
      </c>
      <c r="B82">
        <v>43948001</v>
      </c>
      <c r="C82">
        <v>1</v>
      </c>
      <c r="D82" s="1">
        <v>1912.15</v>
      </c>
      <c r="E82" s="1">
        <v>3399.99</v>
      </c>
      <c r="F82" s="6">
        <f>Sales[[#This Row],[OrderQuantity]]*Sales[[#This Row],[ItemCost]]</f>
        <v>1912.15</v>
      </c>
      <c r="G82" s="6">
        <f>Sales[[#This Row],[OrderQuantity]]*Sales[[#This Row],[ItemPrice]]</f>
        <v>3399.99</v>
      </c>
      <c r="H82" s="6">
        <f>Sales[[#This Row],[TotalRevenue]]-Sales[[#This Row],[TotalCost]]</f>
        <v>1487.8399999999997</v>
      </c>
      <c r="I82" s="4">
        <v>42936</v>
      </c>
      <c r="J82" s="4" t="str">
        <f>CONCATENATE(TEXT(Sales[[#This Row],[OrderDate]],"yyyy"),"-",TEXT(Sales[[#This Row],[OrderDate]],"mm"))</f>
        <v>2017-07</v>
      </c>
      <c r="K82" s="4">
        <v>42943</v>
      </c>
      <c r="L82">
        <v>7</v>
      </c>
      <c r="M82" t="s">
        <v>536</v>
      </c>
      <c r="N82" t="s">
        <v>528</v>
      </c>
      <c r="O82" t="s">
        <v>106</v>
      </c>
      <c r="P82" t="s">
        <v>52</v>
      </c>
      <c r="Q82" t="s">
        <v>23</v>
      </c>
      <c r="R82" t="s">
        <v>33</v>
      </c>
      <c r="S82" t="s">
        <v>287</v>
      </c>
      <c r="T82" t="s">
        <v>35</v>
      </c>
      <c r="U82" t="s">
        <v>36</v>
      </c>
    </row>
    <row r="83" spans="1:21" x14ac:dyDescent="0.35">
      <c r="A83" t="s">
        <v>541</v>
      </c>
      <c r="B83">
        <v>43951001</v>
      </c>
      <c r="C83">
        <v>1</v>
      </c>
      <c r="D83" s="1">
        <v>2171.29</v>
      </c>
      <c r="E83" s="1">
        <v>3578.27</v>
      </c>
      <c r="F83" s="6">
        <f>Sales[[#This Row],[OrderQuantity]]*Sales[[#This Row],[ItemCost]]</f>
        <v>2171.29</v>
      </c>
      <c r="G83" s="6">
        <f>Sales[[#This Row],[OrderQuantity]]*Sales[[#This Row],[ItemPrice]]</f>
        <v>3578.27</v>
      </c>
      <c r="H83" s="6">
        <f>Sales[[#This Row],[TotalRevenue]]-Sales[[#This Row],[TotalCost]]</f>
        <v>1406.98</v>
      </c>
      <c r="I83" s="4">
        <v>42936</v>
      </c>
      <c r="J83" s="4" t="str">
        <f>CONCATENATE(TEXT(Sales[[#This Row],[OrderDate]],"yyyy"),"-",TEXT(Sales[[#This Row],[OrderDate]],"mm"))</f>
        <v>2017-07</v>
      </c>
      <c r="K83" s="4">
        <v>42943</v>
      </c>
      <c r="L83">
        <v>7</v>
      </c>
      <c r="M83" t="s">
        <v>542</v>
      </c>
      <c r="N83" t="s">
        <v>422</v>
      </c>
      <c r="O83" t="s">
        <v>63</v>
      </c>
      <c r="P83" t="s">
        <v>52</v>
      </c>
      <c r="Q83" t="s">
        <v>23</v>
      </c>
      <c r="R83" t="s">
        <v>24</v>
      </c>
      <c r="S83" t="s">
        <v>55</v>
      </c>
      <c r="T83" t="s">
        <v>26</v>
      </c>
      <c r="U83" t="s">
        <v>27</v>
      </c>
    </row>
    <row r="84" spans="1:21" x14ac:dyDescent="0.35">
      <c r="A84" t="s">
        <v>543</v>
      </c>
      <c r="B84">
        <v>43952001</v>
      </c>
      <c r="C84">
        <v>1</v>
      </c>
      <c r="D84" s="1">
        <v>2171.29</v>
      </c>
      <c r="E84" s="1">
        <v>3578.27</v>
      </c>
      <c r="F84" s="6">
        <f>Sales[[#This Row],[OrderQuantity]]*Sales[[#This Row],[ItemCost]]</f>
        <v>2171.29</v>
      </c>
      <c r="G84" s="6">
        <f>Sales[[#This Row],[OrderQuantity]]*Sales[[#This Row],[ItemPrice]]</f>
        <v>3578.27</v>
      </c>
      <c r="H84" s="6">
        <f>Sales[[#This Row],[TotalRevenue]]-Sales[[#This Row],[TotalCost]]</f>
        <v>1406.98</v>
      </c>
      <c r="I84" s="4">
        <v>42936</v>
      </c>
      <c r="J84" s="4" t="str">
        <f>CONCATENATE(TEXT(Sales[[#This Row],[OrderDate]],"yyyy"),"-",TEXT(Sales[[#This Row],[OrderDate]],"mm"))</f>
        <v>2017-07</v>
      </c>
      <c r="K84" s="4">
        <v>42940</v>
      </c>
      <c r="L84">
        <v>4</v>
      </c>
      <c r="M84" t="s">
        <v>544</v>
      </c>
      <c r="N84" t="s">
        <v>396</v>
      </c>
      <c r="O84" t="s">
        <v>106</v>
      </c>
      <c r="P84" t="s">
        <v>52</v>
      </c>
      <c r="Q84" t="s">
        <v>23</v>
      </c>
      <c r="R84" t="s">
        <v>24</v>
      </c>
      <c r="S84" t="s">
        <v>71</v>
      </c>
      <c r="T84" t="s">
        <v>26</v>
      </c>
      <c r="U84" t="s">
        <v>27</v>
      </c>
    </row>
    <row r="85" spans="1:21" x14ac:dyDescent="0.35">
      <c r="A85" t="s">
        <v>553</v>
      </c>
      <c r="B85">
        <v>43956001</v>
      </c>
      <c r="C85">
        <v>1</v>
      </c>
      <c r="D85" s="1">
        <v>1912.15</v>
      </c>
      <c r="E85" s="1">
        <v>3399.99</v>
      </c>
      <c r="F85" s="6">
        <f>Sales[[#This Row],[OrderQuantity]]*Sales[[#This Row],[ItemCost]]</f>
        <v>1912.15</v>
      </c>
      <c r="G85" s="6">
        <f>Sales[[#This Row],[OrderQuantity]]*Sales[[#This Row],[ItemPrice]]</f>
        <v>3399.99</v>
      </c>
      <c r="H85" s="6">
        <f>Sales[[#This Row],[TotalRevenue]]-Sales[[#This Row],[TotalCost]]</f>
        <v>1487.8399999999997</v>
      </c>
      <c r="I85" s="4">
        <v>42937</v>
      </c>
      <c r="J85" s="4" t="str">
        <f>CONCATENATE(TEXT(Sales[[#This Row],[OrderDate]],"yyyy"),"-",TEXT(Sales[[#This Row],[OrderDate]],"mm"))</f>
        <v>2017-07</v>
      </c>
      <c r="K85" s="4">
        <v>42947</v>
      </c>
      <c r="L85">
        <v>10</v>
      </c>
      <c r="M85" t="s">
        <v>554</v>
      </c>
      <c r="N85" t="s">
        <v>555</v>
      </c>
      <c r="O85" t="s">
        <v>59</v>
      </c>
      <c r="P85" t="s">
        <v>52</v>
      </c>
      <c r="Q85" t="s">
        <v>23</v>
      </c>
      <c r="R85" t="s">
        <v>33</v>
      </c>
      <c r="S85" t="s">
        <v>67</v>
      </c>
      <c r="T85" t="s">
        <v>35</v>
      </c>
      <c r="U85" t="s">
        <v>36</v>
      </c>
    </row>
    <row r="86" spans="1:21" x14ac:dyDescent="0.35">
      <c r="A86" t="s">
        <v>559</v>
      </c>
      <c r="B86">
        <v>43958001</v>
      </c>
      <c r="C86">
        <v>1</v>
      </c>
      <c r="D86" s="1">
        <v>2171.29</v>
      </c>
      <c r="E86" s="1">
        <v>3578.27</v>
      </c>
      <c r="F86" s="6">
        <f>Sales[[#This Row],[OrderQuantity]]*Sales[[#This Row],[ItemCost]]</f>
        <v>2171.29</v>
      </c>
      <c r="G86" s="6">
        <f>Sales[[#This Row],[OrderQuantity]]*Sales[[#This Row],[ItemPrice]]</f>
        <v>3578.27</v>
      </c>
      <c r="H86" s="6">
        <f>Sales[[#This Row],[TotalRevenue]]-Sales[[#This Row],[TotalCost]]</f>
        <v>1406.98</v>
      </c>
      <c r="I86" s="4">
        <v>42937</v>
      </c>
      <c r="J86" s="4" t="str">
        <f>CONCATENATE(TEXT(Sales[[#This Row],[OrderDate]],"yyyy"),"-",TEXT(Sales[[#This Row],[OrderDate]],"mm"))</f>
        <v>2017-07</v>
      </c>
      <c r="K86" s="4">
        <v>42944</v>
      </c>
      <c r="L86">
        <v>7</v>
      </c>
      <c r="M86" t="s">
        <v>560</v>
      </c>
      <c r="N86" t="s">
        <v>87</v>
      </c>
      <c r="O86" t="s">
        <v>51</v>
      </c>
      <c r="P86" t="s">
        <v>52</v>
      </c>
      <c r="Q86" t="s">
        <v>23</v>
      </c>
      <c r="R86" t="s">
        <v>24</v>
      </c>
      <c r="S86" t="s">
        <v>71</v>
      </c>
      <c r="T86" t="s">
        <v>26</v>
      </c>
      <c r="U86" t="s">
        <v>27</v>
      </c>
    </row>
    <row r="87" spans="1:21" x14ac:dyDescent="0.35">
      <c r="A87" t="s">
        <v>561</v>
      </c>
      <c r="B87">
        <v>43959001</v>
      </c>
      <c r="C87">
        <v>1</v>
      </c>
      <c r="D87" s="1">
        <v>1898.09</v>
      </c>
      <c r="E87" s="1">
        <v>3374.99</v>
      </c>
      <c r="F87" s="6">
        <f>Sales[[#This Row],[OrderQuantity]]*Sales[[#This Row],[ItemCost]]</f>
        <v>1898.09</v>
      </c>
      <c r="G87" s="6">
        <f>Sales[[#This Row],[OrderQuantity]]*Sales[[#This Row],[ItemPrice]]</f>
        <v>3374.99</v>
      </c>
      <c r="H87" s="6">
        <f>Sales[[#This Row],[TotalRevenue]]-Sales[[#This Row],[TotalCost]]</f>
        <v>1476.8999999999999</v>
      </c>
      <c r="I87" s="4">
        <v>42937</v>
      </c>
      <c r="J87" s="4" t="str">
        <f>CONCATENATE(TEXT(Sales[[#This Row],[OrderDate]],"yyyy"),"-",TEXT(Sales[[#This Row],[OrderDate]],"mm"))</f>
        <v>2017-07</v>
      </c>
      <c r="K87" s="4">
        <v>42946</v>
      </c>
      <c r="L87">
        <v>9</v>
      </c>
      <c r="M87" t="s">
        <v>562</v>
      </c>
      <c r="N87" t="s">
        <v>256</v>
      </c>
      <c r="O87" t="s">
        <v>106</v>
      </c>
      <c r="P87" t="s">
        <v>52</v>
      </c>
      <c r="Q87" t="s">
        <v>23</v>
      </c>
      <c r="R87" t="s">
        <v>33</v>
      </c>
      <c r="S87" t="s">
        <v>419</v>
      </c>
      <c r="T87" t="s">
        <v>1</v>
      </c>
      <c r="U87" t="s">
        <v>36</v>
      </c>
    </row>
    <row r="88" spans="1:21" x14ac:dyDescent="0.35">
      <c r="A88" t="s">
        <v>563</v>
      </c>
      <c r="B88">
        <v>43960001</v>
      </c>
      <c r="C88">
        <v>1</v>
      </c>
      <c r="D88" s="1">
        <v>1898.09</v>
      </c>
      <c r="E88" s="1">
        <v>3374.99</v>
      </c>
      <c r="F88" s="6">
        <f>Sales[[#This Row],[OrderQuantity]]*Sales[[#This Row],[ItemCost]]</f>
        <v>1898.09</v>
      </c>
      <c r="G88" s="6">
        <f>Sales[[#This Row],[OrderQuantity]]*Sales[[#This Row],[ItemPrice]]</f>
        <v>3374.99</v>
      </c>
      <c r="H88" s="6">
        <f>Sales[[#This Row],[TotalRevenue]]-Sales[[#This Row],[TotalCost]]</f>
        <v>1476.8999999999999</v>
      </c>
      <c r="I88" s="4">
        <v>42937</v>
      </c>
      <c r="J88" s="4" t="str">
        <f>CONCATENATE(TEXT(Sales[[#This Row],[OrderDate]],"yyyy"),"-",TEXT(Sales[[#This Row],[OrderDate]],"mm"))</f>
        <v>2017-07</v>
      </c>
      <c r="K88" s="4">
        <v>42945</v>
      </c>
      <c r="L88">
        <v>8</v>
      </c>
      <c r="M88" t="s">
        <v>564</v>
      </c>
      <c r="N88" t="s">
        <v>565</v>
      </c>
      <c r="O88" t="s">
        <v>51</v>
      </c>
      <c r="P88" t="s">
        <v>52</v>
      </c>
      <c r="Q88" t="s">
        <v>23</v>
      </c>
      <c r="R88" t="s">
        <v>33</v>
      </c>
      <c r="S88" t="s">
        <v>435</v>
      </c>
      <c r="T88" t="s">
        <v>1</v>
      </c>
      <c r="U88" t="s">
        <v>36</v>
      </c>
    </row>
    <row r="89" spans="1:21" x14ac:dyDescent="0.35">
      <c r="A89" t="s">
        <v>571</v>
      </c>
      <c r="B89">
        <v>43963001</v>
      </c>
      <c r="C89">
        <v>1</v>
      </c>
      <c r="D89" s="1">
        <v>2171.29</v>
      </c>
      <c r="E89" s="1">
        <v>3578.27</v>
      </c>
      <c r="F89" s="6">
        <f>Sales[[#This Row],[OrderQuantity]]*Sales[[#This Row],[ItemCost]]</f>
        <v>2171.29</v>
      </c>
      <c r="G89" s="6">
        <f>Sales[[#This Row],[OrderQuantity]]*Sales[[#This Row],[ItemPrice]]</f>
        <v>3578.27</v>
      </c>
      <c r="H89" s="6">
        <f>Sales[[#This Row],[TotalRevenue]]-Sales[[#This Row],[TotalCost]]</f>
        <v>1406.98</v>
      </c>
      <c r="I89" s="4">
        <v>42938</v>
      </c>
      <c r="J89" s="4" t="str">
        <f>CONCATENATE(TEXT(Sales[[#This Row],[OrderDate]],"yyyy"),"-",TEXT(Sales[[#This Row],[OrderDate]],"mm"))</f>
        <v>2017-07</v>
      </c>
      <c r="K89" s="4">
        <v>42945</v>
      </c>
      <c r="L89">
        <v>7</v>
      </c>
      <c r="M89" t="s">
        <v>572</v>
      </c>
      <c r="N89" t="s">
        <v>325</v>
      </c>
      <c r="O89" t="s">
        <v>51</v>
      </c>
      <c r="P89" t="s">
        <v>52</v>
      </c>
      <c r="Q89" t="s">
        <v>23</v>
      </c>
      <c r="R89" t="s">
        <v>24</v>
      </c>
      <c r="S89" t="s">
        <v>88</v>
      </c>
      <c r="T89" t="s">
        <v>26</v>
      </c>
      <c r="U89" t="s">
        <v>27</v>
      </c>
    </row>
    <row r="90" spans="1:21" x14ac:dyDescent="0.35">
      <c r="A90" t="s">
        <v>573</v>
      </c>
      <c r="B90">
        <v>43964001</v>
      </c>
      <c r="C90">
        <v>1</v>
      </c>
      <c r="D90" s="1">
        <v>2171.29</v>
      </c>
      <c r="E90" s="1">
        <v>3578.27</v>
      </c>
      <c r="F90" s="6">
        <f>Sales[[#This Row],[OrderQuantity]]*Sales[[#This Row],[ItemCost]]</f>
        <v>2171.29</v>
      </c>
      <c r="G90" s="6">
        <f>Sales[[#This Row],[OrderQuantity]]*Sales[[#This Row],[ItemPrice]]</f>
        <v>3578.27</v>
      </c>
      <c r="H90" s="6">
        <f>Sales[[#This Row],[TotalRevenue]]-Sales[[#This Row],[TotalCost]]</f>
        <v>1406.98</v>
      </c>
      <c r="I90" s="4">
        <v>42938</v>
      </c>
      <c r="J90" s="4" t="str">
        <f>CONCATENATE(TEXT(Sales[[#This Row],[OrderDate]],"yyyy"),"-",TEXT(Sales[[#This Row],[OrderDate]],"mm"))</f>
        <v>2017-07</v>
      </c>
      <c r="K90" s="4">
        <v>42940</v>
      </c>
      <c r="L90">
        <v>2</v>
      </c>
      <c r="M90" t="s">
        <v>574</v>
      </c>
      <c r="N90" t="s">
        <v>299</v>
      </c>
      <c r="O90" t="s">
        <v>63</v>
      </c>
      <c r="P90" t="s">
        <v>52</v>
      </c>
      <c r="Q90" t="s">
        <v>23</v>
      </c>
      <c r="R90" t="s">
        <v>24</v>
      </c>
      <c r="S90" t="s">
        <v>71</v>
      </c>
      <c r="T90" t="s">
        <v>26</v>
      </c>
      <c r="U90" t="s">
        <v>27</v>
      </c>
    </row>
    <row r="91" spans="1:21" x14ac:dyDescent="0.35">
      <c r="A91" t="s">
        <v>575</v>
      </c>
      <c r="B91">
        <v>43965001</v>
      </c>
      <c r="C91">
        <v>1</v>
      </c>
      <c r="D91" s="1">
        <v>1898.09</v>
      </c>
      <c r="E91" s="1">
        <v>3374.99</v>
      </c>
      <c r="F91" s="6">
        <f>Sales[[#This Row],[OrderQuantity]]*Sales[[#This Row],[ItemCost]]</f>
        <v>1898.09</v>
      </c>
      <c r="G91" s="6">
        <f>Sales[[#This Row],[OrderQuantity]]*Sales[[#This Row],[ItemPrice]]</f>
        <v>3374.99</v>
      </c>
      <c r="H91" s="6">
        <f>Sales[[#This Row],[TotalRevenue]]-Sales[[#This Row],[TotalCost]]</f>
        <v>1476.8999999999999</v>
      </c>
      <c r="I91" s="4">
        <v>42938</v>
      </c>
      <c r="J91" s="4" t="str">
        <f>CONCATENATE(TEXT(Sales[[#This Row],[OrderDate]],"yyyy"),"-",TEXT(Sales[[#This Row],[OrderDate]],"mm"))</f>
        <v>2017-07</v>
      </c>
      <c r="K91" s="4">
        <v>42941</v>
      </c>
      <c r="L91">
        <v>3</v>
      </c>
      <c r="M91" t="s">
        <v>576</v>
      </c>
      <c r="N91" t="s">
        <v>565</v>
      </c>
      <c r="O91" t="s">
        <v>51</v>
      </c>
      <c r="P91" t="s">
        <v>52</v>
      </c>
      <c r="Q91" t="s">
        <v>23</v>
      </c>
      <c r="R91" t="s">
        <v>33</v>
      </c>
      <c r="S91" t="s">
        <v>64</v>
      </c>
      <c r="T91" t="s">
        <v>1</v>
      </c>
      <c r="U91" t="s">
        <v>36</v>
      </c>
    </row>
    <row r="92" spans="1:21" x14ac:dyDescent="0.35">
      <c r="A92" t="s">
        <v>577</v>
      </c>
      <c r="B92">
        <v>43966001</v>
      </c>
      <c r="C92">
        <v>1</v>
      </c>
      <c r="D92" s="1">
        <v>1912.15</v>
      </c>
      <c r="E92" s="1">
        <v>3399.99</v>
      </c>
      <c r="F92" s="6">
        <f>Sales[[#This Row],[OrderQuantity]]*Sales[[#This Row],[ItemCost]]</f>
        <v>1912.15</v>
      </c>
      <c r="G92" s="6">
        <f>Sales[[#This Row],[OrderQuantity]]*Sales[[#This Row],[ItemPrice]]</f>
        <v>3399.99</v>
      </c>
      <c r="H92" s="6">
        <f>Sales[[#This Row],[TotalRevenue]]-Sales[[#This Row],[TotalCost]]</f>
        <v>1487.8399999999997</v>
      </c>
      <c r="I92" s="4">
        <v>42938</v>
      </c>
      <c r="J92" s="4" t="str">
        <f>CONCATENATE(TEXT(Sales[[#This Row],[OrderDate]],"yyyy"),"-",TEXT(Sales[[#This Row],[OrderDate]],"mm"))</f>
        <v>2017-07</v>
      </c>
      <c r="K92" s="4">
        <v>42948</v>
      </c>
      <c r="L92">
        <v>10</v>
      </c>
      <c r="M92" t="s">
        <v>578</v>
      </c>
      <c r="N92" t="s">
        <v>87</v>
      </c>
      <c r="O92" t="s">
        <v>51</v>
      </c>
      <c r="P92" t="s">
        <v>52</v>
      </c>
      <c r="Q92" t="s">
        <v>23</v>
      </c>
      <c r="R92" t="s">
        <v>33</v>
      </c>
      <c r="S92" t="s">
        <v>194</v>
      </c>
      <c r="T92" t="s">
        <v>35</v>
      </c>
      <c r="U92" t="s">
        <v>36</v>
      </c>
    </row>
    <row r="93" spans="1:21" x14ac:dyDescent="0.35">
      <c r="A93" t="s">
        <v>585</v>
      </c>
      <c r="B93">
        <v>43970001</v>
      </c>
      <c r="C93">
        <v>1</v>
      </c>
      <c r="D93" s="1">
        <v>2171.29</v>
      </c>
      <c r="E93" s="1">
        <v>3578.27</v>
      </c>
      <c r="F93" s="6">
        <f>Sales[[#This Row],[OrderQuantity]]*Sales[[#This Row],[ItemCost]]</f>
        <v>2171.29</v>
      </c>
      <c r="G93" s="6">
        <f>Sales[[#This Row],[OrderQuantity]]*Sales[[#This Row],[ItemPrice]]</f>
        <v>3578.27</v>
      </c>
      <c r="H93" s="6">
        <f>Sales[[#This Row],[TotalRevenue]]-Sales[[#This Row],[TotalCost]]</f>
        <v>1406.98</v>
      </c>
      <c r="I93" s="4">
        <v>42938</v>
      </c>
      <c r="J93" s="4" t="str">
        <f>CONCATENATE(TEXT(Sales[[#This Row],[OrderDate]],"yyyy"),"-",TEXT(Sales[[#This Row],[OrderDate]],"mm"))</f>
        <v>2017-07</v>
      </c>
      <c r="K93" s="4">
        <v>42942</v>
      </c>
      <c r="L93">
        <v>4</v>
      </c>
      <c r="M93" t="s">
        <v>586</v>
      </c>
      <c r="N93" t="s">
        <v>193</v>
      </c>
      <c r="O93" t="s">
        <v>106</v>
      </c>
      <c r="P93" t="s">
        <v>52</v>
      </c>
      <c r="Q93" t="s">
        <v>23</v>
      </c>
      <c r="R93" t="s">
        <v>24</v>
      </c>
      <c r="S93" t="s">
        <v>55</v>
      </c>
      <c r="T93" t="s">
        <v>26</v>
      </c>
      <c r="U93" t="s">
        <v>27</v>
      </c>
    </row>
    <row r="94" spans="1:21" x14ac:dyDescent="0.35">
      <c r="A94" t="s">
        <v>587</v>
      </c>
      <c r="B94">
        <v>43971001</v>
      </c>
      <c r="C94">
        <v>1</v>
      </c>
      <c r="D94" s="1">
        <v>2171.29</v>
      </c>
      <c r="E94" s="1">
        <v>3578.27</v>
      </c>
      <c r="F94" s="6">
        <f>Sales[[#This Row],[OrderQuantity]]*Sales[[#This Row],[ItemCost]]</f>
        <v>2171.29</v>
      </c>
      <c r="G94" s="6">
        <f>Sales[[#This Row],[OrderQuantity]]*Sales[[#This Row],[ItemPrice]]</f>
        <v>3578.27</v>
      </c>
      <c r="H94" s="6">
        <f>Sales[[#This Row],[TotalRevenue]]-Sales[[#This Row],[TotalCost]]</f>
        <v>1406.98</v>
      </c>
      <c r="I94" s="4">
        <v>42938</v>
      </c>
      <c r="J94" s="4" t="str">
        <f>CONCATENATE(TEXT(Sales[[#This Row],[OrderDate]],"yyyy"),"-",TEXT(Sales[[#This Row],[OrderDate]],"mm"))</f>
        <v>2017-07</v>
      </c>
      <c r="K94" s="4">
        <v>42946</v>
      </c>
      <c r="L94">
        <v>8</v>
      </c>
      <c r="M94" t="s">
        <v>588</v>
      </c>
      <c r="N94" t="s">
        <v>565</v>
      </c>
      <c r="O94" t="s">
        <v>51</v>
      </c>
      <c r="P94" t="s">
        <v>52</v>
      </c>
      <c r="Q94" t="s">
        <v>23</v>
      </c>
      <c r="R94" t="s">
        <v>24</v>
      </c>
      <c r="S94" t="s">
        <v>88</v>
      </c>
      <c r="T94" t="s">
        <v>26</v>
      </c>
      <c r="U94" t="s">
        <v>27</v>
      </c>
    </row>
    <row r="95" spans="1:21" x14ac:dyDescent="0.35">
      <c r="A95" t="s">
        <v>603</v>
      </c>
      <c r="B95">
        <v>43977001</v>
      </c>
      <c r="C95">
        <v>1</v>
      </c>
      <c r="D95" s="1">
        <v>2171.29</v>
      </c>
      <c r="E95" s="1">
        <v>3578.27</v>
      </c>
      <c r="F95" s="6">
        <f>Sales[[#This Row],[OrderQuantity]]*Sales[[#This Row],[ItemCost]]</f>
        <v>2171.29</v>
      </c>
      <c r="G95" s="6">
        <f>Sales[[#This Row],[OrderQuantity]]*Sales[[#This Row],[ItemPrice]]</f>
        <v>3578.27</v>
      </c>
      <c r="H95" s="6">
        <f>Sales[[#This Row],[TotalRevenue]]-Sales[[#This Row],[TotalCost]]</f>
        <v>1406.98</v>
      </c>
      <c r="I95" s="4">
        <v>42939</v>
      </c>
      <c r="J95" s="4" t="str">
        <f>CONCATENATE(TEXT(Sales[[#This Row],[OrderDate]],"yyyy"),"-",TEXT(Sales[[#This Row],[OrderDate]],"mm"))</f>
        <v>2017-07</v>
      </c>
      <c r="K95" s="4">
        <v>42945</v>
      </c>
      <c r="L95">
        <v>6</v>
      </c>
      <c r="M95" t="s">
        <v>604</v>
      </c>
      <c r="N95" t="s">
        <v>170</v>
      </c>
      <c r="O95" t="s">
        <v>171</v>
      </c>
      <c r="P95" t="s">
        <v>52</v>
      </c>
      <c r="Q95" t="s">
        <v>23</v>
      </c>
      <c r="R95" t="s">
        <v>24</v>
      </c>
      <c r="S95" t="s">
        <v>71</v>
      </c>
      <c r="T95" t="s">
        <v>26</v>
      </c>
      <c r="U95" t="s">
        <v>27</v>
      </c>
    </row>
    <row r="96" spans="1:21" x14ac:dyDescent="0.35">
      <c r="A96" t="s">
        <v>611</v>
      </c>
      <c r="B96">
        <v>43980001</v>
      </c>
      <c r="C96">
        <v>1</v>
      </c>
      <c r="D96" s="1">
        <v>1898.09</v>
      </c>
      <c r="E96" s="1">
        <v>3374.99</v>
      </c>
      <c r="F96" s="6">
        <f>Sales[[#This Row],[OrderQuantity]]*Sales[[#This Row],[ItemCost]]</f>
        <v>1898.09</v>
      </c>
      <c r="G96" s="6">
        <f>Sales[[#This Row],[OrderQuantity]]*Sales[[#This Row],[ItemPrice]]</f>
        <v>3374.99</v>
      </c>
      <c r="H96" s="6">
        <f>Sales[[#This Row],[TotalRevenue]]-Sales[[#This Row],[TotalCost]]</f>
        <v>1476.8999999999999</v>
      </c>
      <c r="I96" s="4">
        <v>42939</v>
      </c>
      <c r="J96" s="4" t="str">
        <f>CONCATENATE(TEXT(Sales[[#This Row],[OrderDate]],"yyyy"),"-",TEXT(Sales[[#This Row],[OrderDate]],"mm"))</f>
        <v>2017-07</v>
      </c>
      <c r="K96" s="4">
        <v>42943</v>
      </c>
      <c r="L96">
        <v>4</v>
      </c>
      <c r="M96" t="s">
        <v>612</v>
      </c>
      <c r="N96" t="s">
        <v>233</v>
      </c>
      <c r="O96" t="s">
        <v>106</v>
      </c>
      <c r="P96" t="s">
        <v>52</v>
      </c>
      <c r="Q96" t="s">
        <v>23</v>
      </c>
      <c r="R96" t="s">
        <v>33</v>
      </c>
      <c r="S96" t="s">
        <v>64</v>
      </c>
      <c r="T96" t="s">
        <v>1</v>
      </c>
      <c r="U96" t="s">
        <v>36</v>
      </c>
    </row>
    <row r="97" spans="1:21" x14ac:dyDescent="0.35">
      <c r="A97" t="s">
        <v>613</v>
      </c>
      <c r="B97">
        <v>43981001</v>
      </c>
      <c r="C97">
        <v>1</v>
      </c>
      <c r="D97" s="1">
        <v>2171.29</v>
      </c>
      <c r="E97" s="1">
        <v>3578.27</v>
      </c>
      <c r="F97" s="6">
        <f>Sales[[#This Row],[OrderQuantity]]*Sales[[#This Row],[ItemCost]]</f>
        <v>2171.29</v>
      </c>
      <c r="G97" s="6">
        <f>Sales[[#This Row],[OrderQuantity]]*Sales[[#This Row],[ItemPrice]]</f>
        <v>3578.27</v>
      </c>
      <c r="H97" s="6">
        <f>Sales[[#This Row],[TotalRevenue]]-Sales[[#This Row],[TotalCost]]</f>
        <v>1406.98</v>
      </c>
      <c r="I97" s="4">
        <v>42939</v>
      </c>
      <c r="J97" s="4" t="str">
        <f>CONCATENATE(TEXT(Sales[[#This Row],[OrderDate]],"yyyy"),"-",TEXT(Sales[[#This Row],[OrderDate]],"mm"))</f>
        <v>2017-07</v>
      </c>
      <c r="K97" s="4">
        <v>42948</v>
      </c>
      <c r="L97">
        <v>9</v>
      </c>
      <c r="M97" t="s">
        <v>614</v>
      </c>
      <c r="N97" t="s">
        <v>396</v>
      </c>
      <c r="O97" t="s">
        <v>106</v>
      </c>
      <c r="P97" t="s">
        <v>52</v>
      </c>
      <c r="Q97" t="s">
        <v>23</v>
      </c>
      <c r="R97" t="s">
        <v>24</v>
      </c>
      <c r="S97" t="s">
        <v>88</v>
      </c>
      <c r="T97" t="s">
        <v>26</v>
      </c>
      <c r="U97" t="s">
        <v>27</v>
      </c>
    </row>
    <row r="98" spans="1:21" x14ac:dyDescent="0.35">
      <c r="A98" t="s">
        <v>615</v>
      </c>
      <c r="B98">
        <v>43982001</v>
      </c>
      <c r="C98">
        <v>1</v>
      </c>
      <c r="D98" s="1">
        <v>413.15</v>
      </c>
      <c r="E98" s="1">
        <v>699.1</v>
      </c>
      <c r="F98" s="6">
        <f>Sales[[#This Row],[OrderQuantity]]*Sales[[#This Row],[ItemCost]]</f>
        <v>413.15</v>
      </c>
      <c r="G98" s="6">
        <f>Sales[[#This Row],[OrderQuantity]]*Sales[[#This Row],[ItemPrice]]</f>
        <v>699.1</v>
      </c>
      <c r="H98" s="6">
        <f>Sales[[#This Row],[TotalRevenue]]-Sales[[#This Row],[TotalCost]]</f>
        <v>285.95000000000005</v>
      </c>
      <c r="I98" s="4">
        <v>42939</v>
      </c>
      <c r="J98" s="4" t="str">
        <f>CONCATENATE(TEXT(Sales[[#This Row],[OrderDate]],"yyyy"),"-",TEXT(Sales[[#This Row],[OrderDate]],"mm"))</f>
        <v>2017-07</v>
      </c>
      <c r="K98" s="4">
        <v>42941</v>
      </c>
      <c r="L98">
        <v>2</v>
      </c>
      <c r="M98" t="s">
        <v>616</v>
      </c>
      <c r="N98" t="s">
        <v>325</v>
      </c>
      <c r="O98" t="s">
        <v>51</v>
      </c>
      <c r="P98" t="s">
        <v>52</v>
      </c>
      <c r="Q98" t="s">
        <v>23</v>
      </c>
      <c r="R98" t="s">
        <v>24</v>
      </c>
      <c r="S98" t="s">
        <v>337</v>
      </c>
      <c r="T98" t="s">
        <v>1</v>
      </c>
      <c r="U98" t="s">
        <v>47</v>
      </c>
    </row>
    <row r="99" spans="1:21" x14ac:dyDescent="0.35">
      <c r="A99" t="s">
        <v>635</v>
      </c>
      <c r="B99">
        <v>43991001</v>
      </c>
      <c r="C99">
        <v>1</v>
      </c>
      <c r="D99" s="1">
        <v>2171.29</v>
      </c>
      <c r="E99" s="1">
        <v>3578.27</v>
      </c>
      <c r="F99" s="6">
        <f>Sales[[#This Row],[OrderQuantity]]*Sales[[#This Row],[ItemCost]]</f>
        <v>2171.29</v>
      </c>
      <c r="G99" s="6">
        <f>Sales[[#This Row],[OrderQuantity]]*Sales[[#This Row],[ItemPrice]]</f>
        <v>3578.27</v>
      </c>
      <c r="H99" s="6">
        <f>Sales[[#This Row],[TotalRevenue]]-Sales[[#This Row],[TotalCost]]</f>
        <v>1406.98</v>
      </c>
      <c r="I99" s="4">
        <v>42940</v>
      </c>
      <c r="J99" s="4" t="str">
        <f>CONCATENATE(TEXT(Sales[[#This Row],[OrderDate]],"yyyy"),"-",TEXT(Sales[[#This Row],[OrderDate]],"mm"))</f>
        <v>2017-07</v>
      </c>
      <c r="K99" s="4">
        <v>42946</v>
      </c>
      <c r="L99">
        <v>6</v>
      </c>
      <c r="M99" t="s">
        <v>636</v>
      </c>
      <c r="N99" t="s">
        <v>109</v>
      </c>
      <c r="O99" t="s">
        <v>51</v>
      </c>
      <c r="P99" t="s">
        <v>52</v>
      </c>
      <c r="Q99" t="s">
        <v>23</v>
      </c>
      <c r="R99" t="s">
        <v>24</v>
      </c>
      <c r="S99" t="s">
        <v>25</v>
      </c>
      <c r="T99" t="s">
        <v>26</v>
      </c>
      <c r="U99" t="s">
        <v>27</v>
      </c>
    </row>
    <row r="100" spans="1:21" x14ac:dyDescent="0.35">
      <c r="A100" t="s">
        <v>637</v>
      </c>
      <c r="B100">
        <v>43992001</v>
      </c>
      <c r="C100">
        <v>1</v>
      </c>
      <c r="D100" s="1">
        <v>2171.29</v>
      </c>
      <c r="E100" s="1">
        <v>3578.27</v>
      </c>
      <c r="F100" s="6">
        <f>Sales[[#This Row],[OrderQuantity]]*Sales[[#This Row],[ItemCost]]</f>
        <v>2171.29</v>
      </c>
      <c r="G100" s="6">
        <f>Sales[[#This Row],[OrderQuantity]]*Sales[[#This Row],[ItemPrice]]</f>
        <v>3578.27</v>
      </c>
      <c r="H100" s="6">
        <f>Sales[[#This Row],[TotalRevenue]]-Sales[[#This Row],[TotalCost]]</f>
        <v>1406.98</v>
      </c>
      <c r="I100" s="4">
        <v>42940</v>
      </c>
      <c r="J100" s="4" t="str">
        <f>CONCATENATE(TEXT(Sales[[#This Row],[OrderDate]],"yyyy"),"-",TEXT(Sales[[#This Row],[OrderDate]],"mm"))</f>
        <v>2017-07</v>
      </c>
      <c r="K100" s="4">
        <v>42950</v>
      </c>
      <c r="L100">
        <v>10</v>
      </c>
      <c r="M100" t="s">
        <v>638</v>
      </c>
      <c r="N100" t="s">
        <v>322</v>
      </c>
      <c r="O100" t="s">
        <v>51</v>
      </c>
      <c r="P100" t="s">
        <v>52</v>
      </c>
      <c r="Q100" t="s">
        <v>23</v>
      </c>
      <c r="R100" t="s">
        <v>24</v>
      </c>
      <c r="S100" t="s">
        <v>55</v>
      </c>
      <c r="T100" t="s">
        <v>26</v>
      </c>
      <c r="U100" t="s">
        <v>27</v>
      </c>
    </row>
    <row r="101" spans="1:21" x14ac:dyDescent="0.35">
      <c r="A101" t="s">
        <v>639</v>
      </c>
      <c r="B101">
        <v>43993001</v>
      </c>
      <c r="C101">
        <v>1</v>
      </c>
      <c r="D101" s="1">
        <v>2171.29</v>
      </c>
      <c r="E101" s="1">
        <v>3578.27</v>
      </c>
      <c r="F101" s="6">
        <f>Sales[[#This Row],[OrderQuantity]]*Sales[[#This Row],[ItemCost]]</f>
        <v>2171.29</v>
      </c>
      <c r="G101" s="6">
        <f>Sales[[#This Row],[OrderQuantity]]*Sales[[#This Row],[ItemPrice]]</f>
        <v>3578.27</v>
      </c>
      <c r="H101" s="6">
        <f>Sales[[#This Row],[TotalRevenue]]-Sales[[#This Row],[TotalCost]]</f>
        <v>1406.98</v>
      </c>
      <c r="I101" s="4">
        <v>42941</v>
      </c>
      <c r="J101" s="4" t="str">
        <f>CONCATENATE(TEXT(Sales[[#This Row],[OrderDate]],"yyyy"),"-",TEXT(Sales[[#This Row],[OrderDate]],"mm"))</f>
        <v>2017-07</v>
      </c>
      <c r="K101" s="4">
        <v>42947</v>
      </c>
      <c r="L101">
        <v>6</v>
      </c>
      <c r="M101" t="s">
        <v>640</v>
      </c>
      <c r="N101" t="s">
        <v>170</v>
      </c>
      <c r="O101" t="s">
        <v>171</v>
      </c>
      <c r="P101" t="s">
        <v>52</v>
      </c>
      <c r="Q101" t="s">
        <v>23</v>
      </c>
      <c r="R101" t="s">
        <v>24</v>
      </c>
      <c r="S101" t="s">
        <v>88</v>
      </c>
      <c r="T101" t="s">
        <v>26</v>
      </c>
      <c r="U101" t="s">
        <v>27</v>
      </c>
    </row>
    <row r="102" spans="1:21" x14ac:dyDescent="0.35">
      <c r="A102" t="s">
        <v>649</v>
      </c>
      <c r="B102">
        <v>43998001</v>
      </c>
      <c r="C102">
        <v>1</v>
      </c>
      <c r="D102" s="1">
        <v>1898.09</v>
      </c>
      <c r="E102" s="1">
        <v>3374.99</v>
      </c>
      <c r="F102" s="6">
        <f>Sales[[#This Row],[OrderQuantity]]*Sales[[#This Row],[ItemCost]]</f>
        <v>1898.09</v>
      </c>
      <c r="G102" s="6">
        <f>Sales[[#This Row],[OrderQuantity]]*Sales[[#This Row],[ItemPrice]]</f>
        <v>3374.99</v>
      </c>
      <c r="H102" s="6">
        <f>Sales[[#This Row],[TotalRevenue]]-Sales[[#This Row],[TotalCost]]</f>
        <v>1476.8999999999999</v>
      </c>
      <c r="I102" s="4">
        <v>42941</v>
      </c>
      <c r="J102" s="4" t="str">
        <f>CONCATENATE(TEXT(Sales[[#This Row],[OrderDate]],"yyyy"),"-",TEXT(Sales[[#This Row],[OrderDate]],"mm"))</f>
        <v>2017-07</v>
      </c>
      <c r="K102" s="4">
        <v>42946</v>
      </c>
      <c r="L102">
        <v>5</v>
      </c>
      <c r="M102" t="s">
        <v>650</v>
      </c>
      <c r="N102" t="s">
        <v>184</v>
      </c>
      <c r="O102" t="s">
        <v>51</v>
      </c>
      <c r="P102" t="s">
        <v>52</v>
      </c>
      <c r="Q102" t="s">
        <v>23</v>
      </c>
      <c r="R102" t="s">
        <v>33</v>
      </c>
      <c r="S102" t="s">
        <v>419</v>
      </c>
      <c r="T102" t="s">
        <v>1</v>
      </c>
      <c r="U102" t="s">
        <v>36</v>
      </c>
    </row>
    <row r="103" spans="1:21" x14ac:dyDescent="0.35">
      <c r="A103" t="s">
        <v>667</v>
      </c>
      <c r="B103">
        <v>44006001</v>
      </c>
      <c r="C103">
        <v>1</v>
      </c>
      <c r="D103" s="1">
        <v>2171.29</v>
      </c>
      <c r="E103" s="1">
        <v>3578.27</v>
      </c>
      <c r="F103" s="6">
        <f>Sales[[#This Row],[OrderQuantity]]*Sales[[#This Row],[ItemCost]]</f>
        <v>2171.29</v>
      </c>
      <c r="G103" s="6">
        <f>Sales[[#This Row],[OrderQuantity]]*Sales[[#This Row],[ItemPrice]]</f>
        <v>3578.27</v>
      </c>
      <c r="H103" s="6">
        <f>Sales[[#This Row],[TotalRevenue]]-Sales[[#This Row],[TotalCost]]</f>
        <v>1406.98</v>
      </c>
      <c r="I103" s="4">
        <v>42942</v>
      </c>
      <c r="J103" s="4" t="str">
        <f>CONCATENATE(TEXT(Sales[[#This Row],[OrderDate]],"yyyy"),"-",TEXT(Sales[[#This Row],[OrderDate]],"mm"))</f>
        <v>2017-07</v>
      </c>
      <c r="K103" s="4">
        <v>42949</v>
      </c>
      <c r="L103">
        <v>7</v>
      </c>
      <c r="M103" t="s">
        <v>668</v>
      </c>
      <c r="N103" t="s">
        <v>50</v>
      </c>
      <c r="O103" t="s">
        <v>51</v>
      </c>
      <c r="P103" t="s">
        <v>52</v>
      </c>
      <c r="Q103" t="s">
        <v>23</v>
      </c>
      <c r="R103" t="s">
        <v>24</v>
      </c>
      <c r="S103" t="s">
        <v>25</v>
      </c>
      <c r="T103" t="s">
        <v>26</v>
      </c>
      <c r="U103" t="s">
        <v>27</v>
      </c>
    </row>
    <row r="104" spans="1:21" x14ac:dyDescent="0.35">
      <c r="A104" t="s">
        <v>669</v>
      </c>
      <c r="B104">
        <v>44007001</v>
      </c>
      <c r="C104">
        <v>1</v>
      </c>
      <c r="D104" s="1">
        <v>413.15</v>
      </c>
      <c r="E104" s="1">
        <v>699.1</v>
      </c>
      <c r="F104" s="6">
        <f>Sales[[#This Row],[OrderQuantity]]*Sales[[#This Row],[ItemCost]]</f>
        <v>413.15</v>
      </c>
      <c r="G104" s="6">
        <f>Sales[[#This Row],[OrderQuantity]]*Sales[[#This Row],[ItemPrice]]</f>
        <v>699.1</v>
      </c>
      <c r="H104" s="6">
        <f>Sales[[#This Row],[TotalRevenue]]-Sales[[#This Row],[TotalCost]]</f>
        <v>285.95000000000005</v>
      </c>
      <c r="I104" s="4">
        <v>42942</v>
      </c>
      <c r="J104" s="4" t="str">
        <f>CONCATENATE(TEXT(Sales[[#This Row],[OrderDate]],"yyyy"),"-",TEXT(Sales[[#This Row],[OrderDate]],"mm"))</f>
        <v>2017-07</v>
      </c>
      <c r="K104" s="4">
        <v>42947</v>
      </c>
      <c r="L104">
        <v>5</v>
      </c>
      <c r="M104" t="s">
        <v>670</v>
      </c>
      <c r="N104" t="s">
        <v>184</v>
      </c>
      <c r="O104" t="s">
        <v>51</v>
      </c>
      <c r="P104" t="s">
        <v>52</v>
      </c>
      <c r="Q104" t="s">
        <v>23</v>
      </c>
      <c r="R104" t="s">
        <v>24</v>
      </c>
      <c r="S104" t="s">
        <v>671</v>
      </c>
      <c r="T104" t="s">
        <v>26</v>
      </c>
      <c r="U104" t="s">
        <v>47</v>
      </c>
    </row>
    <row r="105" spans="1:21" x14ac:dyDescent="0.35">
      <c r="A105" t="s">
        <v>682</v>
      </c>
      <c r="B105">
        <v>44012001</v>
      </c>
      <c r="C105">
        <v>1</v>
      </c>
      <c r="D105" s="1">
        <v>1898.09</v>
      </c>
      <c r="E105" s="1">
        <v>3374.99</v>
      </c>
      <c r="F105" s="6">
        <f>Sales[[#This Row],[OrderQuantity]]*Sales[[#This Row],[ItemCost]]</f>
        <v>1898.09</v>
      </c>
      <c r="G105" s="6">
        <f>Sales[[#This Row],[OrderQuantity]]*Sales[[#This Row],[ItemPrice]]</f>
        <v>3374.99</v>
      </c>
      <c r="H105" s="6">
        <f>Sales[[#This Row],[TotalRevenue]]-Sales[[#This Row],[TotalCost]]</f>
        <v>1476.8999999999999</v>
      </c>
      <c r="I105" s="4">
        <v>42942</v>
      </c>
      <c r="J105" s="4" t="str">
        <f>CONCATENATE(TEXT(Sales[[#This Row],[OrderDate]],"yyyy"),"-",TEXT(Sales[[#This Row],[OrderDate]],"mm"))</f>
        <v>2017-07</v>
      </c>
      <c r="K105" s="4">
        <v>42951</v>
      </c>
      <c r="L105">
        <v>9</v>
      </c>
      <c r="M105" t="s">
        <v>683</v>
      </c>
      <c r="N105" t="s">
        <v>156</v>
      </c>
      <c r="O105" t="s">
        <v>51</v>
      </c>
      <c r="P105" t="s">
        <v>52</v>
      </c>
      <c r="Q105" t="s">
        <v>23</v>
      </c>
      <c r="R105" t="s">
        <v>33</v>
      </c>
      <c r="S105" t="s">
        <v>435</v>
      </c>
      <c r="T105" t="s">
        <v>1</v>
      </c>
      <c r="U105" t="s">
        <v>36</v>
      </c>
    </row>
    <row r="106" spans="1:21" x14ac:dyDescent="0.35">
      <c r="A106" t="s">
        <v>684</v>
      </c>
      <c r="B106">
        <v>44013001</v>
      </c>
      <c r="C106">
        <v>1</v>
      </c>
      <c r="D106" s="1">
        <v>2171.29</v>
      </c>
      <c r="E106" s="1">
        <v>3578.27</v>
      </c>
      <c r="F106" s="6">
        <f>Sales[[#This Row],[OrderQuantity]]*Sales[[#This Row],[ItemCost]]</f>
        <v>2171.29</v>
      </c>
      <c r="G106" s="6">
        <f>Sales[[#This Row],[OrderQuantity]]*Sales[[#This Row],[ItemPrice]]</f>
        <v>3578.27</v>
      </c>
      <c r="H106" s="6">
        <f>Sales[[#This Row],[TotalRevenue]]-Sales[[#This Row],[TotalCost]]</f>
        <v>1406.98</v>
      </c>
      <c r="I106" s="4">
        <v>42942</v>
      </c>
      <c r="J106" s="4" t="str">
        <f>CONCATENATE(TEXT(Sales[[#This Row],[OrderDate]],"yyyy"),"-",TEXT(Sales[[#This Row],[OrderDate]],"mm"))</f>
        <v>2017-07</v>
      </c>
      <c r="K106" s="4">
        <v>42945</v>
      </c>
      <c r="L106">
        <v>3</v>
      </c>
      <c r="M106" t="s">
        <v>685</v>
      </c>
      <c r="N106" t="s">
        <v>109</v>
      </c>
      <c r="O106" t="s">
        <v>51</v>
      </c>
      <c r="P106" t="s">
        <v>52</v>
      </c>
      <c r="Q106" t="s">
        <v>23</v>
      </c>
      <c r="R106" t="s">
        <v>24</v>
      </c>
      <c r="S106" t="s">
        <v>71</v>
      </c>
      <c r="T106" t="s">
        <v>26</v>
      </c>
      <c r="U106" t="s">
        <v>27</v>
      </c>
    </row>
    <row r="107" spans="1:21" x14ac:dyDescent="0.35">
      <c r="A107" t="s">
        <v>698</v>
      </c>
      <c r="B107">
        <v>44019001</v>
      </c>
      <c r="C107">
        <v>1</v>
      </c>
      <c r="D107" s="1">
        <v>2171.29</v>
      </c>
      <c r="E107" s="1">
        <v>3578.27</v>
      </c>
      <c r="F107" s="6">
        <f>Sales[[#This Row],[OrderQuantity]]*Sales[[#This Row],[ItemCost]]</f>
        <v>2171.29</v>
      </c>
      <c r="G107" s="6">
        <f>Sales[[#This Row],[OrderQuantity]]*Sales[[#This Row],[ItemPrice]]</f>
        <v>3578.27</v>
      </c>
      <c r="H107" s="6">
        <f>Sales[[#This Row],[TotalRevenue]]-Sales[[#This Row],[TotalCost]]</f>
        <v>1406.98</v>
      </c>
      <c r="I107" s="4">
        <v>42943</v>
      </c>
      <c r="J107" s="4" t="str">
        <f>CONCATENATE(TEXT(Sales[[#This Row],[OrderDate]],"yyyy"),"-",TEXT(Sales[[#This Row],[OrderDate]],"mm"))</f>
        <v>2017-07</v>
      </c>
      <c r="K107" s="4">
        <v>42945</v>
      </c>
      <c r="L107">
        <v>2</v>
      </c>
      <c r="M107" t="s">
        <v>699</v>
      </c>
      <c r="N107" t="s">
        <v>50</v>
      </c>
      <c r="O107" t="s">
        <v>51</v>
      </c>
      <c r="P107" t="s">
        <v>52</v>
      </c>
      <c r="Q107" t="s">
        <v>23</v>
      </c>
      <c r="R107" t="s">
        <v>24</v>
      </c>
      <c r="S107" t="s">
        <v>25</v>
      </c>
      <c r="T107" t="s">
        <v>26</v>
      </c>
      <c r="U107" t="s">
        <v>27</v>
      </c>
    </row>
    <row r="108" spans="1:21" x14ac:dyDescent="0.35">
      <c r="A108" t="s">
        <v>700</v>
      </c>
      <c r="B108">
        <v>44020001</v>
      </c>
      <c r="C108">
        <v>1</v>
      </c>
      <c r="D108" s="1">
        <v>2171.29</v>
      </c>
      <c r="E108" s="1">
        <v>3578.27</v>
      </c>
      <c r="F108" s="6">
        <f>Sales[[#This Row],[OrderQuantity]]*Sales[[#This Row],[ItemCost]]</f>
        <v>2171.29</v>
      </c>
      <c r="G108" s="6">
        <f>Sales[[#This Row],[OrderQuantity]]*Sales[[#This Row],[ItemPrice]]</f>
        <v>3578.27</v>
      </c>
      <c r="H108" s="6">
        <f>Sales[[#This Row],[TotalRevenue]]-Sales[[#This Row],[TotalCost]]</f>
        <v>1406.98</v>
      </c>
      <c r="I108" s="4">
        <v>42943</v>
      </c>
      <c r="J108" s="4" t="str">
        <f>CONCATENATE(TEXT(Sales[[#This Row],[OrderDate]],"yyyy"),"-",TEXT(Sales[[#This Row],[OrderDate]],"mm"))</f>
        <v>2017-07</v>
      </c>
      <c r="K108" s="4">
        <v>42952</v>
      </c>
      <c r="L108">
        <v>9</v>
      </c>
      <c r="M108" t="s">
        <v>701</v>
      </c>
      <c r="N108" t="s">
        <v>144</v>
      </c>
      <c r="O108" t="s">
        <v>63</v>
      </c>
      <c r="P108" t="s">
        <v>52</v>
      </c>
      <c r="Q108" t="s">
        <v>23</v>
      </c>
      <c r="R108" t="s">
        <v>24</v>
      </c>
      <c r="S108" t="s">
        <v>55</v>
      </c>
      <c r="T108" t="s">
        <v>26</v>
      </c>
      <c r="U108" t="s">
        <v>27</v>
      </c>
    </row>
    <row r="109" spans="1:21" x14ac:dyDescent="0.35">
      <c r="A109" t="s">
        <v>702</v>
      </c>
      <c r="B109">
        <v>44021001</v>
      </c>
      <c r="C109">
        <v>1</v>
      </c>
      <c r="D109" s="1">
        <v>1898.09</v>
      </c>
      <c r="E109" s="1">
        <v>3374.99</v>
      </c>
      <c r="F109" s="6">
        <f>Sales[[#This Row],[OrderQuantity]]*Sales[[#This Row],[ItemCost]]</f>
        <v>1898.09</v>
      </c>
      <c r="G109" s="6">
        <f>Sales[[#This Row],[OrderQuantity]]*Sales[[#This Row],[ItemPrice]]</f>
        <v>3374.99</v>
      </c>
      <c r="H109" s="6">
        <f>Sales[[#This Row],[TotalRevenue]]-Sales[[#This Row],[TotalCost]]</f>
        <v>1476.8999999999999</v>
      </c>
      <c r="I109" s="4">
        <v>42943</v>
      </c>
      <c r="J109" s="4" t="str">
        <f>CONCATENATE(TEXT(Sales[[#This Row],[OrderDate]],"yyyy"),"-",TEXT(Sales[[#This Row],[OrderDate]],"mm"))</f>
        <v>2017-07</v>
      </c>
      <c r="K109" s="4">
        <v>42947</v>
      </c>
      <c r="L109">
        <v>4</v>
      </c>
      <c r="M109" t="s">
        <v>703</v>
      </c>
      <c r="N109" t="s">
        <v>105</v>
      </c>
      <c r="O109" t="s">
        <v>106</v>
      </c>
      <c r="P109" t="s">
        <v>52</v>
      </c>
      <c r="Q109" t="s">
        <v>23</v>
      </c>
      <c r="R109" t="s">
        <v>33</v>
      </c>
      <c r="S109" t="s">
        <v>419</v>
      </c>
      <c r="T109" t="s">
        <v>1</v>
      </c>
      <c r="U109" t="s">
        <v>36</v>
      </c>
    </row>
    <row r="110" spans="1:21" x14ac:dyDescent="0.35">
      <c r="A110" t="s">
        <v>709</v>
      </c>
      <c r="B110">
        <v>44024001</v>
      </c>
      <c r="C110">
        <v>1</v>
      </c>
      <c r="D110" s="1">
        <v>2171.29</v>
      </c>
      <c r="E110" s="1">
        <v>3578.27</v>
      </c>
      <c r="F110" s="6">
        <f>Sales[[#This Row],[OrderQuantity]]*Sales[[#This Row],[ItemCost]]</f>
        <v>2171.29</v>
      </c>
      <c r="G110" s="6">
        <f>Sales[[#This Row],[OrderQuantity]]*Sales[[#This Row],[ItemPrice]]</f>
        <v>3578.27</v>
      </c>
      <c r="H110" s="6">
        <f>Sales[[#This Row],[TotalRevenue]]-Sales[[#This Row],[TotalCost]]</f>
        <v>1406.98</v>
      </c>
      <c r="I110" s="4">
        <v>42944</v>
      </c>
      <c r="J110" s="4" t="str">
        <f>CONCATENATE(TEXT(Sales[[#This Row],[OrderDate]],"yyyy"),"-",TEXT(Sales[[#This Row],[OrderDate]],"mm"))</f>
        <v>2017-07</v>
      </c>
      <c r="K110" s="4">
        <v>42952</v>
      </c>
      <c r="L110">
        <v>8</v>
      </c>
      <c r="M110" t="s">
        <v>710</v>
      </c>
      <c r="N110" t="s">
        <v>528</v>
      </c>
      <c r="O110" t="s">
        <v>106</v>
      </c>
      <c r="P110" t="s">
        <v>52</v>
      </c>
      <c r="Q110" t="s">
        <v>23</v>
      </c>
      <c r="R110" t="s">
        <v>24</v>
      </c>
      <c r="S110" t="s">
        <v>88</v>
      </c>
      <c r="T110" t="s">
        <v>26</v>
      </c>
      <c r="U110" t="s">
        <v>27</v>
      </c>
    </row>
    <row r="111" spans="1:21" x14ac:dyDescent="0.35">
      <c r="A111" t="s">
        <v>711</v>
      </c>
      <c r="B111">
        <v>44025001</v>
      </c>
      <c r="C111">
        <v>1</v>
      </c>
      <c r="D111" s="1">
        <v>2171.29</v>
      </c>
      <c r="E111" s="1">
        <v>3578.27</v>
      </c>
      <c r="F111" s="6">
        <f>Sales[[#This Row],[OrderQuantity]]*Sales[[#This Row],[ItemCost]]</f>
        <v>2171.29</v>
      </c>
      <c r="G111" s="6">
        <f>Sales[[#This Row],[OrderQuantity]]*Sales[[#This Row],[ItemPrice]]</f>
        <v>3578.27</v>
      </c>
      <c r="H111" s="6">
        <f>Sales[[#This Row],[TotalRevenue]]-Sales[[#This Row],[TotalCost]]</f>
        <v>1406.98</v>
      </c>
      <c r="I111" s="4">
        <v>42944</v>
      </c>
      <c r="J111" s="4" t="str">
        <f>CONCATENATE(TEXT(Sales[[#This Row],[OrderDate]],"yyyy"),"-",TEXT(Sales[[#This Row],[OrderDate]],"mm"))</f>
        <v>2017-07</v>
      </c>
      <c r="K111" s="4">
        <v>42947</v>
      </c>
      <c r="L111">
        <v>3</v>
      </c>
      <c r="M111" t="s">
        <v>712</v>
      </c>
      <c r="N111" t="s">
        <v>565</v>
      </c>
      <c r="O111" t="s">
        <v>51</v>
      </c>
      <c r="P111" t="s">
        <v>52</v>
      </c>
      <c r="Q111" t="s">
        <v>23</v>
      </c>
      <c r="R111" t="s">
        <v>24</v>
      </c>
      <c r="S111" t="s">
        <v>88</v>
      </c>
      <c r="T111" t="s">
        <v>26</v>
      </c>
      <c r="U111" t="s">
        <v>27</v>
      </c>
    </row>
    <row r="112" spans="1:21" x14ac:dyDescent="0.35">
      <c r="A112" t="s">
        <v>713</v>
      </c>
      <c r="B112">
        <v>44026001</v>
      </c>
      <c r="C112">
        <v>1</v>
      </c>
      <c r="D112" s="1">
        <v>2171.29</v>
      </c>
      <c r="E112" s="1">
        <v>3578.27</v>
      </c>
      <c r="F112" s="6">
        <f>Sales[[#This Row],[OrderQuantity]]*Sales[[#This Row],[ItemCost]]</f>
        <v>2171.29</v>
      </c>
      <c r="G112" s="6">
        <f>Sales[[#This Row],[OrderQuantity]]*Sales[[#This Row],[ItemPrice]]</f>
        <v>3578.27</v>
      </c>
      <c r="H112" s="6">
        <f>Sales[[#This Row],[TotalRevenue]]-Sales[[#This Row],[TotalCost]]</f>
        <v>1406.98</v>
      </c>
      <c r="I112" s="4">
        <v>42944</v>
      </c>
      <c r="J112" s="4" t="str">
        <f>CONCATENATE(TEXT(Sales[[#This Row],[OrderDate]],"yyyy"),"-",TEXT(Sales[[#This Row],[OrderDate]],"mm"))</f>
        <v>2017-07</v>
      </c>
      <c r="K112" s="4">
        <v>42953</v>
      </c>
      <c r="L112">
        <v>9</v>
      </c>
      <c r="M112" t="s">
        <v>714</v>
      </c>
      <c r="N112" t="s">
        <v>105</v>
      </c>
      <c r="O112" t="s">
        <v>106</v>
      </c>
      <c r="P112" t="s">
        <v>52</v>
      </c>
      <c r="Q112" t="s">
        <v>23</v>
      </c>
      <c r="R112" t="s">
        <v>24</v>
      </c>
      <c r="S112" t="s">
        <v>25</v>
      </c>
      <c r="T112" t="s">
        <v>26</v>
      </c>
      <c r="U112" t="s">
        <v>27</v>
      </c>
    </row>
    <row r="113" spans="1:21" x14ac:dyDescent="0.35">
      <c r="A113" t="s">
        <v>718</v>
      </c>
      <c r="B113">
        <v>44028001</v>
      </c>
      <c r="C113">
        <v>1</v>
      </c>
      <c r="D113" s="1">
        <v>2171.29</v>
      </c>
      <c r="E113" s="1">
        <v>3578.27</v>
      </c>
      <c r="F113" s="6">
        <f>Sales[[#This Row],[OrderQuantity]]*Sales[[#This Row],[ItemCost]]</f>
        <v>2171.29</v>
      </c>
      <c r="G113" s="6">
        <f>Sales[[#This Row],[OrderQuantity]]*Sales[[#This Row],[ItemPrice]]</f>
        <v>3578.27</v>
      </c>
      <c r="H113" s="6">
        <f>Sales[[#This Row],[TotalRevenue]]-Sales[[#This Row],[TotalCost]]</f>
        <v>1406.98</v>
      </c>
      <c r="I113" s="4">
        <v>42944</v>
      </c>
      <c r="J113" s="4" t="str">
        <f>CONCATENATE(TEXT(Sales[[#This Row],[OrderDate]],"yyyy"),"-",TEXT(Sales[[#This Row],[OrderDate]],"mm"))</f>
        <v>2017-07</v>
      </c>
      <c r="K113" s="4">
        <v>42952</v>
      </c>
      <c r="L113">
        <v>8</v>
      </c>
      <c r="M113" t="s">
        <v>719</v>
      </c>
      <c r="N113" t="s">
        <v>391</v>
      </c>
      <c r="O113" t="s">
        <v>51</v>
      </c>
      <c r="P113" t="s">
        <v>52</v>
      </c>
      <c r="Q113" t="s">
        <v>23</v>
      </c>
      <c r="R113" t="s">
        <v>24</v>
      </c>
      <c r="S113" t="s">
        <v>71</v>
      </c>
      <c r="T113" t="s">
        <v>26</v>
      </c>
      <c r="U113" t="s">
        <v>27</v>
      </c>
    </row>
    <row r="114" spans="1:21" x14ac:dyDescent="0.35">
      <c r="A114" t="s">
        <v>720</v>
      </c>
      <c r="B114">
        <v>44029001</v>
      </c>
      <c r="C114">
        <v>1</v>
      </c>
      <c r="D114" s="1">
        <v>1898.09</v>
      </c>
      <c r="E114" s="1">
        <v>3374.99</v>
      </c>
      <c r="F114" s="6">
        <f>Sales[[#This Row],[OrderQuantity]]*Sales[[#This Row],[ItemCost]]</f>
        <v>1898.09</v>
      </c>
      <c r="G114" s="6">
        <f>Sales[[#This Row],[OrderQuantity]]*Sales[[#This Row],[ItemPrice]]</f>
        <v>3374.99</v>
      </c>
      <c r="H114" s="6">
        <f>Sales[[#This Row],[TotalRevenue]]-Sales[[#This Row],[TotalCost]]</f>
        <v>1476.8999999999999</v>
      </c>
      <c r="I114" s="4">
        <v>42944</v>
      </c>
      <c r="J114" s="4" t="str">
        <f>CONCATENATE(TEXT(Sales[[#This Row],[OrderDate]],"yyyy"),"-",TEXT(Sales[[#This Row],[OrderDate]],"mm"))</f>
        <v>2017-07</v>
      </c>
      <c r="K114" s="4">
        <v>42947</v>
      </c>
      <c r="L114">
        <v>3</v>
      </c>
      <c r="M114" t="s">
        <v>721</v>
      </c>
      <c r="N114" t="s">
        <v>170</v>
      </c>
      <c r="O114" t="s">
        <v>171</v>
      </c>
      <c r="P114" t="s">
        <v>52</v>
      </c>
      <c r="Q114" t="s">
        <v>23</v>
      </c>
      <c r="R114" t="s">
        <v>33</v>
      </c>
      <c r="S114" t="s">
        <v>160</v>
      </c>
      <c r="T114" t="s">
        <v>1</v>
      </c>
      <c r="U114" t="s">
        <v>36</v>
      </c>
    </row>
    <row r="115" spans="1:21" x14ac:dyDescent="0.35">
      <c r="A115" t="s">
        <v>730</v>
      </c>
      <c r="B115">
        <v>44033001</v>
      </c>
      <c r="C115">
        <v>1</v>
      </c>
      <c r="D115" s="1">
        <v>2171.29</v>
      </c>
      <c r="E115" s="1">
        <v>3578.27</v>
      </c>
      <c r="F115" s="6">
        <f>Sales[[#This Row],[OrderQuantity]]*Sales[[#This Row],[ItemCost]]</f>
        <v>2171.29</v>
      </c>
      <c r="G115" s="6">
        <f>Sales[[#This Row],[OrderQuantity]]*Sales[[#This Row],[ItemPrice]]</f>
        <v>3578.27</v>
      </c>
      <c r="H115" s="6">
        <f>Sales[[#This Row],[TotalRevenue]]-Sales[[#This Row],[TotalCost]]</f>
        <v>1406.98</v>
      </c>
      <c r="I115" s="4">
        <v>42945</v>
      </c>
      <c r="J115" s="4" t="str">
        <f>CONCATENATE(TEXT(Sales[[#This Row],[OrderDate]],"yyyy"),"-",TEXT(Sales[[#This Row],[OrderDate]],"mm"))</f>
        <v>2017-07</v>
      </c>
      <c r="K115" s="4">
        <v>42954</v>
      </c>
      <c r="L115">
        <v>9</v>
      </c>
      <c r="M115" t="s">
        <v>731</v>
      </c>
      <c r="N115" t="s">
        <v>167</v>
      </c>
      <c r="O115" t="s">
        <v>63</v>
      </c>
      <c r="P115" t="s">
        <v>52</v>
      </c>
      <c r="Q115" t="s">
        <v>23</v>
      </c>
      <c r="R115" t="s">
        <v>24</v>
      </c>
      <c r="S115" t="s">
        <v>88</v>
      </c>
      <c r="T115" t="s">
        <v>26</v>
      </c>
      <c r="U115" t="s">
        <v>27</v>
      </c>
    </row>
    <row r="116" spans="1:21" x14ac:dyDescent="0.35">
      <c r="A116" t="s">
        <v>732</v>
      </c>
      <c r="B116">
        <v>44034001</v>
      </c>
      <c r="C116">
        <v>1</v>
      </c>
      <c r="D116" s="1">
        <v>2171.29</v>
      </c>
      <c r="E116" s="1">
        <v>3578.27</v>
      </c>
      <c r="F116" s="6">
        <f>Sales[[#This Row],[OrderQuantity]]*Sales[[#This Row],[ItemCost]]</f>
        <v>2171.29</v>
      </c>
      <c r="G116" s="6">
        <f>Sales[[#This Row],[OrderQuantity]]*Sales[[#This Row],[ItemPrice]]</f>
        <v>3578.27</v>
      </c>
      <c r="H116" s="6">
        <f>Sales[[#This Row],[TotalRevenue]]-Sales[[#This Row],[TotalCost]]</f>
        <v>1406.98</v>
      </c>
      <c r="I116" s="4">
        <v>42945</v>
      </c>
      <c r="J116" s="4" t="str">
        <f>CONCATENATE(TEXT(Sales[[#This Row],[OrderDate]],"yyyy"),"-",TEXT(Sales[[#This Row],[OrderDate]],"mm"))</f>
        <v>2017-07</v>
      </c>
      <c r="K116" s="4">
        <v>42951</v>
      </c>
      <c r="L116">
        <v>6</v>
      </c>
      <c r="M116" t="s">
        <v>733</v>
      </c>
      <c r="N116" t="s">
        <v>256</v>
      </c>
      <c r="O116" t="s">
        <v>106</v>
      </c>
      <c r="P116" t="s">
        <v>52</v>
      </c>
      <c r="Q116" t="s">
        <v>23</v>
      </c>
      <c r="R116" t="s">
        <v>24</v>
      </c>
      <c r="S116" t="s">
        <v>84</v>
      </c>
      <c r="T116" t="s">
        <v>26</v>
      </c>
      <c r="U116" t="s">
        <v>27</v>
      </c>
    </row>
    <row r="117" spans="1:21" x14ac:dyDescent="0.35">
      <c r="A117" t="s">
        <v>734</v>
      </c>
      <c r="B117">
        <v>44035001</v>
      </c>
      <c r="C117">
        <v>1</v>
      </c>
      <c r="D117" s="1">
        <v>2171.29</v>
      </c>
      <c r="E117" s="1">
        <v>3578.27</v>
      </c>
      <c r="F117" s="6">
        <f>Sales[[#This Row],[OrderQuantity]]*Sales[[#This Row],[ItemCost]]</f>
        <v>2171.29</v>
      </c>
      <c r="G117" s="6">
        <f>Sales[[#This Row],[OrderQuantity]]*Sales[[#This Row],[ItemPrice]]</f>
        <v>3578.27</v>
      </c>
      <c r="H117" s="6">
        <f>Sales[[#This Row],[TotalRevenue]]-Sales[[#This Row],[TotalCost]]</f>
        <v>1406.98</v>
      </c>
      <c r="I117" s="4">
        <v>42945</v>
      </c>
      <c r="J117" s="4" t="str">
        <f>CONCATENATE(TEXT(Sales[[#This Row],[OrderDate]],"yyyy"),"-",TEXT(Sales[[#This Row],[OrderDate]],"mm"))</f>
        <v>2017-07</v>
      </c>
      <c r="K117" s="4">
        <v>42955</v>
      </c>
      <c r="L117">
        <v>10</v>
      </c>
      <c r="M117" t="s">
        <v>735</v>
      </c>
      <c r="N117" t="s">
        <v>367</v>
      </c>
      <c r="O117" t="s">
        <v>63</v>
      </c>
      <c r="P117" t="s">
        <v>52</v>
      </c>
      <c r="Q117" t="s">
        <v>23</v>
      </c>
      <c r="R117" t="s">
        <v>24</v>
      </c>
      <c r="S117" t="s">
        <v>71</v>
      </c>
      <c r="T117" t="s">
        <v>26</v>
      </c>
      <c r="U117" t="s">
        <v>27</v>
      </c>
    </row>
    <row r="118" spans="1:21" x14ac:dyDescent="0.35">
      <c r="A118" t="s">
        <v>736</v>
      </c>
      <c r="B118">
        <v>44036001</v>
      </c>
      <c r="C118">
        <v>1</v>
      </c>
      <c r="D118" s="1">
        <v>2171.29</v>
      </c>
      <c r="E118" s="1">
        <v>3578.27</v>
      </c>
      <c r="F118" s="6">
        <f>Sales[[#This Row],[OrderQuantity]]*Sales[[#This Row],[ItemCost]]</f>
        <v>2171.29</v>
      </c>
      <c r="G118" s="6">
        <f>Sales[[#This Row],[OrderQuantity]]*Sales[[#This Row],[ItemPrice]]</f>
        <v>3578.27</v>
      </c>
      <c r="H118" s="6">
        <f>Sales[[#This Row],[TotalRevenue]]-Sales[[#This Row],[TotalCost]]</f>
        <v>1406.98</v>
      </c>
      <c r="I118" s="4">
        <v>42945</v>
      </c>
      <c r="J118" s="4" t="str">
        <f>CONCATENATE(TEXT(Sales[[#This Row],[OrderDate]],"yyyy"),"-",TEXT(Sales[[#This Row],[OrderDate]],"mm"))</f>
        <v>2017-07</v>
      </c>
      <c r="K118" s="4">
        <v>42954</v>
      </c>
      <c r="L118">
        <v>9</v>
      </c>
      <c r="M118" t="s">
        <v>737</v>
      </c>
      <c r="N118" t="s">
        <v>738</v>
      </c>
      <c r="O118" t="s">
        <v>51</v>
      </c>
      <c r="P118" t="s">
        <v>52</v>
      </c>
      <c r="Q118" t="s">
        <v>23</v>
      </c>
      <c r="R118" t="s">
        <v>24</v>
      </c>
      <c r="S118" t="s">
        <v>25</v>
      </c>
      <c r="T118" t="s">
        <v>26</v>
      </c>
      <c r="U118" t="s">
        <v>27</v>
      </c>
    </row>
    <row r="119" spans="1:21" x14ac:dyDescent="0.35">
      <c r="A119" t="s">
        <v>739</v>
      </c>
      <c r="B119">
        <v>44037001</v>
      </c>
      <c r="C119">
        <v>1</v>
      </c>
      <c r="D119" s="1">
        <v>413.15</v>
      </c>
      <c r="E119" s="1">
        <v>699.1</v>
      </c>
      <c r="F119" s="6">
        <f>Sales[[#This Row],[OrderQuantity]]*Sales[[#This Row],[ItemCost]]</f>
        <v>413.15</v>
      </c>
      <c r="G119" s="6">
        <f>Sales[[#This Row],[OrderQuantity]]*Sales[[#This Row],[ItemPrice]]</f>
        <v>699.1</v>
      </c>
      <c r="H119" s="6">
        <f>Sales[[#This Row],[TotalRevenue]]-Sales[[#This Row],[TotalCost]]</f>
        <v>285.95000000000005</v>
      </c>
      <c r="I119" s="4">
        <v>42945</v>
      </c>
      <c r="J119" s="4" t="str">
        <f>CONCATENATE(TEXT(Sales[[#This Row],[OrderDate]],"yyyy"),"-",TEXT(Sales[[#This Row],[OrderDate]],"mm"))</f>
        <v>2017-07</v>
      </c>
      <c r="K119" s="4">
        <v>42953</v>
      </c>
      <c r="L119">
        <v>8</v>
      </c>
      <c r="M119" t="s">
        <v>740</v>
      </c>
      <c r="N119" t="s">
        <v>322</v>
      </c>
      <c r="O119" t="s">
        <v>51</v>
      </c>
      <c r="P119" t="s">
        <v>52</v>
      </c>
      <c r="Q119" t="s">
        <v>23</v>
      </c>
      <c r="R119" t="s">
        <v>24</v>
      </c>
      <c r="S119" t="s">
        <v>364</v>
      </c>
      <c r="T119" t="s">
        <v>26</v>
      </c>
      <c r="U119" t="s">
        <v>47</v>
      </c>
    </row>
    <row r="120" spans="1:21" x14ac:dyDescent="0.35">
      <c r="A120" t="s">
        <v>745</v>
      </c>
      <c r="B120">
        <v>44040001</v>
      </c>
      <c r="C120">
        <v>1</v>
      </c>
      <c r="D120" s="1">
        <v>1898.09</v>
      </c>
      <c r="E120" s="1">
        <v>3374.99</v>
      </c>
      <c r="F120" s="6">
        <f>Sales[[#This Row],[OrderQuantity]]*Sales[[#This Row],[ItemCost]]</f>
        <v>1898.09</v>
      </c>
      <c r="G120" s="6">
        <f>Sales[[#This Row],[OrderQuantity]]*Sales[[#This Row],[ItemPrice]]</f>
        <v>3374.99</v>
      </c>
      <c r="H120" s="6">
        <f>Sales[[#This Row],[TotalRevenue]]-Sales[[#This Row],[TotalCost]]</f>
        <v>1476.8999999999999</v>
      </c>
      <c r="I120" s="4">
        <v>42945</v>
      </c>
      <c r="J120" s="4" t="str">
        <f>CONCATENATE(TEXT(Sales[[#This Row],[OrderDate]],"yyyy"),"-",TEXT(Sales[[#This Row],[OrderDate]],"mm"))</f>
        <v>2017-07</v>
      </c>
      <c r="K120" s="4">
        <v>42955</v>
      </c>
      <c r="L120">
        <v>10</v>
      </c>
      <c r="M120" t="s">
        <v>746</v>
      </c>
      <c r="N120" t="s">
        <v>747</v>
      </c>
      <c r="O120" t="s">
        <v>51</v>
      </c>
      <c r="P120" t="s">
        <v>52</v>
      </c>
      <c r="Q120" t="s">
        <v>23</v>
      </c>
      <c r="R120" t="s">
        <v>33</v>
      </c>
      <c r="S120" t="s">
        <v>64</v>
      </c>
      <c r="T120" t="s">
        <v>1</v>
      </c>
      <c r="U120" t="s">
        <v>36</v>
      </c>
    </row>
    <row r="121" spans="1:21" x14ac:dyDescent="0.35">
      <c r="A121" t="s">
        <v>748</v>
      </c>
      <c r="B121">
        <v>44041001</v>
      </c>
      <c r="C121">
        <v>1</v>
      </c>
      <c r="D121" s="1">
        <v>2171.29</v>
      </c>
      <c r="E121" s="1">
        <v>3578.27</v>
      </c>
      <c r="F121" s="6">
        <f>Sales[[#This Row],[OrderQuantity]]*Sales[[#This Row],[ItemCost]]</f>
        <v>2171.29</v>
      </c>
      <c r="G121" s="6">
        <f>Sales[[#This Row],[OrderQuantity]]*Sales[[#This Row],[ItemPrice]]</f>
        <v>3578.27</v>
      </c>
      <c r="H121" s="6">
        <f>Sales[[#This Row],[TotalRevenue]]-Sales[[#This Row],[TotalCost]]</f>
        <v>1406.98</v>
      </c>
      <c r="I121" s="4">
        <v>42945</v>
      </c>
      <c r="J121" s="4" t="str">
        <f>CONCATENATE(TEXT(Sales[[#This Row],[OrderDate]],"yyyy"),"-",TEXT(Sales[[#This Row],[OrderDate]],"mm"))</f>
        <v>2017-07</v>
      </c>
      <c r="K121" s="4">
        <v>42952</v>
      </c>
      <c r="L121">
        <v>7</v>
      </c>
      <c r="M121" t="s">
        <v>749</v>
      </c>
      <c r="N121" t="s">
        <v>87</v>
      </c>
      <c r="O121" t="s">
        <v>51</v>
      </c>
      <c r="P121" t="s">
        <v>52</v>
      </c>
      <c r="Q121" t="s">
        <v>23</v>
      </c>
      <c r="R121" t="s">
        <v>24</v>
      </c>
      <c r="S121" t="s">
        <v>84</v>
      </c>
      <c r="T121" t="s">
        <v>26</v>
      </c>
      <c r="U121" t="s">
        <v>27</v>
      </c>
    </row>
    <row r="122" spans="1:21" x14ac:dyDescent="0.35">
      <c r="A122" t="s">
        <v>765</v>
      </c>
      <c r="B122">
        <v>44048001</v>
      </c>
      <c r="C122">
        <v>1</v>
      </c>
      <c r="D122" s="1">
        <v>2171.29</v>
      </c>
      <c r="E122" s="1">
        <v>3578.27</v>
      </c>
      <c r="F122" s="6">
        <f>Sales[[#This Row],[OrderQuantity]]*Sales[[#This Row],[ItemCost]]</f>
        <v>2171.29</v>
      </c>
      <c r="G122" s="6">
        <f>Sales[[#This Row],[OrderQuantity]]*Sales[[#This Row],[ItemPrice]]</f>
        <v>3578.27</v>
      </c>
      <c r="H122" s="6">
        <f>Sales[[#This Row],[TotalRevenue]]-Sales[[#This Row],[TotalCost]]</f>
        <v>1406.98</v>
      </c>
      <c r="I122" s="4">
        <v>42946</v>
      </c>
      <c r="J122" s="4" t="str">
        <f>CONCATENATE(TEXT(Sales[[#This Row],[OrderDate]],"yyyy"),"-",TEXT(Sales[[#This Row],[OrderDate]],"mm"))</f>
        <v>2017-07</v>
      </c>
      <c r="K122" s="4">
        <v>42952</v>
      </c>
      <c r="L122">
        <v>6</v>
      </c>
      <c r="M122" t="s">
        <v>766</v>
      </c>
      <c r="N122" t="s">
        <v>62</v>
      </c>
      <c r="O122" t="s">
        <v>63</v>
      </c>
      <c r="P122" t="s">
        <v>52</v>
      </c>
      <c r="Q122" t="s">
        <v>23</v>
      </c>
      <c r="R122" t="s">
        <v>24</v>
      </c>
      <c r="S122" t="s">
        <v>88</v>
      </c>
      <c r="T122" t="s">
        <v>26</v>
      </c>
      <c r="U122" t="s">
        <v>27</v>
      </c>
    </row>
    <row r="123" spans="1:21" x14ac:dyDescent="0.35">
      <c r="A123" t="s">
        <v>769</v>
      </c>
      <c r="B123">
        <v>44050001</v>
      </c>
      <c r="C123">
        <v>1</v>
      </c>
      <c r="D123" s="1">
        <v>2171.29</v>
      </c>
      <c r="E123" s="1">
        <v>3578.27</v>
      </c>
      <c r="F123" s="6">
        <f>Sales[[#This Row],[OrderQuantity]]*Sales[[#This Row],[ItemCost]]</f>
        <v>2171.29</v>
      </c>
      <c r="G123" s="6">
        <f>Sales[[#This Row],[OrderQuantity]]*Sales[[#This Row],[ItemPrice]]</f>
        <v>3578.27</v>
      </c>
      <c r="H123" s="6">
        <f>Sales[[#This Row],[TotalRevenue]]-Sales[[#This Row],[TotalCost]]</f>
        <v>1406.98</v>
      </c>
      <c r="I123" s="4">
        <v>42946</v>
      </c>
      <c r="J123" s="4" t="str">
        <f>CONCATENATE(TEXT(Sales[[#This Row],[OrderDate]],"yyyy"),"-",TEXT(Sales[[#This Row],[OrderDate]],"mm"))</f>
        <v>2017-07</v>
      </c>
      <c r="K123" s="4">
        <v>42956</v>
      </c>
      <c r="L123">
        <v>10</v>
      </c>
      <c r="M123" t="s">
        <v>770</v>
      </c>
      <c r="N123" t="s">
        <v>344</v>
      </c>
      <c r="O123" t="s">
        <v>106</v>
      </c>
      <c r="P123" t="s">
        <v>52</v>
      </c>
      <c r="Q123" t="s">
        <v>23</v>
      </c>
      <c r="R123" t="s">
        <v>24</v>
      </c>
      <c r="S123" t="s">
        <v>25</v>
      </c>
      <c r="T123" t="s">
        <v>26</v>
      </c>
      <c r="U123" t="s">
        <v>27</v>
      </c>
    </row>
    <row r="124" spans="1:21" x14ac:dyDescent="0.35">
      <c r="A124" t="s">
        <v>773</v>
      </c>
      <c r="B124">
        <v>44052001</v>
      </c>
      <c r="C124">
        <v>1</v>
      </c>
      <c r="D124" s="1">
        <v>2171.29</v>
      </c>
      <c r="E124" s="1">
        <v>3578.27</v>
      </c>
      <c r="F124" s="6">
        <f>Sales[[#This Row],[OrderQuantity]]*Sales[[#This Row],[ItemCost]]</f>
        <v>2171.29</v>
      </c>
      <c r="G124" s="6">
        <f>Sales[[#This Row],[OrderQuantity]]*Sales[[#This Row],[ItemPrice]]</f>
        <v>3578.27</v>
      </c>
      <c r="H124" s="6">
        <f>Sales[[#This Row],[TotalRevenue]]-Sales[[#This Row],[TotalCost]]</f>
        <v>1406.98</v>
      </c>
      <c r="I124" s="4">
        <v>42947</v>
      </c>
      <c r="J124" s="4" t="str">
        <f>CONCATENATE(TEXT(Sales[[#This Row],[OrderDate]],"yyyy"),"-",TEXT(Sales[[#This Row],[OrderDate]],"mm"))</f>
        <v>2017-07</v>
      </c>
      <c r="K124" s="4">
        <v>42956</v>
      </c>
      <c r="L124">
        <v>9</v>
      </c>
      <c r="M124" t="s">
        <v>774</v>
      </c>
      <c r="N124" t="s">
        <v>325</v>
      </c>
      <c r="O124" t="s">
        <v>51</v>
      </c>
      <c r="P124" t="s">
        <v>52</v>
      </c>
      <c r="Q124" t="s">
        <v>23</v>
      </c>
      <c r="R124" t="s">
        <v>24</v>
      </c>
      <c r="S124" t="s">
        <v>88</v>
      </c>
      <c r="T124" t="s">
        <v>26</v>
      </c>
      <c r="U124" t="s">
        <v>27</v>
      </c>
    </row>
    <row r="125" spans="1:21" x14ac:dyDescent="0.35">
      <c r="A125" t="s">
        <v>788</v>
      </c>
      <c r="B125">
        <v>44058001</v>
      </c>
      <c r="C125">
        <v>1</v>
      </c>
      <c r="D125" s="1">
        <v>1898.09</v>
      </c>
      <c r="E125" s="1">
        <v>3374.99</v>
      </c>
      <c r="F125" s="6">
        <f>Sales[[#This Row],[OrderQuantity]]*Sales[[#This Row],[ItemCost]]</f>
        <v>1898.09</v>
      </c>
      <c r="G125" s="6">
        <f>Sales[[#This Row],[OrderQuantity]]*Sales[[#This Row],[ItemPrice]]</f>
        <v>3374.99</v>
      </c>
      <c r="H125" s="6">
        <f>Sales[[#This Row],[TotalRevenue]]-Sales[[#This Row],[TotalCost]]</f>
        <v>1476.8999999999999</v>
      </c>
      <c r="I125" s="4">
        <v>42947</v>
      </c>
      <c r="J125" s="4" t="str">
        <f>CONCATENATE(TEXT(Sales[[#This Row],[OrderDate]],"yyyy"),"-",TEXT(Sales[[#This Row],[OrderDate]],"mm"))</f>
        <v>2017-07</v>
      </c>
      <c r="K125" s="4">
        <v>42955</v>
      </c>
      <c r="L125">
        <v>8</v>
      </c>
      <c r="M125" t="s">
        <v>789</v>
      </c>
      <c r="N125" t="s">
        <v>738</v>
      </c>
      <c r="O125" t="s">
        <v>51</v>
      </c>
      <c r="P125" t="s">
        <v>52</v>
      </c>
      <c r="Q125" t="s">
        <v>23</v>
      </c>
      <c r="R125" t="s">
        <v>33</v>
      </c>
      <c r="S125" t="s">
        <v>160</v>
      </c>
      <c r="T125" t="s">
        <v>1</v>
      </c>
      <c r="U125" t="s">
        <v>36</v>
      </c>
    </row>
    <row r="126" spans="1:21" x14ac:dyDescent="0.35">
      <c r="A126" t="s">
        <v>790</v>
      </c>
      <c r="B126">
        <v>44059001</v>
      </c>
      <c r="C126">
        <v>1</v>
      </c>
      <c r="D126" s="1">
        <v>2171.29</v>
      </c>
      <c r="E126" s="1">
        <v>3578.27</v>
      </c>
      <c r="F126" s="6">
        <f>Sales[[#This Row],[OrderQuantity]]*Sales[[#This Row],[ItemCost]]</f>
        <v>2171.29</v>
      </c>
      <c r="G126" s="6">
        <f>Sales[[#This Row],[OrderQuantity]]*Sales[[#This Row],[ItemPrice]]</f>
        <v>3578.27</v>
      </c>
      <c r="H126" s="6">
        <f>Sales[[#This Row],[TotalRevenue]]-Sales[[#This Row],[TotalCost]]</f>
        <v>1406.98</v>
      </c>
      <c r="I126" s="4">
        <v>42947</v>
      </c>
      <c r="J126" s="4" t="str">
        <f>CONCATENATE(TEXT(Sales[[#This Row],[OrderDate]],"yyyy"),"-",TEXT(Sales[[#This Row],[OrderDate]],"mm"))</f>
        <v>2017-07</v>
      </c>
      <c r="K126" s="4">
        <v>42950</v>
      </c>
      <c r="L126">
        <v>3</v>
      </c>
      <c r="M126" t="s">
        <v>791</v>
      </c>
      <c r="N126" t="s">
        <v>491</v>
      </c>
      <c r="O126" t="s">
        <v>59</v>
      </c>
      <c r="P126" t="s">
        <v>52</v>
      </c>
      <c r="Q126" t="s">
        <v>23</v>
      </c>
      <c r="R126" t="s">
        <v>24</v>
      </c>
      <c r="S126" t="s">
        <v>84</v>
      </c>
      <c r="T126" t="s">
        <v>26</v>
      </c>
      <c r="U126" t="s">
        <v>27</v>
      </c>
    </row>
    <row r="127" spans="1:21" x14ac:dyDescent="0.35">
      <c r="A127" t="s">
        <v>792</v>
      </c>
      <c r="B127">
        <v>44060001</v>
      </c>
      <c r="C127">
        <v>1</v>
      </c>
      <c r="D127" s="1">
        <v>413.15</v>
      </c>
      <c r="E127" s="1">
        <v>699.1</v>
      </c>
      <c r="F127" s="6">
        <f>Sales[[#This Row],[OrderQuantity]]*Sales[[#This Row],[ItemCost]]</f>
        <v>413.15</v>
      </c>
      <c r="G127" s="6">
        <f>Sales[[#This Row],[OrderQuantity]]*Sales[[#This Row],[ItemPrice]]</f>
        <v>699.1</v>
      </c>
      <c r="H127" s="6">
        <f>Sales[[#This Row],[TotalRevenue]]-Sales[[#This Row],[TotalCost]]</f>
        <v>285.95000000000005</v>
      </c>
      <c r="I127" s="4">
        <v>42947</v>
      </c>
      <c r="J127" s="4" t="str">
        <f>CONCATENATE(TEXT(Sales[[#This Row],[OrderDate]],"yyyy"),"-",TEXT(Sales[[#This Row],[OrderDate]],"mm"))</f>
        <v>2017-07</v>
      </c>
      <c r="K127" s="4">
        <v>42951</v>
      </c>
      <c r="L127">
        <v>4</v>
      </c>
      <c r="M127" t="s">
        <v>793</v>
      </c>
      <c r="N127" t="s">
        <v>434</v>
      </c>
      <c r="O127" t="s">
        <v>51</v>
      </c>
      <c r="P127" t="s">
        <v>52</v>
      </c>
      <c r="Q127" t="s">
        <v>23</v>
      </c>
      <c r="R127" t="s">
        <v>24</v>
      </c>
      <c r="S127" t="s">
        <v>337</v>
      </c>
      <c r="T127" t="s">
        <v>1</v>
      </c>
      <c r="U127" t="s">
        <v>47</v>
      </c>
    </row>
    <row r="128" spans="1:21" x14ac:dyDescent="0.35">
      <c r="A128" t="s">
        <v>807</v>
      </c>
      <c r="B128">
        <v>44067001</v>
      </c>
      <c r="C128">
        <v>1</v>
      </c>
      <c r="D128" s="1">
        <v>2171.29</v>
      </c>
      <c r="E128" s="1">
        <v>3578.27</v>
      </c>
      <c r="F128" s="6">
        <f>Sales[[#This Row],[OrderQuantity]]*Sales[[#This Row],[ItemCost]]</f>
        <v>2171.29</v>
      </c>
      <c r="G128" s="6">
        <f>Sales[[#This Row],[OrderQuantity]]*Sales[[#This Row],[ItemPrice]]</f>
        <v>3578.27</v>
      </c>
      <c r="H128" s="6">
        <f>Sales[[#This Row],[TotalRevenue]]-Sales[[#This Row],[TotalCost]]</f>
        <v>1406.98</v>
      </c>
      <c r="I128" s="4">
        <v>42948</v>
      </c>
      <c r="J128" s="4" t="str">
        <f>CONCATENATE(TEXT(Sales[[#This Row],[OrderDate]],"yyyy"),"-",TEXT(Sales[[#This Row],[OrderDate]],"mm"))</f>
        <v>2017-08</v>
      </c>
      <c r="K128" s="4">
        <v>42953</v>
      </c>
      <c r="L128">
        <v>5</v>
      </c>
      <c r="M128" t="s">
        <v>808</v>
      </c>
      <c r="N128" t="s">
        <v>109</v>
      </c>
      <c r="O128" t="s">
        <v>51</v>
      </c>
      <c r="P128" t="s">
        <v>52</v>
      </c>
      <c r="Q128" t="s">
        <v>23</v>
      </c>
      <c r="R128" t="s">
        <v>24</v>
      </c>
      <c r="S128" t="s">
        <v>25</v>
      </c>
      <c r="T128" t="s">
        <v>26</v>
      </c>
      <c r="U128" t="s">
        <v>27</v>
      </c>
    </row>
    <row r="129" spans="1:21" x14ac:dyDescent="0.35">
      <c r="A129" t="s">
        <v>818</v>
      </c>
      <c r="B129">
        <v>44071001</v>
      </c>
      <c r="C129">
        <v>1</v>
      </c>
      <c r="D129" s="1">
        <v>2171.29</v>
      </c>
      <c r="E129" s="1">
        <v>3578.27</v>
      </c>
      <c r="F129" s="6">
        <f>Sales[[#This Row],[OrderQuantity]]*Sales[[#This Row],[ItemCost]]</f>
        <v>2171.29</v>
      </c>
      <c r="G129" s="6">
        <f>Sales[[#This Row],[OrderQuantity]]*Sales[[#This Row],[ItemPrice]]</f>
        <v>3578.27</v>
      </c>
      <c r="H129" s="6">
        <f>Sales[[#This Row],[TotalRevenue]]-Sales[[#This Row],[TotalCost]]</f>
        <v>1406.98</v>
      </c>
      <c r="I129" s="4">
        <v>42949</v>
      </c>
      <c r="J129" s="4" t="str">
        <f>CONCATENATE(TEXT(Sales[[#This Row],[OrderDate]],"yyyy"),"-",TEXT(Sales[[#This Row],[OrderDate]],"mm"))</f>
        <v>2017-08</v>
      </c>
      <c r="K129" s="4">
        <v>42953</v>
      </c>
      <c r="L129">
        <v>4</v>
      </c>
      <c r="M129" t="s">
        <v>819</v>
      </c>
      <c r="N129" t="s">
        <v>58</v>
      </c>
      <c r="O129" t="s">
        <v>59</v>
      </c>
      <c r="P129" t="s">
        <v>52</v>
      </c>
      <c r="Q129" t="s">
        <v>23</v>
      </c>
      <c r="R129" t="s">
        <v>24</v>
      </c>
      <c r="S129" t="s">
        <v>84</v>
      </c>
      <c r="T129" t="s">
        <v>26</v>
      </c>
      <c r="U129" t="s">
        <v>27</v>
      </c>
    </row>
    <row r="130" spans="1:21" x14ac:dyDescent="0.35">
      <c r="A130" t="s">
        <v>820</v>
      </c>
      <c r="B130">
        <v>44072001</v>
      </c>
      <c r="C130">
        <v>1</v>
      </c>
      <c r="D130" s="1">
        <v>2171.29</v>
      </c>
      <c r="E130" s="1">
        <v>3578.27</v>
      </c>
      <c r="F130" s="6">
        <f>Sales[[#This Row],[OrderQuantity]]*Sales[[#This Row],[ItemCost]]</f>
        <v>2171.29</v>
      </c>
      <c r="G130" s="6">
        <f>Sales[[#This Row],[OrderQuantity]]*Sales[[#This Row],[ItemPrice]]</f>
        <v>3578.27</v>
      </c>
      <c r="H130" s="6">
        <f>Sales[[#This Row],[TotalRevenue]]-Sales[[#This Row],[TotalCost]]</f>
        <v>1406.98</v>
      </c>
      <c r="I130" s="4">
        <v>42949</v>
      </c>
      <c r="J130" s="4" t="str">
        <f>CONCATENATE(TEXT(Sales[[#This Row],[OrderDate]],"yyyy"),"-",TEXT(Sales[[#This Row],[OrderDate]],"mm"))</f>
        <v>2017-08</v>
      </c>
      <c r="K130" s="4">
        <v>42956</v>
      </c>
      <c r="L130">
        <v>7</v>
      </c>
      <c r="M130" t="s">
        <v>821</v>
      </c>
      <c r="N130" t="s">
        <v>431</v>
      </c>
      <c r="O130" t="s">
        <v>51</v>
      </c>
      <c r="P130" t="s">
        <v>52</v>
      </c>
      <c r="Q130" t="s">
        <v>23</v>
      </c>
      <c r="R130" t="s">
        <v>24</v>
      </c>
      <c r="S130" t="s">
        <v>55</v>
      </c>
      <c r="T130" t="s">
        <v>26</v>
      </c>
      <c r="U130" t="s">
        <v>27</v>
      </c>
    </row>
    <row r="131" spans="1:21" x14ac:dyDescent="0.35">
      <c r="A131" t="s">
        <v>822</v>
      </c>
      <c r="B131">
        <v>44073001</v>
      </c>
      <c r="C131">
        <v>1</v>
      </c>
      <c r="D131" s="1">
        <v>1898.09</v>
      </c>
      <c r="E131" s="1">
        <v>3374.99</v>
      </c>
      <c r="F131" s="6">
        <f>Sales[[#This Row],[OrderQuantity]]*Sales[[#This Row],[ItemCost]]</f>
        <v>1898.09</v>
      </c>
      <c r="G131" s="6">
        <f>Sales[[#This Row],[OrderQuantity]]*Sales[[#This Row],[ItemPrice]]</f>
        <v>3374.99</v>
      </c>
      <c r="H131" s="6">
        <f>Sales[[#This Row],[TotalRevenue]]-Sales[[#This Row],[TotalCost]]</f>
        <v>1476.8999999999999</v>
      </c>
      <c r="I131" s="4">
        <v>42949</v>
      </c>
      <c r="J131" s="4" t="str">
        <f>CONCATENATE(TEXT(Sales[[#This Row],[OrderDate]],"yyyy"),"-",TEXT(Sales[[#This Row],[OrderDate]],"mm"))</f>
        <v>2017-08</v>
      </c>
      <c r="K131" s="4">
        <v>42953</v>
      </c>
      <c r="L131">
        <v>4</v>
      </c>
      <c r="M131" t="s">
        <v>823</v>
      </c>
      <c r="N131" t="s">
        <v>367</v>
      </c>
      <c r="O131" t="s">
        <v>63</v>
      </c>
      <c r="P131" t="s">
        <v>52</v>
      </c>
      <c r="Q131" t="s">
        <v>23</v>
      </c>
      <c r="R131" t="s">
        <v>33</v>
      </c>
      <c r="S131" t="s">
        <v>64</v>
      </c>
      <c r="T131" t="s">
        <v>1</v>
      </c>
      <c r="U131" t="s">
        <v>36</v>
      </c>
    </row>
    <row r="132" spans="1:21" x14ac:dyDescent="0.35">
      <c r="A132" t="s">
        <v>831</v>
      </c>
      <c r="B132">
        <v>44137001</v>
      </c>
      <c r="C132">
        <v>1</v>
      </c>
      <c r="D132" s="1">
        <v>2171.29</v>
      </c>
      <c r="E132" s="1">
        <v>3578.27</v>
      </c>
      <c r="F132" s="6">
        <f>Sales[[#This Row],[OrderQuantity]]*Sales[[#This Row],[ItemCost]]</f>
        <v>2171.29</v>
      </c>
      <c r="G132" s="6">
        <f>Sales[[#This Row],[OrderQuantity]]*Sales[[#This Row],[ItemPrice]]</f>
        <v>3578.27</v>
      </c>
      <c r="H132" s="6">
        <f>Sales[[#This Row],[TotalRevenue]]-Sales[[#This Row],[TotalCost]]</f>
        <v>1406.98</v>
      </c>
      <c r="I132" s="4">
        <v>42950</v>
      </c>
      <c r="J132" s="4" t="str">
        <f>CONCATENATE(TEXT(Sales[[#This Row],[OrderDate]],"yyyy"),"-",TEXT(Sales[[#This Row],[OrderDate]],"mm"))</f>
        <v>2017-08</v>
      </c>
      <c r="K132" s="4">
        <v>42954</v>
      </c>
      <c r="L132">
        <v>4</v>
      </c>
      <c r="M132" t="s">
        <v>832</v>
      </c>
      <c r="N132" t="s">
        <v>193</v>
      </c>
      <c r="O132" t="s">
        <v>106</v>
      </c>
      <c r="P132" t="s">
        <v>52</v>
      </c>
      <c r="Q132" t="s">
        <v>23</v>
      </c>
      <c r="R132" t="s">
        <v>24</v>
      </c>
      <c r="S132" t="s">
        <v>88</v>
      </c>
      <c r="T132" t="s">
        <v>26</v>
      </c>
      <c r="U132" t="s">
        <v>27</v>
      </c>
    </row>
    <row r="133" spans="1:21" x14ac:dyDescent="0.35">
      <c r="A133" t="s">
        <v>847</v>
      </c>
      <c r="B133">
        <v>44144001</v>
      </c>
      <c r="C133">
        <v>1</v>
      </c>
      <c r="D133" s="1">
        <v>2171.29</v>
      </c>
      <c r="E133" s="1">
        <v>3578.27</v>
      </c>
      <c r="F133" s="6">
        <f>Sales[[#This Row],[OrderQuantity]]*Sales[[#This Row],[ItemCost]]</f>
        <v>2171.29</v>
      </c>
      <c r="G133" s="6">
        <f>Sales[[#This Row],[OrderQuantity]]*Sales[[#This Row],[ItemPrice]]</f>
        <v>3578.27</v>
      </c>
      <c r="H133" s="6">
        <f>Sales[[#This Row],[TotalRevenue]]-Sales[[#This Row],[TotalCost]]</f>
        <v>1406.98</v>
      </c>
      <c r="I133" s="4">
        <v>42951</v>
      </c>
      <c r="J133" s="4" t="str">
        <f>CONCATENATE(TEXT(Sales[[#This Row],[OrderDate]],"yyyy"),"-",TEXT(Sales[[#This Row],[OrderDate]],"mm"))</f>
        <v>2017-08</v>
      </c>
      <c r="K133" s="4">
        <v>42959</v>
      </c>
      <c r="L133">
        <v>8</v>
      </c>
      <c r="M133" t="s">
        <v>848</v>
      </c>
      <c r="N133" t="s">
        <v>504</v>
      </c>
      <c r="O133" t="s">
        <v>51</v>
      </c>
      <c r="P133" t="s">
        <v>52</v>
      </c>
      <c r="Q133" t="s">
        <v>23</v>
      </c>
      <c r="R133" t="s">
        <v>24</v>
      </c>
      <c r="S133" t="s">
        <v>71</v>
      </c>
      <c r="T133" t="s">
        <v>26</v>
      </c>
      <c r="U133" t="s">
        <v>27</v>
      </c>
    </row>
    <row r="134" spans="1:21" x14ac:dyDescent="0.35">
      <c r="A134" t="s">
        <v>849</v>
      </c>
      <c r="B134">
        <v>44145001</v>
      </c>
      <c r="C134">
        <v>1</v>
      </c>
      <c r="D134" s="1">
        <v>2171.29</v>
      </c>
      <c r="E134" s="1">
        <v>3578.27</v>
      </c>
      <c r="F134" s="6">
        <f>Sales[[#This Row],[OrderQuantity]]*Sales[[#This Row],[ItemCost]]</f>
        <v>2171.29</v>
      </c>
      <c r="G134" s="6">
        <f>Sales[[#This Row],[OrderQuantity]]*Sales[[#This Row],[ItemPrice]]</f>
        <v>3578.27</v>
      </c>
      <c r="H134" s="6">
        <f>Sales[[#This Row],[TotalRevenue]]-Sales[[#This Row],[TotalCost]]</f>
        <v>1406.98</v>
      </c>
      <c r="I134" s="4">
        <v>42951</v>
      </c>
      <c r="J134" s="4" t="str">
        <f>CONCATENATE(TEXT(Sales[[#This Row],[OrderDate]],"yyyy"),"-",TEXT(Sales[[#This Row],[OrderDate]],"mm"))</f>
        <v>2017-08</v>
      </c>
      <c r="K134" s="4">
        <v>42957</v>
      </c>
      <c r="L134">
        <v>6</v>
      </c>
      <c r="M134" t="s">
        <v>850</v>
      </c>
      <c r="N134" t="s">
        <v>344</v>
      </c>
      <c r="O134" t="s">
        <v>106</v>
      </c>
      <c r="P134" t="s">
        <v>52</v>
      </c>
      <c r="Q134" t="s">
        <v>23</v>
      </c>
      <c r="R134" t="s">
        <v>24</v>
      </c>
      <c r="S134" t="s">
        <v>25</v>
      </c>
      <c r="T134" t="s">
        <v>26</v>
      </c>
      <c r="U134" t="s">
        <v>27</v>
      </c>
    </row>
    <row r="135" spans="1:21" x14ac:dyDescent="0.35">
      <c r="A135" t="s">
        <v>851</v>
      </c>
      <c r="B135">
        <v>44146001</v>
      </c>
      <c r="C135">
        <v>1</v>
      </c>
      <c r="D135" s="1">
        <v>2171.29</v>
      </c>
      <c r="E135" s="1">
        <v>3578.27</v>
      </c>
      <c r="F135" s="6">
        <f>Sales[[#This Row],[OrderQuantity]]*Sales[[#This Row],[ItemCost]]</f>
        <v>2171.29</v>
      </c>
      <c r="G135" s="6">
        <f>Sales[[#This Row],[OrderQuantity]]*Sales[[#This Row],[ItemPrice]]</f>
        <v>3578.27</v>
      </c>
      <c r="H135" s="6">
        <f>Sales[[#This Row],[TotalRevenue]]-Sales[[#This Row],[TotalCost]]</f>
        <v>1406.98</v>
      </c>
      <c r="I135" s="4">
        <v>42951</v>
      </c>
      <c r="J135" s="4" t="str">
        <f>CONCATENATE(TEXT(Sales[[#This Row],[OrderDate]],"yyyy"),"-",TEXT(Sales[[#This Row],[OrderDate]],"mm"))</f>
        <v>2017-08</v>
      </c>
      <c r="K135" s="4">
        <v>42960</v>
      </c>
      <c r="L135">
        <v>9</v>
      </c>
      <c r="M135" t="s">
        <v>852</v>
      </c>
      <c r="N135" t="s">
        <v>244</v>
      </c>
      <c r="O135" t="s">
        <v>106</v>
      </c>
      <c r="P135" t="s">
        <v>52</v>
      </c>
      <c r="Q135" t="s">
        <v>23</v>
      </c>
      <c r="R135" t="s">
        <v>24</v>
      </c>
      <c r="S135" t="s">
        <v>84</v>
      </c>
      <c r="T135" t="s">
        <v>26</v>
      </c>
      <c r="U135" t="s">
        <v>27</v>
      </c>
    </row>
    <row r="136" spans="1:21" x14ac:dyDescent="0.35">
      <c r="A136" t="s">
        <v>853</v>
      </c>
      <c r="B136">
        <v>44147001</v>
      </c>
      <c r="C136">
        <v>1</v>
      </c>
      <c r="D136" s="1">
        <v>2171.29</v>
      </c>
      <c r="E136" s="1">
        <v>3578.27</v>
      </c>
      <c r="F136" s="6">
        <f>Sales[[#This Row],[OrderQuantity]]*Sales[[#This Row],[ItemCost]]</f>
        <v>2171.29</v>
      </c>
      <c r="G136" s="6">
        <f>Sales[[#This Row],[OrderQuantity]]*Sales[[#This Row],[ItemPrice]]</f>
        <v>3578.27</v>
      </c>
      <c r="H136" s="6">
        <f>Sales[[#This Row],[TotalRevenue]]-Sales[[#This Row],[TotalCost]]</f>
        <v>1406.98</v>
      </c>
      <c r="I136" s="4">
        <v>42951</v>
      </c>
      <c r="J136" s="4" t="str">
        <f>CONCATENATE(TEXT(Sales[[#This Row],[OrderDate]],"yyyy"),"-",TEXT(Sales[[#This Row],[OrderDate]],"mm"))</f>
        <v>2017-08</v>
      </c>
      <c r="K136" s="4">
        <v>42960</v>
      </c>
      <c r="L136">
        <v>9</v>
      </c>
      <c r="M136" t="s">
        <v>854</v>
      </c>
      <c r="N136" t="s">
        <v>391</v>
      </c>
      <c r="O136" t="s">
        <v>51</v>
      </c>
      <c r="P136" t="s">
        <v>52</v>
      </c>
      <c r="Q136" t="s">
        <v>23</v>
      </c>
      <c r="R136" t="s">
        <v>24</v>
      </c>
      <c r="S136" t="s">
        <v>25</v>
      </c>
      <c r="T136" t="s">
        <v>26</v>
      </c>
      <c r="U136" t="s">
        <v>27</v>
      </c>
    </row>
    <row r="137" spans="1:21" x14ac:dyDescent="0.35">
      <c r="A137" t="s">
        <v>857</v>
      </c>
      <c r="B137">
        <v>44149001</v>
      </c>
      <c r="C137">
        <v>1</v>
      </c>
      <c r="D137" s="1">
        <v>2171.29</v>
      </c>
      <c r="E137" s="1">
        <v>3578.27</v>
      </c>
      <c r="F137" s="6">
        <f>Sales[[#This Row],[OrderQuantity]]*Sales[[#This Row],[ItemCost]]</f>
        <v>2171.29</v>
      </c>
      <c r="G137" s="6">
        <f>Sales[[#This Row],[OrderQuantity]]*Sales[[#This Row],[ItemPrice]]</f>
        <v>3578.27</v>
      </c>
      <c r="H137" s="6">
        <f>Sales[[#This Row],[TotalRevenue]]-Sales[[#This Row],[TotalCost]]</f>
        <v>1406.98</v>
      </c>
      <c r="I137" s="4">
        <v>42952</v>
      </c>
      <c r="J137" s="4" t="str">
        <f>CONCATENATE(TEXT(Sales[[#This Row],[OrderDate]],"yyyy"),"-",TEXT(Sales[[#This Row],[OrderDate]],"mm"))</f>
        <v>2017-08</v>
      </c>
      <c r="K137" s="4">
        <v>42954</v>
      </c>
      <c r="L137">
        <v>2</v>
      </c>
      <c r="M137" t="s">
        <v>858</v>
      </c>
      <c r="N137" t="s">
        <v>299</v>
      </c>
      <c r="O137" t="s">
        <v>63</v>
      </c>
      <c r="P137" t="s">
        <v>52</v>
      </c>
      <c r="Q137" t="s">
        <v>23</v>
      </c>
      <c r="R137" t="s">
        <v>24</v>
      </c>
      <c r="S137" t="s">
        <v>71</v>
      </c>
      <c r="T137" t="s">
        <v>26</v>
      </c>
      <c r="U137" t="s">
        <v>27</v>
      </c>
    </row>
    <row r="138" spans="1:21" x14ac:dyDescent="0.35">
      <c r="A138" t="s">
        <v>859</v>
      </c>
      <c r="B138">
        <v>44150001</v>
      </c>
      <c r="C138">
        <v>1</v>
      </c>
      <c r="D138" s="1">
        <v>2171.29</v>
      </c>
      <c r="E138" s="1">
        <v>3578.27</v>
      </c>
      <c r="F138" s="6">
        <f>Sales[[#This Row],[OrderQuantity]]*Sales[[#This Row],[ItemCost]]</f>
        <v>2171.29</v>
      </c>
      <c r="G138" s="6">
        <f>Sales[[#This Row],[OrderQuantity]]*Sales[[#This Row],[ItemPrice]]</f>
        <v>3578.27</v>
      </c>
      <c r="H138" s="6">
        <f>Sales[[#This Row],[TotalRevenue]]-Sales[[#This Row],[TotalCost]]</f>
        <v>1406.98</v>
      </c>
      <c r="I138" s="4">
        <v>42952</v>
      </c>
      <c r="J138" s="4" t="str">
        <f>CONCATENATE(TEXT(Sales[[#This Row],[OrderDate]],"yyyy"),"-",TEXT(Sales[[#This Row],[OrderDate]],"mm"))</f>
        <v>2017-08</v>
      </c>
      <c r="K138" s="4">
        <v>42956</v>
      </c>
      <c r="L138">
        <v>4</v>
      </c>
      <c r="M138" t="s">
        <v>860</v>
      </c>
      <c r="N138" t="s">
        <v>322</v>
      </c>
      <c r="O138" t="s">
        <v>51</v>
      </c>
      <c r="P138" t="s">
        <v>52</v>
      </c>
      <c r="Q138" t="s">
        <v>23</v>
      </c>
      <c r="R138" t="s">
        <v>24</v>
      </c>
      <c r="S138" t="s">
        <v>71</v>
      </c>
      <c r="T138" t="s">
        <v>26</v>
      </c>
      <c r="U138" t="s">
        <v>27</v>
      </c>
    </row>
    <row r="139" spans="1:21" x14ac:dyDescent="0.35">
      <c r="A139" t="s">
        <v>861</v>
      </c>
      <c r="B139">
        <v>44151001</v>
      </c>
      <c r="C139">
        <v>1</v>
      </c>
      <c r="D139" s="1">
        <v>413.15</v>
      </c>
      <c r="E139" s="1">
        <v>699.1</v>
      </c>
      <c r="F139" s="6">
        <f>Sales[[#This Row],[OrderQuantity]]*Sales[[#This Row],[ItemCost]]</f>
        <v>413.15</v>
      </c>
      <c r="G139" s="6">
        <f>Sales[[#This Row],[OrderQuantity]]*Sales[[#This Row],[ItemPrice]]</f>
        <v>699.1</v>
      </c>
      <c r="H139" s="6">
        <f>Sales[[#This Row],[TotalRevenue]]-Sales[[#This Row],[TotalCost]]</f>
        <v>285.95000000000005</v>
      </c>
      <c r="I139" s="4">
        <v>42952</v>
      </c>
      <c r="J139" s="4" t="str">
        <f>CONCATENATE(TEXT(Sales[[#This Row],[OrderDate]],"yyyy"),"-",TEXT(Sales[[#This Row],[OrderDate]],"mm"))</f>
        <v>2017-08</v>
      </c>
      <c r="K139" s="4">
        <v>42962</v>
      </c>
      <c r="L139">
        <v>10</v>
      </c>
      <c r="M139" t="s">
        <v>862</v>
      </c>
      <c r="N139" t="s">
        <v>109</v>
      </c>
      <c r="O139" t="s">
        <v>51</v>
      </c>
      <c r="P139" t="s">
        <v>52</v>
      </c>
      <c r="Q139" t="s">
        <v>23</v>
      </c>
      <c r="R139" t="s">
        <v>24</v>
      </c>
      <c r="S139" t="s">
        <v>364</v>
      </c>
      <c r="T139" t="s">
        <v>26</v>
      </c>
      <c r="U139" t="s">
        <v>47</v>
      </c>
    </row>
    <row r="140" spans="1:21" x14ac:dyDescent="0.35">
      <c r="A140" t="s">
        <v>874</v>
      </c>
      <c r="B140">
        <v>44157001</v>
      </c>
      <c r="C140">
        <v>1</v>
      </c>
      <c r="D140" s="1">
        <v>2171.29</v>
      </c>
      <c r="E140" s="1">
        <v>3578.27</v>
      </c>
      <c r="F140" s="6">
        <f>Sales[[#This Row],[OrderQuantity]]*Sales[[#This Row],[ItemCost]]</f>
        <v>2171.29</v>
      </c>
      <c r="G140" s="6">
        <f>Sales[[#This Row],[OrderQuantity]]*Sales[[#This Row],[ItemPrice]]</f>
        <v>3578.27</v>
      </c>
      <c r="H140" s="6">
        <f>Sales[[#This Row],[TotalRevenue]]-Sales[[#This Row],[TotalCost]]</f>
        <v>1406.98</v>
      </c>
      <c r="I140" s="4">
        <v>42953</v>
      </c>
      <c r="J140" s="4" t="str">
        <f>CONCATENATE(TEXT(Sales[[#This Row],[OrderDate]],"yyyy"),"-",TEXT(Sales[[#This Row],[OrderDate]],"mm"))</f>
        <v>2017-08</v>
      </c>
      <c r="K140" s="4">
        <v>42959</v>
      </c>
      <c r="L140">
        <v>6</v>
      </c>
      <c r="M140" t="s">
        <v>875</v>
      </c>
      <c r="N140" t="s">
        <v>391</v>
      </c>
      <c r="O140" t="s">
        <v>51</v>
      </c>
      <c r="P140" t="s">
        <v>52</v>
      </c>
      <c r="Q140" t="s">
        <v>23</v>
      </c>
      <c r="R140" t="s">
        <v>24</v>
      </c>
      <c r="S140" t="s">
        <v>88</v>
      </c>
      <c r="T140" t="s">
        <v>26</v>
      </c>
      <c r="U140" t="s">
        <v>27</v>
      </c>
    </row>
    <row r="141" spans="1:21" x14ac:dyDescent="0.35">
      <c r="A141" t="s">
        <v>891</v>
      </c>
      <c r="B141">
        <v>44165001</v>
      </c>
      <c r="C141">
        <v>1</v>
      </c>
      <c r="D141" s="1">
        <v>2171.29</v>
      </c>
      <c r="E141" s="1">
        <v>3578.27</v>
      </c>
      <c r="F141" s="6">
        <f>Sales[[#This Row],[OrderQuantity]]*Sales[[#This Row],[ItemCost]]</f>
        <v>2171.29</v>
      </c>
      <c r="G141" s="6">
        <f>Sales[[#This Row],[OrderQuantity]]*Sales[[#This Row],[ItemPrice]]</f>
        <v>3578.27</v>
      </c>
      <c r="H141" s="6">
        <f>Sales[[#This Row],[TotalRevenue]]-Sales[[#This Row],[TotalCost]]</f>
        <v>1406.98</v>
      </c>
      <c r="I141" s="4">
        <v>42955</v>
      </c>
      <c r="J141" s="4" t="str">
        <f>CONCATENATE(TEXT(Sales[[#This Row],[OrderDate]],"yyyy"),"-",TEXT(Sales[[#This Row],[OrderDate]],"mm"))</f>
        <v>2017-08</v>
      </c>
      <c r="K141" s="4">
        <v>42959</v>
      </c>
      <c r="L141">
        <v>4</v>
      </c>
      <c r="M141" t="s">
        <v>892</v>
      </c>
      <c r="N141" t="s">
        <v>422</v>
      </c>
      <c r="O141" t="s">
        <v>63</v>
      </c>
      <c r="P141" t="s">
        <v>52</v>
      </c>
      <c r="Q141" t="s">
        <v>23</v>
      </c>
      <c r="R141" t="s">
        <v>24</v>
      </c>
      <c r="S141" t="s">
        <v>84</v>
      </c>
      <c r="T141" t="s">
        <v>26</v>
      </c>
      <c r="U141" t="s">
        <v>27</v>
      </c>
    </row>
    <row r="142" spans="1:21" x14ac:dyDescent="0.35">
      <c r="A142" t="s">
        <v>896</v>
      </c>
      <c r="B142">
        <v>44167001</v>
      </c>
      <c r="C142">
        <v>1</v>
      </c>
      <c r="D142" s="1">
        <v>2171.29</v>
      </c>
      <c r="E142" s="1">
        <v>3578.27</v>
      </c>
      <c r="F142" s="6">
        <f>Sales[[#This Row],[OrderQuantity]]*Sales[[#This Row],[ItemCost]]</f>
        <v>2171.29</v>
      </c>
      <c r="G142" s="6">
        <f>Sales[[#This Row],[OrderQuantity]]*Sales[[#This Row],[ItemPrice]]</f>
        <v>3578.27</v>
      </c>
      <c r="H142" s="6">
        <f>Sales[[#This Row],[TotalRevenue]]-Sales[[#This Row],[TotalCost]]</f>
        <v>1406.98</v>
      </c>
      <c r="I142" s="4">
        <v>42955</v>
      </c>
      <c r="J142" s="4" t="str">
        <f>CONCATENATE(TEXT(Sales[[#This Row],[OrderDate]],"yyyy"),"-",TEXT(Sales[[#This Row],[OrderDate]],"mm"))</f>
        <v>2017-08</v>
      </c>
      <c r="K142" s="4">
        <v>42959</v>
      </c>
      <c r="L142">
        <v>4</v>
      </c>
      <c r="M142" t="s">
        <v>897</v>
      </c>
      <c r="N142" t="s">
        <v>256</v>
      </c>
      <c r="O142" t="s">
        <v>106</v>
      </c>
      <c r="P142" t="s">
        <v>52</v>
      </c>
      <c r="Q142" t="s">
        <v>23</v>
      </c>
      <c r="R142" t="s">
        <v>24</v>
      </c>
      <c r="S142" t="s">
        <v>88</v>
      </c>
      <c r="T142" t="s">
        <v>26</v>
      </c>
      <c r="U142" t="s">
        <v>27</v>
      </c>
    </row>
    <row r="143" spans="1:21" x14ac:dyDescent="0.35">
      <c r="A143" t="s">
        <v>913</v>
      </c>
      <c r="B143">
        <v>44174001</v>
      </c>
      <c r="C143">
        <v>1</v>
      </c>
      <c r="D143" s="1">
        <v>2171.29</v>
      </c>
      <c r="E143" s="1">
        <v>3578.27</v>
      </c>
      <c r="F143" s="6">
        <f>Sales[[#This Row],[OrderQuantity]]*Sales[[#This Row],[ItemCost]]</f>
        <v>2171.29</v>
      </c>
      <c r="G143" s="6">
        <f>Sales[[#This Row],[OrderQuantity]]*Sales[[#This Row],[ItemPrice]]</f>
        <v>3578.27</v>
      </c>
      <c r="H143" s="6">
        <f>Sales[[#This Row],[TotalRevenue]]-Sales[[#This Row],[TotalCost]]</f>
        <v>1406.98</v>
      </c>
      <c r="I143" s="4">
        <v>42957</v>
      </c>
      <c r="J143" s="4" t="str">
        <f>CONCATENATE(TEXT(Sales[[#This Row],[OrderDate]],"yyyy"),"-",TEXT(Sales[[#This Row],[OrderDate]],"mm"))</f>
        <v>2017-08</v>
      </c>
      <c r="K143" s="4">
        <v>42962</v>
      </c>
      <c r="L143">
        <v>5</v>
      </c>
      <c r="M143" t="s">
        <v>914</v>
      </c>
      <c r="N143" t="s">
        <v>299</v>
      </c>
      <c r="O143" t="s">
        <v>63</v>
      </c>
      <c r="P143" t="s">
        <v>52</v>
      </c>
      <c r="Q143" t="s">
        <v>23</v>
      </c>
      <c r="R143" t="s">
        <v>24</v>
      </c>
      <c r="S143" t="s">
        <v>55</v>
      </c>
      <c r="T143" t="s">
        <v>26</v>
      </c>
      <c r="U143" t="s">
        <v>27</v>
      </c>
    </row>
    <row r="144" spans="1:21" x14ac:dyDescent="0.35">
      <c r="A144" t="s">
        <v>915</v>
      </c>
      <c r="B144">
        <v>44175001</v>
      </c>
      <c r="C144">
        <v>1</v>
      </c>
      <c r="D144" s="1">
        <v>2171.29</v>
      </c>
      <c r="E144" s="1">
        <v>3578.27</v>
      </c>
      <c r="F144" s="6">
        <f>Sales[[#This Row],[OrderQuantity]]*Sales[[#This Row],[ItemCost]]</f>
        <v>2171.29</v>
      </c>
      <c r="G144" s="6">
        <f>Sales[[#This Row],[OrderQuantity]]*Sales[[#This Row],[ItemPrice]]</f>
        <v>3578.27</v>
      </c>
      <c r="H144" s="6">
        <f>Sales[[#This Row],[TotalRevenue]]-Sales[[#This Row],[TotalCost]]</f>
        <v>1406.98</v>
      </c>
      <c r="I144" s="4">
        <v>42957</v>
      </c>
      <c r="J144" s="4" t="str">
        <f>CONCATENATE(TEXT(Sales[[#This Row],[OrderDate]],"yyyy"),"-",TEXT(Sales[[#This Row],[OrderDate]],"mm"))</f>
        <v>2017-08</v>
      </c>
      <c r="K144" s="4">
        <v>42965</v>
      </c>
      <c r="L144">
        <v>8</v>
      </c>
      <c r="M144" t="s">
        <v>916</v>
      </c>
      <c r="N144" t="s">
        <v>290</v>
      </c>
      <c r="O144" t="s">
        <v>51</v>
      </c>
      <c r="P144" t="s">
        <v>52</v>
      </c>
      <c r="Q144" t="s">
        <v>23</v>
      </c>
      <c r="R144" t="s">
        <v>24</v>
      </c>
      <c r="S144" t="s">
        <v>84</v>
      </c>
      <c r="T144" t="s">
        <v>26</v>
      </c>
      <c r="U144" t="s">
        <v>27</v>
      </c>
    </row>
    <row r="145" spans="1:21" x14ac:dyDescent="0.35">
      <c r="A145" t="s">
        <v>927</v>
      </c>
      <c r="B145">
        <v>44180001</v>
      </c>
      <c r="C145">
        <v>1</v>
      </c>
      <c r="D145" s="1">
        <v>1912.15</v>
      </c>
      <c r="E145" s="1">
        <v>3399.99</v>
      </c>
      <c r="F145" s="6">
        <f>Sales[[#This Row],[OrderQuantity]]*Sales[[#This Row],[ItemCost]]</f>
        <v>1912.15</v>
      </c>
      <c r="G145" s="6">
        <f>Sales[[#This Row],[OrderQuantity]]*Sales[[#This Row],[ItemPrice]]</f>
        <v>3399.99</v>
      </c>
      <c r="H145" s="6">
        <f>Sales[[#This Row],[TotalRevenue]]-Sales[[#This Row],[TotalCost]]</f>
        <v>1487.8399999999997</v>
      </c>
      <c r="I145" s="4">
        <v>42958</v>
      </c>
      <c r="J145" s="4" t="str">
        <f>CONCATENATE(TEXT(Sales[[#This Row],[OrderDate]],"yyyy"),"-",TEXT(Sales[[#This Row],[OrderDate]],"mm"))</f>
        <v>2017-08</v>
      </c>
      <c r="K145" s="4">
        <v>42960</v>
      </c>
      <c r="L145">
        <v>2</v>
      </c>
      <c r="M145" t="s">
        <v>928</v>
      </c>
      <c r="N145" t="s">
        <v>491</v>
      </c>
      <c r="O145" t="s">
        <v>59</v>
      </c>
      <c r="P145" t="s">
        <v>52</v>
      </c>
      <c r="Q145" t="s">
        <v>23</v>
      </c>
      <c r="R145" t="s">
        <v>33</v>
      </c>
      <c r="S145" t="s">
        <v>194</v>
      </c>
      <c r="T145" t="s">
        <v>35</v>
      </c>
      <c r="U145" t="s">
        <v>36</v>
      </c>
    </row>
    <row r="146" spans="1:21" x14ac:dyDescent="0.35">
      <c r="A146" t="s">
        <v>929</v>
      </c>
      <c r="B146">
        <v>44181001</v>
      </c>
      <c r="C146">
        <v>1</v>
      </c>
      <c r="D146" s="1">
        <v>2171.29</v>
      </c>
      <c r="E146" s="1">
        <v>3578.27</v>
      </c>
      <c r="F146" s="6">
        <f>Sales[[#This Row],[OrderQuantity]]*Sales[[#This Row],[ItemCost]]</f>
        <v>2171.29</v>
      </c>
      <c r="G146" s="6">
        <f>Sales[[#This Row],[OrderQuantity]]*Sales[[#This Row],[ItemPrice]]</f>
        <v>3578.27</v>
      </c>
      <c r="H146" s="6">
        <f>Sales[[#This Row],[TotalRevenue]]-Sales[[#This Row],[TotalCost]]</f>
        <v>1406.98</v>
      </c>
      <c r="I146" s="4">
        <v>42958</v>
      </c>
      <c r="J146" s="4" t="str">
        <f>CONCATENATE(TEXT(Sales[[#This Row],[OrderDate]],"yyyy"),"-",TEXT(Sales[[#This Row],[OrderDate]],"mm"))</f>
        <v>2017-08</v>
      </c>
      <c r="K146" s="4">
        <v>42965</v>
      </c>
      <c r="L146">
        <v>7</v>
      </c>
      <c r="M146" t="s">
        <v>930</v>
      </c>
      <c r="N146" t="s">
        <v>422</v>
      </c>
      <c r="O146" t="s">
        <v>63</v>
      </c>
      <c r="P146" t="s">
        <v>52</v>
      </c>
      <c r="Q146" t="s">
        <v>23</v>
      </c>
      <c r="R146" t="s">
        <v>24</v>
      </c>
      <c r="S146" t="s">
        <v>71</v>
      </c>
      <c r="T146" t="s">
        <v>26</v>
      </c>
      <c r="U146" t="s">
        <v>27</v>
      </c>
    </row>
    <row r="147" spans="1:21" x14ac:dyDescent="0.35">
      <c r="A147" t="s">
        <v>931</v>
      </c>
      <c r="B147">
        <v>44182001</v>
      </c>
      <c r="C147">
        <v>1</v>
      </c>
      <c r="D147" s="1">
        <v>2171.29</v>
      </c>
      <c r="E147" s="1">
        <v>3578.27</v>
      </c>
      <c r="F147" s="6">
        <f>Sales[[#This Row],[OrderQuantity]]*Sales[[#This Row],[ItemCost]]</f>
        <v>2171.29</v>
      </c>
      <c r="G147" s="6">
        <f>Sales[[#This Row],[OrderQuantity]]*Sales[[#This Row],[ItemPrice]]</f>
        <v>3578.27</v>
      </c>
      <c r="H147" s="6">
        <f>Sales[[#This Row],[TotalRevenue]]-Sales[[#This Row],[TotalCost]]</f>
        <v>1406.98</v>
      </c>
      <c r="I147" s="4">
        <v>42958</v>
      </c>
      <c r="J147" s="4" t="str">
        <f>CONCATENATE(TEXT(Sales[[#This Row],[OrderDate]],"yyyy"),"-",TEXT(Sales[[#This Row],[OrderDate]],"mm"))</f>
        <v>2017-08</v>
      </c>
      <c r="K147" s="4">
        <v>42966</v>
      </c>
      <c r="L147">
        <v>8</v>
      </c>
      <c r="M147" t="s">
        <v>932</v>
      </c>
      <c r="N147" t="s">
        <v>528</v>
      </c>
      <c r="O147" t="s">
        <v>106</v>
      </c>
      <c r="P147" t="s">
        <v>52</v>
      </c>
      <c r="Q147" t="s">
        <v>23</v>
      </c>
      <c r="R147" t="s">
        <v>24</v>
      </c>
      <c r="S147" t="s">
        <v>25</v>
      </c>
      <c r="T147" t="s">
        <v>26</v>
      </c>
      <c r="U147" t="s">
        <v>27</v>
      </c>
    </row>
    <row r="148" spans="1:21" x14ac:dyDescent="0.35">
      <c r="A148" t="s">
        <v>935</v>
      </c>
      <c r="B148">
        <v>44184001</v>
      </c>
      <c r="C148">
        <v>1</v>
      </c>
      <c r="D148" s="1">
        <v>2171.29</v>
      </c>
      <c r="E148" s="1">
        <v>3578.27</v>
      </c>
      <c r="F148" s="6">
        <f>Sales[[#This Row],[OrderQuantity]]*Sales[[#This Row],[ItemCost]]</f>
        <v>2171.29</v>
      </c>
      <c r="G148" s="6">
        <f>Sales[[#This Row],[OrderQuantity]]*Sales[[#This Row],[ItemPrice]]</f>
        <v>3578.27</v>
      </c>
      <c r="H148" s="6">
        <f>Sales[[#This Row],[TotalRevenue]]-Sales[[#This Row],[TotalCost]]</f>
        <v>1406.98</v>
      </c>
      <c r="I148" s="4">
        <v>42959</v>
      </c>
      <c r="J148" s="4" t="str">
        <f>CONCATENATE(TEXT(Sales[[#This Row],[OrderDate]],"yyyy"),"-",TEXT(Sales[[#This Row],[OrderDate]],"mm"))</f>
        <v>2017-08</v>
      </c>
      <c r="K148" s="4">
        <v>42963</v>
      </c>
      <c r="L148">
        <v>4</v>
      </c>
      <c r="M148" t="s">
        <v>936</v>
      </c>
      <c r="N148" t="s">
        <v>302</v>
      </c>
      <c r="O148" t="s">
        <v>51</v>
      </c>
      <c r="P148" t="s">
        <v>52</v>
      </c>
      <c r="Q148" t="s">
        <v>23</v>
      </c>
      <c r="R148" t="s">
        <v>24</v>
      </c>
      <c r="S148" t="s">
        <v>88</v>
      </c>
      <c r="T148" t="s">
        <v>26</v>
      </c>
      <c r="U148" t="s">
        <v>27</v>
      </c>
    </row>
    <row r="149" spans="1:21" x14ac:dyDescent="0.35">
      <c r="A149" t="s">
        <v>937</v>
      </c>
      <c r="B149">
        <v>44185001</v>
      </c>
      <c r="C149">
        <v>1</v>
      </c>
      <c r="D149" s="1">
        <v>2171.29</v>
      </c>
      <c r="E149" s="1">
        <v>3578.27</v>
      </c>
      <c r="F149" s="6">
        <f>Sales[[#This Row],[OrderQuantity]]*Sales[[#This Row],[ItemCost]]</f>
        <v>2171.29</v>
      </c>
      <c r="G149" s="6">
        <f>Sales[[#This Row],[OrderQuantity]]*Sales[[#This Row],[ItemPrice]]</f>
        <v>3578.27</v>
      </c>
      <c r="H149" s="6">
        <f>Sales[[#This Row],[TotalRevenue]]-Sales[[#This Row],[TotalCost]]</f>
        <v>1406.98</v>
      </c>
      <c r="I149" s="4">
        <v>42959</v>
      </c>
      <c r="J149" s="4" t="str">
        <f>CONCATENATE(TEXT(Sales[[#This Row],[OrderDate]],"yyyy"),"-",TEXT(Sales[[#This Row],[OrderDate]],"mm"))</f>
        <v>2017-08</v>
      </c>
      <c r="K149" s="4">
        <v>42965</v>
      </c>
      <c r="L149">
        <v>6</v>
      </c>
      <c r="M149" t="s">
        <v>938</v>
      </c>
      <c r="N149" t="s">
        <v>431</v>
      </c>
      <c r="O149" t="s">
        <v>51</v>
      </c>
      <c r="P149" t="s">
        <v>52</v>
      </c>
      <c r="Q149" t="s">
        <v>23</v>
      </c>
      <c r="R149" t="s">
        <v>24</v>
      </c>
      <c r="S149" t="s">
        <v>25</v>
      </c>
      <c r="T149" t="s">
        <v>26</v>
      </c>
      <c r="U149" t="s">
        <v>27</v>
      </c>
    </row>
    <row r="150" spans="1:21" x14ac:dyDescent="0.35">
      <c r="A150" t="s">
        <v>941</v>
      </c>
      <c r="B150">
        <v>44187001</v>
      </c>
      <c r="C150">
        <v>1</v>
      </c>
      <c r="D150" s="1">
        <v>2171.29</v>
      </c>
      <c r="E150" s="1">
        <v>3578.27</v>
      </c>
      <c r="F150" s="6">
        <f>Sales[[#This Row],[OrderQuantity]]*Sales[[#This Row],[ItemCost]]</f>
        <v>2171.29</v>
      </c>
      <c r="G150" s="6">
        <f>Sales[[#This Row],[OrderQuantity]]*Sales[[#This Row],[ItemPrice]]</f>
        <v>3578.27</v>
      </c>
      <c r="H150" s="6">
        <f>Sales[[#This Row],[TotalRevenue]]-Sales[[#This Row],[TotalCost]]</f>
        <v>1406.98</v>
      </c>
      <c r="I150" s="4">
        <v>42960</v>
      </c>
      <c r="J150" s="4" t="str">
        <f>CONCATENATE(TEXT(Sales[[#This Row],[OrderDate]],"yyyy"),"-",TEXT(Sales[[#This Row],[OrderDate]],"mm"))</f>
        <v>2017-08</v>
      </c>
      <c r="K150" s="4">
        <v>42967</v>
      </c>
      <c r="L150">
        <v>7</v>
      </c>
      <c r="M150" t="s">
        <v>942</v>
      </c>
      <c r="N150" t="s">
        <v>325</v>
      </c>
      <c r="O150" t="s">
        <v>51</v>
      </c>
      <c r="P150" t="s">
        <v>52</v>
      </c>
      <c r="Q150" t="s">
        <v>23</v>
      </c>
      <c r="R150" t="s">
        <v>24</v>
      </c>
      <c r="S150" t="s">
        <v>84</v>
      </c>
      <c r="T150" t="s">
        <v>26</v>
      </c>
      <c r="U150" t="s">
        <v>27</v>
      </c>
    </row>
    <row r="151" spans="1:21" x14ac:dyDescent="0.35">
      <c r="A151" t="s">
        <v>948</v>
      </c>
      <c r="B151">
        <v>44190001</v>
      </c>
      <c r="C151">
        <v>1</v>
      </c>
      <c r="D151" s="1">
        <v>1898.09</v>
      </c>
      <c r="E151" s="1">
        <v>3374.99</v>
      </c>
      <c r="F151" s="6">
        <f>Sales[[#This Row],[OrderQuantity]]*Sales[[#This Row],[ItemCost]]</f>
        <v>1898.09</v>
      </c>
      <c r="G151" s="6">
        <f>Sales[[#This Row],[OrderQuantity]]*Sales[[#This Row],[ItemPrice]]</f>
        <v>3374.99</v>
      </c>
      <c r="H151" s="6">
        <f>Sales[[#This Row],[TotalRevenue]]-Sales[[#This Row],[TotalCost]]</f>
        <v>1476.8999999999999</v>
      </c>
      <c r="I151" s="4">
        <v>42961</v>
      </c>
      <c r="J151" s="4" t="str">
        <f>CONCATENATE(TEXT(Sales[[#This Row],[OrderDate]],"yyyy"),"-",TEXT(Sales[[#This Row],[OrderDate]],"mm"))</f>
        <v>2017-08</v>
      </c>
      <c r="K151" s="4">
        <v>42969</v>
      </c>
      <c r="L151">
        <v>8</v>
      </c>
      <c r="M151" t="s">
        <v>949</v>
      </c>
      <c r="N151" t="s">
        <v>422</v>
      </c>
      <c r="O151" t="s">
        <v>63</v>
      </c>
      <c r="P151" t="s">
        <v>52</v>
      </c>
      <c r="Q151" t="s">
        <v>23</v>
      </c>
      <c r="R151" t="s">
        <v>33</v>
      </c>
      <c r="S151" t="s">
        <v>419</v>
      </c>
      <c r="T151" t="s">
        <v>1</v>
      </c>
      <c r="U151" t="s">
        <v>36</v>
      </c>
    </row>
    <row r="152" spans="1:21" x14ac:dyDescent="0.35">
      <c r="A152" t="s">
        <v>950</v>
      </c>
      <c r="B152">
        <v>44191001</v>
      </c>
      <c r="C152">
        <v>1</v>
      </c>
      <c r="D152" s="1">
        <v>2171.29</v>
      </c>
      <c r="E152" s="1">
        <v>3578.27</v>
      </c>
      <c r="F152" s="6">
        <f>Sales[[#This Row],[OrderQuantity]]*Sales[[#This Row],[ItemCost]]</f>
        <v>2171.29</v>
      </c>
      <c r="G152" s="6">
        <f>Sales[[#This Row],[OrderQuantity]]*Sales[[#This Row],[ItemPrice]]</f>
        <v>3578.27</v>
      </c>
      <c r="H152" s="6">
        <f>Sales[[#This Row],[TotalRevenue]]-Sales[[#This Row],[TotalCost]]</f>
        <v>1406.98</v>
      </c>
      <c r="I152" s="4">
        <v>42961</v>
      </c>
      <c r="J152" s="4" t="str">
        <f>CONCATENATE(TEXT(Sales[[#This Row],[OrderDate]],"yyyy"),"-",TEXT(Sales[[#This Row],[OrderDate]],"mm"))</f>
        <v>2017-08</v>
      </c>
      <c r="K152" s="4">
        <v>42970</v>
      </c>
      <c r="L152">
        <v>9</v>
      </c>
      <c r="M152" t="s">
        <v>951</v>
      </c>
      <c r="N152" t="s">
        <v>58</v>
      </c>
      <c r="O152" t="s">
        <v>59</v>
      </c>
      <c r="P152" t="s">
        <v>52</v>
      </c>
      <c r="Q152" t="s">
        <v>23</v>
      </c>
      <c r="R152" t="s">
        <v>24</v>
      </c>
      <c r="S152" t="s">
        <v>25</v>
      </c>
      <c r="T152" t="s">
        <v>26</v>
      </c>
      <c r="U152" t="s">
        <v>27</v>
      </c>
    </row>
    <row r="153" spans="1:21" x14ac:dyDescent="0.35">
      <c r="A153" t="s">
        <v>956</v>
      </c>
      <c r="B153">
        <v>44194001</v>
      </c>
      <c r="C153">
        <v>1</v>
      </c>
      <c r="D153" s="1">
        <v>2171.29</v>
      </c>
      <c r="E153" s="1">
        <v>3578.27</v>
      </c>
      <c r="F153" s="6">
        <f>Sales[[#This Row],[OrderQuantity]]*Sales[[#This Row],[ItemCost]]</f>
        <v>2171.29</v>
      </c>
      <c r="G153" s="6">
        <f>Sales[[#This Row],[OrderQuantity]]*Sales[[#This Row],[ItemPrice]]</f>
        <v>3578.27</v>
      </c>
      <c r="H153" s="6">
        <f>Sales[[#This Row],[TotalRevenue]]-Sales[[#This Row],[TotalCost]]</f>
        <v>1406.98</v>
      </c>
      <c r="I153" s="4">
        <v>42962</v>
      </c>
      <c r="J153" s="4" t="str">
        <f>CONCATENATE(TEXT(Sales[[#This Row],[OrderDate]],"yyyy"),"-",TEXT(Sales[[#This Row],[OrderDate]],"mm"))</f>
        <v>2017-08</v>
      </c>
      <c r="K153" s="4">
        <v>42965</v>
      </c>
      <c r="L153">
        <v>3</v>
      </c>
      <c r="M153" t="s">
        <v>957</v>
      </c>
      <c r="N153" t="s">
        <v>325</v>
      </c>
      <c r="O153" t="s">
        <v>51</v>
      </c>
      <c r="P153" t="s">
        <v>52</v>
      </c>
      <c r="Q153" t="s">
        <v>23</v>
      </c>
      <c r="R153" t="s">
        <v>24</v>
      </c>
      <c r="S153" t="s">
        <v>25</v>
      </c>
      <c r="T153" t="s">
        <v>26</v>
      </c>
      <c r="U153" t="s">
        <v>27</v>
      </c>
    </row>
    <row r="154" spans="1:21" x14ac:dyDescent="0.35">
      <c r="A154" t="s">
        <v>958</v>
      </c>
      <c r="B154">
        <v>44195001</v>
      </c>
      <c r="C154">
        <v>1</v>
      </c>
      <c r="D154" s="1">
        <v>2171.29</v>
      </c>
      <c r="E154" s="1">
        <v>3578.27</v>
      </c>
      <c r="F154" s="6">
        <f>Sales[[#This Row],[OrderQuantity]]*Sales[[#This Row],[ItemCost]]</f>
        <v>2171.29</v>
      </c>
      <c r="G154" s="6">
        <f>Sales[[#This Row],[OrderQuantity]]*Sales[[#This Row],[ItemPrice]]</f>
        <v>3578.27</v>
      </c>
      <c r="H154" s="6">
        <f>Sales[[#This Row],[TotalRevenue]]-Sales[[#This Row],[TotalCost]]</f>
        <v>1406.98</v>
      </c>
      <c r="I154" s="4">
        <v>42962</v>
      </c>
      <c r="J154" s="4" t="str">
        <f>CONCATENATE(TEXT(Sales[[#This Row],[OrderDate]],"yyyy"),"-",TEXT(Sales[[#This Row],[OrderDate]],"mm"))</f>
        <v>2017-08</v>
      </c>
      <c r="K154" s="4">
        <v>42971</v>
      </c>
      <c r="L154">
        <v>9</v>
      </c>
      <c r="M154" t="s">
        <v>959</v>
      </c>
      <c r="N154" t="s">
        <v>434</v>
      </c>
      <c r="O154" t="s">
        <v>51</v>
      </c>
      <c r="P154" t="s">
        <v>52</v>
      </c>
      <c r="Q154" t="s">
        <v>23</v>
      </c>
      <c r="R154" t="s">
        <v>24</v>
      </c>
      <c r="S154" t="s">
        <v>84</v>
      </c>
      <c r="T154" t="s">
        <v>26</v>
      </c>
      <c r="U154" t="s">
        <v>27</v>
      </c>
    </row>
    <row r="155" spans="1:21" x14ac:dyDescent="0.35">
      <c r="A155" t="s">
        <v>960</v>
      </c>
      <c r="B155">
        <v>44196001</v>
      </c>
      <c r="C155">
        <v>1</v>
      </c>
      <c r="D155" s="1">
        <v>2171.29</v>
      </c>
      <c r="E155" s="1">
        <v>3578.27</v>
      </c>
      <c r="F155" s="6">
        <f>Sales[[#This Row],[OrderQuantity]]*Sales[[#This Row],[ItemCost]]</f>
        <v>2171.29</v>
      </c>
      <c r="G155" s="6">
        <f>Sales[[#This Row],[OrderQuantity]]*Sales[[#This Row],[ItemPrice]]</f>
        <v>3578.27</v>
      </c>
      <c r="H155" s="6">
        <f>Sales[[#This Row],[TotalRevenue]]-Sales[[#This Row],[TotalCost]]</f>
        <v>1406.98</v>
      </c>
      <c r="I155" s="4">
        <v>42962</v>
      </c>
      <c r="J155" s="4" t="str">
        <f>CONCATENATE(TEXT(Sales[[#This Row],[OrderDate]],"yyyy"),"-",TEXT(Sales[[#This Row],[OrderDate]],"mm"))</f>
        <v>2017-08</v>
      </c>
      <c r="K155" s="4">
        <v>42971</v>
      </c>
      <c r="L155">
        <v>9</v>
      </c>
      <c r="M155" t="s">
        <v>961</v>
      </c>
      <c r="N155" t="s">
        <v>434</v>
      </c>
      <c r="O155" t="s">
        <v>51</v>
      </c>
      <c r="P155" t="s">
        <v>52</v>
      </c>
      <c r="Q155" t="s">
        <v>23</v>
      </c>
      <c r="R155" t="s">
        <v>24</v>
      </c>
      <c r="S155" t="s">
        <v>88</v>
      </c>
      <c r="T155" t="s">
        <v>26</v>
      </c>
      <c r="U155" t="s">
        <v>27</v>
      </c>
    </row>
    <row r="156" spans="1:21" x14ac:dyDescent="0.35">
      <c r="A156" t="s">
        <v>966</v>
      </c>
      <c r="B156">
        <v>44199001</v>
      </c>
      <c r="C156">
        <v>1</v>
      </c>
      <c r="D156" s="1">
        <v>2171.29</v>
      </c>
      <c r="E156" s="1">
        <v>3578.27</v>
      </c>
      <c r="F156" s="6">
        <f>Sales[[#This Row],[OrderQuantity]]*Sales[[#This Row],[ItemCost]]</f>
        <v>2171.29</v>
      </c>
      <c r="G156" s="6">
        <f>Sales[[#This Row],[OrderQuantity]]*Sales[[#This Row],[ItemPrice]]</f>
        <v>3578.27</v>
      </c>
      <c r="H156" s="6">
        <f>Sales[[#This Row],[TotalRevenue]]-Sales[[#This Row],[TotalCost]]</f>
        <v>1406.98</v>
      </c>
      <c r="I156" s="4">
        <v>42963</v>
      </c>
      <c r="J156" s="4" t="str">
        <f>CONCATENATE(TEXT(Sales[[#This Row],[OrderDate]],"yyyy"),"-",TEXT(Sales[[#This Row],[OrderDate]],"mm"))</f>
        <v>2017-08</v>
      </c>
      <c r="K156" s="4">
        <v>42966</v>
      </c>
      <c r="L156">
        <v>3</v>
      </c>
      <c r="M156" t="s">
        <v>967</v>
      </c>
      <c r="N156" t="s">
        <v>87</v>
      </c>
      <c r="O156" t="s">
        <v>51</v>
      </c>
      <c r="P156" t="s">
        <v>52</v>
      </c>
      <c r="Q156" t="s">
        <v>23</v>
      </c>
      <c r="R156" t="s">
        <v>24</v>
      </c>
      <c r="S156" t="s">
        <v>84</v>
      </c>
      <c r="T156" t="s">
        <v>26</v>
      </c>
      <c r="U156" t="s">
        <v>27</v>
      </c>
    </row>
    <row r="157" spans="1:21" x14ac:dyDescent="0.35">
      <c r="A157" t="s">
        <v>968</v>
      </c>
      <c r="B157">
        <v>44200001</v>
      </c>
      <c r="C157">
        <v>1</v>
      </c>
      <c r="D157" s="1">
        <v>2171.29</v>
      </c>
      <c r="E157" s="1">
        <v>3578.27</v>
      </c>
      <c r="F157" s="6">
        <f>Sales[[#This Row],[OrderQuantity]]*Sales[[#This Row],[ItemCost]]</f>
        <v>2171.29</v>
      </c>
      <c r="G157" s="6">
        <f>Sales[[#This Row],[OrderQuantity]]*Sales[[#This Row],[ItemPrice]]</f>
        <v>3578.27</v>
      </c>
      <c r="H157" s="6">
        <f>Sales[[#This Row],[TotalRevenue]]-Sales[[#This Row],[TotalCost]]</f>
        <v>1406.98</v>
      </c>
      <c r="I157" s="4">
        <v>42963</v>
      </c>
      <c r="J157" s="4" t="str">
        <f>CONCATENATE(TEXT(Sales[[#This Row],[OrderDate]],"yyyy"),"-",TEXT(Sales[[#This Row],[OrderDate]],"mm"))</f>
        <v>2017-08</v>
      </c>
      <c r="K157" s="4">
        <v>42965</v>
      </c>
      <c r="L157">
        <v>2</v>
      </c>
      <c r="M157" t="s">
        <v>969</v>
      </c>
      <c r="N157" t="s">
        <v>83</v>
      </c>
      <c r="O157" t="s">
        <v>63</v>
      </c>
      <c r="P157" t="s">
        <v>52</v>
      </c>
      <c r="Q157" t="s">
        <v>23</v>
      </c>
      <c r="R157" t="s">
        <v>24</v>
      </c>
      <c r="S157" t="s">
        <v>55</v>
      </c>
      <c r="T157" t="s">
        <v>26</v>
      </c>
      <c r="U157" t="s">
        <v>27</v>
      </c>
    </row>
    <row r="158" spans="1:21" x14ac:dyDescent="0.35">
      <c r="A158" t="s">
        <v>978</v>
      </c>
      <c r="B158">
        <v>44205001</v>
      </c>
      <c r="C158">
        <v>1</v>
      </c>
      <c r="D158" s="1">
        <v>2171.29</v>
      </c>
      <c r="E158" s="1">
        <v>3578.27</v>
      </c>
      <c r="F158" s="6">
        <f>Sales[[#This Row],[OrderQuantity]]*Sales[[#This Row],[ItemCost]]</f>
        <v>2171.29</v>
      </c>
      <c r="G158" s="6">
        <f>Sales[[#This Row],[OrderQuantity]]*Sales[[#This Row],[ItemPrice]]</f>
        <v>3578.27</v>
      </c>
      <c r="H158" s="6">
        <f>Sales[[#This Row],[TotalRevenue]]-Sales[[#This Row],[TotalCost]]</f>
        <v>1406.98</v>
      </c>
      <c r="I158" s="4">
        <v>42964</v>
      </c>
      <c r="J158" s="4" t="str">
        <f>CONCATENATE(TEXT(Sales[[#This Row],[OrderDate]],"yyyy"),"-",TEXT(Sales[[#This Row],[OrderDate]],"mm"))</f>
        <v>2017-08</v>
      </c>
      <c r="K158" s="4">
        <v>42973</v>
      </c>
      <c r="L158">
        <v>9</v>
      </c>
      <c r="M158" t="s">
        <v>979</v>
      </c>
      <c r="N158" t="s">
        <v>738</v>
      </c>
      <c r="O158" t="s">
        <v>51</v>
      </c>
      <c r="P158" t="s">
        <v>52</v>
      </c>
      <c r="Q158" t="s">
        <v>23</v>
      </c>
      <c r="R158" t="s">
        <v>24</v>
      </c>
      <c r="S158" t="s">
        <v>71</v>
      </c>
      <c r="T158" t="s">
        <v>26</v>
      </c>
      <c r="U158" t="s">
        <v>27</v>
      </c>
    </row>
    <row r="159" spans="1:21" x14ac:dyDescent="0.35">
      <c r="A159" t="s">
        <v>988</v>
      </c>
      <c r="B159">
        <v>44209001</v>
      </c>
      <c r="C159">
        <v>1</v>
      </c>
      <c r="D159" s="1">
        <v>2171.29</v>
      </c>
      <c r="E159" s="1">
        <v>3578.27</v>
      </c>
      <c r="F159" s="6">
        <f>Sales[[#This Row],[OrderQuantity]]*Sales[[#This Row],[ItemCost]]</f>
        <v>2171.29</v>
      </c>
      <c r="G159" s="6">
        <f>Sales[[#This Row],[OrderQuantity]]*Sales[[#This Row],[ItemPrice]]</f>
        <v>3578.27</v>
      </c>
      <c r="H159" s="6">
        <f>Sales[[#This Row],[TotalRevenue]]-Sales[[#This Row],[TotalCost]]</f>
        <v>1406.98</v>
      </c>
      <c r="I159" s="4">
        <v>42965</v>
      </c>
      <c r="J159" s="4" t="str">
        <f>CONCATENATE(TEXT(Sales[[#This Row],[OrderDate]],"yyyy"),"-",TEXT(Sales[[#This Row],[OrderDate]],"mm"))</f>
        <v>2017-08</v>
      </c>
      <c r="K159" s="4">
        <v>42972</v>
      </c>
      <c r="L159">
        <v>7</v>
      </c>
      <c r="M159" t="s">
        <v>989</v>
      </c>
      <c r="N159" t="s">
        <v>396</v>
      </c>
      <c r="O159" t="s">
        <v>106</v>
      </c>
      <c r="P159" t="s">
        <v>52</v>
      </c>
      <c r="Q159" t="s">
        <v>23</v>
      </c>
      <c r="R159" t="s">
        <v>24</v>
      </c>
      <c r="S159" t="s">
        <v>55</v>
      </c>
      <c r="T159" t="s">
        <v>26</v>
      </c>
      <c r="U159" t="s">
        <v>27</v>
      </c>
    </row>
    <row r="160" spans="1:21" x14ac:dyDescent="0.35">
      <c r="A160" t="s">
        <v>997</v>
      </c>
      <c r="B160">
        <v>44213001</v>
      </c>
      <c r="C160">
        <v>1</v>
      </c>
      <c r="D160" s="1">
        <v>2171.29</v>
      </c>
      <c r="E160" s="1">
        <v>3578.27</v>
      </c>
      <c r="F160" s="6">
        <f>Sales[[#This Row],[OrderQuantity]]*Sales[[#This Row],[ItemCost]]</f>
        <v>2171.29</v>
      </c>
      <c r="G160" s="6">
        <f>Sales[[#This Row],[OrderQuantity]]*Sales[[#This Row],[ItemPrice]]</f>
        <v>3578.27</v>
      </c>
      <c r="H160" s="6">
        <f>Sales[[#This Row],[TotalRevenue]]-Sales[[#This Row],[TotalCost]]</f>
        <v>1406.98</v>
      </c>
      <c r="I160" s="4">
        <v>42966</v>
      </c>
      <c r="J160" s="4" t="str">
        <f>CONCATENATE(TEXT(Sales[[#This Row],[OrderDate]],"yyyy"),"-",TEXT(Sales[[#This Row],[OrderDate]],"mm"))</f>
        <v>2017-08</v>
      </c>
      <c r="K160" s="4">
        <v>42975</v>
      </c>
      <c r="L160">
        <v>9</v>
      </c>
      <c r="M160" t="s">
        <v>998</v>
      </c>
      <c r="N160" t="s">
        <v>528</v>
      </c>
      <c r="O160" t="s">
        <v>106</v>
      </c>
      <c r="P160" t="s">
        <v>52</v>
      </c>
      <c r="Q160" t="s">
        <v>23</v>
      </c>
      <c r="R160" t="s">
        <v>24</v>
      </c>
      <c r="S160" t="s">
        <v>25</v>
      </c>
      <c r="T160" t="s">
        <v>26</v>
      </c>
      <c r="U160" t="s">
        <v>27</v>
      </c>
    </row>
    <row r="161" spans="1:21" x14ac:dyDescent="0.35">
      <c r="A161" t="s">
        <v>999</v>
      </c>
      <c r="B161">
        <v>44214001</v>
      </c>
      <c r="C161">
        <v>1</v>
      </c>
      <c r="D161" s="1">
        <v>2171.29</v>
      </c>
      <c r="E161" s="1">
        <v>3578.27</v>
      </c>
      <c r="F161" s="6">
        <f>Sales[[#This Row],[OrderQuantity]]*Sales[[#This Row],[ItemCost]]</f>
        <v>2171.29</v>
      </c>
      <c r="G161" s="6">
        <f>Sales[[#This Row],[OrderQuantity]]*Sales[[#This Row],[ItemPrice]]</f>
        <v>3578.27</v>
      </c>
      <c r="H161" s="6">
        <f>Sales[[#This Row],[TotalRevenue]]-Sales[[#This Row],[TotalCost]]</f>
        <v>1406.98</v>
      </c>
      <c r="I161" s="4">
        <v>42966</v>
      </c>
      <c r="J161" s="4" t="str">
        <f>CONCATENATE(TEXT(Sales[[#This Row],[OrderDate]],"yyyy"),"-",TEXT(Sales[[#This Row],[OrderDate]],"mm"))</f>
        <v>2017-08</v>
      </c>
      <c r="K161" s="4">
        <v>42970</v>
      </c>
      <c r="L161">
        <v>4</v>
      </c>
      <c r="M161" t="s">
        <v>1000</v>
      </c>
      <c r="N161" t="s">
        <v>109</v>
      </c>
      <c r="O161" t="s">
        <v>51</v>
      </c>
      <c r="P161" t="s">
        <v>52</v>
      </c>
      <c r="Q161" t="s">
        <v>23</v>
      </c>
      <c r="R161" t="s">
        <v>24</v>
      </c>
      <c r="S161" t="s">
        <v>55</v>
      </c>
      <c r="T161" t="s">
        <v>26</v>
      </c>
      <c r="U161" t="s">
        <v>27</v>
      </c>
    </row>
    <row r="162" spans="1:21" x14ac:dyDescent="0.35">
      <c r="A162" t="s">
        <v>1013</v>
      </c>
      <c r="B162">
        <v>44220001</v>
      </c>
      <c r="C162">
        <v>1</v>
      </c>
      <c r="D162" s="1">
        <v>1912.15</v>
      </c>
      <c r="E162" s="1">
        <v>3399.99</v>
      </c>
      <c r="F162" s="6">
        <f>Sales[[#This Row],[OrderQuantity]]*Sales[[#This Row],[ItemCost]]</f>
        <v>1912.15</v>
      </c>
      <c r="G162" s="6">
        <f>Sales[[#This Row],[OrderQuantity]]*Sales[[#This Row],[ItemPrice]]</f>
        <v>3399.99</v>
      </c>
      <c r="H162" s="6">
        <f>Sales[[#This Row],[TotalRevenue]]-Sales[[#This Row],[TotalCost]]</f>
        <v>1487.8399999999997</v>
      </c>
      <c r="I162" s="4">
        <v>42967</v>
      </c>
      <c r="J162" s="4" t="str">
        <f>CONCATENATE(TEXT(Sales[[#This Row],[OrderDate]],"yyyy"),"-",TEXT(Sales[[#This Row],[OrderDate]],"mm"))</f>
        <v>2017-08</v>
      </c>
      <c r="K162" s="4">
        <v>42977</v>
      </c>
      <c r="L162">
        <v>10</v>
      </c>
      <c r="M162" t="s">
        <v>1014</v>
      </c>
      <c r="N162" t="s">
        <v>193</v>
      </c>
      <c r="O162" t="s">
        <v>106</v>
      </c>
      <c r="P162" t="s">
        <v>52</v>
      </c>
      <c r="Q162" t="s">
        <v>23</v>
      </c>
      <c r="R162" t="s">
        <v>33</v>
      </c>
      <c r="S162" t="s">
        <v>287</v>
      </c>
      <c r="T162" t="s">
        <v>35</v>
      </c>
      <c r="U162" t="s">
        <v>36</v>
      </c>
    </row>
    <row r="163" spans="1:21" x14ac:dyDescent="0.35">
      <c r="A163" t="s">
        <v>1015</v>
      </c>
      <c r="B163">
        <v>44221001</v>
      </c>
      <c r="C163">
        <v>1</v>
      </c>
      <c r="D163" s="1">
        <v>2171.29</v>
      </c>
      <c r="E163" s="1">
        <v>3578.27</v>
      </c>
      <c r="F163" s="6">
        <f>Sales[[#This Row],[OrderQuantity]]*Sales[[#This Row],[ItemCost]]</f>
        <v>2171.29</v>
      </c>
      <c r="G163" s="6">
        <f>Sales[[#This Row],[OrderQuantity]]*Sales[[#This Row],[ItemPrice]]</f>
        <v>3578.27</v>
      </c>
      <c r="H163" s="6">
        <f>Sales[[#This Row],[TotalRevenue]]-Sales[[#This Row],[TotalCost]]</f>
        <v>1406.98</v>
      </c>
      <c r="I163" s="4">
        <v>42967</v>
      </c>
      <c r="J163" s="4" t="str">
        <f>CONCATENATE(TEXT(Sales[[#This Row],[OrderDate]],"yyyy"),"-",TEXT(Sales[[#This Row],[OrderDate]],"mm"))</f>
        <v>2017-08</v>
      </c>
      <c r="K163" s="4">
        <v>42969</v>
      </c>
      <c r="L163">
        <v>2</v>
      </c>
      <c r="M163" t="s">
        <v>1016</v>
      </c>
      <c r="N163" t="s">
        <v>565</v>
      </c>
      <c r="O163" t="s">
        <v>51</v>
      </c>
      <c r="P163" t="s">
        <v>52</v>
      </c>
      <c r="Q163" t="s">
        <v>23</v>
      </c>
      <c r="R163" t="s">
        <v>24</v>
      </c>
      <c r="S163" t="s">
        <v>88</v>
      </c>
      <c r="T163" t="s">
        <v>26</v>
      </c>
      <c r="U163" t="s">
        <v>27</v>
      </c>
    </row>
    <row r="164" spans="1:21" x14ac:dyDescent="0.35">
      <c r="A164" t="s">
        <v>1017</v>
      </c>
      <c r="B164">
        <v>44222001</v>
      </c>
      <c r="C164">
        <v>1</v>
      </c>
      <c r="D164" s="1">
        <v>2171.29</v>
      </c>
      <c r="E164" s="1">
        <v>3578.27</v>
      </c>
      <c r="F164" s="6">
        <f>Sales[[#This Row],[OrderQuantity]]*Sales[[#This Row],[ItemCost]]</f>
        <v>2171.29</v>
      </c>
      <c r="G164" s="6">
        <f>Sales[[#This Row],[OrderQuantity]]*Sales[[#This Row],[ItemPrice]]</f>
        <v>3578.27</v>
      </c>
      <c r="H164" s="6">
        <f>Sales[[#This Row],[TotalRevenue]]-Sales[[#This Row],[TotalCost]]</f>
        <v>1406.98</v>
      </c>
      <c r="I164" s="4">
        <v>42967</v>
      </c>
      <c r="J164" s="4" t="str">
        <f>CONCATENATE(TEXT(Sales[[#This Row],[OrderDate]],"yyyy"),"-",TEXT(Sales[[#This Row],[OrderDate]],"mm"))</f>
        <v>2017-08</v>
      </c>
      <c r="K164" s="4">
        <v>42969</v>
      </c>
      <c r="L164">
        <v>2</v>
      </c>
      <c r="M164" t="s">
        <v>1018</v>
      </c>
      <c r="N164" t="s">
        <v>105</v>
      </c>
      <c r="O164" t="s">
        <v>106</v>
      </c>
      <c r="P164" t="s">
        <v>52</v>
      </c>
      <c r="Q164" t="s">
        <v>23</v>
      </c>
      <c r="R164" t="s">
        <v>24</v>
      </c>
      <c r="S164" t="s">
        <v>55</v>
      </c>
      <c r="T164" t="s">
        <v>26</v>
      </c>
      <c r="U164" t="s">
        <v>27</v>
      </c>
    </row>
    <row r="165" spans="1:21" x14ac:dyDescent="0.35">
      <c r="A165" t="s">
        <v>1038</v>
      </c>
      <c r="B165">
        <v>44230001</v>
      </c>
      <c r="C165">
        <v>1</v>
      </c>
      <c r="D165" s="1">
        <v>2171.29</v>
      </c>
      <c r="E165" s="1">
        <v>3578.27</v>
      </c>
      <c r="F165" s="6">
        <f>Sales[[#This Row],[OrderQuantity]]*Sales[[#This Row],[ItemCost]]</f>
        <v>2171.29</v>
      </c>
      <c r="G165" s="6">
        <f>Sales[[#This Row],[OrderQuantity]]*Sales[[#This Row],[ItemPrice]]</f>
        <v>3578.27</v>
      </c>
      <c r="H165" s="6">
        <f>Sales[[#This Row],[TotalRevenue]]-Sales[[#This Row],[TotalCost]]</f>
        <v>1406.98</v>
      </c>
      <c r="I165" s="4">
        <v>42969</v>
      </c>
      <c r="J165" s="4" t="str">
        <f>CONCATENATE(TEXT(Sales[[#This Row],[OrderDate]],"yyyy"),"-",TEXT(Sales[[#This Row],[OrderDate]],"mm"))</f>
        <v>2017-08</v>
      </c>
      <c r="K165" s="4">
        <v>42979</v>
      </c>
      <c r="L165">
        <v>10</v>
      </c>
      <c r="M165" t="s">
        <v>1039</v>
      </c>
      <c r="N165" t="s">
        <v>83</v>
      </c>
      <c r="O165" t="s">
        <v>63</v>
      </c>
      <c r="P165" t="s">
        <v>52</v>
      </c>
      <c r="Q165" t="s">
        <v>23</v>
      </c>
      <c r="R165" t="s">
        <v>24</v>
      </c>
      <c r="S165" t="s">
        <v>71</v>
      </c>
      <c r="T165" t="s">
        <v>26</v>
      </c>
      <c r="U165" t="s">
        <v>27</v>
      </c>
    </row>
    <row r="166" spans="1:21" x14ac:dyDescent="0.35">
      <c r="A166" t="s">
        <v>1042</v>
      </c>
      <c r="B166">
        <v>44232001</v>
      </c>
      <c r="C166">
        <v>1</v>
      </c>
      <c r="D166" s="1">
        <v>2171.29</v>
      </c>
      <c r="E166" s="1">
        <v>3578.27</v>
      </c>
      <c r="F166" s="6">
        <f>Sales[[#This Row],[OrderQuantity]]*Sales[[#This Row],[ItemCost]]</f>
        <v>2171.29</v>
      </c>
      <c r="G166" s="6">
        <f>Sales[[#This Row],[OrderQuantity]]*Sales[[#This Row],[ItemPrice]]</f>
        <v>3578.27</v>
      </c>
      <c r="H166" s="6">
        <f>Sales[[#This Row],[TotalRevenue]]-Sales[[#This Row],[TotalCost]]</f>
        <v>1406.98</v>
      </c>
      <c r="I166" s="4">
        <v>42969</v>
      </c>
      <c r="J166" s="4" t="str">
        <f>CONCATENATE(TEXT(Sales[[#This Row],[OrderDate]],"yyyy"),"-",TEXT(Sales[[#This Row],[OrderDate]],"mm"))</f>
        <v>2017-08</v>
      </c>
      <c r="K166" s="4">
        <v>42975</v>
      </c>
      <c r="L166">
        <v>6</v>
      </c>
      <c r="M166" t="s">
        <v>1043</v>
      </c>
      <c r="N166" t="s">
        <v>528</v>
      </c>
      <c r="O166" t="s">
        <v>106</v>
      </c>
      <c r="P166" t="s">
        <v>52</v>
      </c>
      <c r="Q166" t="s">
        <v>23</v>
      </c>
      <c r="R166" t="s">
        <v>24</v>
      </c>
      <c r="S166" t="s">
        <v>71</v>
      </c>
      <c r="T166" t="s">
        <v>26</v>
      </c>
      <c r="U166" t="s">
        <v>27</v>
      </c>
    </row>
    <row r="167" spans="1:21" x14ac:dyDescent="0.35">
      <c r="A167" t="s">
        <v>1053</v>
      </c>
      <c r="B167">
        <v>44237001</v>
      </c>
      <c r="C167">
        <v>1</v>
      </c>
      <c r="D167" s="1">
        <v>2171.29</v>
      </c>
      <c r="E167" s="1">
        <v>3578.27</v>
      </c>
      <c r="F167" s="6">
        <f>Sales[[#This Row],[OrderQuantity]]*Sales[[#This Row],[ItemCost]]</f>
        <v>2171.29</v>
      </c>
      <c r="G167" s="6">
        <f>Sales[[#This Row],[OrderQuantity]]*Sales[[#This Row],[ItemPrice]]</f>
        <v>3578.27</v>
      </c>
      <c r="H167" s="6">
        <f>Sales[[#This Row],[TotalRevenue]]-Sales[[#This Row],[TotalCost]]</f>
        <v>1406.98</v>
      </c>
      <c r="I167" s="4">
        <v>42970</v>
      </c>
      <c r="J167" s="4" t="str">
        <f>CONCATENATE(TEXT(Sales[[#This Row],[OrderDate]],"yyyy"),"-",TEXT(Sales[[#This Row],[OrderDate]],"mm"))</f>
        <v>2017-08</v>
      </c>
      <c r="K167" s="4">
        <v>42978</v>
      </c>
      <c r="L167">
        <v>8</v>
      </c>
      <c r="M167" t="s">
        <v>1054</v>
      </c>
      <c r="N167" t="s">
        <v>565</v>
      </c>
      <c r="O167" t="s">
        <v>51</v>
      </c>
      <c r="P167" t="s">
        <v>52</v>
      </c>
      <c r="Q167" t="s">
        <v>23</v>
      </c>
      <c r="R167" t="s">
        <v>24</v>
      </c>
      <c r="S167" t="s">
        <v>25</v>
      </c>
      <c r="T167" t="s">
        <v>26</v>
      </c>
      <c r="U167" t="s">
        <v>27</v>
      </c>
    </row>
    <row r="168" spans="1:21" x14ac:dyDescent="0.35">
      <c r="A168" t="s">
        <v>1055</v>
      </c>
      <c r="B168">
        <v>44238001</v>
      </c>
      <c r="C168">
        <v>1</v>
      </c>
      <c r="D168" s="1">
        <v>2171.29</v>
      </c>
      <c r="E168" s="1">
        <v>3578.27</v>
      </c>
      <c r="F168" s="6">
        <f>Sales[[#This Row],[OrderQuantity]]*Sales[[#This Row],[ItemCost]]</f>
        <v>2171.29</v>
      </c>
      <c r="G168" s="6">
        <f>Sales[[#This Row],[OrderQuantity]]*Sales[[#This Row],[ItemPrice]]</f>
        <v>3578.27</v>
      </c>
      <c r="H168" s="6">
        <f>Sales[[#This Row],[TotalRevenue]]-Sales[[#This Row],[TotalCost]]</f>
        <v>1406.98</v>
      </c>
      <c r="I168" s="4">
        <v>42970</v>
      </c>
      <c r="J168" s="4" t="str">
        <f>CONCATENATE(TEXT(Sales[[#This Row],[OrderDate]],"yyyy"),"-",TEXT(Sales[[#This Row],[OrderDate]],"mm"))</f>
        <v>2017-08</v>
      </c>
      <c r="K168" s="4">
        <v>42977</v>
      </c>
      <c r="L168">
        <v>7</v>
      </c>
      <c r="M168" t="s">
        <v>1056</v>
      </c>
      <c r="N168" t="s">
        <v>233</v>
      </c>
      <c r="O168" t="s">
        <v>106</v>
      </c>
      <c r="P168" t="s">
        <v>52</v>
      </c>
      <c r="Q168" t="s">
        <v>23</v>
      </c>
      <c r="R168" t="s">
        <v>24</v>
      </c>
      <c r="S168" t="s">
        <v>55</v>
      </c>
      <c r="T168" t="s">
        <v>26</v>
      </c>
      <c r="U168" t="s">
        <v>27</v>
      </c>
    </row>
    <row r="169" spans="1:21" x14ac:dyDescent="0.35">
      <c r="A169" t="s">
        <v>1067</v>
      </c>
      <c r="B169">
        <v>44243001</v>
      </c>
      <c r="C169">
        <v>1</v>
      </c>
      <c r="D169" s="1">
        <v>2171.29</v>
      </c>
      <c r="E169" s="1">
        <v>3578.27</v>
      </c>
      <c r="F169" s="6">
        <f>Sales[[#This Row],[OrderQuantity]]*Sales[[#This Row],[ItemCost]]</f>
        <v>2171.29</v>
      </c>
      <c r="G169" s="6">
        <f>Sales[[#This Row],[OrderQuantity]]*Sales[[#This Row],[ItemPrice]]</f>
        <v>3578.27</v>
      </c>
      <c r="H169" s="6">
        <f>Sales[[#This Row],[TotalRevenue]]-Sales[[#This Row],[TotalCost]]</f>
        <v>1406.98</v>
      </c>
      <c r="I169" s="4">
        <v>42971</v>
      </c>
      <c r="J169" s="4" t="str">
        <f>CONCATENATE(TEXT(Sales[[#This Row],[OrderDate]],"yyyy"),"-",TEXT(Sales[[#This Row],[OrderDate]],"mm"))</f>
        <v>2017-08</v>
      </c>
      <c r="K169" s="4">
        <v>42974</v>
      </c>
      <c r="L169">
        <v>3</v>
      </c>
      <c r="M169" t="s">
        <v>1068</v>
      </c>
      <c r="N169" t="s">
        <v>325</v>
      </c>
      <c r="O169" t="s">
        <v>51</v>
      </c>
      <c r="P169" t="s">
        <v>52</v>
      </c>
      <c r="Q169" t="s">
        <v>23</v>
      </c>
      <c r="R169" t="s">
        <v>24</v>
      </c>
      <c r="S169" t="s">
        <v>71</v>
      </c>
      <c r="T169" t="s">
        <v>26</v>
      </c>
      <c r="U169" t="s">
        <v>27</v>
      </c>
    </row>
    <row r="170" spans="1:21" x14ac:dyDescent="0.35">
      <c r="A170" t="s">
        <v>1069</v>
      </c>
      <c r="B170">
        <v>44244001</v>
      </c>
      <c r="C170">
        <v>1</v>
      </c>
      <c r="D170" s="1">
        <v>2171.29</v>
      </c>
      <c r="E170" s="1">
        <v>3578.27</v>
      </c>
      <c r="F170" s="6">
        <f>Sales[[#This Row],[OrderQuantity]]*Sales[[#This Row],[ItemCost]]</f>
        <v>2171.29</v>
      </c>
      <c r="G170" s="6">
        <f>Sales[[#This Row],[OrderQuantity]]*Sales[[#This Row],[ItemPrice]]</f>
        <v>3578.27</v>
      </c>
      <c r="H170" s="6">
        <f>Sales[[#This Row],[TotalRevenue]]-Sales[[#This Row],[TotalCost]]</f>
        <v>1406.98</v>
      </c>
      <c r="I170" s="4">
        <v>42971</v>
      </c>
      <c r="J170" s="4" t="str">
        <f>CONCATENATE(TEXT(Sales[[#This Row],[OrderDate]],"yyyy"),"-",TEXT(Sales[[#This Row],[OrderDate]],"mm"))</f>
        <v>2017-08</v>
      </c>
      <c r="K170" s="4">
        <v>42977</v>
      </c>
      <c r="L170">
        <v>6</v>
      </c>
      <c r="M170" t="s">
        <v>1070</v>
      </c>
      <c r="N170" t="s">
        <v>290</v>
      </c>
      <c r="O170" t="s">
        <v>51</v>
      </c>
      <c r="P170" t="s">
        <v>52</v>
      </c>
      <c r="Q170" t="s">
        <v>23</v>
      </c>
      <c r="R170" t="s">
        <v>24</v>
      </c>
      <c r="S170" t="s">
        <v>71</v>
      </c>
      <c r="T170" t="s">
        <v>26</v>
      </c>
      <c r="U170" t="s">
        <v>27</v>
      </c>
    </row>
    <row r="171" spans="1:21" x14ac:dyDescent="0.35">
      <c r="A171" t="s">
        <v>1071</v>
      </c>
      <c r="B171">
        <v>44245001</v>
      </c>
      <c r="C171">
        <v>1</v>
      </c>
      <c r="D171" s="1">
        <v>413.15</v>
      </c>
      <c r="E171" s="1">
        <v>699.1</v>
      </c>
      <c r="F171" s="6">
        <f>Sales[[#This Row],[OrderQuantity]]*Sales[[#This Row],[ItemCost]]</f>
        <v>413.15</v>
      </c>
      <c r="G171" s="6">
        <f>Sales[[#This Row],[OrderQuantity]]*Sales[[#This Row],[ItemPrice]]</f>
        <v>699.1</v>
      </c>
      <c r="H171" s="6">
        <f>Sales[[#This Row],[TotalRevenue]]-Sales[[#This Row],[TotalCost]]</f>
        <v>285.95000000000005</v>
      </c>
      <c r="I171" s="4">
        <v>42971</v>
      </c>
      <c r="J171" s="4" t="str">
        <f>CONCATENATE(TEXT(Sales[[#This Row],[OrderDate]],"yyyy"),"-",TEXT(Sales[[#This Row],[OrderDate]],"mm"))</f>
        <v>2017-08</v>
      </c>
      <c r="K171" s="4">
        <v>42980</v>
      </c>
      <c r="L171">
        <v>9</v>
      </c>
      <c r="M171" t="s">
        <v>1072</v>
      </c>
      <c r="N171" t="s">
        <v>167</v>
      </c>
      <c r="O171" t="s">
        <v>63</v>
      </c>
      <c r="P171" t="s">
        <v>52</v>
      </c>
      <c r="Q171" t="s">
        <v>23</v>
      </c>
      <c r="R171" t="s">
        <v>24</v>
      </c>
      <c r="S171" t="s">
        <v>80</v>
      </c>
      <c r="T171" t="s">
        <v>26</v>
      </c>
      <c r="U171" t="s">
        <v>47</v>
      </c>
    </row>
    <row r="172" spans="1:21" x14ac:dyDescent="0.35">
      <c r="A172" t="s">
        <v>1076</v>
      </c>
      <c r="B172">
        <v>44247001</v>
      </c>
      <c r="C172">
        <v>1</v>
      </c>
      <c r="D172" s="1">
        <v>2171.29</v>
      </c>
      <c r="E172" s="1">
        <v>3578.27</v>
      </c>
      <c r="F172" s="6">
        <f>Sales[[#This Row],[OrderQuantity]]*Sales[[#This Row],[ItemCost]]</f>
        <v>2171.29</v>
      </c>
      <c r="G172" s="6">
        <f>Sales[[#This Row],[OrderQuantity]]*Sales[[#This Row],[ItemPrice]]</f>
        <v>3578.27</v>
      </c>
      <c r="H172" s="6">
        <f>Sales[[#This Row],[TotalRevenue]]-Sales[[#This Row],[TotalCost]]</f>
        <v>1406.98</v>
      </c>
      <c r="I172" s="4">
        <v>42972</v>
      </c>
      <c r="J172" s="4" t="str">
        <f>CONCATENATE(TEXT(Sales[[#This Row],[OrderDate]],"yyyy"),"-",TEXT(Sales[[#This Row],[OrderDate]],"mm"))</f>
        <v>2017-08</v>
      </c>
      <c r="K172" s="4">
        <v>42980</v>
      </c>
      <c r="L172">
        <v>8</v>
      </c>
      <c r="M172" t="s">
        <v>1077</v>
      </c>
      <c r="N172" t="s">
        <v>134</v>
      </c>
      <c r="O172" t="s">
        <v>106</v>
      </c>
      <c r="P172" t="s">
        <v>52</v>
      </c>
      <c r="Q172" t="s">
        <v>23</v>
      </c>
      <c r="R172" t="s">
        <v>24</v>
      </c>
      <c r="S172" t="s">
        <v>25</v>
      </c>
      <c r="T172" t="s">
        <v>26</v>
      </c>
      <c r="U172" t="s">
        <v>27</v>
      </c>
    </row>
    <row r="173" spans="1:21" x14ac:dyDescent="0.35">
      <c r="A173" t="s">
        <v>1078</v>
      </c>
      <c r="B173">
        <v>44248001</v>
      </c>
      <c r="C173">
        <v>1</v>
      </c>
      <c r="D173" s="1">
        <v>2171.29</v>
      </c>
      <c r="E173" s="1">
        <v>3578.27</v>
      </c>
      <c r="F173" s="6">
        <f>Sales[[#This Row],[OrderQuantity]]*Sales[[#This Row],[ItemCost]]</f>
        <v>2171.29</v>
      </c>
      <c r="G173" s="6">
        <f>Sales[[#This Row],[OrderQuantity]]*Sales[[#This Row],[ItemPrice]]</f>
        <v>3578.27</v>
      </c>
      <c r="H173" s="6">
        <f>Sales[[#This Row],[TotalRevenue]]-Sales[[#This Row],[TotalCost]]</f>
        <v>1406.98</v>
      </c>
      <c r="I173" s="4">
        <v>42972</v>
      </c>
      <c r="J173" s="4" t="str">
        <f>CONCATENATE(TEXT(Sales[[#This Row],[OrderDate]],"yyyy"),"-",TEXT(Sales[[#This Row],[OrderDate]],"mm"))</f>
        <v>2017-08</v>
      </c>
      <c r="K173" s="4">
        <v>42981</v>
      </c>
      <c r="L173">
        <v>9</v>
      </c>
      <c r="M173" t="s">
        <v>1079</v>
      </c>
      <c r="N173" t="s">
        <v>504</v>
      </c>
      <c r="O173" t="s">
        <v>51</v>
      </c>
      <c r="P173" t="s">
        <v>52</v>
      </c>
      <c r="Q173" t="s">
        <v>23</v>
      </c>
      <c r="R173" t="s">
        <v>24</v>
      </c>
      <c r="S173" t="s">
        <v>84</v>
      </c>
      <c r="T173" t="s">
        <v>26</v>
      </c>
      <c r="U173" t="s">
        <v>27</v>
      </c>
    </row>
    <row r="174" spans="1:21" x14ac:dyDescent="0.35">
      <c r="A174" t="s">
        <v>1096</v>
      </c>
      <c r="B174">
        <v>44256001</v>
      </c>
      <c r="C174">
        <v>1</v>
      </c>
      <c r="D174" s="1">
        <v>2171.29</v>
      </c>
      <c r="E174" s="1">
        <v>3578.27</v>
      </c>
      <c r="F174" s="6">
        <f>Sales[[#This Row],[OrderQuantity]]*Sales[[#This Row],[ItemCost]]</f>
        <v>2171.29</v>
      </c>
      <c r="G174" s="6">
        <f>Sales[[#This Row],[OrderQuantity]]*Sales[[#This Row],[ItemPrice]]</f>
        <v>3578.27</v>
      </c>
      <c r="H174" s="6">
        <f>Sales[[#This Row],[TotalRevenue]]-Sales[[#This Row],[TotalCost]]</f>
        <v>1406.98</v>
      </c>
      <c r="I174" s="4">
        <v>42974</v>
      </c>
      <c r="J174" s="4" t="str">
        <f>CONCATENATE(TEXT(Sales[[#This Row],[OrderDate]],"yyyy"),"-",TEXT(Sales[[#This Row],[OrderDate]],"mm"))</f>
        <v>2017-08</v>
      </c>
      <c r="K174" s="4">
        <v>42977</v>
      </c>
      <c r="L174">
        <v>3</v>
      </c>
      <c r="M174" t="s">
        <v>1097</v>
      </c>
      <c r="N174" t="s">
        <v>302</v>
      </c>
      <c r="O174" t="s">
        <v>51</v>
      </c>
      <c r="P174" t="s">
        <v>52</v>
      </c>
      <c r="Q174" t="s">
        <v>23</v>
      </c>
      <c r="R174" t="s">
        <v>24</v>
      </c>
      <c r="S174" t="s">
        <v>71</v>
      </c>
      <c r="T174" t="s">
        <v>26</v>
      </c>
      <c r="U174" t="s">
        <v>27</v>
      </c>
    </row>
    <row r="175" spans="1:21" x14ac:dyDescent="0.35">
      <c r="A175" t="s">
        <v>1112</v>
      </c>
      <c r="B175">
        <v>44263001</v>
      </c>
      <c r="C175">
        <v>1</v>
      </c>
      <c r="D175" s="1">
        <v>2171.29</v>
      </c>
      <c r="E175" s="1">
        <v>3578.27</v>
      </c>
      <c r="F175" s="6">
        <f>Sales[[#This Row],[OrderQuantity]]*Sales[[#This Row],[ItemCost]]</f>
        <v>2171.29</v>
      </c>
      <c r="G175" s="6">
        <f>Sales[[#This Row],[OrderQuantity]]*Sales[[#This Row],[ItemPrice]]</f>
        <v>3578.27</v>
      </c>
      <c r="H175" s="6">
        <f>Sales[[#This Row],[TotalRevenue]]-Sales[[#This Row],[TotalCost]]</f>
        <v>1406.98</v>
      </c>
      <c r="I175" s="4">
        <v>42975</v>
      </c>
      <c r="J175" s="4" t="str">
        <f>CONCATENATE(TEXT(Sales[[#This Row],[OrderDate]],"yyyy"),"-",TEXT(Sales[[#This Row],[OrderDate]],"mm"))</f>
        <v>2017-08</v>
      </c>
      <c r="K175" s="4">
        <v>42981</v>
      </c>
      <c r="L175">
        <v>6</v>
      </c>
      <c r="M175" t="s">
        <v>1113</v>
      </c>
      <c r="N175" t="s">
        <v>109</v>
      </c>
      <c r="O175" t="s">
        <v>51</v>
      </c>
      <c r="P175" t="s">
        <v>52</v>
      </c>
      <c r="Q175" t="s">
        <v>23</v>
      </c>
      <c r="R175" t="s">
        <v>24</v>
      </c>
      <c r="S175" t="s">
        <v>25</v>
      </c>
      <c r="T175" t="s">
        <v>26</v>
      </c>
      <c r="U175" t="s">
        <v>27</v>
      </c>
    </row>
    <row r="176" spans="1:21" x14ac:dyDescent="0.35">
      <c r="A176" t="s">
        <v>1114</v>
      </c>
      <c r="B176">
        <v>44264001</v>
      </c>
      <c r="C176">
        <v>1</v>
      </c>
      <c r="D176" s="1">
        <v>2171.29</v>
      </c>
      <c r="E176" s="1">
        <v>3578.27</v>
      </c>
      <c r="F176" s="6">
        <f>Sales[[#This Row],[OrderQuantity]]*Sales[[#This Row],[ItemCost]]</f>
        <v>2171.29</v>
      </c>
      <c r="G176" s="6">
        <f>Sales[[#This Row],[OrderQuantity]]*Sales[[#This Row],[ItemPrice]]</f>
        <v>3578.27</v>
      </c>
      <c r="H176" s="6">
        <f>Sales[[#This Row],[TotalRevenue]]-Sales[[#This Row],[TotalCost]]</f>
        <v>1406.98</v>
      </c>
      <c r="I176" s="4">
        <v>42975</v>
      </c>
      <c r="J176" s="4" t="str">
        <f>CONCATENATE(TEXT(Sales[[#This Row],[OrderDate]],"yyyy"),"-",TEXT(Sales[[#This Row],[OrderDate]],"mm"))</f>
        <v>2017-08</v>
      </c>
      <c r="K176" s="4">
        <v>42982</v>
      </c>
      <c r="L176">
        <v>7</v>
      </c>
      <c r="M176" t="s">
        <v>1115</v>
      </c>
      <c r="N176" t="s">
        <v>256</v>
      </c>
      <c r="O176" t="s">
        <v>106</v>
      </c>
      <c r="P176" t="s">
        <v>52</v>
      </c>
      <c r="Q176" t="s">
        <v>23</v>
      </c>
      <c r="R176" t="s">
        <v>24</v>
      </c>
      <c r="S176" t="s">
        <v>84</v>
      </c>
      <c r="T176" t="s">
        <v>26</v>
      </c>
      <c r="U176" t="s">
        <v>27</v>
      </c>
    </row>
    <row r="177" spans="1:21" x14ac:dyDescent="0.35">
      <c r="A177" t="s">
        <v>1116</v>
      </c>
      <c r="B177">
        <v>44265001</v>
      </c>
      <c r="C177">
        <v>1</v>
      </c>
      <c r="D177" s="1">
        <v>413.15</v>
      </c>
      <c r="E177" s="1">
        <v>699.1</v>
      </c>
      <c r="F177" s="6">
        <f>Sales[[#This Row],[OrderQuantity]]*Sales[[#This Row],[ItemCost]]</f>
        <v>413.15</v>
      </c>
      <c r="G177" s="6">
        <f>Sales[[#This Row],[OrderQuantity]]*Sales[[#This Row],[ItemPrice]]</f>
        <v>699.1</v>
      </c>
      <c r="H177" s="6">
        <f>Sales[[#This Row],[TotalRevenue]]-Sales[[#This Row],[TotalCost]]</f>
        <v>285.95000000000005</v>
      </c>
      <c r="I177" s="4">
        <v>42975</v>
      </c>
      <c r="J177" s="4" t="str">
        <f>CONCATENATE(TEXT(Sales[[#This Row],[OrderDate]],"yyyy"),"-",TEXT(Sales[[#This Row],[OrderDate]],"mm"))</f>
        <v>2017-08</v>
      </c>
      <c r="K177" s="4">
        <v>42977</v>
      </c>
      <c r="L177">
        <v>2</v>
      </c>
      <c r="M177" t="s">
        <v>1117</v>
      </c>
      <c r="N177" t="s">
        <v>422</v>
      </c>
      <c r="O177" t="s">
        <v>63</v>
      </c>
      <c r="P177" t="s">
        <v>52</v>
      </c>
      <c r="Q177" t="s">
        <v>23</v>
      </c>
      <c r="R177" t="s">
        <v>24</v>
      </c>
      <c r="S177" t="s">
        <v>671</v>
      </c>
      <c r="T177" t="s">
        <v>26</v>
      </c>
      <c r="U177" t="s">
        <v>47</v>
      </c>
    </row>
    <row r="178" spans="1:21" x14ac:dyDescent="0.35">
      <c r="A178" t="s">
        <v>1118</v>
      </c>
      <c r="B178">
        <v>44266001</v>
      </c>
      <c r="C178">
        <v>1</v>
      </c>
      <c r="D178" s="1">
        <v>413.15</v>
      </c>
      <c r="E178" s="1">
        <v>699.1</v>
      </c>
      <c r="F178" s="6">
        <f>Sales[[#This Row],[OrderQuantity]]*Sales[[#This Row],[ItemCost]]</f>
        <v>413.15</v>
      </c>
      <c r="G178" s="6">
        <f>Sales[[#This Row],[OrderQuantity]]*Sales[[#This Row],[ItemPrice]]</f>
        <v>699.1</v>
      </c>
      <c r="H178" s="6">
        <f>Sales[[#This Row],[TotalRevenue]]-Sales[[#This Row],[TotalCost]]</f>
        <v>285.95000000000005</v>
      </c>
      <c r="I178" s="4">
        <v>42975</v>
      </c>
      <c r="J178" s="4" t="str">
        <f>CONCATENATE(TEXT(Sales[[#This Row],[OrderDate]],"yyyy"),"-",TEXT(Sales[[#This Row],[OrderDate]],"mm"))</f>
        <v>2017-08</v>
      </c>
      <c r="K178" s="4">
        <v>42985</v>
      </c>
      <c r="L178">
        <v>10</v>
      </c>
      <c r="M178" t="s">
        <v>1119</v>
      </c>
      <c r="N178" t="s">
        <v>747</v>
      </c>
      <c r="O178" t="s">
        <v>51</v>
      </c>
      <c r="P178" t="s">
        <v>52</v>
      </c>
      <c r="Q178" t="s">
        <v>23</v>
      </c>
      <c r="R178" t="s">
        <v>24</v>
      </c>
      <c r="S178" t="s">
        <v>46</v>
      </c>
      <c r="T178" t="s">
        <v>1</v>
      </c>
      <c r="U178" t="s">
        <v>47</v>
      </c>
    </row>
    <row r="179" spans="1:21" x14ac:dyDescent="0.35">
      <c r="A179" t="s">
        <v>1138</v>
      </c>
      <c r="B179">
        <v>44275001</v>
      </c>
      <c r="C179">
        <v>1</v>
      </c>
      <c r="D179" s="1">
        <v>2171.29</v>
      </c>
      <c r="E179" s="1">
        <v>3578.27</v>
      </c>
      <c r="F179" s="6">
        <f>Sales[[#This Row],[OrderQuantity]]*Sales[[#This Row],[ItemCost]]</f>
        <v>2171.29</v>
      </c>
      <c r="G179" s="6">
        <f>Sales[[#This Row],[OrderQuantity]]*Sales[[#This Row],[ItemPrice]]</f>
        <v>3578.27</v>
      </c>
      <c r="H179" s="6">
        <f>Sales[[#This Row],[TotalRevenue]]-Sales[[#This Row],[TotalCost]]</f>
        <v>1406.98</v>
      </c>
      <c r="I179" s="4">
        <v>42978</v>
      </c>
      <c r="J179" s="4" t="str">
        <f>CONCATENATE(TEXT(Sales[[#This Row],[OrderDate]],"yyyy"),"-",TEXT(Sales[[#This Row],[OrderDate]],"mm"))</f>
        <v>2017-08</v>
      </c>
      <c r="K179" s="4">
        <v>42985</v>
      </c>
      <c r="L179">
        <v>7</v>
      </c>
      <c r="M179" t="s">
        <v>1139</v>
      </c>
      <c r="N179" t="s">
        <v>170</v>
      </c>
      <c r="O179" t="s">
        <v>171</v>
      </c>
      <c r="P179" t="s">
        <v>52</v>
      </c>
      <c r="Q179" t="s">
        <v>23</v>
      </c>
      <c r="R179" t="s">
        <v>24</v>
      </c>
      <c r="S179" t="s">
        <v>55</v>
      </c>
      <c r="T179" t="s">
        <v>26</v>
      </c>
      <c r="U179" t="s">
        <v>27</v>
      </c>
    </row>
    <row r="180" spans="1:21" x14ac:dyDescent="0.35">
      <c r="A180" t="s">
        <v>1140</v>
      </c>
      <c r="B180">
        <v>44276001</v>
      </c>
      <c r="C180">
        <v>1</v>
      </c>
      <c r="D180" s="1">
        <v>2171.29</v>
      </c>
      <c r="E180" s="1">
        <v>3578.27</v>
      </c>
      <c r="F180" s="6">
        <f>Sales[[#This Row],[OrderQuantity]]*Sales[[#This Row],[ItemCost]]</f>
        <v>2171.29</v>
      </c>
      <c r="G180" s="6">
        <f>Sales[[#This Row],[OrderQuantity]]*Sales[[#This Row],[ItemPrice]]</f>
        <v>3578.27</v>
      </c>
      <c r="H180" s="6">
        <f>Sales[[#This Row],[TotalRevenue]]-Sales[[#This Row],[TotalCost]]</f>
        <v>1406.98</v>
      </c>
      <c r="I180" s="4">
        <v>42978</v>
      </c>
      <c r="J180" s="4" t="str">
        <f>CONCATENATE(TEXT(Sales[[#This Row],[OrderDate]],"yyyy"),"-",TEXT(Sales[[#This Row],[OrderDate]],"mm"))</f>
        <v>2017-08</v>
      </c>
      <c r="K180" s="4">
        <v>42982</v>
      </c>
      <c r="L180">
        <v>4</v>
      </c>
      <c r="M180" t="s">
        <v>1141</v>
      </c>
      <c r="N180" t="s">
        <v>50</v>
      </c>
      <c r="O180" t="s">
        <v>51</v>
      </c>
      <c r="P180" t="s">
        <v>52</v>
      </c>
      <c r="Q180" t="s">
        <v>23</v>
      </c>
      <c r="R180" t="s">
        <v>24</v>
      </c>
      <c r="S180" t="s">
        <v>84</v>
      </c>
      <c r="T180" t="s">
        <v>26</v>
      </c>
      <c r="U180" t="s">
        <v>27</v>
      </c>
    </row>
    <row r="181" spans="1:21" x14ac:dyDescent="0.35">
      <c r="A181" t="s">
        <v>1142</v>
      </c>
      <c r="B181">
        <v>44277001</v>
      </c>
      <c r="C181">
        <v>1</v>
      </c>
      <c r="D181" s="1">
        <v>2171.29</v>
      </c>
      <c r="E181" s="1">
        <v>3578.27</v>
      </c>
      <c r="F181" s="6">
        <f>Sales[[#This Row],[OrderQuantity]]*Sales[[#This Row],[ItemCost]]</f>
        <v>2171.29</v>
      </c>
      <c r="G181" s="6">
        <f>Sales[[#This Row],[OrderQuantity]]*Sales[[#This Row],[ItemPrice]]</f>
        <v>3578.27</v>
      </c>
      <c r="H181" s="6">
        <f>Sales[[#This Row],[TotalRevenue]]-Sales[[#This Row],[TotalCost]]</f>
        <v>1406.98</v>
      </c>
      <c r="I181" s="4">
        <v>42978</v>
      </c>
      <c r="J181" s="4" t="str">
        <f>CONCATENATE(TEXT(Sales[[#This Row],[OrderDate]],"yyyy"),"-",TEXT(Sales[[#This Row],[OrderDate]],"mm"))</f>
        <v>2017-08</v>
      </c>
      <c r="K181" s="4">
        <v>42982</v>
      </c>
      <c r="L181">
        <v>4</v>
      </c>
      <c r="M181" t="s">
        <v>1143</v>
      </c>
      <c r="N181" t="s">
        <v>325</v>
      </c>
      <c r="O181" t="s">
        <v>51</v>
      </c>
      <c r="P181" t="s">
        <v>52</v>
      </c>
      <c r="Q181" t="s">
        <v>23</v>
      </c>
      <c r="R181" t="s">
        <v>24</v>
      </c>
      <c r="S181" t="s">
        <v>55</v>
      </c>
      <c r="T181" t="s">
        <v>26</v>
      </c>
      <c r="U181" t="s">
        <v>27</v>
      </c>
    </row>
    <row r="182" spans="1:21" x14ac:dyDescent="0.35">
      <c r="A182" t="s">
        <v>1144</v>
      </c>
      <c r="B182">
        <v>44278001</v>
      </c>
      <c r="C182">
        <v>1</v>
      </c>
      <c r="D182" s="1">
        <v>2171.29</v>
      </c>
      <c r="E182" s="1">
        <v>3578.27</v>
      </c>
      <c r="F182" s="6">
        <f>Sales[[#This Row],[OrderQuantity]]*Sales[[#This Row],[ItemCost]]</f>
        <v>2171.29</v>
      </c>
      <c r="G182" s="6">
        <f>Sales[[#This Row],[OrderQuantity]]*Sales[[#This Row],[ItemPrice]]</f>
        <v>3578.27</v>
      </c>
      <c r="H182" s="6">
        <f>Sales[[#This Row],[TotalRevenue]]-Sales[[#This Row],[TotalCost]]</f>
        <v>1406.98</v>
      </c>
      <c r="I182" s="4">
        <v>42978</v>
      </c>
      <c r="J182" s="4" t="str">
        <f>CONCATENATE(TEXT(Sales[[#This Row],[OrderDate]],"yyyy"),"-",TEXT(Sales[[#This Row],[OrderDate]],"mm"))</f>
        <v>2017-08</v>
      </c>
      <c r="K182" s="4">
        <v>42986</v>
      </c>
      <c r="L182">
        <v>8</v>
      </c>
      <c r="M182" t="s">
        <v>1145</v>
      </c>
      <c r="N182" t="s">
        <v>193</v>
      </c>
      <c r="O182" t="s">
        <v>106</v>
      </c>
      <c r="P182" t="s">
        <v>52</v>
      </c>
      <c r="Q182" t="s">
        <v>23</v>
      </c>
      <c r="R182" t="s">
        <v>24</v>
      </c>
      <c r="S182" t="s">
        <v>25</v>
      </c>
      <c r="T182" t="s">
        <v>26</v>
      </c>
      <c r="U182" t="s">
        <v>27</v>
      </c>
    </row>
    <row r="183" spans="1:21" x14ac:dyDescent="0.35">
      <c r="A183" t="s">
        <v>1146</v>
      </c>
      <c r="B183">
        <v>44279001</v>
      </c>
      <c r="C183">
        <v>1</v>
      </c>
      <c r="D183" s="1">
        <v>2171.29</v>
      </c>
      <c r="E183" s="1">
        <v>3578.27</v>
      </c>
      <c r="F183" s="6">
        <f>Sales[[#This Row],[OrderQuantity]]*Sales[[#This Row],[ItemCost]]</f>
        <v>2171.29</v>
      </c>
      <c r="G183" s="6">
        <f>Sales[[#This Row],[OrderQuantity]]*Sales[[#This Row],[ItemPrice]]</f>
        <v>3578.27</v>
      </c>
      <c r="H183" s="6">
        <f>Sales[[#This Row],[TotalRevenue]]-Sales[[#This Row],[TotalCost]]</f>
        <v>1406.98</v>
      </c>
      <c r="I183" s="4">
        <v>42978</v>
      </c>
      <c r="J183" s="4" t="str">
        <f>CONCATENATE(TEXT(Sales[[#This Row],[OrderDate]],"yyyy"),"-",TEXT(Sales[[#This Row],[OrderDate]],"mm"))</f>
        <v>2017-08</v>
      </c>
      <c r="K183" s="4">
        <v>42988</v>
      </c>
      <c r="L183">
        <v>10</v>
      </c>
      <c r="M183" t="s">
        <v>1147</v>
      </c>
      <c r="N183" t="s">
        <v>167</v>
      </c>
      <c r="O183" t="s">
        <v>63</v>
      </c>
      <c r="P183" t="s">
        <v>52</v>
      </c>
      <c r="Q183" t="s">
        <v>23</v>
      </c>
      <c r="R183" t="s">
        <v>24</v>
      </c>
      <c r="S183" t="s">
        <v>84</v>
      </c>
      <c r="T183" t="s">
        <v>26</v>
      </c>
      <c r="U183" t="s">
        <v>27</v>
      </c>
    </row>
    <row r="184" spans="1:21" x14ac:dyDescent="0.35">
      <c r="A184" t="s">
        <v>1156</v>
      </c>
      <c r="B184">
        <v>44323001</v>
      </c>
      <c r="C184">
        <v>1</v>
      </c>
      <c r="D184" s="1">
        <v>1912.15</v>
      </c>
      <c r="E184" s="1">
        <v>3399.99</v>
      </c>
      <c r="F184" s="6">
        <f>Sales[[#This Row],[OrderQuantity]]*Sales[[#This Row],[ItemCost]]</f>
        <v>1912.15</v>
      </c>
      <c r="G184" s="6">
        <f>Sales[[#This Row],[OrderQuantity]]*Sales[[#This Row],[ItemPrice]]</f>
        <v>3399.99</v>
      </c>
      <c r="H184" s="6">
        <f>Sales[[#This Row],[TotalRevenue]]-Sales[[#This Row],[TotalCost]]</f>
        <v>1487.8399999999997</v>
      </c>
      <c r="I184" s="4">
        <v>42979</v>
      </c>
      <c r="J184" s="4" t="str">
        <f>CONCATENATE(TEXT(Sales[[#This Row],[OrderDate]],"yyyy"),"-",TEXT(Sales[[#This Row],[OrderDate]],"mm"))</f>
        <v>2017-09</v>
      </c>
      <c r="K184" s="4">
        <v>42984</v>
      </c>
      <c r="L184">
        <v>5</v>
      </c>
      <c r="M184" t="s">
        <v>1157</v>
      </c>
      <c r="N184" t="s">
        <v>434</v>
      </c>
      <c r="O184" t="s">
        <v>51</v>
      </c>
      <c r="P184" t="s">
        <v>52</v>
      </c>
      <c r="Q184" t="s">
        <v>23</v>
      </c>
      <c r="R184" t="s">
        <v>33</v>
      </c>
      <c r="S184" t="s">
        <v>67</v>
      </c>
      <c r="T184" t="s">
        <v>35</v>
      </c>
      <c r="U184" t="s">
        <v>36</v>
      </c>
    </row>
    <row r="185" spans="1:21" x14ac:dyDescent="0.35">
      <c r="A185" t="s">
        <v>1160</v>
      </c>
      <c r="B185">
        <v>44325001</v>
      </c>
      <c r="C185">
        <v>1</v>
      </c>
      <c r="D185" s="1">
        <v>1898.09</v>
      </c>
      <c r="E185" s="1">
        <v>3374.99</v>
      </c>
      <c r="F185" s="6">
        <f>Sales[[#This Row],[OrderQuantity]]*Sales[[#This Row],[ItemCost]]</f>
        <v>1898.09</v>
      </c>
      <c r="G185" s="6">
        <f>Sales[[#This Row],[OrderQuantity]]*Sales[[#This Row],[ItemPrice]]</f>
        <v>3374.99</v>
      </c>
      <c r="H185" s="6">
        <f>Sales[[#This Row],[TotalRevenue]]-Sales[[#This Row],[TotalCost]]</f>
        <v>1476.8999999999999</v>
      </c>
      <c r="I185" s="4">
        <v>42980</v>
      </c>
      <c r="J185" s="4" t="str">
        <f>CONCATENATE(TEXT(Sales[[#This Row],[OrderDate]],"yyyy"),"-",TEXT(Sales[[#This Row],[OrderDate]],"mm"))</f>
        <v>2017-09</v>
      </c>
      <c r="K185" s="4">
        <v>42988</v>
      </c>
      <c r="L185">
        <v>8</v>
      </c>
      <c r="M185" t="s">
        <v>1161</v>
      </c>
      <c r="N185" t="s">
        <v>325</v>
      </c>
      <c r="O185" t="s">
        <v>51</v>
      </c>
      <c r="P185" t="s">
        <v>52</v>
      </c>
      <c r="Q185" t="s">
        <v>23</v>
      </c>
      <c r="R185" t="s">
        <v>33</v>
      </c>
      <c r="S185" t="s">
        <v>64</v>
      </c>
      <c r="T185" t="s">
        <v>1</v>
      </c>
      <c r="U185" t="s">
        <v>36</v>
      </c>
    </row>
    <row r="186" spans="1:21" x14ac:dyDescent="0.35">
      <c r="A186" t="s">
        <v>1162</v>
      </c>
      <c r="B186">
        <v>44326001</v>
      </c>
      <c r="C186">
        <v>1</v>
      </c>
      <c r="D186" s="1">
        <v>2171.29</v>
      </c>
      <c r="E186" s="1">
        <v>3578.27</v>
      </c>
      <c r="F186" s="6">
        <f>Sales[[#This Row],[OrderQuantity]]*Sales[[#This Row],[ItemCost]]</f>
        <v>2171.29</v>
      </c>
      <c r="G186" s="6">
        <f>Sales[[#This Row],[OrderQuantity]]*Sales[[#This Row],[ItemPrice]]</f>
        <v>3578.27</v>
      </c>
      <c r="H186" s="6">
        <f>Sales[[#This Row],[TotalRevenue]]-Sales[[#This Row],[TotalCost]]</f>
        <v>1406.98</v>
      </c>
      <c r="I186" s="4">
        <v>42980</v>
      </c>
      <c r="J186" s="4" t="str">
        <f>CONCATENATE(TEXT(Sales[[#This Row],[OrderDate]],"yyyy"),"-",TEXT(Sales[[#This Row],[OrderDate]],"mm"))</f>
        <v>2017-09</v>
      </c>
      <c r="K186" s="4">
        <v>42984</v>
      </c>
      <c r="L186">
        <v>4</v>
      </c>
      <c r="M186" t="s">
        <v>1163</v>
      </c>
      <c r="N186" t="s">
        <v>290</v>
      </c>
      <c r="O186" t="s">
        <v>51</v>
      </c>
      <c r="P186" t="s">
        <v>52</v>
      </c>
      <c r="Q186" t="s">
        <v>23</v>
      </c>
      <c r="R186" t="s">
        <v>24</v>
      </c>
      <c r="S186" t="s">
        <v>71</v>
      </c>
      <c r="T186" t="s">
        <v>26</v>
      </c>
      <c r="U186" t="s">
        <v>27</v>
      </c>
    </row>
    <row r="187" spans="1:21" x14ac:dyDescent="0.35">
      <c r="A187" t="s">
        <v>1167</v>
      </c>
      <c r="B187">
        <v>44328001</v>
      </c>
      <c r="C187">
        <v>1</v>
      </c>
      <c r="D187" s="1">
        <v>2171.29</v>
      </c>
      <c r="E187" s="1">
        <v>3578.27</v>
      </c>
      <c r="F187" s="6">
        <f>Sales[[#This Row],[OrderQuantity]]*Sales[[#This Row],[ItemCost]]</f>
        <v>2171.29</v>
      </c>
      <c r="G187" s="6">
        <f>Sales[[#This Row],[OrderQuantity]]*Sales[[#This Row],[ItemPrice]]</f>
        <v>3578.27</v>
      </c>
      <c r="H187" s="6">
        <f>Sales[[#This Row],[TotalRevenue]]-Sales[[#This Row],[TotalCost]]</f>
        <v>1406.98</v>
      </c>
      <c r="I187" s="4">
        <v>42981</v>
      </c>
      <c r="J187" s="4" t="str">
        <f>CONCATENATE(TEXT(Sales[[#This Row],[OrderDate]],"yyyy"),"-",TEXT(Sales[[#This Row],[OrderDate]],"mm"))</f>
        <v>2017-09</v>
      </c>
      <c r="K187" s="4">
        <v>42985</v>
      </c>
      <c r="L187">
        <v>4</v>
      </c>
      <c r="M187" t="s">
        <v>1168</v>
      </c>
      <c r="N187" t="s">
        <v>193</v>
      </c>
      <c r="O187" t="s">
        <v>106</v>
      </c>
      <c r="P187" t="s">
        <v>52</v>
      </c>
      <c r="Q187" t="s">
        <v>23</v>
      </c>
      <c r="R187" t="s">
        <v>24</v>
      </c>
      <c r="S187" t="s">
        <v>25</v>
      </c>
      <c r="T187" t="s">
        <v>26</v>
      </c>
      <c r="U187" t="s">
        <v>27</v>
      </c>
    </row>
    <row r="188" spans="1:21" x14ac:dyDescent="0.35">
      <c r="A188" t="s">
        <v>1169</v>
      </c>
      <c r="B188">
        <v>44329001</v>
      </c>
      <c r="C188">
        <v>1</v>
      </c>
      <c r="D188" s="1">
        <v>2171.29</v>
      </c>
      <c r="E188" s="1">
        <v>3578.27</v>
      </c>
      <c r="F188" s="6">
        <f>Sales[[#This Row],[OrderQuantity]]*Sales[[#This Row],[ItemCost]]</f>
        <v>2171.29</v>
      </c>
      <c r="G188" s="6">
        <f>Sales[[#This Row],[OrderQuantity]]*Sales[[#This Row],[ItemPrice]]</f>
        <v>3578.27</v>
      </c>
      <c r="H188" s="6">
        <f>Sales[[#This Row],[TotalRevenue]]-Sales[[#This Row],[TotalCost]]</f>
        <v>1406.98</v>
      </c>
      <c r="I188" s="4">
        <v>42981</v>
      </c>
      <c r="J188" s="4" t="str">
        <f>CONCATENATE(TEXT(Sales[[#This Row],[OrderDate]],"yyyy"),"-",TEXT(Sales[[#This Row],[OrderDate]],"mm"))</f>
        <v>2017-09</v>
      </c>
      <c r="K188" s="4">
        <v>42990</v>
      </c>
      <c r="L188">
        <v>9</v>
      </c>
      <c r="M188" t="s">
        <v>1170</v>
      </c>
      <c r="N188" t="s">
        <v>233</v>
      </c>
      <c r="O188" t="s">
        <v>106</v>
      </c>
      <c r="P188" t="s">
        <v>52</v>
      </c>
      <c r="Q188" t="s">
        <v>23</v>
      </c>
      <c r="R188" t="s">
        <v>24</v>
      </c>
      <c r="S188" t="s">
        <v>55</v>
      </c>
      <c r="T188" t="s">
        <v>26</v>
      </c>
      <c r="U188" t="s">
        <v>27</v>
      </c>
    </row>
    <row r="189" spans="1:21" x14ac:dyDescent="0.35">
      <c r="A189" t="s">
        <v>1176</v>
      </c>
      <c r="B189">
        <v>44332001</v>
      </c>
      <c r="C189">
        <v>1</v>
      </c>
      <c r="D189" s="1">
        <v>2171.29</v>
      </c>
      <c r="E189" s="1">
        <v>3578.27</v>
      </c>
      <c r="F189" s="6">
        <f>Sales[[#This Row],[OrderQuantity]]*Sales[[#This Row],[ItemCost]]</f>
        <v>2171.29</v>
      </c>
      <c r="G189" s="6">
        <f>Sales[[#This Row],[OrderQuantity]]*Sales[[#This Row],[ItemPrice]]</f>
        <v>3578.27</v>
      </c>
      <c r="H189" s="6">
        <f>Sales[[#This Row],[TotalRevenue]]-Sales[[#This Row],[TotalCost]]</f>
        <v>1406.98</v>
      </c>
      <c r="I189" s="4">
        <v>42982</v>
      </c>
      <c r="J189" s="4" t="str">
        <f>CONCATENATE(TEXT(Sales[[#This Row],[OrderDate]],"yyyy"),"-",TEXT(Sales[[#This Row],[OrderDate]],"mm"))</f>
        <v>2017-09</v>
      </c>
      <c r="K189" s="4">
        <v>42988</v>
      </c>
      <c r="L189">
        <v>6</v>
      </c>
      <c r="M189" t="s">
        <v>1177</v>
      </c>
      <c r="N189" t="s">
        <v>233</v>
      </c>
      <c r="O189" t="s">
        <v>106</v>
      </c>
      <c r="P189" t="s">
        <v>52</v>
      </c>
      <c r="Q189" t="s">
        <v>23</v>
      </c>
      <c r="R189" t="s">
        <v>24</v>
      </c>
      <c r="S189" t="s">
        <v>25</v>
      </c>
      <c r="T189" t="s">
        <v>26</v>
      </c>
      <c r="U189" t="s">
        <v>27</v>
      </c>
    </row>
    <row r="190" spans="1:21" x14ac:dyDescent="0.35">
      <c r="A190" t="s">
        <v>1188</v>
      </c>
      <c r="B190">
        <v>44337001</v>
      </c>
      <c r="C190">
        <v>1</v>
      </c>
      <c r="D190" s="1">
        <v>1898.09</v>
      </c>
      <c r="E190" s="1">
        <v>3374.99</v>
      </c>
      <c r="F190" s="6">
        <f>Sales[[#This Row],[OrderQuantity]]*Sales[[#This Row],[ItemCost]]</f>
        <v>1898.09</v>
      </c>
      <c r="G190" s="6">
        <f>Sales[[#This Row],[OrderQuantity]]*Sales[[#This Row],[ItemPrice]]</f>
        <v>3374.99</v>
      </c>
      <c r="H190" s="6">
        <f>Sales[[#This Row],[TotalRevenue]]-Sales[[#This Row],[TotalCost]]</f>
        <v>1476.8999999999999</v>
      </c>
      <c r="I190" s="4">
        <v>42983</v>
      </c>
      <c r="J190" s="4" t="str">
        <f>CONCATENATE(TEXT(Sales[[#This Row],[OrderDate]],"yyyy"),"-",TEXT(Sales[[#This Row],[OrderDate]],"mm"))</f>
        <v>2017-09</v>
      </c>
      <c r="K190" s="4">
        <v>42987</v>
      </c>
      <c r="L190">
        <v>4</v>
      </c>
      <c r="M190" t="s">
        <v>1189</v>
      </c>
      <c r="N190" t="s">
        <v>193</v>
      </c>
      <c r="O190" t="s">
        <v>106</v>
      </c>
      <c r="P190" t="s">
        <v>52</v>
      </c>
      <c r="Q190" t="s">
        <v>23</v>
      </c>
      <c r="R190" t="s">
        <v>33</v>
      </c>
      <c r="S190" t="s">
        <v>64</v>
      </c>
      <c r="T190" t="s">
        <v>1</v>
      </c>
      <c r="U190" t="s">
        <v>36</v>
      </c>
    </row>
    <row r="191" spans="1:21" x14ac:dyDescent="0.35">
      <c r="A191" t="s">
        <v>1190</v>
      </c>
      <c r="B191">
        <v>44338001</v>
      </c>
      <c r="C191">
        <v>1</v>
      </c>
      <c r="D191" s="1">
        <v>2171.29</v>
      </c>
      <c r="E191" s="1">
        <v>3578.27</v>
      </c>
      <c r="F191" s="6">
        <f>Sales[[#This Row],[OrderQuantity]]*Sales[[#This Row],[ItemCost]]</f>
        <v>2171.29</v>
      </c>
      <c r="G191" s="6">
        <f>Sales[[#This Row],[OrderQuantity]]*Sales[[#This Row],[ItemPrice]]</f>
        <v>3578.27</v>
      </c>
      <c r="H191" s="6">
        <f>Sales[[#This Row],[TotalRevenue]]-Sales[[#This Row],[TotalCost]]</f>
        <v>1406.98</v>
      </c>
      <c r="I191" s="4">
        <v>42983</v>
      </c>
      <c r="J191" s="4" t="str">
        <f>CONCATENATE(TEXT(Sales[[#This Row],[OrderDate]],"yyyy"),"-",TEXT(Sales[[#This Row],[OrderDate]],"mm"))</f>
        <v>2017-09</v>
      </c>
      <c r="K191" s="4">
        <v>42992</v>
      </c>
      <c r="L191">
        <v>9</v>
      </c>
      <c r="M191" t="s">
        <v>1191</v>
      </c>
      <c r="N191" t="s">
        <v>193</v>
      </c>
      <c r="O191" t="s">
        <v>106</v>
      </c>
      <c r="P191" t="s">
        <v>52</v>
      </c>
      <c r="Q191" t="s">
        <v>23</v>
      </c>
      <c r="R191" t="s">
        <v>24</v>
      </c>
      <c r="S191" t="s">
        <v>88</v>
      </c>
      <c r="T191" t="s">
        <v>26</v>
      </c>
      <c r="U191" t="s">
        <v>27</v>
      </c>
    </row>
    <row r="192" spans="1:21" x14ac:dyDescent="0.35">
      <c r="A192" t="s">
        <v>1192</v>
      </c>
      <c r="B192">
        <v>44339001</v>
      </c>
      <c r="C192">
        <v>1</v>
      </c>
      <c r="D192" s="1">
        <v>2171.29</v>
      </c>
      <c r="E192" s="1">
        <v>3578.27</v>
      </c>
      <c r="F192" s="6">
        <f>Sales[[#This Row],[OrderQuantity]]*Sales[[#This Row],[ItemCost]]</f>
        <v>2171.29</v>
      </c>
      <c r="G192" s="6">
        <f>Sales[[#This Row],[OrderQuantity]]*Sales[[#This Row],[ItemPrice]]</f>
        <v>3578.27</v>
      </c>
      <c r="H192" s="6">
        <f>Sales[[#This Row],[TotalRevenue]]-Sales[[#This Row],[TotalCost]]</f>
        <v>1406.98</v>
      </c>
      <c r="I192" s="4">
        <v>42983</v>
      </c>
      <c r="J192" s="4" t="str">
        <f>CONCATENATE(TEXT(Sales[[#This Row],[OrderDate]],"yyyy"),"-",TEXT(Sales[[#This Row],[OrderDate]],"mm"))</f>
        <v>2017-09</v>
      </c>
      <c r="K192" s="4">
        <v>42991</v>
      </c>
      <c r="L192">
        <v>8</v>
      </c>
      <c r="M192" t="s">
        <v>1193</v>
      </c>
      <c r="N192" t="s">
        <v>1194</v>
      </c>
      <c r="O192" t="s">
        <v>51</v>
      </c>
      <c r="P192" t="s">
        <v>52</v>
      </c>
      <c r="Q192" t="s">
        <v>23</v>
      </c>
      <c r="R192" t="s">
        <v>24</v>
      </c>
      <c r="S192" t="s">
        <v>55</v>
      </c>
      <c r="T192" t="s">
        <v>26</v>
      </c>
      <c r="U192" t="s">
        <v>27</v>
      </c>
    </row>
    <row r="193" spans="1:21" x14ac:dyDescent="0.35">
      <c r="A193" t="s">
        <v>1195</v>
      </c>
      <c r="B193">
        <v>44340001</v>
      </c>
      <c r="C193">
        <v>1</v>
      </c>
      <c r="D193" s="1">
        <v>2171.29</v>
      </c>
      <c r="E193" s="1">
        <v>3578.27</v>
      </c>
      <c r="F193" s="6">
        <f>Sales[[#This Row],[OrderQuantity]]*Sales[[#This Row],[ItemCost]]</f>
        <v>2171.29</v>
      </c>
      <c r="G193" s="6">
        <f>Sales[[#This Row],[OrderQuantity]]*Sales[[#This Row],[ItemPrice]]</f>
        <v>3578.27</v>
      </c>
      <c r="H193" s="6">
        <f>Sales[[#This Row],[TotalRevenue]]-Sales[[#This Row],[TotalCost]]</f>
        <v>1406.98</v>
      </c>
      <c r="I193" s="4">
        <v>42983</v>
      </c>
      <c r="J193" s="4" t="str">
        <f>CONCATENATE(TEXT(Sales[[#This Row],[OrderDate]],"yyyy"),"-",TEXT(Sales[[#This Row],[OrderDate]],"mm"))</f>
        <v>2017-09</v>
      </c>
      <c r="K193" s="4">
        <v>42987</v>
      </c>
      <c r="L193">
        <v>4</v>
      </c>
      <c r="M193" t="s">
        <v>1196</v>
      </c>
      <c r="N193" t="s">
        <v>233</v>
      </c>
      <c r="O193" t="s">
        <v>106</v>
      </c>
      <c r="P193" t="s">
        <v>52</v>
      </c>
      <c r="Q193" t="s">
        <v>23</v>
      </c>
      <c r="R193" t="s">
        <v>24</v>
      </c>
      <c r="S193" t="s">
        <v>88</v>
      </c>
      <c r="T193" t="s">
        <v>26</v>
      </c>
      <c r="U193" t="s">
        <v>27</v>
      </c>
    </row>
    <row r="194" spans="1:21" x14ac:dyDescent="0.35">
      <c r="A194" t="s">
        <v>1201</v>
      </c>
      <c r="B194">
        <v>44343001</v>
      </c>
      <c r="C194">
        <v>1</v>
      </c>
      <c r="D194" s="1">
        <v>2171.29</v>
      </c>
      <c r="E194" s="1">
        <v>3578.27</v>
      </c>
      <c r="F194" s="6">
        <f>Sales[[#This Row],[OrderQuantity]]*Sales[[#This Row],[ItemCost]]</f>
        <v>2171.29</v>
      </c>
      <c r="G194" s="6">
        <f>Sales[[#This Row],[OrderQuantity]]*Sales[[#This Row],[ItemPrice]]</f>
        <v>3578.27</v>
      </c>
      <c r="H194" s="6">
        <f>Sales[[#This Row],[TotalRevenue]]-Sales[[#This Row],[TotalCost]]</f>
        <v>1406.98</v>
      </c>
      <c r="I194" s="4">
        <v>42984</v>
      </c>
      <c r="J194" s="4" t="str">
        <f>CONCATENATE(TEXT(Sales[[#This Row],[OrderDate]],"yyyy"),"-",TEXT(Sales[[#This Row],[OrderDate]],"mm"))</f>
        <v>2017-09</v>
      </c>
      <c r="K194" s="4">
        <v>42986</v>
      </c>
      <c r="L194">
        <v>2</v>
      </c>
      <c r="M194" t="s">
        <v>1202</v>
      </c>
      <c r="N194" t="s">
        <v>50</v>
      </c>
      <c r="O194" t="s">
        <v>51</v>
      </c>
      <c r="P194" t="s">
        <v>52</v>
      </c>
      <c r="Q194" t="s">
        <v>23</v>
      </c>
      <c r="R194" t="s">
        <v>24</v>
      </c>
      <c r="S194" t="s">
        <v>88</v>
      </c>
      <c r="T194" t="s">
        <v>26</v>
      </c>
      <c r="U194" t="s">
        <v>27</v>
      </c>
    </row>
    <row r="195" spans="1:21" x14ac:dyDescent="0.35">
      <c r="A195" t="s">
        <v>1209</v>
      </c>
      <c r="B195">
        <v>44347001</v>
      </c>
      <c r="C195">
        <v>1</v>
      </c>
      <c r="D195" s="1">
        <v>2171.29</v>
      </c>
      <c r="E195" s="1">
        <v>3578.27</v>
      </c>
      <c r="F195" s="6">
        <f>Sales[[#This Row],[OrderQuantity]]*Sales[[#This Row],[ItemCost]]</f>
        <v>2171.29</v>
      </c>
      <c r="G195" s="6">
        <f>Sales[[#This Row],[OrderQuantity]]*Sales[[#This Row],[ItemPrice]]</f>
        <v>3578.27</v>
      </c>
      <c r="H195" s="6">
        <f>Sales[[#This Row],[TotalRevenue]]-Sales[[#This Row],[TotalCost]]</f>
        <v>1406.98</v>
      </c>
      <c r="I195" s="4">
        <v>42985</v>
      </c>
      <c r="J195" s="4" t="str">
        <f>CONCATENATE(TEXT(Sales[[#This Row],[OrderDate]],"yyyy"),"-",TEXT(Sales[[#This Row],[OrderDate]],"mm"))</f>
        <v>2017-09</v>
      </c>
      <c r="K195" s="4">
        <v>42990</v>
      </c>
      <c r="L195">
        <v>5</v>
      </c>
      <c r="M195" t="s">
        <v>1210</v>
      </c>
      <c r="N195" t="s">
        <v>290</v>
      </c>
      <c r="O195" t="s">
        <v>51</v>
      </c>
      <c r="P195" t="s">
        <v>52</v>
      </c>
      <c r="Q195" t="s">
        <v>23</v>
      </c>
      <c r="R195" t="s">
        <v>24</v>
      </c>
      <c r="S195" t="s">
        <v>71</v>
      </c>
      <c r="T195" t="s">
        <v>26</v>
      </c>
      <c r="U195" t="s">
        <v>27</v>
      </c>
    </row>
    <row r="196" spans="1:21" x14ac:dyDescent="0.35">
      <c r="A196" t="s">
        <v>1226</v>
      </c>
      <c r="B196">
        <v>44355001</v>
      </c>
      <c r="C196">
        <v>1</v>
      </c>
      <c r="D196" s="1">
        <v>1912.15</v>
      </c>
      <c r="E196" s="1">
        <v>3399.99</v>
      </c>
      <c r="F196" s="6">
        <f>Sales[[#This Row],[OrderQuantity]]*Sales[[#This Row],[ItemCost]]</f>
        <v>1912.15</v>
      </c>
      <c r="G196" s="6">
        <f>Sales[[#This Row],[OrderQuantity]]*Sales[[#This Row],[ItemPrice]]</f>
        <v>3399.99</v>
      </c>
      <c r="H196" s="6">
        <f>Sales[[#This Row],[TotalRevenue]]-Sales[[#This Row],[TotalCost]]</f>
        <v>1487.8399999999997</v>
      </c>
      <c r="I196" s="4">
        <v>42986</v>
      </c>
      <c r="J196" s="4" t="str">
        <f>CONCATENATE(TEXT(Sales[[#This Row],[OrderDate]],"yyyy"),"-",TEXT(Sales[[#This Row],[OrderDate]],"mm"))</f>
        <v>2017-09</v>
      </c>
      <c r="K196" s="4">
        <v>42992</v>
      </c>
      <c r="L196">
        <v>6</v>
      </c>
      <c r="M196" t="s">
        <v>1227</v>
      </c>
      <c r="N196" t="s">
        <v>87</v>
      </c>
      <c r="O196" t="s">
        <v>51</v>
      </c>
      <c r="P196" t="s">
        <v>52</v>
      </c>
      <c r="Q196" t="s">
        <v>23</v>
      </c>
      <c r="R196" t="s">
        <v>33</v>
      </c>
      <c r="S196" t="s">
        <v>194</v>
      </c>
      <c r="T196" t="s">
        <v>35</v>
      </c>
      <c r="U196" t="s">
        <v>36</v>
      </c>
    </row>
    <row r="197" spans="1:21" x14ac:dyDescent="0.35">
      <c r="A197" t="s">
        <v>1228</v>
      </c>
      <c r="B197">
        <v>44356001</v>
      </c>
      <c r="C197">
        <v>1</v>
      </c>
      <c r="D197" s="1">
        <v>1912.15</v>
      </c>
      <c r="E197" s="1">
        <v>3399.99</v>
      </c>
      <c r="F197" s="6">
        <f>Sales[[#This Row],[OrderQuantity]]*Sales[[#This Row],[ItemCost]]</f>
        <v>1912.15</v>
      </c>
      <c r="G197" s="6">
        <f>Sales[[#This Row],[OrderQuantity]]*Sales[[#This Row],[ItemPrice]]</f>
        <v>3399.99</v>
      </c>
      <c r="H197" s="6">
        <f>Sales[[#This Row],[TotalRevenue]]-Sales[[#This Row],[TotalCost]]</f>
        <v>1487.8399999999997</v>
      </c>
      <c r="I197" s="4">
        <v>42986</v>
      </c>
      <c r="J197" s="4" t="str">
        <f>CONCATENATE(TEXT(Sales[[#This Row],[OrderDate]],"yyyy"),"-",TEXT(Sales[[#This Row],[OrderDate]],"mm"))</f>
        <v>2017-09</v>
      </c>
      <c r="K197" s="4">
        <v>42990</v>
      </c>
      <c r="L197">
        <v>4</v>
      </c>
      <c r="M197" t="s">
        <v>1229</v>
      </c>
      <c r="N197" t="s">
        <v>325</v>
      </c>
      <c r="O197" t="s">
        <v>51</v>
      </c>
      <c r="P197" t="s">
        <v>52</v>
      </c>
      <c r="Q197" t="s">
        <v>23</v>
      </c>
      <c r="R197" t="s">
        <v>33</v>
      </c>
      <c r="S197" t="s">
        <v>287</v>
      </c>
      <c r="T197" t="s">
        <v>35</v>
      </c>
      <c r="U197" t="s">
        <v>36</v>
      </c>
    </row>
    <row r="198" spans="1:21" x14ac:dyDescent="0.35">
      <c r="A198" t="s">
        <v>1230</v>
      </c>
      <c r="B198">
        <v>44357001</v>
      </c>
      <c r="C198">
        <v>1</v>
      </c>
      <c r="D198" s="1">
        <v>2171.29</v>
      </c>
      <c r="E198" s="1">
        <v>3578.27</v>
      </c>
      <c r="F198" s="6">
        <f>Sales[[#This Row],[OrderQuantity]]*Sales[[#This Row],[ItemCost]]</f>
        <v>2171.29</v>
      </c>
      <c r="G198" s="6">
        <f>Sales[[#This Row],[OrderQuantity]]*Sales[[#This Row],[ItemPrice]]</f>
        <v>3578.27</v>
      </c>
      <c r="H198" s="6">
        <f>Sales[[#This Row],[TotalRevenue]]-Sales[[#This Row],[TotalCost]]</f>
        <v>1406.98</v>
      </c>
      <c r="I198" s="4">
        <v>42986</v>
      </c>
      <c r="J198" s="4" t="str">
        <f>CONCATENATE(TEXT(Sales[[#This Row],[OrderDate]],"yyyy"),"-",TEXT(Sales[[#This Row],[OrderDate]],"mm"))</f>
        <v>2017-09</v>
      </c>
      <c r="K198" s="4">
        <v>42996</v>
      </c>
      <c r="L198">
        <v>10</v>
      </c>
      <c r="M198" t="s">
        <v>1231</v>
      </c>
      <c r="N198" t="s">
        <v>504</v>
      </c>
      <c r="O198" t="s">
        <v>51</v>
      </c>
      <c r="P198" t="s">
        <v>52</v>
      </c>
      <c r="Q198" t="s">
        <v>23</v>
      </c>
      <c r="R198" t="s">
        <v>24</v>
      </c>
      <c r="S198" t="s">
        <v>25</v>
      </c>
      <c r="T198" t="s">
        <v>26</v>
      </c>
      <c r="U198" t="s">
        <v>27</v>
      </c>
    </row>
    <row r="199" spans="1:21" x14ac:dyDescent="0.35">
      <c r="A199" t="s">
        <v>1232</v>
      </c>
      <c r="B199">
        <v>44358001</v>
      </c>
      <c r="C199">
        <v>1</v>
      </c>
      <c r="D199" s="1">
        <v>2171.29</v>
      </c>
      <c r="E199" s="1">
        <v>3578.27</v>
      </c>
      <c r="F199" s="6">
        <f>Sales[[#This Row],[OrderQuantity]]*Sales[[#This Row],[ItemCost]]</f>
        <v>2171.29</v>
      </c>
      <c r="G199" s="6">
        <f>Sales[[#This Row],[OrderQuantity]]*Sales[[#This Row],[ItemPrice]]</f>
        <v>3578.27</v>
      </c>
      <c r="H199" s="6">
        <f>Sales[[#This Row],[TotalRevenue]]-Sales[[#This Row],[TotalCost]]</f>
        <v>1406.98</v>
      </c>
      <c r="I199" s="4">
        <v>42986</v>
      </c>
      <c r="J199" s="4" t="str">
        <f>CONCATENATE(TEXT(Sales[[#This Row],[OrderDate]],"yyyy"),"-",TEXT(Sales[[#This Row],[OrderDate]],"mm"))</f>
        <v>2017-09</v>
      </c>
      <c r="K199" s="4">
        <v>42993</v>
      </c>
      <c r="L199">
        <v>7</v>
      </c>
      <c r="M199" t="s">
        <v>1233</v>
      </c>
      <c r="N199" t="s">
        <v>738</v>
      </c>
      <c r="O199" t="s">
        <v>51</v>
      </c>
      <c r="P199" t="s">
        <v>52</v>
      </c>
      <c r="Q199" t="s">
        <v>23</v>
      </c>
      <c r="R199" t="s">
        <v>24</v>
      </c>
      <c r="S199" t="s">
        <v>25</v>
      </c>
      <c r="T199" t="s">
        <v>26</v>
      </c>
      <c r="U199" t="s">
        <v>27</v>
      </c>
    </row>
    <row r="200" spans="1:21" x14ac:dyDescent="0.35">
      <c r="A200" t="s">
        <v>1245</v>
      </c>
      <c r="B200">
        <v>44364001</v>
      </c>
      <c r="C200">
        <v>1</v>
      </c>
      <c r="D200" s="1">
        <v>1898.09</v>
      </c>
      <c r="E200" s="1">
        <v>3374.99</v>
      </c>
      <c r="F200" s="6">
        <f>Sales[[#This Row],[OrderQuantity]]*Sales[[#This Row],[ItemCost]]</f>
        <v>1898.09</v>
      </c>
      <c r="G200" s="6">
        <f>Sales[[#This Row],[OrderQuantity]]*Sales[[#This Row],[ItemPrice]]</f>
        <v>3374.99</v>
      </c>
      <c r="H200" s="6">
        <f>Sales[[#This Row],[TotalRevenue]]-Sales[[#This Row],[TotalCost]]</f>
        <v>1476.8999999999999</v>
      </c>
      <c r="I200" s="4">
        <v>42987</v>
      </c>
      <c r="J200" s="4" t="str">
        <f>CONCATENATE(TEXT(Sales[[#This Row],[OrderDate]],"yyyy"),"-",TEXT(Sales[[#This Row],[OrderDate]],"mm"))</f>
        <v>2017-09</v>
      </c>
      <c r="K200" s="4">
        <v>42997</v>
      </c>
      <c r="L200">
        <v>10</v>
      </c>
      <c r="M200" t="s">
        <v>1246</v>
      </c>
      <c r="N200" t="s">
        <v>62</v>
      </c>
      <c r="O200" t="s">
        <v>63</v>
      </c>
      <c r="P200" t="s">
        <v>52</v>
      </c>
      <c r="Q200" t="s">
        <v>23</v>
      </c>
      <c r="R200" t="s">
        <v>33</v>
      </c>
      <c r="S200" t="s">
        <v>419</v>
      </c>
      <c r="T200" t="s">
        <v>1</v>
      </c>
      <c r="U200" t="s">
        <v>36</v>
      </c>
    </row>
    <row r="201" spans="1:21" x14ac:dyDescent="0.35">
      <c r="A201" t="s">
        <v>1247</v>
      </c>
      <c r="B201">
        <v>44365001</v>
      </c>
      <c r="C201">
        <v>1</v>
      </c>
      <c r="D201" s="1">
        <v>2171.29</v>
      </c>
      <c r="E201" s="1">
        <v>3578.27</v>
      </c>
      <c r="F201" s="6">
        <f>Sales[[#This Row],[OrderQuantity]]*Sales[[#This Row],[ItemCost]]</f>
        <v>2171.29</v>
      </c>
      <c r="G201" s="6">
        <f>Sales[[#This Row],[OrderQuantity]]*Sales[[#This Row],[ItemPrice]]</f>
        <v>3578.27</v>
      </c>
      <c r="H201" s="6">
        <f>Sales[[#This Row],[TotalRevenue]]-Sales[[#This Row],[TotalCost]]</f>
        <v>1406.98</v>
      </c>
      <c r="I201" s="4">
        <v>42987</v>
      </c>
      <c r="J201" s="4" t="str">
        <f>CONCATENATE(TEXT(Sales[[#This Row],[OrderDate]],"yyyy"),"-",TEXT(Sales[[#This Row],[OrderDate]],"mm"))</f>
        <v>2017-09</v>
      </c>
      <c r="K201" s="4">
        <v>42997</v>
      </c>
      <c r="L201">
        <v>10</v>
      </c>
      <c r="M201" t="s">
        <v>1248</v>
      </c>
      <c r="N201" t="s">
        <v>747</v>
      </c>
      <c r="O201" t="s">
        <v>51</v>
      </c>
      <c r="P201" t="s">
        <v>52</v>
      </c>
      <c r="Q201" t="s">
        <v>23</v>
      </c>
      <c r="R201" t="s">
        <v>24</v>
      </c>
      <c r="S201" t="s">
        <v>84</v>
      </c>
      <c r="T201" t="s">
        <v>26</v>
      </c>
      <c r="U201" t="s">
        <v>27</v>
      </c>
    </row>
    <row r="202" spans="1:21" x14ac:dyDescent="0.35">
      <c r="A202" t="s">
        <v>1249</v>
      </c>
      <c r="B202">
        <v>44366001</v>
      </c>
      <c r="C202">
        <v>1</v>
      </c>
      <c r="D202" s="1">
        <v>2171.29</v>
      </c>
      <c r="E202" s="1">
        <v>3578.27</v>
      </c>
      <c r="F202" s="6">
        <f>Sales[[#This Row],[OrderQuantity]]*Sales[[#This Row],[ItemCost]]</f>
        <v>2171.29</v>
      </c>
      <c r="G202" s="6">
        <f>Sales[[#This Row],[OrderQuantity]]*Sales[[#This Row],[ItemPrice]]</f>
        <v>3578.27</v>
      </c>
      <c r="H202" s="6">
        <f>Sales[[#This Row],[TotalRevenue]]-Sales[[#This Row],[TotalCost]]</f>
        <v>1406.98</v>
      </c>
      <c r="I202" s="4">
        <v>42987</v>
      </c>
      <c r="J202" s="4" t="str">
        <f>CONCATENATE(TEXT(Sales[[#This Row],[OrderDate]],"yyyy"),"-",TEXT(Sales[[#This Row],[OrderDate]],"mm"))</f>
        <v>2017-09</v>
      </c>
      <c r="K202" s="4">
        <v>42997</v>
      </c>
      <c r="L202">
        <v>10</v>
      </c>
      <c r="M202" t="s">
        <v>1250</v>
      </c>
      <c r="N202" t="s">
        <v>144</v>
      </c>
      <c r="O202" t="s">
        <v>63</v>
      </c>
      <c r="P202" t="s">
        <v>52</v>
      </c>
      <c r="Q202" t="s">
        <v>23</v>
      </c>
      <c r="R202" t="s">
        <v>24</v>
      </c>
      <c r="S202" t="s">
        <v>84</v>
      </c>
      <c r="T202" t="s">
        <v>26</v>
      </c>
      <c r="U202" t="s">
        <v>27</v>
      </c>
    </row>
    <row r="203" spans="1:21" x14ac:dyDescent="0.35">
      <c r="A203" t="s">
        <v>1251</v>
      </c>
      <c r="B203">
        <v>44367001</v>
      </c>
      <c r="C203">
        <v>1</v>
      </c>
      <c r="D203" s="1">
        <v>413.15</v>
      </c>
      <c r="E203" s="1">
        <v>699.1</v>
      </c>
      <c r="F203" s="6">
        <f>Sales[[#This Row],[OrderQuantity]]*Sales[[#This Row],[ItemCost]]</f>
        <v>413.15</v>
      </c>
      <c r="G203" s="6">
        <f>Sales[[#This Row],[OrderQuantity]]*Sales[[#This Row],[ItemPrice]]</f>
        <v>699.1</v>
      </c>
      <c r="H203" s="6">
        <f>Sales[[#This Row],[TotalRevenue]]-Sales[[#This Row],[TotalCost]]</f>
        <v>285.95000000000005</v>
      </c>
      <c r="I203" s="4">
        <v>42987</v>
      </c>
      <c r="J203" s="4" t="str">
        <f>CONCATENATE(TEXT(Sales[[#This Row],[OrderDate]],"yyyy"),"-",TEXT(Sales[[#This Row],[OrderDate]],"mm"))</f>
        <v>2017-09</v>
      </c>
      <c r="K203" s="4">
        <v>42991</v>
      </c>
      <c r="L203">
        <v>4</v>
      </c>
      <c r="M203" t="s">
        <v>1252</v>
      </c>
      <c r="N203" t="s">
        <v>199</v>
      </c>
      <c r="O203" t="s">
        <v>51</v>
      </c>
      <c r="P203" t="s">
        <v>52</v>
      </c>
      <c r="Q203" t="s">
        <v>23</v>
      </c>
      <c r="R203" t="s">
        <v>24</v>
      </c>
      <c r="S203" t="s">
        <v>364</v>
      </c>
      <c r="T203" t="s">
        <v>26</v>
      </c>
      <c r="U203" t="s">
        <v>47</v>
      </c>
    </row>
    <row r="204" spans="1:21" x14ac:dyDescent="0.35">
      <c r="A204" t="s">
        <v>1257</v>
      </c>
      <c r="B204">
        <v>44370001</v>
      </c>
      <c r="C204">
        <v>1</v>
      </c>
      <c r="D204" s="1">
        <v>2171.29</v>
      </c>
      <c r="E204" s="1">
        <v>3578.27</v>
      </c>
      <c r="F204" s="6">
        <f>Sales[[#This Row],[OrderQuantity]]*Sales[[#This Row],[ItemCost]]</f>
        <v>2171.29</v>
      </c>
      <c r="G204" s="6">
        <f>Sales[[#This Row],[OrderQuantity]]*Sales[[#This Row],[ItemPrice]]</f>
        <v>3578.27</v>
      </c>
      <c r="H204" s="6">
        <f>Sales[[#This Row],[TotalRevenue]]-Sales[[#This Row],[TotalCost]]</f>
        <v>1406.98</v>
      </c>
      <c r="I204" s="4">
        <v>42988</v>
      </c>
      <c r="J204" s="4" t="str">
        <f>CONCATENATE(TEXT(Sales[[#This Row],[OrderDate]],"yyyy"),"-",TEXT(Sales[[#This Row],[OrderDate]],"mm"))</f>
        <v>2017-09</v>
      </c>
      <c r="K204" s="4">
        <v>42990</v>
      </c>
      <c r="L204">
        <v>2</v>
      </c>
      <c r="M204" t="s">
        <v>1258</v>
      </c>
      <c r="N204" t="s">
        <v>565</v>
      </c>
      <c r="O204" t="s">
        <v>51</v>
      </c>
      <c r="P204" t="s">
        <v>52</v>
      </c>
      <c r="Q204" t="s">
        <v>23</v>
      </c>
      <c r="R204" t="s">
        <v>24</v>
      </c>
      <c r="S204" t="s">
        <v>84</v>
      </c>
      <c r="T204" t="s">
        <v>26</v>
      </c>
      <c r="U204" t="s">
        <v>27</v>
      </c>
    </row>
    <row r="205" spans="1:21" x14ac:dyDescent="0.35">
      <c r="A205" t="s">
        <v>1259</v>
      </c>
      <c r="B205">
        <v>44371001</v>
      </c>
      <c r="C205">
        <v>1</v>
      </c>
      <c r="D205" s="1">
        <v>2171.29</v>
      </c>
      <c r="E205" s="1">
        <v>3578.27</v>
      </c>
      <c r="F205" s="6">
        <f>Sales[[#This Row],[OrderQuantity]]*Sales[[#This Row],[ItemCost]]</f>
        <v>2171.29</v>
      </c>
      <c r="G205" s="6">
        <f>Sales[[#This Row],[OrderQuantity]]*Sales[[#This Row],[ItemPrice]]</f>
        <v>3578.27</v>
      </c>
      <c r="H205" s="6">
        <f>Sales[[#This Row],[TotalRevenue]]-Sales[[#This Row],[TotalCost]]</f>
        <v>1406.98</v>
      </c>
      <c r="I205" s="4">
        <v>42988</v>
      </c>
      <c r="J205" s="4" t="str">
        <f>CONCATENATE(TEXT(Sales[[#This Row],[OrderDate]],"yyyy"),"-",TEXT(Sales[[#This Row],[OrderDate]],"mm"))</f>
        <v>2017-09</v>
      </c>
      <c r="K205" s="4">
        <v>42993</v>
      </c>
      <c r="L205">
        <v>5</v>
      </c>
      <c r="M205" t="s">
        <v>1260</v>
      </c>
      <c r="N205" t="s">
        <v>58</v>
      </c>
      <c r="O205" t="s">
        <v>59</v>
      </c>
      <c r="P205" t="s">
        <v>52</v>
      </c>
      <c r="Q205" t="s">
        <v>23</v>
      </c>
      <c r="R205" t="s">
        <v>24</v>
      </c>
      <c r="S205" t="s">
        <v>55</v>
      </c>
      <c r="T205" t="s">
        <v>26</v>
      </c>
      <c r="U205" t="s">
        <v>27</v>
      </c>
    </row>
    <row r="206" spans="1:21" x14ac:dyDescent="0.35">
      <c r="A206" t="s">
        <v>1261</v>
      </c>
      <c r="B206">
        <v>44372001</v>
      </c>
      <c r="C206">
        <v>1</v>
      </c>
      <c r="D206" s="1">
        <v>2171.29</v>
      </c>
      <c r="E206" s="1">
        <v>3578.27</v>
      </c>
      <c r="F206" s="6">
        <f>Sales[[#This Row],[OrderQuantity]]*Sales[[#This Row],[ItemCost]]</f>
        <v>2171.29</v>
      </c>
      <c r="G206" s="6">
        <f>Sales[[#This Row],[OrderQuantity]]*Sales[[#This Row],[ItemPrice]]</f>
        <v>3578.27</v>
      </c>
      <c r="H206" s="6">
        <f>Sales[[#This Row],[TotalRevenue]]-Sales[[#This Row],[TotalCost]]</f>
        <v>1406.98</v>
      </c>
      <c r="I206" s="4">
        <v>42988</v>
      </c>
      <c r="J206" s="4" t="str">
        <f>CONCATENATE(TEXT(Sales[[#This Row],[OrderDate]],"yyyy"),"-",TEXT(Sales[[#This Row],[OrderDate]],"mm"))</f>
        <v>2017-09</v>
      </c>
      <c r="K206" s="4">
        <v>42995</v>
      </c>
      <c r="L206">
        <v>7</v>
      </c>
      <c r="M206" t="s">
        <v>1262</v>
      </c>
      <c r="N206" t="s">
        <v>396</v>
      </c>
      <c r="O206" t="s">
        <v>106</v>
      </c>
      <c r="P206" t="s">
        <v>52</v>
      </c>
      <c r="Q206" t="s">
        <v>23</v>
      </c>
      <c r="R206" t="s">
        <v>24</v>
      </c>
      <c r="S206" t="s">
        <v>25</v>
      </c>
      <c r="T206" t="s">
        <v>26</v>
      </c>
      <c r="U206" t="s">
        <v>27</v>
      </c>
    </row>
    <row r="207" spans="1:21" x14ac:dyDescent="0.35">
      <c r="A207" t="s">
        <v>1276</v>
      </c>
      <c r="B207">
        <v>44379001</v>
      </c>
      <c r="C207">
        <v>1</v>
      </c>
      <c r="D207" s="1">
        <v>1898.09</v>
      </c>
      <c r="E207" s="1">
        <v>3374.99</v>
      </c>
      <c r="F207" s="6">
        <f>Sales[[#This Row],[OrderQuantity]]*Sales[[#This Row],[ItemCost]]</f>
        <v>1898.09</v>
      </c>
      <c r="G207" s="6">
        <f>Sales[[#This Row],[OrderQuantity]]*Sales[[#This Row],[ItemPrice]]</f>
        <v>3374.99</v>
      </c>
      <c r="H207" s="6">
        <f>Sales[[#This Row],[TotalRevenue]]-Sales[[#This Row],[TotalCost]]</f>
        <v>1476.8999999999999</v>
      </c>
      <c r="I207" s="4">
        <v>42989</v>
      </c>
      <c r="J207" s="4" t="str">
        <f>CONCATENATE(TEXT(Sales[[#This Row],[OrderDate]],"yyyy"),"-",TEXT(Sales[[#This Row],[OrderDate]],"mm"))</f>
        <v>2017-09</v>
      </c>
      <c r="K207" s="4">
        <v>42991</v>
      </c>
      <c r="L207">
        <v>2</v>
      </c>
      <c r="M207" t="s">
        <v>1277</v>
      </c>
      <c r="N207" t="s">
        <v>58</v>
      </c>
      <c r="O207" t="s">
        <v>59</v>
      </c>
      <c r="P207" t="s">
        <v>52</v>
      </c>
      <c r="Q207" t="s">
        <v>23</v>
      </c>
      <c r="R207" t="s">
        <v>33</v>
      </c>
      <c r="S207" t="s">
        <v>64</v>
      </c>
      <c r="T207" t="s">
        <v>1</v>
      </c>
      <c r="U207" t="s">
        <v>36</v>
      </c>
    </row>
    <row r="208" spans="1:21" x14ac:dyDescent="0.35">
      <c r="A208" t="s">
        <v>1278</v>
      </c>
      <c r="B208">
        <v>44380001</v>
      </c>
      <c r="C208">
        <v>1</v>
      </c>
      <c r="D208" s="1">
        <v>2171.29</v>
      </c>
      <c r="E208" s="1">
        <v>3578.27</v>
      </c>
      <c r="F208" s="6">
        <f>Sales[[#This Row],[OrderQuantity]]*Sales[[#This Row],[ItemCost]]</f>
        <v>2171.29</v>
      </c>
      <c r="G208" s="6">
        <f>Sales[[#This Row],[OrderQuantity]]*Sales[[#This Row],[ItemPrice]]</f>
        <v>3578.27</v>
      </c>
      <c r="H208" s="6">
        <f>Sales[[#This Row],[TotalRevenue]]-Sales[[#This Row],[TotalCost]]</f>
        <v>1406.98</v>
      </c>
      <c r="I208" s="4">
        <v>42989</v>
      </c>
      <c r="J208" s="4" t="str">
        <f>CONCATENATE(TEXT(Sales[[#This Row],[OrderDate]],"yyyy"),"-",TEXT(Sales[[#This Row],[OrderDate]],"mm"))</f>
        <v>2017-09</v>
      </c>
      <c r="K208" s="4">
        <v>42993</v>
      </c>
      <c r="L208">
        <v>4</v>
      </c>
      <c r="M208" t="s">
        <v>1279</v>
      </c>
      <c r="N208" t="s">
        <v>391</v>
      </c>
      <c r="O208" t="s">
        <v>51</v>
      </c>
      <c r="P208" t="s">
        <v>52</v>
      </c>
      <c r="Q208" t="s">
        <v>23</v>
      </c>
      <c r="R208" t="s">
        <v>24</v>
      </c>
      <c r="S208" t="s">
        <v>25</v>
      </c>
      <c r="T208" t="s">
        <v>26</v>
      </c>
      <c r="U208" t="s">
        <v>27</v>
      </c>
    </row>
    <row r="209" spans="1:21" x14ac:dyDescent="0.35">
      <c r="A209" t="s">
        <v>1293</v>
      </c>
      <c r="B209">
        <v>44387001</v>
      </c>
      <c r="C209">
        <v>1</v>
      </c>
      <c r="D209" s="1">
        <v>1898.09</v>
      </c>
      <c r="E209" s="1">
        <v>3374.99</v>
      </c>
      <c r="F209" s="6">
        <f>Sales[[#This Row],[OrderQuantity]]*Sales[[#This Row],[ItemCost]]</f>
        <v>1898.09</v>
      </c>
      <c r="G209" s="6">
        <f>Sales[[#This Row],[OrderQuantity]]*Sales[[#This Row],[ItemPrice]]</f>
        <v>3374.99</v>
      </c>
      <c r="H209" s="6">
        <f>Sales[[#This Row],[TotalRevenue]]-Sales[[#This Row],[TotalCost]]</f>
        <v>1476.8999999999999</v>
      </c>
      <c r="I209" s="4">
        <v>42990</v>
      </c>
      <c r="J209" s="4" t="str">
        <f>CONCATENATE(TEXT(Sales[[#This Row],[OrderDate]],"yyyy"),"-",TEXT(Sales[[#This Row],[OrderDate]],"mm"))</f>
        <v>2017-09</v>
      </c>
      <c r="K209" s="4">
        <v>42996</v>
      </c>
      <c r="L209">
        <v>6</v>
      </c>
      <c r="M209" t="s">
        <v>1294</v>
      </c>
      <c r="N209" t="s">
        <v>504</v>
      </c>
      <c r="O209" t="s">
        <v>51</v>
      </c>
      <c r="P209" t="s">
        <v>52</v>
      </c>
      <c r="Q209" t="s">
        <v>23</v>
      </c>
      <c r="R209" t="s">
        <v>33</v>
      </c>
      <c r="S209" t="s">
        <v>64</v>
      </c>
      <c r="T209" t="s">
        <v>1</v>
      </c>
      <c r="U209" t="s">
        <v>36</v>
      </c>
    </row>
    <row r="210" spans="1:21" x14ac:dyDescent="0.35">
      <c r="A210" t="s">
        <v>1295</v>
      </c>
      <c r="B210">
        <v>44388001</v>
      </c>
      <c r="C210">
        <v>1</v>
      </c>
      <c r="D210" s="1">
        <v>2171.29</v>
      </c>
      <c r="E210" s="1">
        <v>3578.27</v>
      </c>
      <c r="F210" s="6">
        <f>Sales[[#This Row],[OrderQuantity]]*Sales[[#This Row],[ItemCost]]</f>
        <v>2171.29</v>
      </c>
      <c r="G210" s="6">
        <f>Sales[[#This Row],[OrderQuantity]]*Sales[[#This Row],[ItemPrice]]</f>
        <v>3578.27</v>
      </c>
      <c r="H210" s="6">
        <f>Sales[[#This Row],[TotalRevenue]]-Sales[[#This Row],[TotalCost]]</f>
        <v>1406.98</v>
      </c>
      <c r="I210" s="4">
        <v>42990</v>
      </c>
      <c r="J210" s="4" t="str">
        <f>CONCATENATE(TEXT(Sales[[#This Row],[OrderDate]],"yyyy"),"-",TEXT(Sales[[#This Row],[OrderDate]],"mm"))</f>
        <v>2017-09</v>
      </c>
      <c r="K210" s="4">
        <v>42996</v>
      </c>
      <c r="L210">
        <v>6</v>
      </c>
      <c r="M210" t="s">
        <v>1296</v>
      </c>
      <c r="N210" t="s">
        <v>233</v>
      </c>
      <c r="O210" t="s">
        <v>106</v>
      </c>
      <c r="P210" t="s">
        <v>52</v>
      </c>
      <c r="Q210" t="s">
        <v>23</v>
      </c>
      <c r="R210" t="s">
        <v>24</v>
      </c>
      <c r="S210" t="s">
        <v>25</v>
      </c>
      <c r="T210" t="s">
        <v>26</v>
      </c>
      <c r="U210" t="s">
        <v>27</v>
      </c>
    </row>
    <row r="211" spans="1:21" x14ac:dyDescent="0.35">
      <c r="A211" t="s">
        <v>1297</v>
      </c>
      <c r="B211">
        <v>44389001</v>
      </c>
      <c r="C211">
        <v>1</v>
      </c>
      <c r="D211" s="1">
        <v>2171.29</v>
      </c>
      <c r="E211" s="1">
        <v>3578.27</v>
      </c>
      <c r="F211" s="6">
        <f>Sales[[#This Row],[OrderQuantity]]*Sales[[#This Row],[ItemCost]]</f>
        <v>2171.29</v>
      </c>
      <c r="G211" s="6">
        <f>Sales[[#This Row],[OrderQuantity]]*Sales[[#This Row],[ItemPrice]]</f>
        <v>3578.27</v>
      </c>
      <c r="H211" s="6">
        <f>Sales[[#This Row],[TotalRevenue]]-Sales[[#This Row],[TotalCost]]</f>
        <v>1406.98</v>
      </c>
      <c r="I211" s="4">
        <v>42990</v>
      </c>
      <c r="J211" s="4" t="str">
        <f>CONCATENATE(TEXT(Sales[[#This Row],[OrderDate]],"yyyy"),"-",TEXT(Sales[[#This Row],[OrderDate]],"mm"))</f>
        <v>2017-09</v>
      </c>
      <c r="K211" s="4">
        <v>42993</v>
      </c>
      <c r="L211">
        <v>3</v>
      </c>
      <c r="M211" t="s">
        <v>1298</v>
      </c>
      <c r="N211" t="s">
        <v>391</v>
      </c>
      <c r="O211" t="s">
        <v>51</v>
      </c>
      <c r="P211" t="s">
        <v>52</v>
      </c>
      <c r="Q211" t="s">
        <v>23</v>
      </c>
      <c r="R211" t="s">
        <v>24</v>
      </c>
      <c r="S211" t="s">
        <v>84</v>
      </c>
      <c r="T211" t="s">
        <v>26</v>
      </c>
      <c r="U211" t="s">
        <v>27</v>
      </c>
    </row>
    <row r="212" spans="1:21" x14ac:dyDescent="0.35">
      <c r="A212" t="s">
        <v>1299</v>
      </c>
      <c r="B212">
        <v>44390001</v>
      </c>
      <c r="C212">
        <v>1</v>
      </c>
      <c r="D212" s="1">
        <v>2171.29</v>
      </c>
      <c r="E212" s="1">
        <v>3578.27</v>
      </c>
      <c r="F212" s="6">
        <f>Sales[[#This Row],[OrderQuantity]]*Sales[[#This Row],[ItemCost]]</f>
        <v>2171.29</v>
      </c>
      <c r="G212" s="6">
        <f>Sales[[#This Row],[OrderQuantity]]*Sales[[#This Row],[ItemPrice]]</f>
        <v>3578.27</v>
      </c>
      <c r="H212" s="6">
        <f>Sales[[#This Row],[TotalRevenue]]-Sales[[#This Row],[TotalCost]]</f>
        <v>1406.98</v>
      </c>
      <c r="I212" s="4">
        <v>42990</v>
      </c>
      <c r="J212" s="4" t="str">
        <f>CONCATENATE(TEXT(Sales[[#This Row],[OrderDate]],"yyyy"),"-",TEXT(Sales[[#This Row],[OrderDate]],"mm"))</f>
        <v>2017-09</v>
      </c>
      <c r="K212" s="4">
        <v>42998</v>
      </c>
      <c r="L212">
        <v>8</v>
      </c>
      <c r="M212" t="s">
        <v>1300</v>
      </c>
      <c r="N212" t="s">
        <v>344</v>
      </c>
      <c r="O212" t="s">
        <v>106</v>
      </c>
      <c r="P212" t="s">
        <v>52</v>
      </c>
      <c r="Q212" t="s">
        <v>23</v>
      </c>
      <c r="R212" t="s">
        <v>24</v>
      </c>
      <c r="S212" t="s">
        <v>88</v>
      </c>
      <c r="T212" t="s">
        <v>26</v>
      </c>
      <c r="U212" t="s">
        <v>27</v>
      </c>
    </row>
    <row r="213" spans="1:21" x14ac:dyDescent="0.35">
      <c r="A213" t="s">
        <v>1301</v>
      </c>
      <c r="B213">
        <v>44391001</v>
      </c>
      <c r="C213">
        <v>1</v>
      </c>
      <c r="D213" s="1">
        <v>2171.29</v>
      </c>
      <c r="E213" s="1">
        <v>3578.27</v>
      </c>
      <c r="F213" s="6">
        <f>Sales[[#This Row],[OrderQuantity]]*Sales[[#This Row],[ItemCost]]</f>
        <v>2171.29</v>
      </c>
      <c r="G213" s="6">
        <f>Sales[[#This Row],[OrderQuantity]]*Sales[[#This Row],[ItemPrice]]</f>
        <v>3578.27</v>
      </c>
      <c r="H213" s="6">
        <f>Sales[[#This Row],[TotalRevenue]]-Sales[[#This Row],[TotalCost]]</f>
        <v>1406.98</v>
      </c>
      <c r="I213" s="4">
        <v>42990</v>
      </c>
      <c r="J213" s="4" t="str">
        <f>CONCATENATE(TEXT(Sales[[#This Row],[OrderDate]],"yyyy"),"-",TEXT(Sales[[#This Row],[OrderDate]],"mm"))</f>
        <v>2017-09</v>
      </c>
      <c r="K213" s="4">
        <v>42996</v>
      </c>
      <c r="L213">
        <v>6</v>
      </c>
      <c r="M213" t="s">
        <v>1302</v>
      </c>
      <c r="N213" t="s">
        <v>528</v>
      </c>
      <c r="O213" t="s">
        <v>106</v>
      </c>
      <c r="P213" t="s">
        <v>52</v>
      </c>
      <c r="Q213" t="s">
        <v>23</v>
      </c>
      <c r="R213" t="s">
        <v>24</v>
      </c>
      <c r="S213" t="s">
        <v>84</v>
      </c>
      <c r="T213" t="s">
        <v>26</v>
      </c>
      <c r="U213" t="s">
        <v>27</v>
      </c>
    </row>
    <row r="214" spans="1:21" x14ac:dyDescent="0.35">
      <c r="A214" t="s">
        <v>1303</v>
      </c>
      <c r="B214">
        <v>44392001</v>
      </c>
      <c r="C214">
        <v>1</v>
      </c>
      <c r="D214" s="1">
        <v>2171.29</v>
      </c>
      <c r="E214" s="1">
        <v>3578.27</v>
      </c>
      <c r="F214" s="6">
        <f>Sales[[#This Row],[OrderQuantity]]*Sales[[#This Row],[ItemCost]]</f>
        <v>2171.29</v>
      </c>
      <c r="G214" s="6">
        <f>Sales[[#This Row],[OrderQuantity]]*Sales[[#This Row],[ItemPrice]]</f>
        <v>3578.27</v>
      </c>
      <c r="H214" s="6">
        <f>Sales[[#This Row],[TotalRevenue]]-Sales[[#This Row],[TotalCost]]</f>
        <v>1406.98</v>
      </c>
      <c r="I214" s="4">
        <v>42990</v>
      </c>
      <c r="J214" s="4" t="str">
        <f>CONCATENATE(TEXT(Sales[[#This Row],[OrderDate]],"yyyy"),"-",TEXT(Sales[[#This Row],[OrderDate]],"mm"))</f>
        <v>2017-09</v>
      </c>
      <c r="K214" s="4">
        <v>42996</v>
      </c>
      <c r="L214">
        <v>6</v>
      </c>
      <c r="M214" t="s">
        <v>1304</v>
      </c>
      <c r="N214" t="s">
        <v>184</v>
      </c>
      <c r="O214" t="s">
        <v>51</v>
      </c>
      <c r="P214" t="s">
        <v>52</v>
      </c>
      <c r="Q214" t="s">
        <v>23</v>
      </c>
      <c r="R214" t="s">
        <v>24</v>
      </c>
      <c r="S214" t="s">
        <v>88</v>
      </c>
      <c r="T214" t="s">
        <v>26</v>
      </c>
      <c r="U214" t="s">
        <v>27</v>
      </c>
    </row>
    <row r="215" spans="1:21" x14ac:dyDescent="0.35">
      <c r="A215" t="s">
        <v>1316</v>
      </c>
      <c r="B215">
        <v>44398001</v>
      </c>
      <c r="C215">
        <v>1</v>
      </c>
      <c r="D215" s="1">
        <v>2171.29</v>
      </c>
      <c r="E215" s="1">
        <v>3578.27</v>
      </c>
      <c r="F215" s="6">
        <f>Sales[[#This Row],[OrderQuantity]]*Sales[[#This Row],[ItemCost]]</f>
        <v>2171.29</v>
      </c>
      <c r="G215" s="6">
        <f>Sales[[#This Row],[OrderQuantity]]*Sales[[#This Row],[ItemPrice]]</f>
        <v>3578.27</v>
      </c>
      <c r="H215" s="6">
        <f>Sales[[#This Row],[TotalRevenue]]-Sales[[#This Row],[TotalCost]]</f>
        <v>1406.98</v>
      </c>
      <c r="I215" s="4">
        <v>42991</v>
      </c>
      <c r="J215" s="4" t="str">
        <f>CONCATENATE(TEXT(Sales[[#This Row],[OrderDate]],"yyyy"),"-",TEXT(Sales[[#This Row],[OrderDate]],"mm"))</f>
        <v>2017-09</v>
      </c>
      <c r="K215" s="4">
        <v>42995</v>
      </c>
      <c r="L215">
        <v>4</v>
      </c>
      <c r="M215" t="s">
        <v>1317</v>
      </c>
      <c r="N215" t="s">
        <v>199</v>
      </c>
      <c r="O215" t="s">
        <v>51</v>
      </c>
      <c r="P215" t="s">
        <v>52</v>
      </c>
      <c r="Q215" t="s">
        <v>23</v>
      </c>
      <c r="R215" t="s">
        <v>24</v>
      </c>
      <c r="S215" t="s">
        <v>71</v>
      </c>
      <c r="T215" t="s">
        <v>26</v>
      </c>
      <c r="U215" t="s">
        <v>27</v>
      </c>
    </row>
    <row r="216" spans="1:21" x14ac:dyDescent="0.35">
      <c r="A216" t="s">
        <v>1322</v>
      </c>
      <c r="B216">
        <v>44401001</v>
      </c>
      <c r="C216">
        <v>1</v>
      </c>
      <c r="D216" s="1">
        <v>2171.29</v>
      </c>
      <c r="E216" s="1">
        <v>3578.27</v>
      </c>
      <c r="F216" s="6">
        <f>Sales[[#This Row],[OrderQuantity]]*Sales[[#This Row],[ItemCost]]</f>
        <v>2171.29</v>
      </c>
      <c r="G216" s="6">
        <f>Sales[[#This Row],[OrderQuantity]]*Sales[[#This Row],[ItemPrice]]</f>
        <v>3578.27</v>
      </c>
      <c r="H216" s="6">
        <f>Sales[[#This Row],[TotalRevenue]]-Sales[[#This Row],[TotalCost]]</f>
        <v>1406.98</v>
      </c>
      <c r="I216" s="4">
        <v>42992</v>
      </c>
      <c r="J216" s="4" t="str">
        <f>CONCATENATE(TEXT(Sales[[#This Row],[OrderDate]],"yyyy"),"-",TEXT(Sales[[#This Row],[OrderDate]],"mm"))</f>
        <v>2017-09</v>
      </c>
      <c r="K216" s="4">
        <v>42994</v>
      </c>
      <c r="L216">
        <v>2</v>
      </c>
      <c r="M216" t="s">
        <v>1323</v>
      </c>
      <c r="N216" t="s">
        <v>144</v>
      </c>
      <c r="O216" t="s">
        <v>63</v>
      </c>
      <c r="P216" t="s">
        <v>52</v>
      </c>
      <c r="Q216" t="s">
        <v>23</v>
      </c>
      <c r="R216" t="s">
        <v>24</v>
      </c>
      <c r="S216" t="s">
        <v>71</v>
      </c>
      <c r="T216" t="s">
        <v>26</v>
      </c>
      <c r="U216" t="s">
        <v>27</v>
      </c>
    </row>
    <row r="217" spans="1:21" x14ac:dyDescent="0.35">
      <c r="A217" t="s">
        <v>1335</v>
      </c>
      <c r="B217">
        <v>44407001</v>
      </c>
      <c r="C217">
        <v>1</v>
      </c>
      <c r="D217" s="1">
        <v>1898.09</v>
      </c>
      <c r="E217" s="1">
        <v>3374.99</v>
      </c>
      <c r="F217" s="6">
        <f>Sales[[#This Row],[OrderQuantity]]*Sales[[#This Row],[ItemCost]]</f>
        <v>1898.09</v>
      </c>
      <c r="G217" s="6">
        <f>Sales[[#This Row],[OrderQuantity]]*Sales[[#This Row],[ItemPrice]]</f>
        <v>3374.99</v>
      </c>
      <c r="H217" s="6">
        <f>Sales[[#This Row],[TotalRevenue]]-Sales[[#This Row],[TotalCost]]</f>
        <v>1476.8999999999999</v>
      </c>
      <c r="I217" s="4">
        <v>42994</v>
      </c>
      <c r="J217" s="4" t="str">
        <f>CONCATENATE(TEXT(Sales[[#This Row],[OrderDate]],"yyyy"),"-",TEXT(Sales[[#This Row],[OrderDate]],"mm"))</f>
        <v>2017-09</v>
      </c>
      <c r="K217" s="4">
        <v>43003</v>
      </c>
      <c r="L217">
        <v>9</v>
      </c>
      <c r="M217" t="s">
        <v>1336</v>
      </c>
      <c r="N217" t="s">
        <v>396</v>
      </c>
      <c r="O217" t="s">
        <v>106</v>
      </c>
      <c r="P217" t="s">
        <v>52</v>
      </c>
      <c r="Q217" t="s">
        <v>23</v>
      </c>
      <c r="R217" t="s">
        <v>33</v>
      </c>
      <c r="S217" t="s">
        <v>64</v>
      </c>
      <c r="T217" t="s">
        <v>1</v>
      </c>
      <c r="U217" t="s">
        <v>36</v>
      </c>
    </row>
    <row r="218" spans="1:21" x14ac:dyDescent="0.35">
      <c r="A218" t="s">
        <v>1337</v>
      </c>
      <c r="B218">
        <v>44408001</v>
      </c>
      <c r="C218">
        <v>1</v>
      </c>
      <c r="D218" s="1">
        <v>1898.09</v>
      </c>
      <c r="E218" s="1">
        <v>3374.99</v>
      </c>
      <c r="F218" s="6">
        <f>Sales[[#This Row],[OrderQuantity]]*Sales[[#This Row],[ItemCost]]</f>
        <v>1898.09</v>
      </c>
      <c r="G218" s="6">
        <f>Sales[[#This Row],[OrderQuantity]]*Sales[[#This Row],[ItemPrice]]</f>
        <v>3374.99</v>
      </c>
      <c r="H218" s="6">
        <f>Sales[[#This Row],[TotalRevenue]]-Sales[[#This Row],[TotalCost]]</f>
        <v>1476.8999999999999</v>
      </c>
      <c r="I218" s="4">
        <v>42994</v>
      </c>
      <c r="J218" s="4" t="str">
        <f>CONCATENATE(TEXT(Sales[[#This Row],[OrderDate]],"yyyy"),"-",TEXT(Sales[[#This Row],[OrderDate]],"mm"))</f>
        <v>2017-09</v>
      </c>
      <c r="K218" s="4">
        <v>42997</v>
      </c>
      <c r="L218">
        <v>3</v>
      </c>
      <c r="M218" t="s">
        <v>1338</v>
      </c>
      <c r="N218" t="s">
        <v>391</v>
      </c>
      <c r="O218" t="s">
        <v>51</v>
      </c>
      <c r="P218" t="s">
        <v>52</v>
      </c>
      <c r="Q218" t="s">
        <v>23</v>
      </c>
      <c r="R218" t="s">
        <v>33</v>
      </c>
      <c r="S218" t="s">
        <v>64</v>
      </c>
      <c r="T218" t="s">
        <v>1</v>
      </c>
      <c r="U218" t="s">
        <v>36</v>
      </c>
    </row>
    <row r="219" spans="1:21" x14ac:dyDescent="0.35">
      <c r="A219" t="s">
        <v>1339</v>
      </c>
      <c r="B219">
        <v>44409001</v>
      </c>
      <c r="C219">
        <v>1</v>
      </c>
      <c r="D219" s="1">
        <v>413.15</v>
      </c>
      <c r="E219" s="1">
        <v>699.1</v>
      </c>
      <c r="F219" s="6">
        <f>Sales[[#This Row],[OrderQuantity]]*Sales[[#This Row],[ItemCost]]</f>
        <v>413.15</v>
      </c>
      <c r="G219" s="6">
        <f>Sales[[#This Row],[OrderQuantity]]*Sales[[#This Row],[ItemPrice]]</f>
        <v>699.1</v>
      </c>
      <c r="H219" s="6">
        <f>Sales[[#This Row],[TotalRevenue]]-Sales[[#This Row],[TotalCost]]</f>
        <v>285.95000000000005</v>
      </c>
      <c r="I219" s="4">
        <v>42994</v>
      </c>
      <c r="J219" s="4" t="str">
        <f>CONCATENATE(TEXT(Sales[[#This Row],[OrderDate]],"yyyy"),"-",TEXT(Sales[[#This Row],[OrderDate]],"mm"))</f>
        <v>2017-09</v>
      </c>
      <c r="K219" s="4">
        <v>43004</v>
      </c>
      <c r="L219">
        <v>10</v>
      </c>
      <c r="M219" t="s">
        <v>1340</v>
      </c>
      <c r="N219" t="s">
        <v>322</v>
      </c>
      <c r="O219" t="s">
        <v>51</v>
      </c>
      <c r="P219" t="s">
        <v>52</v>
      </c>
      <c r="Q219" t="s">
        <v>23</v>
      </c>
      <c r="R219" t="s">
        <v>24</v>
      </c>
      <c r="S219" t="s">
        <v>671</v>
      </c>
      <c r="T219" t="s">
        <v>26</v>
      </c>
      <c r="U219" t="s">
        <v>47</v>
      </c>
    </row>
    <row r="220" spans="1:21" x14ac:dyDescent="0.35">
      <c r="A220" t="s">
        <v>1345</v>
      </c>
      <c r="B220">
        <v>44412001</v>
      </c>
      <c r="C220">
        <v>1</v>
      </c>
      <c r="D220" s="1">
        <v>1898.09</v>
      </c>
      <c r="E220" s="1">
        <v>3374.99</v>
      </c>
      <c r="F220" s="6">
        <f>Sales[[#This Row],[OrderQuantity]]*Sales[[#This Row],[ItemCost]]</f>
        <v>1898.09</v>
      </c>
      <c r="G220" s="6">
        <f>Sales[[#This Row],[OrderQuantity]]*Sales[[#This Row],[ItemPrice]]</f>
        <v>3374.99</v>
      </c>
      <c r="H220" s="6">
        <f>Sales[[#This Row],[TotalRevenue]]-Sales[[#This Row],[TotalCost]]</f>
        <v>1476.8999999999999</v>
      </c>
      <c r="I220" s="4">
        <v>42995</v>
      </c>
      <c r="J220" s="4" t="str">
        <f>CONCATENATE(TEXT(Sales[[#This Row],[OrderDate]],"yyyy"),"-",TEXT(Sales[[#This Row],[OrderDate]],"mm"))</f>
        <v>2017-09</v>
      </c>
      <c r="K220" s="4">
        <v>42999</v>
      </c>
      <c r="L220">
        <v>4</v>
      </c>
      <c r="M220" t="s">
        <v>1346</v>
      </c>
      <c r="N220" t="s">
        <v>555</v>
      </c>
      <c r="O220" t="s">
        <v>59</v>
      </c>
      <c r="P220" t="s">
        <v>52</v>
      </c>
      <c r="Q220" t="s">
        <v>23</v>
      </c>
      <c r="R220" t="s">
        <v>33</v>
      </c>
      <c r="S220" t="s">
        <v>435</v>
      </c>
      <c r="T220" t="s">
        <v>1</v>
      </c>
      <c r="U220" t="s">
        <v>36</v>
      </c>
    </row>
    <row r="221" spans="1:21" x14ac:dyDescent="0.35">
      <c r="A221" t="s">
        <v>1353</v>
      </c>
      <c r="B221">
        <v>44416001</v>
      </c>
      <c r="C221">
        <v>1</v>
      </c>
      <c r="D221" s="1">
        <v>1912.15</v>
      </c>
      <c r="E221" s="1">
        <v>3399.99</v>
      </c>
      <c r="F221" s="6">
        <f>Sales[[#This Row],[OrderQuantity]]*Sales[[#This Row],[ItemCost]]</f>
        <v>1912.15</v>
      </c>
      <c r="G221" s="6">
        <f>Sales[[#This Row],[OrderQuantity]]*Sales[[#This Row],[ItemPrice]]</f>
        <v>3399.99</v>
      </c>
      <c r="H221" s="6">
        <f>Sales[[#This Row],[TotalRevenue]]-Sales[[#This Row],[TotalCost]]</f>
        <v>1487.8399999999997</v>
      </c>
      <c r="I221" s="4">
        <v>42996</v>
      </c>
      <c r="J221" s="4" t="str">
        <f>CONCATENATE(TEXT(Sales[[#This Row],[OrderDate]],"yyyy"),"-",TEXT(Sales[[#This Row],[OrderDate]],"mm"))</f>
        <v>2017-09</v>
      </c>
      <c r="K221" s="4">
        <v>43005</v>
      </c>
      <c r="L221">
        <v>9</v>
      </c>
      <c r="M221" t="s">
        <v>1354</v>
      </c>
      <c r="N221" t="s">
        <v>422</v>
      </c>
      <c r="O221" t="s">
        <v>63</v>
      </c>
      <c r="P221" t="s">
        <v>52</v>
      </c>
      <c r="Q221" t="s">
        <v>23</v>
      </c>
      <c r="R221" t="s">
        <v>33</v>
      </c>
      <c r="S221" t="s">
        <v>287</v>
      </c>
      <c r="T221" t="s">
        <v>35</v>
      </c>
      <c r="U221" t="s">
        <v>36</v>
      </c>
    </row>
    <row r="222" spans="1:21" x14ac:dyDescent="0.35">
      <c r="A222" t="s">
        <v>1355</v>
      </c>
      <c r="B222">
        <v>44417001</v>
      </c>
      <c r="C222">
        <v>1</v>
      </c>
      <c r="D222" s="1">
        <v>2171.29</v>
      </c>
      <c r="E222" s="1">
        <v>3578.27</v>
      </c>
      <c r="F222" s="6">
        <f>Sales[[#This Row],[OrderQuantity]]*Sales[[#This Row],[ItemCost]]</f>
        <v>2171.29</v>
      </c>
      <c r="G222" s="6">
        <f>Sales[[#This Row],[OrderQuantity]]*Sales[[#This Row],[ItemPrice]]</f>
        <v>3578.27</v>
      </c>
      <c r="H222" s="6">
        <f>Sales[[#This Row],[TotalRevenue]]-Sales[[#This Row],[TotalCost]]</f>
        <v>1406.98</v>
      </c>
      <c r="I222" s="4">
        <v>42996</v>
      </c>
      <c r="J222" s="4" t="str">
        <f>CONCATENATE(TEXT(Sales[[#This Row],[OrderDate]],"yyyy"),"-",TEXT(Sales[[#This Row],[OrderDate]],"mm"))</f>
        <v>2017-09</v>
      </c>
      <c r="K222" s="4">
        <v>42998</v>
      </c>
      <c r="L222">
        <v>2</v>
      </c>
      <c r="M222" t="s">
        <v>1356</v>
      </c>
      <c r="N222" t="s">
        <v>144</v>
      </c>
      <c r="O222" t="s">
        <v>63</v>
      </c>
      <c r="P222" t="s">
        <v>52</v>
      </c>
      <c r="Q222" t="s">
        <v>23</v>
      </c>
      <c r="R222" t="s">
        <v>24</v>
      </c>
      <c r="S222" t="s">
        <v>55</v>
      </c>
      <c r="T222" t="s">
        <v>26</v>
      </c>
      <c r="U222" t="s">
        <v>27</v>
      </c>
    </row>
    <row r="223" spans="1:21" x14ac:dyDescent="0.35">
      <c r="A223" t="s">
        <v>1357</v>
      </c>
      <c r="B223">
        <v>44418001</v>
      </c>
      <c r="C223">
        <v>1</v>
      </c>
      <c r="D223" s="1">
        <v>2171.29</v>
      </c>
      <c r="E223" s="1">
        <v>3578.27</v>
      </c>
      <c r="F223" s="6">
        <f>Sales[[#This Row],[OrderQuantity]]*Sales[[#This Row],[ItemCost]]</f>
        <v>2171.29</v>
      </c>
      <c r="G223" s="6">
        <f>Sales[[#This Row],[OrderQuantity]]*Sales[[#This Row],[ItemPrice]]</f>
        <v>3578.27</v>
      </c>
      <c r="H223" s="6">
        <f>Sales[[#This Row],[TotalRevenue]]-Sales[[#This Row],[TotalCost]]</f>
        <v>1406.98</v>
      </c>
      <c r="I223" s="4">
        <v>42996</v>
      </c>
      <c r="J223" s="4" t="str">
        <f>CONCATENATE(TEXT(Sales[[#This Row],[OrderDate]],"yyyy"),"-",TEXT(Sales[[#This Row],[OrderDate]],"mm"))</f>
        <v>2017-09</v>
      </c>
      <c r="K223" s="4">
        <v>43006</v>
      </c>
      <c r="L223">
        <v>10</v>
      </c>
      <c r="M223" t="s">
        <v>1358</v>
      </c>
      <c r="N223" t="s">
        <v>244</v>
      </c>
      <c r="O223" t="s">
        <v>106</v>
      </c>
      <c r="P223" t="s">
        <v>52</v>
      </c>
      <c r="Q223" t="s">
        <v>23</v>
      </c>
      <c r="R223" t="s">
        <v>24</v>
      </c>
      <c r="S223" t="s">
        <v>55</v>
      </c>
      <c r="T223" t="s">
        <v>26</v>
      </c>
      <c r="U223" t="s">
        <v>27</v>
      </c>
    </row>
    <row r="224" spans="1:21" x14ac:dyDescent="0.35">
      <c r="A224" t="s">
        <v>1359</v>
      </c>
      <c r="B224">
        <v>44419001</v>
      </c>
      <c r="C224">
        <v>1</v>
      </c>
      <c r="D224" s="1">
        <v>2171.29</v>
      </c>
      <c r="E224" s="1">
        <v>3578.27</v>
      </c>
      <c r="F224" s="6">
        <f>Sales[[#This Row],[OrderQuantity]]*Sales[[#This Row],[ItemCost]]</f>
        <v>2171.29</v>
      </c>
      <c r="G224" s="6">
        <f>Sales[[#This Row],[OrderQuantity]]*Sales[[#This Row],[ItemPrice]]</f>
        <v>3578.27</v>
      </c>
      <c r="H224" s="6">
        <f>Sales[[#This Row],[TotalRevenue]]-Sales[[#This Row],[TotalCost]]</f>
        <v>1406.98</v>
      </c>
      <c r="I224" s="4">
        <v>42996</v>
      </c>
      <c r="J224" s="4" t="str">
        <f>CONCATENATE(TEXT(Sales[[#This Row],[OrderDate]],"yyyy"),"-",TEXT(Sales[[#This Row],[OrderDate]],"mm"))</f>
        <v>2017-09</v>
      </c>
      <c r="K224" s="4">
        <v>43003</v>
      </c>
      <c r="L224">
        <v>7</v>
      </c>
      <c r="M224" t="s">
        <v>1360</v>
      </c>
      <c r="N224" t="s">
        <v>58</v>
      </c>
      <c r="O224" t="s">
        <v>59</v>
      </c>
      <c r="P224" t="s">
        <v>52</v>
      </c>
      <c r="Q224" t="s">
        <v>23</v>
      </c>
      <c r="R224" t="s">
        <v>24</v>
      </c>
      <c r="S224" t="s">
        <v>25</v>
      </c>
      <c r="T224" t="s">
        <v>26</v>
      </c>
      <c r="U224" t="s">
        <v>27</v>
      </c>
    </row>
    <row r="225" spans="1:21" x14ac:dyDescent="0.35">
      <c r="A225" t="s">
        <v>1361</v>
      </c>
      <c r="B225">
        <v>44420001</v>
      </c>
      <c r="C225">
        <v>1</v>
      </c>
      <c r="D225" s="1">
        <v>2171.29</v>
      </c>
      <c r="E225" s="1">
        <v>3578.27</v>
      </c>
      <c r="F225" s="6">
        <f>Sales[[#This Row],[OrderQuantity]]*Sales[[#This Row],[ItemCost]]</f>
        <v>2171.29</v>
      </c>
      <c r="G225" s="6">
        <f>Sales[[#This Row],[OrderQuantity]]*Sales[[#This Row],[ItemPrice]]</f>
        <v>3578.27</v>
      </c>
      <c r="H225" s="6">
        <f>Sales[[#This Row],[TotalRevenue]]-Sales[[#This Row],[TotalCost]]</f>
        <v>1406.98</v>
      </c>
      <c r="I225" s="4">
        <v>42996</v>
      </c>
      <c r="J225" s="4" t="str">
        <f>CONCATENATE(TEXT(Sales[[#This Row],[OrderDate]],"yyyy"),"-",TEXT(Sales[[#This Row],[OrderDate]],"mm"))</f>
        <v>2017-09</v>
      </c>
      <c r="K225" s="4">
        <v>43002</v>
      </c>
      <c r="L225">
        <v>6</v>
      </c>
      <c r="M225" t="s">
        <v>1362</v>
      </c>
      <c r="N225" t="s">
        <v>109</v>
      </c>
      <c r="O225" t="s">
        <v>51</v>
      </c>
      <c r="P225" t="s">
        <v>52</v>
      </c>
      <c r="Q225" t="s">
        <v>23</v>
      </c>
      <c r="R225" t="s">
        <v>24</v>
      </c>
      <c r="S225" t="s">
        <v>55</v>
      </c>
      <c r="T225" t="s">
        <v>26</v>
      </c>
      <c r="U225" t="s">
        <v>27</v>
      </c>
    </row>
    <row r="226" spans="1:21" x14ac:dyDescent="0.35">
      <c r="A226" t="s">
        <v>1369</v>
      </c>
      <c r="B226">
        <v>44424001</v>
      </c>
      <c r="C226">
        <v>1</v>
      </c>
      <c r="D226" s="1">
        <v>2171.29</v>
      </c>
      <c r="E226" s="1">
        <v>3578.27</v>
      </c>
      <c r="F226" s="6">
        <f>Sales[[#This Row],[OrderQuantity]]*Sales[[#This Row],[ItemCost]]</f>
        <v>2171.29</v>
      </c>
      <c r="G226" s="6">
        <f>Sales[[#This Row],[OrderQuantity]]*Sales[[#This Row],[ItemPrice]]</f>
        <v>3578.27</v>
      </c>
      <c r="H226" s="6">
        <f>Sales[[#This Row],[TotalRevenue]]-Sales[[#This Row],[TotalCost]]</f>
        <v>1406.98</v>
      </c>
      <c r="I226" s="4">
        <v>42997</v>
      </c>
      <c r="J226" s="4" t="str">
        <f>CONCATENATE(TEXT(Sales[[#This Row],[OrderDate]],"yyyy"),"-",TEXT(Sales[[#This Row],[OrderDate]],"mm"))</f>
        <v>2017-09</v>
      </c>
      <c r="K226" s="4">
        <v>43004</v>
      </c>
      <c r="L226">
        <v>7</v>
      </c>
      <c r="M226" t="s">
        <v>1370</v>
      </c>
      <c r="N226" t="s">
        <v>565</v>
      </c>
      <c r="O226" t="s">
        <v>51</v>
      </c>
      <c r="P226" t="s">
        <v>52</v>
      </c>
      <c r="Q226" t="s">
        <v>23</v>
      </c>
      <c r="R226" t="s">
        <v>24</v>
      </c>
      <c r="S226" t="s">
        <v>71</v>
      </c>
      <c r="T226" t="s">
        <v>26</v>
      </c>
      <c r="U226" t="s">
        <v>27</v>
      </c>
    </row>
    <row r="227" spans="1:21" x14ac:dyDescent="0.35">
      <c r="A227" t="s">
        <v>1371</v>
      </c>
      <c r="B227">
        <v>44425001</v>
      </c>
      <c r="C227">
        <v>1</v>
      </c>
      <c r="D227" s="1">
        <v>2171.29</v>
      </c>
      <c r="E227" s="1">
        <v>3578.27</v>
      </c>
      <c r="F227" s="6">
        <f>Sales[[#This Row],[OrderQuantity]]*Sales[[#This Row],[ItemCost]]</f>
        <v>2171.29</v>
      </c>
      <c r="G227" s="6">
        <f>Sales[[#This Row],[OrderQuantity]]*Sales[[#This Row],[ItemPrice]]</f>
        <v>3578.27</v>
      </c>
      <c r="H227" s="6">
        <f>Sales[[#This Row],[TotalRevenue]]-Sales[[#This Row],[TotalCost]]</f>
        <v>1406.98</v>
      </c>
      <c r="I227" s="4">
        <v>42997</v>
      </c>
      <c r="J227" s="4" t="str">
        <f>CONCATENATE(TEXT(Sales[[#This Row],[OrderDate]],"yyyy"),"-",TEXT(Sales[[#This Row],[OrderDate]],"mm"))</f>
        <v>2017-09</v>
      </c>
      <c r="K227" s="4">
        <v>43005</v>
      </c>
      <c r="L227">
        <v>8</v>
      </c>
      <c r="M227" t="s">
        <v>1372</v>
      </c>
      <c r="N227" t="s">
        <v>109</v>
      </c>
      <c r="O227" t="s">
        <v>51</v>
      </c>
      <c r="P227" t="s">
        <v>52</v>
      </c>
      <c r="Q227" t="s">
        <v>23</v>
      </c>
      <c r="R227" t="s">
        <v>24</v>
      </c>
      <c r="S227" t="s">
        <v>55</v>
      </c>
      <c r="T227" t="s">
        <v>26</v>
      </c>
      <c r="U227" t="s">
        <v>27</v>
      </c>
    </row>
    <row r="228" spans="1:21" x14ac:dyDescent="0.35">
      <c r="A228" t="s">
        <v>1381</v>
      </c>
      <c r="B228">
        <v>44430001</v>
      </c>
      <c r="C228">
        <v>1</v>
      </c>
      <c r="D228" s="1">
        <v>2171.29</v>
      </c>
      <c r="E228" s="1">
        <v>3578.27</v>
      </c>
      <c r="F228" s="6">
        <f>Sales[[#This Row],[OrderQuantity]]*Sales[[#This Row],[ItemCost]]</f>
        <v>2171.29</v>
      </c>
      <c r="G228" s="6">
        <f>Sales[[#This Row],[OrderQuantity]]*Sales[[#This Row],[ItemPrice]]</f>
        <v>3578.27</v>
      </c>
      <c r="H228" s="6">
        <f>Sales[[#This Row],[TotalRevenue]]-Sales[[#This Row],[TotalCost]]</f>
        <v>1406.98</v>
      </c>
      <c r="I228" s="4">
        <v>42998</v>
      </c>
      <c r="J228" s="4" t="str">
        <f>CONCATENATE(TEXT(Sales[[#This Row],[OrderDate]],"yyyy"),"-",TEXT(Sales[[#This Row],[OrderDate]],"mm"))</f>
        <v>2017-09</v>
      </c>
      <c r="K228" s="4">
        <v>43000</v>
      </c>
      <c r="L228">
        <v>2</v>
      </c>
      <c r="M228" t="s">
        <v>1382</v>
      </c>
      <c r="N228" t="s">
        <v>87</v>
      </c>
      <c r="O228" t="s">
        <v>51</v>
      </c>
      <c r="P228" t="s">
        <v>52</v>
      </c>
      <c r="Q228" t="s">
        <v>23</v>
      </c>
      <c r="R228" t="s">
        <v>24</v>
      </c>
      <c r="S228" t="s">
        <v>84</v>
      </c>
      <c r="T228" t="s">
        <v>26</v>
      </c>
      <c r="U228" t="s">
        <v>27</v>
      </c>
    </row>
    <row r="229" spans="1:21" x14ac:dyDescent="0.35">
      <c r="A229" t="s">
        <v>1383</v>
      </c>
      <c r="B229">
        <v>44431001</v>
      </c>
      <c r="C229">
        <v>1</v>
      </c>
      <c r="D229" s="1">
        <v>2171.29</v>
      </c>
      <c r="E229" s="1">
        <v>3578.27</v>
      </c>
      <c r="F229" s="6">
        <f>Sales[[#This Row],[OrderQuantity]]*Sales[[#This Row],[ItemCost]]</f>
        <v>2171.29</v>
      </c>
      <c r="G229" s="6">
        <f>Sales[[#This Row],[OrderQuantity]]*Sales[[#This Row],[ItemPrice]]</f>
        <v>3578.27</v>
      </c>
      <c r="H229" s="6">
        <f>Sales[[#This Row],[TotalRevenue]]-Sales[[#This Row],[TotalCost]]</f>
        <v>1406.98</v>
      </c>
      <c r="I229" s="4">
        <v>42998</v>
      </c>
      <c r="J229" s="4" t="str">
        <f>CONCATENATE(TEXT(Sales[[#This Row],[OrderDate]],"yyyy"),"-",TEXT(Sales[[#This Row],[OrderDate]],"mm"))</f>
        <v>2017-09</v>
      </c>
      <c r="K229" s="4">
        <v>43005</v>
      </c>
      <c r="L229">
        <v>7</v>
      </c>
      <c r="M229" t="s">
        <v>1384</v>
      </c>
      <c r="N229" t="s">
        <v>105</v>
      </c>
      <c r="O229" t="s">
        <v>106</v>
      </c>
      <c r="P229" t="s">
        <v>52</v>
      </c>
      <c r="Q229" t="s">
        <v>23</v>
      </c>
      <c r="R229" t="s">
        <v>24</v>
      </c>
      <c r="S229" t="s">
        <v>71</v>
      </c>
      <c r="T229" t="s">
        <v>26</v>
      </c>
      <c r="U229" t="s">
        <v>27</v>
      </c>
    </row>
    <row r="230" spans="1:21" x14ac:dyDescent="0.35">
      <c r="A230" t="s">
        <v>1395</v>
      </c>
      <c r="B230">
        <v>44437001</v>
      </c>
      <c r="C230">
        <v>1</v>
      </c>
      <c r="D230" s="1">
        <v>1912.15</v>
      </c>
      <c r="E230" s="1">
        <v>3399.99</v>
      </c>
      <c r="F230" s="6">
        <f>Sales[[#This Row],[OrderQuantity]]*Sales[[#This Row],[ItemCost]]</f>
        <v>1912.15</v>
      </c>
      <c r="G230" s="6">
        <f>Sales[[#This Row],[OrderQuantity]]*Sales[[#This Row],[ItemPrice]]</f>
        <v>3399.99</v>
      </c>
      <c r="H230" s="6">
        <f>Sales[[#This Row],[TotalRevenue]]-Sales[[#This Row],[TotalCost]]</f>
        <v>1487.8399999999997</v>
      </c>
      <c r="I230" s="4">
        <v>43000</v>
      </c>
      <c r="J230" s="4" t="str">
        <f>CONCATENATE(TEXT(Sales[[#This Row],[OrderDate]],"yyyy"),"-",TEXT(Sales[[#This Row],[OrderDate]],"mm"))</f>
        <v>2017-09</v>
      </c>
      <c r="K230" s="4">
        <v>43010</v>
      </c>
      <c r="L230">
        <v>10</v>
      </c>
      <c r="M230" t="s">
        <v>1396</v>
      </c>
      <c r="N230" t="s">
        <v>87</v>
      </c>
      <c r="O230" t="s">
        <v>51</v>
      </c>
      <c r="P230" t="s">
        <v>52</v>
      </c>
      <c r="Q230" t="s">
        <v>23</v>
      </c>
      <c r="R230" t="s">
        <v>33</v>
      </c>
      <c r="S230" t="s">
        <v>67</v>
      </c>
      <c r="T230" t="s">
        <v>35</v>
      </c>
      <c r="U230" t="s">
        <v>36</v>
      </c>
    </row>
    <row r="231" spans="1:21" x14ac:dyDescent="0.35">
      <c r="A231" t="s">
        <v>1397</v>
      </c>
      <c r="B231">
        <v>44438001</v>
      </c>
      <c r="C231">
        <v>1</v>
      </c>
      <c r="D231" s="1">
        <v>2171.29</v>
      </c>
      <c r="E231" s="1">
        <v>3578.27</v>
      </c>
      <c r="F231" s="6">
        <f>Sales[[#This Row],[OrderQuantity]]*Sales[[#This Row],[ItemCost]]</f>
        <v>2171.29</v>
      </c>
      <c r="G231" s="6">
        <f>Sales[[#This Row],[OrderQuantity]]*Sales[[#This Row],[ItemPrice]]</f>
        <v>3578.27</v>
      </c>
      <c r="H231" s="6">
        <f>Sales[[#This Row],[TotalRevenue]]-Sales[[#This Row],[TotalCost]]</f>
        <v>1406.98</v>
      </c>
      <c r="I231" s="4">
        <v>43000</v>
      </c>
      <c r="J231" s="4" t="str">
        <f>CONCATENATE(TEXT(Sales[[#This Row],[OrderDate]],"yyyy"),"-",TEXT(Sales[[#This Row],[OrderDate]],"mm"))</f>
        <v>2017-09</v>
      </c>
      <c r="K231" s="4">
        <v>43003</v>
      </c>
      <c r="L231">
        <v>3</v>
      </c>
      <c r="M231" t="s">
        <v>1398</v>
      </c>
      <c r="N231" t="s">
        <v>738</v>
      </c>
      <c r="O231" t="s">
        <v>51</v>
      </c>
      <c r="P231" t="s">
        <v>52</v>
      </c>
      <c r="Q231" t="s">
        <v>23</v>
      </c>
      <c r="R231" t="s">
        <v>24</v>
      </c>
      <c r="S231" t="s">
        <v>71</v>
      </c>
      <c r="T231" t="s">
        <v>26</v>
      </c>
      <c r="U231" t="s">
        <v>27</v>
      </c>
    </row>
    <row r="232" spans="1:21" x14ac:dyDescent="0.35">
      <c r="A232" t="s">
        <v>1407</v>
      </c>
      <c r="B232">
        <v>44443001</v>
      </c>
      <c r="C232">
        <v>1</v>
      </c>
      <c r="D232" s="1">
        <v>2171.29</v>
      </c>
      <c r="E232" s="1">
        <v>3578.27</v>
      </c>
      <c r="F232" s="6">
        <f>Sales[[#This Row],[OrderQuantity]]*Sales[[#This Row],[ItemCost]]</f>
        <v>2171.29</v>
      </c>
      <c r="G232" s="6">
        <f>Sales[[#This Row],[OrderQuantity]]*Sales[[#This Row],[ItemPrice]]</f>
        <v>3578.27</v>
      </c>
      <c r="H232" s="6">
        <f>Sales[[#This Row],[TotalRevenue]]-Sales[[#This Row],[TotalCost]]</f>
        <v>1406.98</v>
      </c>
      <c r="I232" s="4">
        <v>43001</v>
      </c>
      <c r="J232" s="4" t="str">
        <f>CONCATENATE(TEXT(Sales[[#This Row],[OrderDate]],"yyyy"),"-",TEXT(Sales[[#This Row],[OrderDate]],"mm"))</f>
        <v>2017-09</v>
      </c>
      <c r="K232" s="4">
        <v>43011</v>
      </c>
      <c r="L232">
        <v>10</v>
      </c>
      <c r="M232" t="s">
        <v>1408</v>
      </c>
      <c r="N232" t="s">
        <v>87</v>
      </c>
      <c r="O232" t="s">
        <v>51</v>
      </c>
      <c r="P232" t="s">
        <v>52</v>
      </c>
      <c r="Q232" t="s">
        <v>23</v>
      </c>
      <c r="R232" t="s">
        <v>24</v>
      </c>
      <c r="S232" t="s">
        <v>25</v>
      </c>
      <c r="T232" t="s">
        <v>26</v>
      </c>
      <c r="U232" t="s">
        <v>27</v>
      </c>
    </row>
    <row r="233" spans="1:21" x14ac:dyDescent="0.35">
      <c r="A233" t="s">
        <v>1411</v>
      </c>
      <c r="B233">
        <v>44445001</v>
      </c>
      <c r="C233">
        <v>1</v>
      </c>
      <c r="D233" s="1">
        <v>2171.29</v>
      </c>
      <c r="E233" s="1">
        <v>3578.27</v>
      </c>
      <c r="F233" s="6">
        <f>Sales[[#This Row],[OrderQuantity]]*Sales[[#This Row],[ItemCost]]</f>
        <v>2171.29</v>
      </c>
      <c r="G233" s="6">
        <f>Sales[[#This Row],[OrderQuantity]]*Sales[[#This Row],[ItemPrice]]</f>
        <v>3578.27</v>
      </c>
      <c r="H233" s="6">
        <f>Sales[[#This Row],[TotalRevenue]]-Sales[[#This Row],[TotalCost]]</f>
        <v>1406.98</v>
      </c>
      <c r="I233" s="4">
        <v>43003</v>
      </c>
      <c r="J233" s="4" t="str">
        <f>CONCATENATE(TEXT(Sales[[#This Row],[OrderDate]],"yyyy"),"-",TEXT(Sales[[#This Row],[OrderDate]],"mm"))</f>
        <v>2017-09</v>
      </c>
      <c r="K233" s="4">
        <v>43005</v>
      </c>
      <c r="L233">
        <v>2</v>
      </c>
      <c r="M233" t="s">
        <v>1412</v>
      </c>
      <c r="N233" t="s">
        <v>144</v>
      </c>
      <c r="O233" t="s">
        <v>63</v>
      </c>
      <c r="P233" t="s">
        <v>52</v>
      </c>
      <c r="Q233" t="s">
        <v>23</v>
      </c>
      <c r="R233" t="s">
        <v>24</v>
      </c>
      <c r="S233" t="s">
        <v>88</v>
      </c>
      <c r="T233" t="s">
        <v>26</v>
      </c>
      <c r="U233" t="s">
        <v>27</v>
      </c>
    </row>
    <row r="234" spans="1:21" x14ac:dyDescent="0.35">
      <c r="A234" t="s">
        <v>1413</v>
      </c>
      <c r="B234">
        <v>44446001</v>
      </c>
      <c r="C234">
        <v>1</v>
      </c>
      <c r="D234" s="1">
        <v>2171.29</v>
      </c>
      <c r="E234" s="1">
        <v>3578.27</v>
      </c>
      <c r="F234" s="6">
        <f>Sales[[#This Row],[OrderQuantity]]*Sales[[#This Row],[ItemCost]]</f>
        <v>2171.29</v>
      </c>
      <c r="G234" s="6">
        <f>Sales[[#This Row],[OrderQuantity]]*Sales[[#This Row],[ItemPrice]]</f>
        <v>3578.27</v>
      </c>
      <c r="H234" s="6">
        <f>Sales[[#This Row],[TotalRevenue]]-Sales[[#This Row],[TotalCost]]</f>
        <v>1406.98</v>
      </c>
      <c r="I234" s="4">
        <v>43003</v>
      </c>
      <c r="J234" s="4" t="str">
        <f>CONCATENATE(TEXT(Sales[[#This Row],[OrderDate]],"yyyy"),"-",TEXT(Sales[[#This Row],[OrderDate]],"mm"))</f>
        <v>2017-09</v>
      </c>
      <c r="K234" s="4">
        <v>43012</v>
      </c>
      <c r="L234">
        <v>9</v>
      </c>
      <c r="M234" t="s">
        <v>1414</v>
      </c>
      <c r="N234" t="s">
        <v>491</v>
      </c>
      <c r="O234" t="s">
        <v>59</v>
      </c>
      <c r="P234" t="s">
        <v>52</v>
      </c>
      <c r="Q234" t="s">
        <v>23</v>
      </c>
      <c r="R234" t="s">
        <v>24</v>
      </c>
      <c r="S234" t="s">
        <v>84</v>
      </c>
      <c r="T234" t="s">
        <v>26</v>
      </c>
      <c r="U234" t="s">
        <v>27</v>
      </c>
    </row>
    <row r="235" spans="1:21" x14ac:dyDescent="0.35">
      <c r="A235" t="s">
        <v>1428</v>
      </c>
      <c r="B235">
        <v>44453001</v>
      </c>
      <c r="C235">
        <v>1</v>
      </c>
      <c r="D235" s="1">
        <v>2171.29</v>
      </c>
      <c r="E235" s="1">
        <v>3578.27</v>
      </c>
      <c r="F235" s="6">
        <f>Sales[[#This Row],[OrderQuantity]]*Sales[[#This Row],[ItemCost]]</f>
        <v>2171.29</v>
      </c>
      <c r="G235" s="6">
        <f>Sales[[#This Row],[OrderQuantity]]*Sales[[#This Row],[ItemPrice]]</f>
        <v>3578.27</v>
      </c>
      <c r="H235" s="6">
        <f>Sales[[#This Row],[TotalRevenue]]-Sales[[#This Row],[TotalCost]]</f>
        <v>1406.98</v>
      </c>
      <c r="I235" s="4">
        <v>43004</v>
      </c>
      <c r="J235" s="4" t="str">
        <f>CONCATENATE(TEXT(Sales[[#This Row],[OrderDate]],"yyyy"),"-",TEXT(Sales[[#This Row],[OrderDate]],"mm"))</f>
        <v>2017-09</v>
      </c>
      <c r="K235" s="4">
        <v>43010</v>
      </c>
      <c r="L235">
        <v>6</v>
      </c>
      <c r="M235" t="s">
        <v>1429</v>
      </c>
      <c r="N235" t="s">
        <v>422</v>
      </c>
      <c r="O235" t="s">
        <v>63</v>
      </c>
      <c r="P235" t="s">
        <v>52</v>
      </c>
      <c r="Q235" t="s">
        <v>23</v>
      </c>
      <c r="R235" t="s">
        <v>24</v>
      </c>
      <c r="S235" t="s">
        <v>25</v>
      </c>
      <c r="T235" t="s">
        <v>26</v>
      </c>
      <c r="U235" t="s">
        <v>27</v>
      </c>
    </row>
    <row r="236" spans="1:21" x14ac:dyDescent="0.35">
      <c r="A236" t="s">
        <v>1430</v>
      </c>
      <c r="B236">
        <v>44454001</v>
      </c>
      <c r="C236">
        <v>1</v>
      </c>
      <c r="D236" s="1">
        <v>2171.29</v>
      </c>
      <c r="E236" s="1">
        <v>3578.27</v>
      </c>
      <c r="F236" s="6">
        <f>Sales[[#This Row],[OrderQuantity]]*Sales[[#This Row],[ItemCost]]</f>
        <v>2171.29</v>
      </c>
      <c r="G236" s="6">
        <f>Sales[[#This Row],[OrderQuantity]]*Sales[[#This Row],[ItemPrice]]</f>
        <v>3578.27</v>
      </c>
      <c r="H236" s="6">
        <f>Sales[[#This Row],[TotalRevenue]]-Sales[[#This Row],[TotalCost]]</f>
        <v>1406.98</v>
      </c>
      <c r="I236" s="4">
        <v>43004</v>
      </c>
      <c r="J236" s="4" t="str">
        <f>CONCATENATE(TEXT(Sales[[#This Row],[OrderDate]],"yyyy"),"-",TEXT(Sales[[#This Row],[OrderDate]],"mm"))</f>
        <v>2017-09</v>
      </c>
      <c r="K236" s="4">
        <v>43011</v>
      </c>
      <c r="L236">
        <v>7</v>
      </c>
      <c r="M236" t="s">
        <v>1431</v>
      </c>
      <c r="N236" t="s">
        <v>322</v>
      </c>
      <c r="O236" t="s">
        <v>51</v>
      </c>
      <c r="P236" t="s">
        <v>52</v>
      </c>
      <c r="Q236" t="s">
        <v>23</v>
      </c>
      <c r="R236" t="s">
        <v>24</v>
      </c>
      <c r="S236" t="s">
        <v>25</v>
      </c>
      <c r="T236" t="s">
        <v>26</v>
      </c>
      <c r="U236" t="s">
        <v>27</v>
      </c>
    </row>
    <row r="237" spans="1:21" x14ac:dyDescent="0.35">
      <c r="A237" t="s">
        <v>1432</v>
      </c>
      <c r="B237">
        <v>44455001</v>
      </c>
      <c r="C237">
        <v>1</v>
      </c>
      <c r="D237" s="1">
        <v>2171.29</v>
      </c>
      <c r="E237" s="1">
        <v>3578.27</v>
      </c>
      <c r="F237" s="6">
        <f>Sales[[#This Row],[OrderQuantity]]*Sales[[#This Row],[ItemCost]]</f>
        <v>2171.29</v>
      </c>
      <c r="G237" s="6">
        <f>Sales[[#This Row],[OrderQuantity]]*Sales[[#This Row],[ItemPrice]]</f>
        <v>3578.27</v>
      </c>
      <c r="H237" s="6">
        <f>Sales[[#This Row],[TotalRevenue]]-Sales[[#This Row],[TotalCost]]</f>
        <v>1406.98</v>
      </c>
      <c r="I237" s="4">
        <v>43004</v>
      </c>
      <c r="J237" s="4" t="str">
        <f>CONCATENATE(TEXT(Sales[[#This Row],[OrderDate]],"yyyy"),"-",TEXT(Sales[[#This Row],[OrderDate]],"mm"))</f>
        <v>2017-09</v>
      </c>
      <c r="K237" s="4">
        <v>43014</v>
      </c>
      <c r="L237">
        <v>10</v>
      </c>
      <c r="M237" t="s">
        <v>1433</v>
      </c>
      <c r="N237" t="s">
        <v>83</v>
      </c>
      <c r="O237" t="s">
        <v>63</v>
      </c>
      <c r="P237" t="s">
        <v>52</v>
      </c>
      <c r="Q237" t="s">
        <v>23</v>
      </c>
      <c r="R237" t="s">
        <v>24</v>
      </c>
      <c r="S237" t="s">
        <v>71</v>
      </c>
      <c r="T237" t="s">
        <v>26</v>
      </c>
      <c r="U237" t="s">
        <v>27</v>
      </c>
    </row>
    <row r="238" spans="1:21" x14ac:dyDescent="0.35">
      <c r="A238" t="s">
        <v>1434</v>
      </c>
      <c r="B238">
        <v>44456001</v>
      </c>
      <c r="C238">
        <v>1</v>
      </c>
      <c r="D238" s="1">
        <v>413.15</v>
      </c>
      <c r="E238" s="1">
        <v>699.1</v>
      </c>
      <c r="F238" s="6">
        <f>Sales[[#This Row],[OrderQuantity]]*Sales[[#This Row],[ItemCost]]</f>
        <v>413.15</v>
      </c>
      <c r="G238" s="6">
        <f>Sales[[#This Row],[OrderQuantity]]*Sales[[#This Row],[ItemPrice]]</f>
        <v>699.1</v>
      </c>
      <c r="H238" s="6">
        <f>Sales[[#This Row],[TotalRevenue]]-Sales[[#This Row],[TotalCost]]</f>
        <v>285.95000000000005</v>
      </c>
      <c r="I238" s="4">
        <v>43004</v>
      </c>
      <c r="J238" s="4" t="str">
        <f>CONCATENATE(TEXT(Sales[[#This Row],[OrderDate]],"yyyy"),"-",TEXT(Sales[[#This Row],[OrderDate]],"mm"))</f>
        <v>2017-09</v>
      </c>
      <c r="K238" s="4">
        <v>43014</v>
      </c>
      <c r="L238">
        <v>10</v>
      </c>
      <c r="M238" t="s">
        <v>1435</v>
      </c>
      <c r="N238" t="s">
        <v>256</v>
      </c>
      <c r="O238" t="s">
        <v>106</v>
      </c>
      <c r="P238" t="s">
        <v>52</v>
      </c>
      <c r="Q238" t="s">
        <v>23</v>
      </c>
      <c r="R238" t="s">
        <v>24</v>
      </c>
      <c r="S238" t="s">
        <v>671</v>
      </c>
      <c r="T238" t="s">
        <v>26</v>
      </c>
      <c r="U238" t="s">
        <v>47</v>
      </c>
    </row>
    <row r="239" spans="1:21" x14ac:dyDescent="0.35">
      <c r="A239" t="s">
        <v>1445</v>
      </c>
      <c r="B239">
        <v>44461001</v>
      </c>
      <c r="C239">
        <v>1</v>
      </c>
      <c r="D239" s="1">
        <v>2171.29</v>
      </c>
      <c r="E239" s="1">
        <v>3578.27</v>
      </c>
      <c r="F239" s="6">
        <f>Sales[[#This Row],[OrderQuantity]]*Sales[[#This Row],[ItemCost]]</f>
        <v>2171.29</v>
      </c>
      <c r="G239" s="6">
        <f>Sales[[#This Row],[OrderQuantity]]*Sales[[#This Row],[ItemPrice]]</f>
        <v>3578.27</v>
      </c>
      <c r="H239" s="6">
        <f>Sales[[#This Row],[TotalRevenue]]-Sales[[#This Row],[TotalCost]]</f>
        <v>1406.98</v>
      </c>
      <c r="I239" s="4">
        <v>43005</v>
      </c>
      <c r="J239" s="4" t="str">
        <f>CONCATENATE(TEXT(Sales[[#This Row],[OrderDate]],"yyyy"),"-",TEXT(Sales[[#This Row],[OrderDate]],"mm"))</f>
        <v>2017-09</v>
      </c>
      <c r="K239" s="4">
        <v>43012</v>
      </c>
      <c r="L239">
        <v>7</v>
      </c>
      <c r="M239" t="s">
        <v>1446</v>
      </c>
      <c r="N239" t="s">
        <v>322</v>
      </c>
      <c r="O239" t="s">
        <v>51</v>
      </c>
      <c r="P239" t="s">
        <v>52</v>
      </c>
      <c r="Q239" t="s">
        <v>23</v>
      </c>
      <c r="R239" t="s">
        <v>24</v>
      </c>
      <c r="S239" t="s">
        <v>84</v>
      </c>
      <c r="T239" t="s">
        <v>26</v>
      </c>
      <c r="U239" t="s">
        <v>27</v>
      </c>
    </row>
    <row r="240" spans="1:21" x14ac:dyDescent="0.35">
      <c r="A240" t="s">
        <v>1457</v>
      </c>
      <c r="B240">
        <v>44467001</v>
      </c>
      <c r="C240">
        <v>1</v>
      </c>
      <c r="D240" s="1">
        <v>1912.15</v>
      </c>
      <c r="E240" s="1">
        <v>3399.99</v>
      </c>
      <c r="F240" s="6">
        <f>Sales[[#This Row],[OrderQuantity]]*Sales[[#This Row],[ItemCost]]</f>
        <v>1912.15</v>
      </c>
      <c r="G240" s="6">
        <f>Sales[[#This Row],[OrderQuantity]]*Sales[[#This Row],[ItemPrice]]</f>
        <v>3399.99</v>
      </c>
      <c r="H240" s="6">
        <f>Sales[[#This Row],[TotalRevenue]]-Sales[[#This Row],[TotalCost]]</f>
        <v>1487.8399999999997</v>
      </c>
      <c r="I240" s="4">
        <v>43006</v>
      </c>
      <c r="J240" s="4" t="str">
        <f>CONCATENATE(TEXT(Sales[[#This Row],[OrderDate]],"yyyy"),"-",TEXT(Sales[[#This Row],[OrderDate]],"mm"))</f>
        <v>2017-09</v>
      </c>
      <c r="K240" s="4">
        <v>43008</v>
      </c>
      <c r="L240">
        <v>2</v>
      </c>
      <c r="M240" t="s">
        <v>1458</v>
      </c>
      <c r="N240" t="s">
        <v>233</v>
      </c>
      <c r="O240" t="s">
        <v>106</v>
      </c>
      <c r="P240" t="s">
        <v>52</v>
      </c>
      <c r="Q240" t="s">
        <v>23</v>
      </c>
      <c r="R240" t="s">
        <v>33</v>
      </c>
      <c r="S240" t="s">
        <v>34</v>
      </c>
      <c r="T240" t="s">
        <v>35</v>
      </c>
      <c r="U240" t="s">
        <v>36</v>
      </c>
    </row>
    <row r="241" spans="1:21" x14ac:dyDescent="0.35">
      <c r="A241" t="s">
        <v>1459</v>
      </c>
      <c r="B241">
        <v>44468001</v>
      </c>
      <c r="C241">
        <v>1</v>
      </c>
      <c r="D241" s="1">
        <v>1898.09</v>
      </c>
      <c r="E241" s="1">
        <v>3374.99</v>
      </c>
      <c r="F241" s="6">
        <f>Sales[[#This Row],[OrderQuantity]]*Sales[[#This Row],[ItemCost]]</f>
        <v>1898.09</v>
      </c>
      <c r="G241" s="6">
        <f>Sales[[#This Row],[OrderQuantity]]*Sales[[#This Row],[ItemPrice]]</f>
        <v>3374.99</v>
      </c>
      <c r="H241" s="6">
        <f>Sales[[#This Row],[TotalRevenue]]-Sales[[#This Row],[TotalCost]]</f>
        <v>1476.8999999999999</v>
      </c>
      <c r="I241" s="4">
        <v>43006</v>
      </c>
      <c r="J241" s="4" t="str">
        <f>CONCATENATE(TEXT(Sales[[#This Row],[OrderDate]],"yyyy"),"-",TEXT(Sales[[#This Row],[OrderDate]],"mm"))</f>
        <v>2017-09</v>
      </c>
      <c r="K241" s="4">
        <v>43010</v>
      </c>
      <c r="L241">
        <v>4</v>
      </c>
      <c r="M241" t="s">
        <v>1460</v>
      </c>
      <c r="N241" t="s">
        <v>134</v>
      </c>
      <c r="O241" t="s">
        <v>106</v>
      </c>
      <c r="P241" t="s">
        <v>52</v>
      </c>
      <c r="Q241" t="s">
        <v>23</v>
      </c>
      <c r="R241" t="s">
        <v>33</v>
      </c>
      <c r="S241" t="s">
        <v>64</v>
      </c>
      <c r="T241" t="s">
        <v>1</v>
      </c>
      <c r="U241" t="s">
        <v>36</v>
      </c>
    </row>
    <row r="242" spans="1:21" x14ac:dyDescent="0.35">
      <c r="A242" t="s">
        <v>1461</v>
      </c>
      <c r="B242">
        <v>44469001</v>
      </c>
      <c r="C242">
        <v>1</v>
      </c>
      <c r="D242" s="1">
        <v>2171.29</v>
      </c>
      <c r="E242" s="1">
        <v>3578.27</v>
      </c>
      <c r="F242" s="6">
        <f>Sales[[#This Row],[OrderQuantity]]*Sales[[#This Row],[ItemCost]]</f>
        <v>2171.29</v>
      </c>
      <c r="G242" s="6">
        <f>Sales[[#This Row],[OrderQuantity]]*Sales[[#This Row],[ItemPrice]]</f>
        <v>3578.27</v>
      </c>
      <c r="H242" s="6">
        <f>Sales[[#This Row],[TotalRevenue]]-Sales[[#This Row],[TotalCost]]</f>
        <v>1406.98</v>
      </c>
      <c r="I242" s="4">
        <v>43006</v>
      </c>
      <c r="J242" s="4" t="str">
        <f>CONCATENATE(TEXT(Sales[[#This Row],[OrderDate]],"yyyy"),"-",TEXT(Sales[[#This Row],[OrderDate]],"mm"))</f>
        <v>2017-09</v>
      </c>
      <c r="K242" s="4">
        <v>43015</v>
      </c>
      <c r="L242">
        <v>9</v>
      </c>
      <c r="M242" t="s">
        <v>1462</v>
      </c>
      <c r="N242" t="s">
        <v>134</v>
      </c>
      <c r="O242" t="s">
        <v>106</v>
      </c>
      <c r="P242" t="s">
        <v>52</v>
      </c>
      <c r="Q242" t="s">
        <v>23</v>
      </c>
      <c r="R242" t="s">
        <v>24</v>
      </c>
      <c r="S242" t="s">
        <v>88</v>
      </c>
      <c r="T242" t="s">
        <v>26</v>
      </c>
      <c r="U242" t="s">
        <v>27</v>
      </c>
    </row>
    <row r="243" spans="1:21" x14ac:dyDescent="0.35">
      <c r="A243" t="s">
        <v>1463</v>
      </c>
      <c r="B243">
        <v>44470001</v>
      </c>
      <c r="C243">
        <v>1</v>
      </c>
      <c r="D243" s="1">
        <v>2171.29</v>
      </c>
      <c r="E243" s="1">
        <v>3578.27</v>
      </c>
      <c r="F243" s="6">
        <f>Sales[[#This Row],[OrderQuantity]]*Sales[[#This Row],[ItemCost]]</f>
        <v>2171.29</v>
      </c>
      <c r="G243" s="6">
        <f>Sales[[#This Row],[OrderQuantity]]*Sales[[#This Row],[ItemPrice]]</f>
        <v>3578.27</v>
      </c>
      <c r="H243" s="6">
        <f>Sales[[#This Row],[TotalRevenue]]-Sales[[#This Row],[TotalCost]]</f>
        <v>1406.98</v>
      </c>
      <c r="I243" s="4">
        <v>43006</v>
      </c>
      <c r="J243" s="4" t="str">
        <f>CONCATENATE(TEXT(Sales[[#This Row],[OrderDate]],"yyyy"),"-",TEXT(Sales[[#This Row],[OrderDate]],"mm"))</f>
        <v>2017-09</v>
      </c>
      <c r="K243" s="4">
        <v>43008</v>
      </c>
      <c r="L243">
        <v>2</v>
      </c>
      <c r="M243" t="s">
        <v>1464</v>
      </c>
      <c r="N243" t="s">
        <v>299</v>
      </c>
      <c r="O243" t="s">
        <v>63</v>
      </c>
      <c r="P243" t="s">
        <v>52</v>
      </c>
      <c r="Q243" t="s">
        <v>23</v>
      </c>
      <c r="R243" t="s">
        <v>24</v>
      </c>
      <c r="S243" t="s">
        <v>84</v>
      </c>
      <c r="T243" t="s">
        <v>26</v>
      </c>
      <c r="U243" t="s">
        <v>27</v>
      </c>
    </row>
    <row r="244" spans="1:21" x14ac:dyDescent="0.35">
      <c r="A244" t="s">
        <v>1465</v>
      </c>
      <c r="B244">
        <v>44471001</v>
      </c>
      <c r="C244">
        <v>1</v>
      </c>
      <c r="D244" s="1">
        <v>413.15</v>
      </c>
      <c r="E244" s="1">
        <v>699.1</v>
      </c>
      <c r="F244" s="6">
        <f>Sales[[#This Row],[OrderQuantity]]*Sales[[#This Row],[ItemCost]]</f>
        <v>413.15</v>
      </c>
      <c r="G244" s="6">
        <f>Sales[[#This Row],[OrderQuantity]]*Sales[[#This Row],[ItemPrice]]</f>
        <v>699.1</v>
      </c>
      <c r="H244" s="6">
        <f>Sales[[#This Row],[TotalRevenue]]-Sales[[#This Row],[TotalCost]]</f>
        <v>285.95000000000005</v>
      </c>
      <c r="I244" s="4">
        <v>43006</v>
      </c>
      <c r="J244" s="4" t="str">
        <f>CONCATENATE(TEXT(Sales[[#This Row],[OrderDate]],"yyyy"),"-",TEXT(Sales[[#This Row],[OrderDate]],"mm"))</f>
        <v>2017-09</v>
      </c>
      <c r="K244" s="4">
        <v>43016</v>
      </c>
      <c r="L244">
        <v>10</v>
      </c>
      <c r="M244" t="s">
        <v>1466</v>
      </c>
      <c r="N244" t="s">
        <v>322</v>
      </c>
      <c r="O244" t="s">
        <v>51</v>
      </c>
      <c r="P244" t="s">
        <v>52</v>
      </c>
      <c r="Q244" t="s">
        <v>23</v>
      </c>
      <c r="R244" t="s">
        <v>24</v>
      </c>
      <c r="S244" t="s">
        <v>492</v>
      </c>
      <c r="T244" t="s">
        <v>26</v>
      </c>
      <c r="U244" t="s">
        <v>47</v>
      </c>
    </row>
    <row r="245" spans="1:21" x14ac:dyDescent="0.35">
      <c r="A245" t="s">
        <v>1473</v>
      </c>
      <c r="B245">
        <v>44475001</v>
      </c>
      <c r="C245">
        <v>1</v>
      </c>
      <c r="D245" s="1">
        <v>1912.15</v>
      </c>
      <c r="E245" s="1">
        <v>3399.99</v>
      </c>
      <c r="F245" s="6">
        <f>Sales[[#This Row],[OrderQuantity]]*Sales[[#This Row],[ItemCost]]</f>
        <v>1912.15</v>
      </c>
      <c r="G245" s="6">
        <f>Sales[[#This Row],[OrderQuantity]]*Sales[[#This Row],[ItemPrice]]</f>
        <v>3399.99</v>
      </c>
      <c r="H245" s="6">
        <f>Sales[[#This Row],[TotalRevenue]]-Sales[[#This Row],[TotalCost]]</f>
        <v>1487.8399999999997</v>
      </c>
      <c r="I245" s="4">
        <v>43007</v>
      </c>
      <c r="J245" s="4" t="str">
        <f>CONCATENATE(TEXT(Sales[[#This Row],[OrderDate]],"yyyy"),"-",TEXT(Sales[[#This Row],[OrderDate]],"mm"))</f>
        <v>2017-09</v>
      </c>
      <c r="K245" s="4">
        <v>43013</v>
      </c>
      <c r="L245">
        <v>6</v>
      </c>
      <c r="M245" t="s">
        <v>1474</v>
      </c>
      <c r="N245" t="s">
        <v>256</v>
      </c>
      <c r="O245" t="s">
        <v>106</v>
      </c>
      <c r="P245" t="s">
        <v>52</v>
      </c>
      <c r="Q245" t="s">
        <v>23</v>
      </c>
      <c r="R245" t="s">
        <v>33</v>
      </c>
      <c r="S245" t="s">
        <v>287</v>
      </c>
      <c r="T245" t="s">
        <v>35</v>
      </c>
      <c r="U245" t="s">
        <v>36</v>
      </c>
    </row>
    <row r="246" spans="1:21" x14ac:dyDescent="0.35">
      <c r="A246" t="s">
        <v>1475</v>
      </c>
      <c r="B246">
        <v>44476001</v>
      </c>
      <c r="C246">
        <v>1</v>
      </c>
      <c r="D246" s="1">
        <v>2171.29</v>
      </c>
      <c r="E246" s="1">
        <v>3578.27</v>
      </c>
      <c r="F246" s="6">
        <f>Sales[[#This Row],[OrderQuantity]]*Sales[[#This Row],[ItemCost]]</f>
        <v>2171.29</v>
      </c>
      <c r="G246" s="6">
        <f>Sales[[#This Row],[OrderQuantity]]*Sales[[#This Row],[ItemPrice]]</f>
        <v>3578.27</v>
      </c>
      <c r="H246" s="6">
        <f>Sales[[#This Row],[TotalRevenue]]-Sales[[#This Row],[TotalCost]]</f>
        <v>1406.98</v>
      </c>
      <c r="I246" s="4">
        <v>43007</v>
      </c>
      <c r="J246" s="4" t="str">
        <f>CONCATENATE(TEXT(Sales[[#This Row],[OrderDate]],"yyyy"),"-",TEXT(Sales[[#This Row],[OrderDate]],"mm"))</f>
        <v>2017-09</v>
      </c>
      <c r="K246" s="4">
        <v>43012</v>
      </c>
      <c r="L246">
        <v>5</v>
      </c>
      <c r="M246" t="s">
        <v>1476</v>
      </c>
      <c r="N246" t="s">
        <v>233</v>
      </c>
      <c r="O246" t="s">
        <v>106</v>
      </c>
      <c r="P246" t="s">
        <v>52</v>
      </c>
      <c r="Q246" t="s">
        <v>23</v>
      </c>
      <c r="R246" t="s">
        <v>24</v>
      </c>
      <c r="S246" t="s">
        <v>88</v>
      </c>
      <c r="T246" t="s">
        <v>26</v>
      </c>
      <c r="U246" t="s">
        <v>27</v>
      </c>
    </row>
    <row r="247" spans="1:21" x14ac:dyDescent="0.35">
      <c r="A247" t="s">
        <v>1477</v>
      </c>
      <c r="B247">
        <v>44477001</v>
      </c>
      <c r="C247">
        <v>1</v>
      </c>
      <c r="D247" s="1">
        <v>2171.29</v>
      </c>
      <c r="E247" s="1">
        <v>3578.27</v>
      </c>
      <c r="F247" s="6">
        <f>Sales[[#This Row],[OrderQuantity]]*Sales[[#This Row],[ItemCost]]</f>
        <v>2171.29</v>
      </c>
      <c r="G247" s="6">
        <f>Sales[[#This Row],[OrderQuantity]]*Sales[[#This Row],[ItemPrice]]</f>
        <v>3578.27</v>
      </c>
      <c r="H247" s="6">
        <f>Sales[[#This Row],[TotalRevenue]]-Sales[[#This Row],[TotalCost]]</f>
        <v>1406.98</v>
      </c>
      <c r="I247" s="4">
        <v>43007</v>
      </c>
      <c r="J247" s="4" t="str">
        <f>CONCATENATE(TEXT(Sales[[#This Row],[OrderDate]],"yyyy"),"-",TEXT(Sales[[#This Row],[OrderDate]],"mm"))</f>
        <v>2017-09</v>
      </c>
      <c r="K247" s="4">
        <v>43015</v>
      </c>
      <c r="L247">
        <v>8</v>
      </c>
      <c r="M247" t="s">
        <v>1478</v>
      </c>
      <c r="N247" t="s">
        <v>747</v>
      </c>
      <c r="O247" t="s">
        <v>51</v>
      </c>
      <c r="P247" t="s">
        <v>52</v>
      </c>
      <c r="Q247" t="s">
        <v>23</v>
      </c>
      <c r="R247" t="s">
        <v>24</v>
      </c>
      <c r="S247" t="s">
        <v>25</v>
      </c>
      <c r="T247" t="s">
        <v>26</v>
      </c>
      <c r="U247" t="s">
        <v>27</v>
      </c>
    </row>
    <row r="248" spans="1:21" x14ac:dyDescent="0.35">
      <c r="A248" t="s">
        <v>1479</v>
      </c>
      <c r="B248">
        <v>44478001</v>
      </c>
      <c r="C248">
        <v>1</v>
      </c>
      <c r="D248" s="1">
        <v>2171.29</v>
      </c>
      <c r="E248" s="1">
        <v>3578.27</v>
      </c>
      <c r="F248" s="6">
        <f>Sales[[#This Row],[OrderQuantity]]*Sales[[#This Row],[ItemCost]]</f>
        <v>2171.29</v>
      </c>
      <c r="G248" s="6">
        <f>Sales[[#This Row],[OrderQuantity]]*Sales[[#This Row],[ItemPrice]]</f>
        <v>3578.27</v>
      </c>
      <c r="H248" s="6">
        <f>Sales[[#This Row],[TotalRevenue]]-Sales[[#This Row],[TotalCost]]</f>
        <v>1406.98</v>
      </c>
      <c r="I248" s="4">
        <v>43007</v>
      </c>
      <c r="J248" s="4" t="str">
        <f>CONCATENATE(TEXT(Sales[[#This Row],[OrderDate]],"yyyy"),"-",TEXT(Sales[[#This Row],[OrderDate]],"mm"))</f>
        <v>2017-09</v>
      </c>
      <c r="K248" s="4">
        <v>43011</v>
      </c>
      <c r="L248">
        <v>4</v>
      </c>
      <c r="M248" t="s">
        <v>1480</v>
      </c>
      <c r="N248" t="s">
        <v>396</v>
      </c>
      <c r="O248" t="s">
        <v>106</v>
      </c>
      <c r="P248" t="s">
        <v>52</v>
      </c>
      <c r="Q248" t="s">
        <v>23</v>
      </c>
      <c r="R248" t="s">
        <v>24</v>
      </c>
      <c r="S248" t="s">
        <v>88</v>
      </c>
      <c r="T248" t="s">
        <v>26</v>
      </c>
      <c r="U248" t="s">
        <v>27</v>
      </c>
    </row>
    <row r="249" spans="1:21" x14ac:dyDescent="0.35">
      <c r="A249" t="s">
        <v>1492</v>
      </c>
      <c r="B249">
        <v>44574001</v>
      </c>
      <c r="C249">
        <v>1</v>
      </c>
      <c r="D249" s="1">
        <v>1898.09</v>
      </c>
      <c r="E249" s="1">
        <v>3374.99</v>
      </c>
      <c r="F249" s="6">
        <f>Sales[[#This Row],[OrderQuantity]]*Sales[[#This Row],[ItemCost]]</f>
        <v>1898.09</v>
      </c>
      <c r="G249" s="6">
        <f>Sales[[#This Row],[OrderQuantity]]*Sales[[#This Row],[ItemPrice]]</f>
        <v>3374.99</v>
      </c>
      <c r="H249" s="6">
        <f>Sales[[#This Row],[TotalRevenue]]-Sales[[#This Row],[TotalCost]]</f>
        <v>1476.8999999999999</v>
      </c>
      <c r="I249" s="4">
        <v>43009</v>
      </c>
      <c r="J249" s="4" t="str">
        <f>CONCATENATE(TEXT(Sales[[#This Row],[OrderDate]],"yyyy"),"-",TEXT(Sales[[#This Row],[OrderDate]],"mm"))</f>
        <v>2017-10</v>
      </c>
      <c r="K249" s="4">
        <v>43018</v>
      </c>
      <c r="L249">
        <v>9</v>
      </c>
      <c r="M249" t="s">
        <v>1493</v>
      </c>
      <c r="N249" t="s">
        <v>434</v>
      </c>
      <c r="O249" t="s">
        <v>51</v>
      </c>
      <c r="P249" t="s">
        <v>52</v>
      </c>
      <c r="Q249" t="s">
        <v>23</v>
      </c>
      <c r="R249" t="s">
        <v>33</v>
      </c>
      <c r="S249" t="s">
        <v>435</v>
      </c>
      <c r="T249" t="s">
        <v>1</v>
      </c>
      <c r="U249" t="s">
        <v>36</v>
      </c>
    </row>
    <row r="250" spans="1:21" x14ac:dyDescent="0.35">
      <c r="A250" t="s">
        <v>1494</v>
      </c>
      <c r="B250">
        <v>44575001</v>
      </c>
      <c r="C250">
        <v>1</v>
      </c>
      <c r="D250" s="1">
        <v>1912.15</v>
      </c>
      <c r="E250" s="1">
        <v>3399.99</v>
      </c>
      <c r="F250" s="6">
        <f>Sales[[#This Row],[OrderQuantity]]*Sales[[#This Row],[ItemCost]]</f>
        <v>1912.15</v>
      </c>
      <c r="G250" s="6">
        <f>Sales[[#This Row],[OrderQuantity]]*Sales[[#This Row],[ItemPrice]]</f>
        <v>3399.99</v>
      </c>
      <c r="H250" s="6">
        <f>Sales[[#This Row],[TotalRevenue]]-Sales[[#This Row],[TotalCost]]</f>
        <v>1487.8399999999997</v>
      </c>
      <c r="I250" s="4">
        <v>43009</v>
      </c>
      <c r="J250" s="4" t="str">
        <f>CONCATENATE(TEXT(Sales[[#This Row],[OrderDate]],"yyyy"),"-",TEXT(Sales[[#This Row],[OrderDate]],"mm"))</f>
        <v>2017-10</v>
      </c>
      <c r="K250" s="4">
        <v>43019</v>
      </c>
      <c r="L250">
        <v>10</v>
      </c>
      <c r="M250" t="s">
        <v>1495</v>
      </c>
      <c r="N250" t="s">
        <v>391</v>
      </c>
      <c r="O250" t="s">
        <v>51</v>
      </c>
      <c r="P250" t="s">
        <v>52</v>
      </c>
      <c r="Q250" t="s">
        <v>23</v>
      </c>
      <c r="R250" t="s">
        <v>33</v>
      </c>
      <c r="S250" t="s">
        <v>67</v>
      </c>
      <c r="T250" t="s">
        <v>35</v>
      </c>
      <c r="U250" t="s">
        <v>36</v>
      </c>
    </row>
    <row r="251" spans="1:21" x14ac:dyDescent="0.35">
      <c r="A251" t="s">
        <v>1507</v>
      </c>
      <c r="B251">
        <v>44581001</v>
      </c>
      <c r="C251">
        <v>1</v>
      </c>
      <c r="D251" s="1">
        <v>1898.09</v>
      </c>
      <c r="E251" s="1">
        <v>3374.99</v>
      </c>
      <c r="F251" s="6">
        <f>Sales[[#This Row],[OrderQuantity]]*Sales[[#This Row],[ItemCost]]</f>
        <v>1898.09</v>
      </c>
      <c r="G251" s="6">
        <f>Sales[[#This Row],[OrderQuantity]]*Sales[[#This Row],[ItemPrice]]</f>
        <v>3374.99</v>
      </c>
      <c r="H251" s="6">
        <f>Sales[[#This Row],[TotalRevenue]]-Sales[[#This Row],[TotalCost]]</f>
        <v>1476.8999999999999</v>
      </c>
      <c r="I251" s="4">
        <v>43011</v>
      </c>
      <c r="J251" s="4" t="str">
        <f>CONCATENATE(TEXT(Sales[[#This Row],[OrderDate]],"yyyy"),"-",TEXT(Sales[[#This Row],[OrderDate]],"mm"))</f>
        <v>2017-10</v>
      </c>
      <c r="K251" s="4">
        <v>43015</v>
      </c>
      <c r="L251">
        <v>4</v>
      </c>
      <c r="M251" t="s">
        <v>1508</v>
      </c>
      <c r="N251" t="s">
        <v>325</v>
      </c>
      <c r="O251" t="s">
        <v>51</v>
      </c>
      <c r="P251" t="s">
        <v>52</v>
      </c>
      <c r="Q251" t="s">
        <v>23</v>
      </c>
      <c r="R251" t="s">
        <v>33</v>
      </c>
      <c r="S251" t="s">
        <v>419</v>
      </c>
      <c r="T251" t="s">
        <v>1</v>
      </c>
      <c r="U251" t="s">
        <v>36</v>
      </c>
    </row>
    <row r="252" spans="1:21" x14ac:dyDescent="0.35">
      <c r="A252" t="s">
        <v>1509</v>
      </c>
      <c r="B252">
        <v>44582001</v>
      </c>
      <c r="C252">
        <v>1</v>
      </c>
      <c r="D252" s="1">
        <v>1912.15</v>
      </c>
      <c r="E252" s="1">
        <v>3399.99</v>
      </c>
      <c r="F252" s="6">
        <f>Sales[[#This Row],[OrderQuantity]]*Sales[[#This Row],[ItemCost]]</f>
        <v>1912.15</v>
      </c>
      <c r="G252" s="6">
        <f>Sales[[#This Row],[OrderQuantity]]*Sales[[#This Row],[ItemPrice]]</f>
        <v>3399.99</v>
      </c>
      <c r="H252" s="6">
        <f>Sales[[#This Row],[TotalRevenue]]-Sales[[#This Row],[TotalCost]]</f>
        <v>1487.8399999999997</v>
      </c>
      <c r="I252" s="4">
        <v>43011</v>
      </c>
      <c r="J252" s="4" t="str">
        <f>CONCATENATE(TEXT(Sales[[#This Row],[OrderDate]],"yyyy"),"-",TEXT(Sales[[#This Row],[OrderDate]],"mm"))</f>
        <v>2017-10</v>
      </c>
      <c r="K252" s="4">
        <v>43019</v>
      </c>
      <c r="L252">
        <v>8</v>
      </c>
      <c r="M252" t="s">
        <v>1510</v>
      </c>
      <c r="N252" t="s">
        <v>58</v>
      </c>
      <c r="O252" t="s">
        <v>59</v>
      </c>
      <c r="P252" t="s">
        <v>52</v>
      </c>
      <c r="Q252" t="s">
        <v>23</v>
      </c>
      <c r="R252" t="s">
        <v>33</v>
      </c>
      <c r="S252" t="s">
        <v>34</v>
      </c>
      <c r="T252" t="s">
        <v>35</v>
      </c>
      <c r="U252" t="s">
        <v>36</v>
      </c>
    </row>
    <row r="253" spans="1:21" x14ac:dyDescent="0.35">
      <c r="A253" t="s">
        <v>1511</v>
      </c>
      <c r="B253">
        <v>44583001</v>
      </c>
      <c r="C253">
        <v>1</v>
      </c>
      <c r="D253" s="1">
        <v>2171.29</v>
      </c>
      <c r="E253" s="1">
        <v>3578.27</v>
      </c>
      <c r="F253" s="6">
        <f>Sales[[#This Row],[OrderQuantity]]*Sales[[#This Row],[ItemCost]]</f>
        <v>2171.29</v>
      </c>
      <c r="G253" s="6">
        <f>Sales[[#This Row],[OrderQuantity]]*Sales[[#This Row],[ItemPrice]]</f>
        <v>3578.27</v>
      </c>
      <c r="H253" s="6">
        <f>Sales[[#This Row],[TotalRevenue]]-Sales[[#This Row],[TotalCost]]</f>
        <v>1406.98</v>
      </c>
      <c r="I253" s="4">
        <v>43011</v>
      </c>
      <c r="J253" s="4" t="str">
        <f>CONCATENATE(TEXT(Sales[[#This Row],[OrderDate]],"yyyy"),"-",TEXT(Sales[[#This Row],[OrderDate]],"mm"))</f>
        <v>2017-10</v>
      </c>
      <c r="K253" s="4">
        <v>43018</v>
      </c>
      <c r="L253">
        <v>7</v>
      </c>
      <c r="M253" t="s">
        <v>1512</v>
      </c>
      <c r="N253" t="s">
        <v>1194</v>
      </c>
      <c r="O253" t="s">
        <v>51</v>
      </c>
      <c r="P253" t="s">
        <v>52</v>
      </c>
      <c r="Q253" t="s">
        <v>23</v>
      </c>
      <c r="R253" t="s">
        <v>24</v>
      </c>
      <c r="S253" t="s">
        <v>25</v>
      </c>
      <c r="T253" t="s">
        <v>26</v>
      </c>
      <c r="U253" t="s">
        <v>27</v>
      </c>
    </row>
    <row r="254" spans="1:21" x14ac:dyDescent="0.35">
      <c r="A254" t="s">
        <v>1523</v>
      </c>
      <c r="B254">
        <v>44589001</v>
      </c>
      <c r="C254">
        <v>1</v>
      </c>
      <c r="D254" s="1">
        <v>1912.15</v>
      </c>
      <c r="E254" s="1">
        <v>3399.99</v>
      </c>
      <c r="F254" s="6">
        <f>Sales[[#This Row],[OrderQuantity]]*Sales[[#This Row],[ItemCost]]</f>
        <v>1912.15</v>
      </c>
      <c r="G254" s="6">
        <f>Sales[[#This Row],[OrderQuantity]]*Sales[[#This Row],[ItemPrice]]</f>
        <v>3399.99</v>
      </c>
      <c r="H254" s="6">
        <f>Sales[[#This Row],[TotalRevenue]]-Sales[[#This Row],[TotalCost]]</f>
        <v>1487.8399999999997</v>
      </c>
      <c r="I254" s="4">
        <v>43012</v>
      </c>
      <c r="J254" s="4" t="str">
        <f>CONCATENATE(TEXT(Sales[[#This Row],[OrderDate]],"yyyy"),"-",TEXT(Sales[[#This Row],[OrderDate]],"mm"))</f>
        <v>2017-10</v>
      </c>
      <c r="K254" s="4">
        <v>43022</v>
      </c>
      <c r="L254">
        <v>10</v>
      </c>
      <c r="M254" t="s">
        <v>1524</v>
      </c>
      <c r="N254" t="s">
        <v>422</v>
      </c>
      <c r="O254" t="s">
        <v>63</v>
      </c>
      <c r="P254" t="s">
        <v>52</v>
      </c>
      <c r="Q254" t="s">
        <v>23</v>
      </c>
      <c r="R254" t="s">
        <v>33</v>
      </c>
      <c r="S254" t="s">
        <v>34</v>
      </c>
      <c r="T254" t="s">
        <v>35</v>
      </c>
      <c r="U254" t="s">
        <v>36</v>
      </c>
    </row>
    <row r="255" spans="1:21" x14ac:dyDescent="0.35">
      <c r="A255" t="s">
        <v>1533</v>
      </c>
      <c r="B255">
        <v>44594001</v>
      </c>
      <c r="C255">
        <v>1</v>
      </c>
      <c r="D255" s="1">
        <v>2171.29</v>
      </c>
      <c r="E255" s="1">
        <v>3578.27</v>
      </c>
      <c r="F255" s="6">
        <f>Sales[[#This Row],[OrderQuantity]]*Sales[[#This Row],[ItemCost]]</f>
        <v>2171.29</v>
      </c>
      <c r="G255" s="6">
        <f>Sales[[#This Row],[OrderQuantity]]*Sales[[#This Row],[ItemPrice]]</f>
        <v>3578.27</v>
      </c>
      <c r="H255" s="6">
        <f>Sales[[#This Row],[TotalRevenue]]-Sales[[#This Row],[TotalCost]]</f>
        <v>1406.98</v>
      </c>
      <c r="I255" s="4">
        <v>43013</v>
      </c>
      <c r="J255" s="4" t="str">
        <f>CONCATENATE(TEXT(Sales[[#This Row],[OrderDate]],"yyyy"),"-",TEXT(Sales[[#This Row],[OrderDate]],"mm"))</f>
        <v>2017-10</v>
      </c>
      <c r="K255" s="4">
        <v>43018</v>
      </c>
      <c r="L255">
        <v>5</v>
      </c>
      <c r="M255" t="s">
        <v>1534</v>
      </c>
      <c r="N255" t="s">
        <v>528</v>
      </c>
      <c r="O255" t="s">
        <v>106</v>
      </c>
      <c r="P255" t="s">
        <v>52</v>
      </c>
      <c r="Q255" t="s">
        <v>23</v>
      </c>
      <c r="R255" t="s">
        <v>24</v>
      </c>
      <c r="S255" t="s">
        <v>25</v>
      </c>
      <c r="T255" t="s">
        <v>26</v>
      </c>
      <c r="U255" t="s">
        <v>27</v>
      </c>
    </row>
    <row r="256" spans="1:21" x14ac:dyDescent="0.35">
      <c r="A256" t="s">
        <v>1535</v>
      </c>
      <c r="B256">
        <v>44595001</v>
      </c>
      <c r="C256">
        <v>1</v>
      </c>
      <c r="D256" s="1">
        <v>1912.15</v>
      </c>
      <c r="E256" s="1">
        <v>3399.99</v>
      </c>
      <c r="F256" s="6">
        <f>Sales[[#This Row],[OrderQuantity]]*Sales[[#This Row],[ItemCost]]</f>
        <v>1912.15</v>
      </c>
      <c r="G256" s="6">
        <f>Sales[[#This Row],[OrderQuantity]]*Sales[[#This Row],[ItemPrice]]</f>
        <v>3399.99</v>
      </c>
      <c r="H256" s="6">
        <f>Sales[[#This Row],[TotalRevenue]]-Sales[[#This Row],[TotalCost]]</f>
        <v>1487.8399999999997</v>
      </c>
      <c r="I256" s="4">
        <v>43013</v>
      </c>
      <c r="J256" s="4" t="str">
        <f>CONCATENATE(TEXT(Sales[[#This Row],[OrderDate]],"yyyy"),"-",TEXT(Sales[[#This Row],[OrderDate]],"mm"))</f>
        <v>2017-10</v>
      </c>
      <c r="K256" s="4">
        <v>43023</v>
      </c>
      <c r="L256">
        <v>10</v>
      </c>
      <c r="M256" t="s">
        <v>1536</v>
      </c>
      <c r="N256" t="s">
        <v>193</v>
      </c>
      <c r="O256" t="s">
        <v>106</v>
      </c>
      <c r="P256" t="s">
        <v>52</v>
      </c>
      <c r="Q256" t="s">
        <v>23</v>
      </c>
      <c r="R256" t="s">
        <v>33</v>
      </c>
      <c r="S256" t="s">
        <v>287</v>
      </c>
      <c r="T256" t="s">
        <v>35</v>
      </c>
      <c r="U256" t="s">
        <v>36</v>
      </c>
    </row>
    <row r="257" spans="1:21" x14ac:dyDescent="0.35">
      <c r="A257" t="s">
        <v>1537</v>
      </c>
      <c r="B257">
        <v>44596001</v>
      </c>
      <c r="C257">
        <v>1</v>
      </c>
      <c r="D257" s="1">
        <v>2171.29</v>
      </c>
      <c r="E257" s="1">
        <v>3578.27</v>
      </c>
      <c r="F257" s="6">
        <f>Sales[[#This Row],[OrderQuantity]]*Sales[[#This Row],[ItemCost]]</f>
        <v>2171.29</v>
      </c>
      <c r="G257" s="6">
        <f>Sales[[#This Row],[OrderQuantity]]*Sales[[#This Row],[ItemPrice]]</f>
        <v>3578.27</v>
      </c>
      <c r="H257" s="6">
        <f>Sales[[#This Row],[TotalRevenue]]-Sales[[#This Row],[TotalCost]]</f>
        <v>1406.98</v>
      </c>
      <c r="I257" s="4">
        <v>43013</v>
      </c>
      <c r="J257" s="4" t="str">
        <f>CONCATENATE(TEXT(Sales[[#This Row],[OrderDate]],"yyyy"),"-",TEXT(Sales[[#This Row],[OrderDate]],"mm"))</f>
        <v>2017-10</v>
      </c>
      <c r="K257" s="4">
        <v>43020</v>
      </c>
      <c r="L257">
        <v>7</v>
      </c>
      <c r="M257" t="s">
        <v>1538</v>
      </c>
      <c r="N257" t="s">
        <v>167</v>
      </c>
      <c r="O257" t="s">
        <v>63</v>
      </c>
      <c r="P257" t="s">
        <v>52</v>
      </c>
      <c r="Q257" t="s">
        <v>23</v>
      </c>
      <c r="R257" t="s">
        <v>24</v>
      </c>
      <c r="S257" t="s">
        <v>84</v>
      </c>
      <c r="T257" t="s">
        <v>26</v>
      </c>
      <c r="U257" t="s">
        <v>27</v>
      </c>
    </row>
    <row r="258" spans="1:21" x14ac:dyDescent="0.35">
      <c r="A258" t="s">
        <v>1546</v>
      </c>
      <c r="B258">
        <v>44600001</v>
      </c>
      <c r="C258">
        <v>1</v>
      </c>
      <c r="D258" s="1">
        <v>2171.29</v>
      </c>
      <c r="E258" s="1">
        <v>3578.27</v>
      </c>
      <c r="F258" s="6">
        <f>Sales[[#This Row],[OrderQuantity]]*Sales[[#This Row],[ItemCost]]</f>
        <v>2171.29</v>
      </c>
      <c r="G258" s="6">
        <f>Sales[[#This Row],[OrderQuantity]]*Sales[[#This Row],[ItemPrice]]</f>
        <v>3578.27</v>
      </c>
      <c r="H258" s="6">
        <f>Sales[[#This Row],[TotalRevenue]]-Sales[[#This Row],[TotalCost]]</f>
        <v>1406.98</v>
      </c>
      <c r="I258" s="4">
        <v>43014</v>
      </c>
      <c r="J258" s="4" t="str">
        <f>CONCATENATE(TEXT(Sales[[#This Row],[OrderDate]],"yyyy"),"-",TEXT(Sales[[#This Row],[OrderDate]],"mm"))</f>
        <v>2017-10</v>
      </c>
      <c r="K258" s="4">
        <v>43020</v>
      </c>
      <c r="L258">
        <v>6</v>
      </c>
      <c r="M258" t="s">
        <v>1547</v>
      </c>
      <c r="N258" t="s">
        <v>184</v>
      </c>
      <c r="O258" t="s">
        <v>51</v>
      </c>
      <c r="P258" t="s">
        <v>52</v>
      </c>
      <c r="Q258" t="s">
        <v>23</v>
      </c>
      <c r="R258" t="s">
        <v>24</v>
      </c>
      <c r="S258" t="s">
        <v>88</v>
      </c>
      <c r="T258" t="s">
        <v>26</v>
      </c>
      <c r="U258" t="s">
        <v>27</v>
      </c>
    </row>
    <row r="259" spans="1:21" x14ac:dyDescent="0.35">
      <c r="A259" t="s">
        <v>1548</v>
      </c>
      <c r="B259">
        <v>44601001</v>
      </c>
      <c r="C259">
        <v>1</v>
      </c>
      <c r="D259" s="1">
        <v>1912.15</v>
      </c>
      <c r="E259" s="1">
        <v>3399.99</v>
      </c>
      <c r="F259" s="6">
        <f>Sales[[#This Row],[OrderQuantity]]*Sales[[#This Row],[ItemCost]]</f>
        <v>1912.15</v>
      </c>
      <c r="G259" s="6">
        <f>Sales[[#This Row],[OrderQuantity]]*Sales[[#This Row],[ItemPrice]]</f>
        <v>3399.99</v>
      </c>
      <c r="H259" s="6">
        <f>Sales[[#This Row],[TotalRevenue]]-Sales[[#This Row],[TotalCost]]</f>
        <v>1487.8399999999997</v>
      </c>
      <c r="I259" s="4">
        <v>43014</v>
      </c>
      <c r="J259" s="4" t="str">
        <f>CONCATENATE(TEXT(Sales[[#This Row],[OrderDate]],"yyyy"),"-",TEXT(Sales[[#This Row],[OrderDate]],"mm"))</f>
        <v>2017-10</v>
      </c>
      <c r="K259" s="4">
        <v>43022</v>
      </c>
      <c r="L259">
        <v>8</v>
      </c>
      <c r="M259" t="s">
        <v>1549</v>
      </c>
      <c r="N259" t="s">
        <v>156</v>
      </c>
      <c r="O259" t="s">
        <v>51</v>
      </c>
      <c r="P259" t="s">
        <v>52</v>
      </c>
      <c r="Q259" t="s">
        <v>23</v>
      </c>
      <c r="R259" t="s">
        <v>33</v>
      </c>
      <c r="S259" t="s">
        <v>287</v>
      </c>
      <c r="T259" t="s">
        <v>35</v>
      </c>
      <c r="U259" t="s">
        <v>36</v>
      </c>
    </row>
    <row r="260" spans="1:21" x14ac:dyDescent="0.35">
      <c r="A260" t="s">
        <v>1562</v>
      </c>
      <c r="B260">
        <v>44608001</v>
      </c>
      <c r="C260">
        <v>1</v>
      </c>
      <c r="D260" s="1">
        <v>2171.29</v>
      </c>
      <c r="E260" s="1">
        <v>3578.27</v>
      </c>
      <c r="F260" s="6">
        <f>Sales[[#This Row],[OrderQuantity]]*Sales[[#This Row],[ItemCost]]</f>
        <v>2171.29</v>
      </c>
      <c r="G260" s="6">
        <f>Sales[[#This Row],[OrderQuantity]]*Sales[[#This Row],[ItemPrice]]</f>
        <v>3578.27</v>
      </c>
      <c r="H260" s="6">
        <f>Sales[[#This Row],[TotalRevenue]]-Sales[[#This Row],[TotalCost]]</f>
        <v>1406.98</v>
      </c>
      <c r="I260" s="4">
        <v>43015</v>
      </c>
      <c r="J260" s="4" t="str">
        <f>CONCATENATE(TEXT(Sales[[#This Row],[OrderDate]],"yyyy"),"-",TEXT(Sales[[#This Row],[OrderDate]],"mm"))</f>
        <v>2017-10</v>
      </c>
      <c r="K260" s="4">
        <v>43024</v>
      </c>
      <c r="L260">
        <v>9</v>
      </c>
      <c r="M260" t="s">
        <v>1563</v>
      </c>
      <c r="N260" t="s">
        <v>325</v>
      </c>
      <c r="O260" t="s">
        <v>51</v>
      </c>
      <c r="P260" t="s">
        <v>52</v>
      </c>
      <c r="Q260" t="s">
        <v>23</v>
      </c>
      <c r="R260" t="s">
        <v>24</v>
      </c>
      <c r="S260" t="s">
        <v>84</v>
      </c>
      <c r="T260" t="s">
        <v>26</v>
      </c>
      <c r="U260" t="s">
        <v>27</v>
      </c>
    </row>
    <row r="261" spans="1:21" x14ac:dyDescent="0.35">
      <c r="A261" t="s">
        <v>1564</v>
      </c>
      <c r="B261">
        <v>44609001</v>
      </c>
      <c r="C261">
        <v>1</v>
      </c>
      <c r="D261" s="1">
        <v>2171.29</v>
      </c>
      <c r="E261" s="1">
        <v>3578.27</v>
      </c>
      <c r="F261" s="6">
        <f>Sales[[#This Row],[OrderQuantity]]*Sales[[#This Row],[ItemCost]]</f>
        <v>2171.29</v>
      </c>
      <c r="G261" s="6">
        <f>Sales[[#This Row],[OrderQuantity]]*Sales[[#This Row],[ItemPrice]]</f>
        <v>3578.27</v>
      </c>
      <c r="H261" s="6">
        <f>Sales[[#This Row],[TotalRevenue]]-Sales[[#This Row],[TotalCost]]</f>
        <v>1406.98</v>
      </c>
      <c r="I261" s="4">
        <v>43015</v>
      </c>
      <c r="J261" s="4" t="str">
        <f>CONCATENATE(TEXT(Sales[[#This Row],[OrderDate]],"yyyy"),"-",TEXT(Sales[[#This Row],[OrderDate]],"mm"))</f>
        <v>2017-10</v>
      </c>
      <c r="K261" s="4">
        <v>43018</v>
      </c>
      <c r="L261">
        <v>3</v>
      </c>
      <c r="M261" t="s">
        <v>1565</v>
      </c>
      <c r="N261" t="s">
        <v>144</v>
      </c>
      <c r="O261" t="s">
        <v>63</v>
      </c>
      <c r="P261" t="s">
        <v>52</v>
      </c>
      <c r="Q261" t="s">
        <v>23</v>
      </c>
      <c r="R261" t="s">
        <v>24</v>
      </c>
      <c r="S261" t="s">
        <v>55</v>
      </c>
      <c r="T261" t="s">
        <v>26</v>
      </c>
      <c r="U261" t="s">
        <v>27</v>
      </c>
    </row>
    <row r="262" spans="1:21" x14ac:dyDescent="0.35">
      <c r="A262" t="s">
        <v>1566</v>
      </c>
      <c r="B262">
        <v>44610001</v>
      </c>
      <c r="C262">
        <v>1</v>
      </c>
      <c r="D262" s="1">
        <v>2171.29</v>
      </c>
      <c r="E262" s="1">
        <v>3578.27</v>
      </c>
      <c r="F262" s="6">
        <f>Sales[[#This Row],[OrderQuantity]]*Sales[[#This Row],[ItemCost]]</f>
        <v>2171.29</v>
      </c>
      <c r="G262" s="6">
        <f>Sales[[#This Row],[OrderQuantity]]*Sales[[#This Row],[ItemPrice]]</f>
        <v>3578.27</v>
      </c>
      <c r="H262" s="6">
        <f>Sales[[#This Row],[TotalRevenue]]-Sales[[#This Row],[TotalCost]]</f>
        <v>1406.98</v>
      </c>
      <c r="I262" s="4">
        <v>43015</v>
      </c>
      <c r="J262" s="4" t="str">
        <f>CONCATENATE(TEXT(Sales[[#This Row],[OrderDate]],"yyyy"),"-",TEXT(Sales[[#This Row],[OrderDate]],"mm"))</f>
        <v>2017-10</v>
      </c>
      <c r="K262" s="4">
        <v>43024</v>
      </c>
      <c r="L262">
        <v>9</v>
      </c>
      <c r="M262" t="s">
        <v>1567</v>
      </c>
      <c r="N262" t="s">
        <v>322</v>
      </c>
      <c r="O262" t="s">
        <v>51</v>
      </c>
      <c r="P262" t="s">
        <v>52</v>
      </c>
      <c r="Q262" t="s">
        <v>23</v>
      </c>
      <c r="R262" t="s">
        <v>24</v>
      </c>
      <c r="S262" t="s">
        <v>84</v>
      </c>
      <c r="T262" t="s">
        <v>26</v>
      </c>
      <c r="U262" t="s">
        <v>27</v>
      </c>
    </row>
    <row r="263" spans="1:21" x14ac:dyDescent="0.35">
      <c r="A263" t="s">
        <v>1582</v>
      </c>
      <c r="B263">
        <v>44618001</v>
      </c>
      <c r="C263">
        <v>1</v>
      </c>
      <c r="D263" s="1">
        <v>2171.29</v>
      </c>
      <c r="E263" s="1">
        <v>3578.27</v>
      </c>
      <c r="F263" s="6">
        <f>Sales[[#This Row],[OrderQuantity]]*Sales[[#This Row],[ItemCost]]</f>
        <v>2171.29</v>
      </c>
      <c r="G263" s="6">
        <f>Sales[[#This Row],[OrderQuantity]]*Sales[[#This Row],[ItemPrice]]</f>
        <v>3578.27</v>
      </c>
      <c r="H263" s="6">
        <f>Sales[[#This Row],[TotalRevenue]]-Sales[[#This Row],[TotalCost]]</f>
        <v>1406.98</v>
      </c>
      <c r="I263" s="4">
        <v>43016</v>
      </c>
      <c r="J263" s="4" t="str">
        <f>CONCATENATE(TEXT(Sales[[#This Row],[OrderDate]],"yyyy"),"-",TEXT(Sales[[#This Row],[OrderDate]],"mm"))</f>
        <v>2017-10</v>
      </c>
      <c r="K263" s="4">
        <v>43019</v>
      </c>
      <c r="L263">
        <v>3</v>
      </c>
      <c r="M263" t="s">
        <v>1583</v>
      </c>
      <c r="N263" t="s">
        <v>325</v>
      </c>
      <c r="O263" t="s">
        <v>51</v>
      </c>
      <c r="P263" t="s">
        <v>52</v>
      </c>
      <c r="Q263" t="s">
        <v>23</v>
      </c>
      <c r="R263" t="s">
        <v>24</v>
      </c>
      <c r="S263" t="s">
        <v>88</v>
      </c>
      <c r="T263" t="s">
        <v>26</v>
      </c>
      <c r="U263" t="s">
        <v>27</v>
      </c>
    </row>
    <row r="264" spans="1:21" x14ac:dyDescent="0.35">
      <c r="A264" t="s">
        <v>1587</v>
      </c>
      <c r="B264">
        <v>44620001</v>
      </c>
      <c r="C264">
        <v>1</v>
      </c>
      <c r="D264" s="1">
        <v>2171.29</v>
      </c>
      <c r="E264" s="1">
        <v>3578.27</v>
      </c>
      <c r="F264" s="6">
        <f>Sales[[#This Row],[OrderQuantity]]*Sales[[#This Row],[ItemCost]]</f>
        <v>2171.29</v>
      </c>
      <c r="G264" s="6">
        <f>Sales[[#This Row],[OrderQuantity]]*Sales[[#This Row],[ItemPrice]]</f>
        <v>3578.27</v>
      </c>
      <c r="H264" s="6">
        <f>Sales[[#This Row],[TotalRevenue]]-Sales[[#This Row],[TotalCost]]</f>
        <v>1406.98</v>
      </c>
      <c r="I264" s="4">
        <v>43017</v>
      </c>
      <c r="J264" s="4" t="str">
        <f>CONCATENATE(TEXT(Sales[[#This Row],[OrderDate]],"yyyy"),"-",TEXT(Sales[[#This Row],[OrderDate]],"mm"))</f>
        <v>2017-10</v>
      </c>
      <c r="K264" s="4">
        <v>43023</v>
      </c>
      <c r="L264">
        <v>6</v>
      </c>
      <c r="M264" t="s">
        <v>1588</v>
      </c>
      <c r="N264" t="s">
        <v>83</v>
      </c>
      <c r="O264" t="s">
        <v>63</v>
      </c>
      <c r="P264" t="s">
        <v>52</v>
      </c>
      <c r="Q264" t="s">
        <v>23</v>
      </c>
      <c r="R264" t="s">
        <v>24</v>
      </c>
      <c r="S264" t="s">
        <v>71</v>
      </c>
      <c r="T264" t="s">
        <v>26</v>
      </c>
      <c r="U264" t="s">
        <v>27</v>
      </c>
    </row>
    <row r="265" spans="1:21" x14ac:dyDescent="0.35">
      <c r="A265" t="s">
        <v>1589</v>
      </c>
      <c r="B265">
        <v>44621001</v>
      </c>
      <c r="C265">
        <v>1</v>
      </c>
      <c r="D265" s="1">
        <v>2171.29</v>
      </c>
      <c r="E265" s="1">
        <v>3578.27</v>
      </c>
      <c r="F265" s="6">
        <f>Sales[[#This Row],[OrderQuantity]]*Sales[[#This Row],[ItemCost]]</f>
        <v>2171.29</v>
      </c>
      <c r="G265" s="6">
        <f>Sales[[#This Row],[OrderQuantity]]*Sales[[#This Row],[ItemPrice]]</f>
        <v>3578.27</v>
      </c>
      <c r="H265" s="6">
        <f>Sales[[#This Row],[TotalRevenue]]-Sales[[#This Row],[TotalCost]]</f>
        <v>1406.98</v>
      </c>
      <c r="I265" s="4">
        <v>43017</v>
      </c>
      <c r="J265" s="4" t="str">
        <f>CONCATENATE(TEXT(Sales[[#This Row],[OrderDate]],"yyyy"),"-",TEXT(Sales[[#This Row],[OrderDate]],"mm"))</f>
        <v>2017-10</v>
      </c>
      <c r="K265" s="4">
        <v>43026</v>
      </c>
      <c r="L265">
        <v>9</v>
      </c>
      <c r="M265" t="s">
        <v>1590</v>
      </c>
      <c r="N265" t="s">
        <v>159</v>
      </c>
      <c r="O265" t="s">
        <v>63</v>
      </c>
      <c r="P265" t="s">
        <v>52</v>
      </c>
      <c r="Q265" t="s">
        <v>23</v>
      </c>
      <c r="R265" t="s">
        <v>24</v>
      </c>
      <c r="S265" t="s">
        <v>84</v>
      </c>
      <c r="T265" t="s">
        <v>26</v>
      </c>
      <c r="U265" t="s">
        <v>27</v>
      </c>
    </row>
    <row r="266" spans="1:21" x14ac:dyDescent="0.35">
      <c r="A266" t="s">
        <v>1600</v>
      </c>
      <c r="B266">
        <v>44626001</v>
      </c>
      <c r="C266">
        <v>1</v>
      </c>
      <c r="D266" s="1">
        <v>2171.29</v>
      </c>
      <c r="E266" s="1">
        <v>3578.27</v>
      </c>
      <c r="F266" s="6">
        <f>Sales[[#This Row],[OrderQuantity]]*Sales[[#This Row],[ItemCost]]</f>
        <v>2171.29</v>
      </c>
      <c r="G266" s="6">
        <f>Sales[[#This Row],[OrderQuantity]]*Sales[[#This Row],[ItemPrice]]</f>
        <v>3578.27</v>
      </c>
      <c r="H266" s="6">
        <f>Sales[[#This Row],[TotalRevenue]]-Sales[[#This Row],[TotalCost]]</f>
        <v>1406.98</v>
      </c>
      <c r="I266" s="4">
        <v>43018</v>
      </c>
      <c r="J266" s="4" t="str">
        <f>CONCATENATE(TEXT(Sales[[#This Row],[OrderDate]],"yyyy"),"-",TEXT(Sales[[#This Row],[OrderDate]],"mm"))</f>
        <v>2017-10</v>
      </c>
      <c r="K266" s="4">
        <v>43027</v>
      </c>
      <c r="L266">
        <v>9</v>
      </c>
      <c r="M266" t="s">
        <v>1601</v>
      </c>
      <c r="N266" t="s">
        <v>565</v>
      </c>
      <c r="O266" t="s">
        <v>51</v>
      </c>
      <c r="P266" t="s">
        <v>52</v>
      </c>
      <c r="Q266" t="s">
        <v>23</v>
      </c>
      <c r="R266" t="s">
        <v>24</v>
      </c>
      <c r="S266" t="s">
        <v>84</v>
      </c>
      <c r="T266" t="s">
        <v>26</v>
      </c>
      <c r="U266" t="s">
        <v>27</v>
      </c>
    </row>
    <row r="267" spans="1:21" x14ac:dyDescent="0.35">
      <c r="A267" t="s">
        <v>1602</v>
      </c>
      <c r="B267">
        <v>44627001</v>
      </c>
      <c r="C267">
        <v>1</v>
      </c>
      <c r="D267" s="1">
        <v>1898.09</v>
      </c>
      <c r="E267" s="1">
        <v>3374.99</v>
      </c>
      <c r="F267" s="6">
        <f>Sales[[#This Row],[OrderQuantity]]*Sales[[#This Row],[ItemCost]]</f>
        <v>1898.09</v>
      </c>
      <c r="G267" s="6">
        <f>Sales[[#This Row],[OrderQuantity]]*Sales[[#This Row],[ItemPrice]]</f>
        <v>3374.99</v>
      </c>
      <c r="H267" s="6">
        <f>Sales[[#This Row],[TotalRevenue]]-Sales[[#This Row],[TotalCost]]</f>
        <v>1476.8999999999999</v>
      </c>
      <c r="I267" s="4">
        <v>43018</v>
      </c>
      <c r="J267" s="4" t="str">
        <f>CONCATENATE(TEXT(Sales[[#This Row],[OrderDate]],"yyyy"),"-",TEXT(Sales[[#This Row],[OrderDate]],"mm"))</f>
        <v>2017-10</v>
      </c>
      <c r="K267" s="4">
        <v>43024</v>
      </c>
      <c r="L267">
        <v>6</v>
      </c>
      <c r="M267" t="s">
        <v>1603</v>
      </c>
      <c r="N267" t="s">
        <v>344</v>
      </c>
      <c r="O267" t="s">
        <v>106</v>
      </c>
      <c r="P267" t="s">
        <v>52</v>
      </c>
      <c r="Q267" t="s">
        <v>23</v>
      </c>
      <c r="R267" t="s">
        <v>33</v>
      </c>
      <c r="S267" t="s">
        <v>435</v>
      </c>
      <c r="T267" t="s">
        <v>1</v>
      </c>
      <c r="U267" t="s">
        <v>36</v>
      </c>
    </row>
    <row r="268" spans="1:21" x14ac:dyDescent="0.35">
      <c r="A268" t="s">
        <v>1604</v>
      </c>
      <c r="B268">
        <v>44628001</v>
      </c>
      <c r="C268">
        <v>1</v>
      </c>
      <c r="D268" s="1">
        <v>1898.09</v>
      </c>
      <c r="E268" s="1">
        <v>3374.99</v>
      </c>
      <c r="F268" s="6">
        <f>Sales[[#This Row],[OrderQuantity]]*Sales[[#This Row],[ItemCost]]</f>
        <v>1898.09</v>
      </c>
      <c r="G268" s="6">
        <f>Sales[[#This Row],[OrderQuantity]]*Sales[[#This Row],[ItemPrice]]</f>
        <v>3374.99</v>
      </c>
      <c r="H268" s="6">
        <f>Sales[[#This Row],[TotalRevenue]]-Sales[[#This Row],[TotalCost]]</f>
        <v>1476.8999999999999</v>
      </c>
      <c r="I268" s="4">
        <v>43018</v>
      </c>
      <c r="J268" s="4" t="str">
        <f>CONCATENATE(TEXT(Sales[[#This Row],[OrderDate]],"yyyy"),"-",TEXT(Sales[[#This Row],[OrderDate]],"mm"))</f>
        <v>2017-10</v>
      </c>
      <c r="K268" s="4">
        <v>43026</v>
      </c>
      <c r="L268">
        <v>8</v>
      </c>
      <c r="M268" t="s">
        <v>1605</v>
      </c>
      <c r="N268" t="s">
        <v>565</v>
      </c>
      <c r="O268" t="s">
        <v>51</v>
      </c>
      <c r="P268" t="s">
        <v>52</v>
      </c>
      <c r="Q268" t="s">
        <v>23</v>
      </c>
      <c r="R268" t="s">
        <v>33</v>
      </c>
      <c r="S268" t="s">
        <v>419</v>
      </c>
      <c r="T268" t="s">
        <v>1</v>
      </c>
      <c r="U268" t="s">
        <v>36</v>
      </c>
    </row>
    <row r="269" spans="1:21" x14ac:dyDescent="0.35">
      <c r="A269" t="s">
        <v>1606</v>
      </c>
      <c r="B269">
        <v>44629001</v>
      </c>
      <c r="C269">
        <v>1</v>
      </c>
      <c r="D269" s="1">
        <v>2171.29</v>
      </c>
      <c r="E269" s="1">
        <v>3578.27</v>
      </c>
      <c r="F269" s="6">
        <f>Sales[[#This Row],[OrderQuantity]]*Sales[[#This Row],[ItemCost]]</f>
        <v>2171.29</v>
      </c>
      <c r="G269" s="6">
        <f>Sales[[#This Row],[OrderQuantity]]*Sales[[#This Row],[ItemPrice]]</f>
        <v>3578.27</v>
      </c>
      <c r="H269" s="6">
        <f>Sales[[#This Row],[TotalRevenue]]-Sales[[#This Row],[TotalCost]]</f>
        <v>1406.98</v>
      </c>
      <c r="I269" s="4">
        <v>43018</v>
      </c>
      <c r="J269" s="4" t="str">
        <f>CONCATENATE(TEXT(Sales[[#This Row],[OrderDate]],"yyyy"),"-",TEXT(Sales[[#This Row],[OrderDate]],"mm"))</f>
        <v>2017-10</v>
      </c>
      <c r="K269" s="4">
        <v>43025</v>
      </c>
      <c r="L269">
        <v>7</v>
      </c>
      <c r="M269" t="s">
        <v>1607</v>
      </c>
      <c r="N269" t="s">
        <v>109</v>
      </c>
      <c r="O269" t="s">
        <v>51</v>
      </c>
      <c r="P269" t="s">
        <v>52</v>
      </c>
      <c r="Q269" t="s">
        <v>23</v>
      </c>
      <c r="R269" t="s">
        <v>24</v>
      </c>
      <c r="S269" t="s">
        <v>55</v>
      </c>
      <c r="T269" t="s">
        <v>26</v>
      </c>
      <c r="U269" t="s">
        <v>27</v>
      </c>
    </row>
    <row r="270" spans="1:21" x14ac:dyDescent="0.35">
      <c r="A270" t="s">
        <v>1612</v>
      </c>
      <c r="B270">
        <v>44632001</v>
      </c>
      <c r="C270">
        <v>1</v>
      </c>
      <c r="D270" s="1">
        <v>2171.29</v>
      </c>
      <c r="E270" s="1">
        <v>3578.27</v>
      </c>
      <c r="F270" s="6">
        <f>Sales[[#This Row],[OrderQuantity]]*Sales[[#This Row],[ItemCost]]</f>
        <v>2171.29</v>
      </c>
      <c r="G270" s="6">
        <f>Sales[[#This Row],[OrderQuantity]]*Sales[[#This Row],[ItemPrice]]</f>
        <v>3578.27</v>
      </c>
      <c r="H270" s="6">
        <f>Sales[[#This Row],[TotalRevenue]]-Sales[[#This Row],[TotalCost]]</f>
        <v>1406.98</v>
      </c>
      <c r="I270" s="4">
        <v>43019</v>
      </c>
      <c r="J270" s="4" t="str">
        <f>CONCATENATE(TEXT(Sales[[#This Row],[OrderDate]],"yyyy"),"-",TEXT(Sales[[#This Row],[OrderDate]],"mm"))</f>
        <v>2017-10</v>
      </c>
      <c r="K270" s="4">
        <v>43027</v>
      </c>
      <c r="L270">
        <v>8</v>
      </c>
      <c r="M270" t="s">
        <v>1613</v>
      </c>
      <c r="N270" t="s">
        <v>290</v>
      </c>
      <c r="O270" t="s">
        <v>51</v>
      </c>
      <c r="P270" t="s">
        <v>52</v>
      </c>
      <c r="Q270" t="s">
        <v>23</v>
      </c>
      <c r="R270" t="s">
        <v>24</v>
      </c>
      <c r="S270" t="s">
        <v>88</v>
      </c>
      <c r="T270" t="s">
        <v>26</v>
      </c>
      <c r="U270" t="s">
        <v>27</v>
      </c>
    </row>
    <row r="271" spans="1:21" x14ac:dyDescent="0.35">
      <c r="A271" t="s">
        <v>1614</v>
      </c>
      <c r="B271">
        <v>44633001</v>
      </c>
      <c r="C271">
        <v>1</v>
      </c>
      <c r="D271" s="1">
        <v>2171.29</v>
      </c>
      <c r="E271" s="1">
        <v>3578.27</v>
      </c>
      <c r="F271" s="6">
        <f>Sales[[#This Row],[OrderQuantity]]*Sales[[#This Row],[ItemCost]]</f>
        <v>2171.29</v>
      </c>
      <c r="G271" s="6">
        <f>Sales[[#This Row],[OrderQuantity]]*Sales[[#This Row],[ItemPrice]]</f>
        <v>3578.27</v>
      </c>
      <c r="H271" s="6">
        <f>Sales[[#This Row],[TotalRevenue]]-Sales[[#This Row],[TotalCost]]</f>
        <v>1406.98</v>
      </c>
      <c r="I271" s="4">
        <v>43019</v>
      </c>
      <c r="J271" s="4" t="str">
        <f>CONCATENATE(TEXT(Sales[[#This Row],[OrderDate]],"yyyy"),"-",TEXT(Sales[[#This Row],[OrderDate]],"mm"))</f>
        <v>2017-10</v>
      </c>
      <c r="K271" s="4">
        <v>43024</v>
      </c>
      <c r="L271">
        <v>5</v>
      </c>
      <c r="M271" t="s">
        <v>1615</v>
      </c>
      <c r="N271" t="s">
        <v>184</v>
      </c>
      <c r="O271" t="s">
        <v>51</v>
      </c>
      <c r="P271" t="s">
        <v>52</v>
      </c>
      <c r="Q271" t="s">
        <v>23</v>
      </c>
      <c r="R271" t="s">
        <v>24</v>
      </c>
      <c r="S271" t="s">
        <v>25</v>
      </c>
      <c r="T271" t="s">
        <v>26</v>
      </c>
      <c r="U271" t="s">
        <v>27</v>
      </c>
    </row>
    <row r="272" spans="1:21" x14ac:dyDescent="0.35">
      <c r="A272" t="s">
        <v>1616</v>
      </c>
      <c r="B272">
        <v>44634001</v>
      </c>
      <c r="C272">
        <v>1</v>
      </c>
      <c r="D272" s="1">
        <v>2171.29</v>
      </c>
      <c r="E272" s="1">
        <v>3578.27</v>
      </c>
      <c r="F272" s="6">
        <f>Sales[[#This Row],[OrderQuantity]]*Sales[[#This Row],[ItemCost]]</f>
        <v>2171.29</v>
      </c>
      <c r="G272" s="6">
        <f>Sales[[#This Row],[OrderQuantity]]*Sales[[#This Row],[ItemPrice]]</f>
        <v>3578.27</v>
      </c>
      <c r="H272" s="6">
        <f>Sales[[#This Row],[TotalRevenue]]-Sales[[#This Row],[TotalCost]]</f>
        <v>1406.98</v>
      </c>
      <c r="I272" s="4">
        <v>43019</v>
      </c>
      <c r="J272" s="4" t="str">
        <f>CONCATENATE(TEXT(Sales[[#This Row],[OrderDate]],"yyyy"),"-",TEXT(Sales[[#This Row],[OrderDate]],"mm"))</f>
        <v>2017-10</v>
      </c>
      <c r="K272" s="4">
        <v>43026</v>
      </c>
      <c r="L272">
        <v>7</v>
      </c>
      <c r="M272" t="s">
        <v>1617</v>
      </c>
      <c r="N272" t="s">
        <v>555</v>
      </c>
      <c r="O272" t="s">
        <v>59</v>
      </c>
      <c r="P272" t="s">
        <v>52</v>
      </c>
      <c r="Q272" t="s">
        <v>23</v>
      </c>
      <c r="R272" t="s">
        <v>24</v>
      </c>
      <c r="S272" t="s">
        <v>55</v>
      </c>
      <c r="T272" t="s">
        <v>26</v>
      </c>
      <c r="U272" t="s">
        <v>27</v>
      </c>
    </row>
    <row r="273" spans="1:21" x14ac:dyDescent="0.35">
      <c r="A273" t="s">
        <v>1618</v>
      </c>
      <c r="B273">
        <v>44635001</v>
      </c>
      <c r="C273">
        <v>1</v>
      </c>
      <c r="D273" s="1">
        <v>2171.29</v>
      </c>
      <c r="E273" s="1">
        <v>3578.27</v>
      </c>
      <c r="F273" s="6">
        <f>Sales[[#This Row],[OrderQuantity]]*Sales[[#This Row],[ItemCost]]</f>
        <v>2171.29</v>
      </c>
      <c r="G273" s="6">
        <f>Sales[[#This Row],[OrderQuantity]]*Sales[[#This Row],[ItemPrice]]</f>
        <v>3578.27</v>
      </c>
      <c r="H273" s="6">
        <f>Sales[[#This Row],[TotalRevenue]]-Sales[[#This Row],[TotalCost]]</f>
        <v>1406.98</v>
      </c>
      <c r="I273" s="4">
        <v>43019</v>
      </c>
      <c r="J273" s="4" t="str">
        <f>CONCATENATE(TEXT(Sales[[#This Row],[OrderDate]],"yyyy"),"-",TEXT(Sales[[#This Row],[OrderDate]],"mm"))</f>
        <v>2017-10</v>
      </c>
      <c r="K273" s="4">
        <v>43027</v>
      </c>
      <c r="L273">
        <v>8</v>
      </c>
      <c r="M273" t="s">
        <v>1619</v>
      </c>
      <c r="N273" t="s">
        <v>87</v>
      </c>
      <c r="O273" t="s">
        <v>51</v>
      </c>
      <c r="P273" t="s">
        <v>52</v>
      </c>
      <c r="Q273" t="s">
        <v>23</v>
      </c>
      <c r="R273" t="s">
        <v>24</v>
      </c>
      <c r="S273" t="s">
        <v>25</v>
      </c>
      <c r="T273" t="s">
        <v>26</v>
      </c>
      <c r="U273" t="s">
        <v>27</v>
      </c>
    </row>
    <row r="274" spans="1:21" x14ac:dyDescent="0.35">
      <c r="A274" t="s">
        <v>1629</v>
      </c>
      <c r="B274">
        <v>44640001</v>
      </c>
      <c r="C274">
        <v>1</v>
      </c>
      <c r="D274" s="1">
        <v>2171.29</v>
      </c>
      <c r="E274" s="1">
        <v>3578.27</v>
      </c>
      <c r="F274" s="6">
        <f>Sales[[#This Row],[OrderQuantity]]*Sales[[#This Row],[ItemCost]]</f>
        <v>2171.29</v>
      </c>
      <c r="G274" s="6">
        <f>Sales[[#This Row],[OrderQuantity]]*Sales[[#This Row],[ItemPrice]]</f>
        <v>3578.27</v>
      </c>
      <c r="H274" s="6">
        <f>Sales[[#This Row],[TotalRevenue]]-Sales[[#This Row],[TotalCost]]</f>
        <v>1406.98</v>
      </c>
      <c r="I274" s="4">
        <v>43020</v>
      </c>
      <c r="J274" s="4" t="str">
        <f>CONCATENATE(TEXT(Sales[[#This Row],[OrderDate]],"yyyy"),"-",TEXT(Sales[[#This Row],[OrderDate]],"mm"))</f>
        <v>2017-10</v>
      </c>
      <c r="K274" s="4">
        <v>43029</v>
      </c>
      <c r="L274">
        <v>9</v>
      </c>
      <c r="M274" t="s">
        <v>1630</v>
      </c>
      <c r="N274" t="s">
        <v>322</v>
      </c>
      <c r="O274" t="s">
        <v>51</v>
      </c>
      <c r="P274" t="s">
        <v>52</v>
      </c>
      <c r="Q274" t="s">
        <v>23</v>
      </c>
      <c r="R274" t="s">
        <v>24</v>
      </c>
      <c r="S274" t="s">
        <v>84</v>
      </c>
      <c r="T274" t="s">
        <v>26</v>
      </c>
      <c r="U274" t="s">
        <v>27</v>
      </c>
    </row>
    <row r="275" spans="1:21" x14ac:dyDescent="0.35">
      <c r="A275" t="s">
        <v>1631</v>
      </c>
      <c r="B275">
        <v>44641001</v>
      </c>
      <c r="C275">
        <v>1</v>
      </c>
      <c r="D275" s="1">
        <v>2171.29</v>
      </c>
      <c r="E275" s="1">
        <v>3578.27</v>
      </c>
      <c r="F275" s="6">
        <f>Sales[[#This Row],[OrderQuantity]]*Sales[[#This Row],[ItemCost]]</f>
        <v>2171.29</v>
      </c>
      <c r="G275" s="6">
        <f>Sales[[#This Row],[OrderQuantity]]*Sales[[#This Row],[ItemPrice]]</f>
        <v>3578.27</v>
      </c>
      <c r="H275" s="6">
        <f>Sales[[#This Row],[TotalRevenue]]-Sales[[#This Row],[TotalCost]]</f>
        <v>1406.98</v>
      </c>
      <c r="I275" s="4">
        <v>43020</v>
      </c>
      <c r="J275" s="4" t="str">
        <f>CONCATENATE(TEXT(Sales[[#This Row],[OrderDate]],"yyyy"),"-",TEXT(Sales[[#This Row],[OrderDate]],"mm"))</f>
        <v>2017-10</v>
      </c>
      <c r="K275" s="4">
        <v>43023</v>
      </c>
      <c r="L275">
        <v>3</v>
      </c>
      <c r="M275" t="s">
        <v>1632</v>
      </c>
      <c r="N275" t="s">
        <v>528</v>
      </c>
      <c r="O275" t="s">
        <v>106</v>
      </c>
      <c r="P275" t="s">
        <v>52</v>
      </c>
      <c r="Q275" t="s">
        <v>23</v>
      </c>
      <c r="R275" t="s">
        <v>24</v>
      </c>
      <c r="S275" t="s">
        <v>84</v>
      </c>
      <c r="T275" t="s">
        <v>26</v>
      </c>
      <c r="U275" t="s">
        <v>27</v>
      </c>
    </row>
    <row r="276" spans="1:21" x14ac:dyDescent="0.35">
      <c r="A276" t="s">
        <v>1633</v>
      </c>
      <c r="B276">
        <v>44642001</v>
      </c>
      <c r="C276">
        <v>1</v>
      </c>
      <c r="D276" s="1">
        <v>413.15</v>
      </c>
      <c r="E276" s="1">
        <v>699.1</v>
      </c>
      <c r="F276" s="6">
        <f>Sales[[#This Row],[OrderQuantity]]*Sales[[#This Row],[ItemCost]]</f>
        <v>413.15</v>
      </c>
      <c r="G276" s="6">
        <f>Sales[[#This Row],[OrderQuantity]]*Sales[[#This Row],[ItemPrice]]</f>
        <v>699.1</v>
      </c>
      <c r="H276" s="6">
        <f>Sales[[#This Row],[TotalRevenue]]-Sales[[#This Row],[TotalCost]]</f>
        <v>285.95000000000005</v>
      </c>
      <c r="I276" s="4">
        <v>43020</v>
      </c>
      <c r="J276" s="4" t="str">
        <f>CONCATENATE(TEXT(Sales[[#This Row],[OrderDate]],"yyyy"),"-",TEXT(Sales[[#This Row],[OrderDate]],"mm"))</f>
        <v>2017-10</v>
      </c>
      <c r="K276" s="4">
        <v>43027</v>
      </c>
      <c r="L276">
        <v>7</v>
      </c>
      <c r="M276" t="s">
        <v>1634</v>
      </c>
      <c r="N276" t="s">
        <v>62</v>
      </c>
      <c r="O276" t="s">
        <v>63</v>
      </c>
      <c r="P276" t="s">
        <v>52</v>
      </c>
      <c r="Q276" t="s">
        <v>23</v>
      </c>
      <c r="R276" t="s">
        <v>24</v>
      </c>
      <c r="S276" t="s">
        <v>80</v>
      </c>
      <c r="T276" t="s">
        <v>26</v>
      </c>
      <c r="U276" t="s">
        <v>47</v>
      </c>
    </row>
    <row r="277" spans="1:21" x14ac:dyDescent="0.35">
      <c r="A277" t="s">
        <v>1651</v>
      </c>
      <c r="B277">
        <v>44650001</v>
      </c>
      <c r="C277">
        <v>1</v>
      </c>
      <c r="D277" s="1">
        <v>1898.09</v>
      </c>
      <c r="E277" s="1">
        <v>3374.99</v>
      </c>
      <c r="F277" s="6">
        <f>Sales[[#This Row],[OrderQuantity]]*Sales[[#This Row],[ItemCost]]</f>
        <v>1898.09</v>
      </c>
      <c r="G277" s="6">
        <f>Sales[[#This Row],[OrderQuantity]]*Sales[[#This Row],[ItemPrice]]</f>
        <v>3374.99</v>
      </c>
      <c r="H277" s="6">
        <f>Sales[[#This Row],[TotalRevenue]]-Sales[[#This Row],[TotalCost]]</f>
        <v>1476.8999999999999</v>
      </c>
      <c r="I277" s="4">
        <v>43021</v>
      </c>
      <c r="J277" s="4" t="str">
        <f>CONCATENATE(TEXT(Sales[[#This Row],[OrderDate]],"yyyy"),"-",TEXT(Sales[[#This Row],[OrderDate]],"mm"))</f>
        <v>2017-10</v>
      </c>
      <c r="K277" s="4">
        <v>43024</v>
      </c>
      <c r="L277">
        <v>3</v>
      </c>
      <c r="M277" t="s">
        <v>1652</v>
      </c>
      <c r="N277" t="s">
        <v>193</v>
      </c>
      <c r="O277" t="s">
        <v>106</v>
      </c>
      <c r="P277" t="s">
        <v>52</v>
      </c>
      <c r="Q277" t="s">
        <v>23</v>
      </c>
      <c r="R277" t="s">
        <v>33</v>
      </c>
      <c r="S277" t="s">
        <v>64</v>
      </c>
      <c r="T277" t="s">
        <v>1</v>
      </c>
      <c r="U277" t="s">
        <v>36</v>
      </c>
    </row>
    <row r="278" spans="1:21" x14ac:dyDescent="0.35">
      <c r="A278" t="s">
        <v>1662</v>
      </c>
      <c r="B278">
        <v>44655001</v>
      </c>
      <c r="C278">
        <v>1</v>
      </c>
      <c r="D278" s="1">
        <v>1912.15</v>
      </c>
      <c r="E278" s="1">
        <v>3399.99</v>
      </c>
      <c r="F278" s="6">
        <f>Sales[[#This Row],[OrderQuantity]]*Sales[[#This Row],[ItemCost]]</f>
        <v>1912.15</v>
      </c>
      <c r="G278" s="6">
        <f>Sales[[#This Row],[OrderQuantity]]*Sales[[#This Row],[ItemPrice]]</f>
        <v>3399.99</v>
      </c>
      <c r="H278" s="6">
        <f>Sales[[#This Row],[TotalRevenue]]-Sales[[#This Row],[TotalCost]]</f>
        <v>1487.8399999999997</v>
      </c>
      <c r="I278" s="4">
        <v>43022</v>
      </c>
      <c r="J278" s="4" t="str">
        <f>CONCATENATE(TEXT(Sales[[#This Row],[OrderDate]],"yyyy"),"-",TEXT(Sales[[#This Row],[OrderDate]],"mm"))</f>
        <v>2017-10</v>
      </c>
      <c r="K278" s="4">
        <v>43030</v>
      </c>
      <c r="L278">
        <v>8</v>
      </c>
      <c r="M278" t="s">
        <v>1663</v>
      </c>
      <c r="N278" t="s">
        <v>156</v>
      </c>
      <c r="O278" t="s">
        <v>51</v>
      </c>
      <c r="P278" t="s">
        <v>52</v>
      </c>
      <c r="Q278" t="s">
        <v>23</v>
      </c>
      <c r="R278" t="s">
        <v>33</v>
      </c>
      <c r="S278" t="s">
        <v>34</v>
      </c>
      <c r="T278" t="s">
        <v>35</v>
      </c>
      <c r="U278" t="s">
        <v>36</v>
      </c>
    </row>
    <row r="279" spans="1:21" x14ac:dyDescent="0.35">
      <c r="A279" t="s">
        <v>1664</v>
      </c>
      <c r="B279">
        <v>44656001</v>
      </c>
      <c r="C279">
        <v>1</v>
      </c>
      <c r="D279" s="1">
        <v>2171.29</v>
      </c>
      <c r="E279" s="1">
        <v>3578.27</v>
      </c>
      <c r="F279" s="6">
        <f>Sales[[#This Row],[OrderQuantity]]*Sales[[#This Row],[ItemCost]]</f>
        <v>2171.29</v>
      </c>
      <c r="G279" s="6">
        <f>Sales[[#This Row],[OrderQuantity]]*Sales[[#This Row],[ItemPrice]]</f>
        <v>3578.27</v>
      </c>
      <c r="H279" s="6">
        <f>Sales[[#This Row],[TotalRevenue]]-Sales[[#This Row],[TotalCost]]</f>
        <v>1406.98</v>
      </c>
      <c r="I279" s="4">
        <v>43022</v>
      </c>
      <c r="J279" s="4" t="str">
        <f>CONCATENATE(TEXT(Sales[[#This Row],[OrderDate]],"yyyy"),"-",TEXT(Sales[[#This Row],[OrderDate]],"mm"))</f>
        <v>2017-10</v>
      </c>
      <c r="K279" s="4">
        <v>43025</v>
      </c>
      <c r="L279">
        <v>3</v>
      </c>
      <c r="M279" t="s">
        <v>1665</v>
      </c>
      <c r="N279" t="s">
        <v>422</v>
      </c>
      <c r="O279" t="s">
        <v>63</v>
      </c>
      <c r="P279" t="s">
        <v>52</v>
      </c>
      <c r="Q279" t="s">
        <v>23</v>
      </c>
      <c r="R279" t="s">
        <v>24</v>
      </c>
      <c r="S279" t="s">
        <v>55</v>
      </c>
      <c r="T279" t="s">
        <v>26</v>
      </c>
      <c r="U279" t="s">
        <v>27</v>
      </c>
    </row>
    <row r="280" spans="1:21" x14ac:dyDescent="0.35">
      <c r="A280" t="s">
        <v>1666</v>
      </c>
      <c r="B280">
        <v>44657001</v>
      </c>
      <c r="C280">
        <v>1</v>
      </c>
      <c r="D280" s="1">
        <v>1898.09</v>
      </c>
      <c r="E280" s="1">
        <v>3374.99</v>
      </c>
      <c r="F280" s="6">
        <f>Sales[[#This Row],[OrderQuantity]]*Sales[[#This Row],[ItemCost]]</f>
        <v>1898.09</v>
      </c>
      <c r="G280" s="6">
        <f>Sales[[#This Row],[OrderQuantity]]*Sales[[#This Row],[ItemPrice]]</f>
        <v>3374.99</v>
      </c>
      <c r="H280" s="6">
        <f>Sales[[#This Row],[TotalRevenue]]-Sales[[#This Row],[TotalCost]]</f>
        <v>1476.8999999999999</v>
      </c>
      <c r="I280" s="4">
        <v>43022</v>
      </c>
      <c r="J280" s="4" t="str">
        <f>CONCATENATE(TEXT(Sales[[#This Row],[OrderDate]],"yyyy"),"-",TEXT(Sales[[#This Row],[OrderDate]],"mm"))</f>
        <v>2017-10</v>
      </c>
      <c r="K280" s="4">
        <v>43032</v>
      </c>
      <c r="L280">
        <v>10</v>
      </c>
      <c r="M280" t="s">
        <v>1667</v>
      </c>
      <c r="N280" t="s">
        <v>302</v>
      </c>
      <c r="O280" t="s">
        <v>51</v>
      </c>
      <c r="P280" t="s">
        <v>52</v>
      </c>
      <c r="Q280" t="s">
        <v>23</v>
      </c>
      <c r="R280" t="s">
        <v>33</v>
      </c>
      <c r="S280" t="s">
        <v>160</v>
      </c>
      <c r="T280" t="s">
        <v>1</v>
      </c>
      <c r="U280" t="s">
        <v>36</v>
      </c>
    </row>
    <row r="281" spans="1:21" x14ac:dyDescent="0.35">
      <c r="A281" t="s">
        <v>1668</v>
      </c>
      <c r="B281">
        <v>44658001</v>
      </c>
      <c r="C281">
        <v>1</v>
      </c>
      <c r="D281" s="1">
        <v>2171.29</v>
      </c>
      <c r="E281" s="1">
        <v>3578.27</v>
      </c>
      <c r="F281" s="6">
        <f>Sales[[#This Row],[OrderQuantity]]*Sales[[#This Row],[ItemCost]]</f>
        <v>2171.29</v>
      </c>
      <c r="G281" s="6">
        <f>Sales[[#This Row],[OrderQuantity]]*Sales[[#This Row],[ItemPrice]]</f>
        <v>3578.27</v>
      </c>
      <c r="H281" s="6">
        <f>Sales[[#This Row],[TotalRevenue]]-Sales[[#This Row],[TotalCost]]</f>
        <v>1406.98</v>
      </c>
      <c r="I281" s="4">
        <v>43022</v>
      </c>
      <c r="J281" s="4" t="str">
        <f>CONCATENATE(TEXT(Sales[[#This Row],[OrderDate]],"yyyy"),"-",TEXT(Sales[[#This Row],[OrderDate]],"mm"))</f>
        <v>2017-10</v>
      </c>
      <c r="K281" s="4">
        <v>43030</v>
      </c>
      <c r="L281">
        <v>8</v>
      </c>
      <c r="M281" t="s">
        <v>1669</v>
      </c>
      <c r="N281" t="s">
        <v>325</v>
      </c>
      <c r="O281" t="s">
        <v>51</v>
      </c>
      <c r="P281" t="s">
        <v>52</v>
      </c>
      <c r="Q281" t="s">
        <v>23</v>
      </c>
      <c r="R281" t="s">
        <v>24</v>
      </c>
      <c r="S281" t="s">
        <v>71</v>
      </c>
      <c r="T281" t="s">
        <v>26</v>
      </c>
      <c r="U281" t="s">
        <v>27</v>
      </c>
    </row>
    <row r="282" spans="1:21" x14ac:dyDescent="0.35">
      <c r="A282" t="s">
        <v>1670</v>
      </c>
      <c r="B282">
        <v>44659001</v>
      </c>
      <c r="C282">
        <v>1</v>
      </c>
      <c r="D282" s="1">
        <v>2171.29</v>
      </c>
      <c r="E282" s="1">
        <v>3578.27</v>
      </c>
      <c r="F282" s="6">
        <f>Sales[[#This Row],[OrderQuantity]]*Sales[[#This Row],[ItemCost]]</f>
        <v>2171.29</v>
      </c>
      <c r="G282" s="6">
        <f>Sales[[#This Row],[OrderQuantity]]*Sales[[#This Row],[ItemPrice]]</f>
        <v>3578.27</v>
      </c>
      <c r="H282" s="6">
        <f>Sales[[#This Row],[TotalRevenue]]-Sales[[#This Row],[TotalCost]]</f>
        <v>1406.98</v>
      </c>
      <c r="I282" s="4">
        <v>43022</v>
      </c>
      <c r="J282" s="4" t="str">
        <f>CONCATENATE(TEXT(Sales[[#This Row],[OrderDate]],"yyyy"),"-",TEXT(Sales[[#This Row],[OrderDate]],"mm"))</f>
        <v>2017-10</v>
      </c>
      <c r="K282" s="4">
        <v>43025</v>
      </c>
      <c r="L282">
        <v>3</v>
      </c>
      <c r="M282" t="s">
        <v>1671</v>
      </c>
      <c r="N282" t="s">
        <v>565</v>
      </c>
      <c r="O282" t="s">
        <v>51</v>
      </c>
      <c r="P282" t="s">
        <v>52</v>
      </c>
      <c r="Q282" t="s">
        <v>23</v>
      </c>
      <c r="R282" t="s">
        <v>24</v>
      </c>
      <c r="S282" t="s">
        <v>84</v>
      </c>
      <c r="T282" t="s">
        <v>26</v>
      </c>
      <c r="U282" t="s">
        <v>27</v>
      </c>
    </row>
    <row r="283" spans="1:21" x14ac:dyDescent="0.35">
      <c r="A283" t="s">
        <v>1676</v>
      </c>
      <c r="B283">
        <v>44662001</v>
      </c>
      <c r="C283">
        <v>1</v>
      </c>
      <c r="D283" s="1">
        <v>1898.09</v>
      </c>
      <c r="E283" s="1">
        <v>3374.99</v>
      </c>
      <c r="F283" s="6">
        <f>Sales[[#This Row],[OrderQuantity]]*Sales[[#This Row],[ItemCost]]</f>
        <v>1898.09</v>
      </c>
      <c r="G283" s="6">
        <f>Sales[[#This Row],[OrderQuantity]]*Sales[[#This Row],[ItemPrice]]</f>
        <v>3374.99</v>
      </c>
      <c r="H283" s="6">
        <f>Sales[[#This Row],[TotalRevenue]]-Sales[[#This Row],[TotalCost]]</f>
        <v>1476.8999999999999</v>
      </c>
      <c r="I283" s="4">
        <v>43023</v>
      </c>
      <c r="J283" s="4" t="str">
        <f>CONCATENATE(TEXT(Sales[[#This Row],[OrderDate]],"yyyy"),"-",TEXT(Sales[[#This Row],[OrderDate]],"mm"))</f>
        <v>2017-10</v>
      </c>
      <c r="K283" s="4">
        <v>43028</v>
      </c>
      <c r="L283">
        <v>5</v>
      </c>
      <c r="M283" t="s">
        <v>1677</v>
      </c>
      <c r="N283" t="s">
        <v>302</v>
      </c>
      <c r="O283" t="s">
        <v>51</v>
      </c>
      <c r="P283" t="s">
        <v>52</v>
      </c>
      <c r="Q283" t="s">
        <v>23</v>
      </c>
      <c r="R283" t="s">
        <v>33</v>
      </c>
      <c r="S283" t="s">
        <v>435</v>
      </c>
      <c r="T283" t="s">
        <v>1</v>
      </c>
      <c r="U283" t="s">
        <v>36</v>
      </c>
    </row>
    <row r="284" spans="1:21" x14ac:dyDescent="0.35">
      <c r="A284" t="s">
        <v>1678</v>
      </c>
      <c r="B284">
        <v>44663001</v>
      </c>
      <c r="C284">
        <v>1</v>
      </c>
      <c r="D284" s="1">
        <v>2171.29</v>
      </c>
      <c r="E284" s="1">
        <v>3578.27</v>
      </c>
      <c r="F284" s="6">
        <f>Sales[[#This Row],[OrderQuantity]]*Sales[[#This Row],[ItemCost]]</f>
        <v>2171.29</v>
      </c>
      <c r="G284" s="6">
        <f>Sales[[#This Row],[OrderQuantity]]*Sales[[#This Row],[ItemPrice]]</f>
        <v>3578.27</v>
      </c>
      <c r="H284" s="6">
        <f>Sales[[#This Row],[TotalRevenue]]-Sales[[#This Row],[TotalCost]]</f>
        <v>1406.98</v>
      </c>
      <c r="I284" s="4">
        <v>43023</v>
      </c>
      <c r="J284" s="4" t="str">
        <f>CONCATENATE(TEXT(Sales[[#This Row],[OrderDate]],"yyyy"),"-",TEXT(Sales[[#This Row],[OrderDate]],"mm"))</f>
        <v>2017-10</v>
      </c>
      <c r="K284" s="4">
        <v>43033</v>
      </c>
      <c r="L284">
        <v>10</v>
      </c>
      <c r="M284" t="s">
        <v>1679</v>
      </c>
      <c r="N284" t="s">
        <v>434</v>
      </c>
      <c r="O284" t="s">
        <v>51</v>
      </c>
      <c r="P284" t="s">
        <v>52</v>
      </c>
      <c r="Q284" t="s">
        <v>23</v>
      </c>
      <c r="R284" t="s">
        <v>24</v>
      </c>
      <c r="S284" t="s">
        <v>84</v>
      </c>
      <c r="T284" t="s">
        <v>26</v>
      </c>
      <c r="U284" t="s">
        <v>27</v>
      </c>
    </row>
    <row r="285" spans="1:21" x14ac:dyDescent="0.35">
      <c r="A285" t="s">
        <v>1680</v>
      </c>
      <c r="B285">
        <v>44664001</v>
      </c>
      <c r="C285">
        <v>1</v>
      </c>
      <c r="D285" s="1">
        <v>2171.29</v>
      </c>
      <c r="E285" s="1">
        <v>3578.27</v>
      </c>
      <c r="F285" s="6">
        <f>Sales[[#This Row],[OrderQuantity]]*Sales[[#This Row],[ItemCost]]</f>
        <v>2171.29</v>
      </c>
      <c r="G285" s="6">
        <f>Sales[[#This Row],[OrderQuantity]]*Sales[[#This Row],[ItemPrice]]</f>
        <v>3578.27</v>
      </c>
      <c r="H285" s="6">
        <f>Sales[[#This Row],[TotalRevenue]]-Sales[[#This Row],[TotalCost]]</f>
        <v>1406.98</v>
      </c>
      <c r="I285" s="4">
        <v>43023</v>
      </c>
      <c r="J285" s="4" t="str">
        <f>CONCATENATE(TEXT(Sales[[#This Row],[OrderDate]],"yyyy"),"-",TEXT(Sales[[#This Row],[OrderDate]],"mm"))</f>
        <v>2017-10</v>
      </c>
      <c r="K285" s="4">
        <v>43033</v>
      </c>
      <c r="L285">
        <v>10</v>
      </c>
      <c r="M285" t="s">
        <v>1681</v>
      </c>
      <c r="N285" t="s">
        <v>434</v>
      </c>
      <c r="O285" t="s">
        <v>51</v>
      </c>
      <c r="P285" t="s">
        <v>52</v>
      </c>
      <c r="Q285" t="s">
        <v>23</v>
      </c>
      <c r="R285" t="s">
        <v>24</v>
      </c>
      <c r="S285" t="s">
        <v>55</v>
      </c>
      <c r="T285" t="s">
        <v>26</v>
      </c>
      <c r="U285" t="s">
        <v>27</v>
      </c>
    </row>
    <row r="286" spans="1:21" x14ac:dyDescent="0.35">
      <c r="A286" t="s">
        <v>1682</v>
      </c>
      <c r="B286">
        <v>44665001</v>
      </c>
      <c r="C286">
        <v>1</v>
      </c>
      <c r="D286" s="1">
        <v>413.15</v>
      </c>
      <c r="E286" s="1">
        <v>699.1</v>
      </c>
      <c r="F286" s="6">
        <f>Sales[[#This Row],[OrderQuantity]]*Sales[[#This Row],[ItemCost]]</f>
        <v>413.15</v>
      </c>
      <c r="G286" s="6">
        <f>Sales[[#This Row],[OrderQuantity]]*Sales[[#This Row],[ItemPrice]]</f>
        <v>699.1</v>
      </c>
      <c r="H286" s="6">
        <f>Sales[[#This Row],[TotalRevenue]]-Sales[[#This Row],[TotalCost]]</f>
        <v>285.95000000000005</v>
      </c>
      <c r="I286" s="4">
        <v>43023</v>
      </c>
      <c r="J286" s="4" t="str">
        <f>CONCATENATE(TEXT(Sales[[#This Row],[OrderDate]],"yyyy"),"-",TEXT(Sales[[#This Row],[OrderDate]],"mm"))</f>
        <v>2017-10</v>
      </c>
      <c r="K286" s="4">
        <v>43032</v>
      </c>
      <c r="L286">
        <v>9</v>
      </c>
      <c r="M286" t="s">
        <v>1683</v>
      </c>
      <c r="N286" t="s">
        <v>87</v>
      </c>
      <c r="O286" t="s">
        <v>51</v>
      </c>
      <c r="P286" t="s">
        <v>52</v>
      </c>
      <c r="Q286" t="s">
        <v>23</v>
      </c>
      <c r="R286" t="s">
        <v>24</v>
      </c>
      <c r="S286" t="s">
        <v>507</v>
      </c>
      <c r="T286" t="s">
        <v>1</v>
      </c>
      <c r="U286" t="s">
        <v>47</v>
      </c>
    </row>
    <row r="287" spans="1:21" x14ac:dyDescent="0.35">
      <c r="A287" t="s">
        <v>1693</v>
      </c>
      <c r="B287">
        <v>44670001</v>
      </c>
      <c r="C287">
        <v>1</v>
      </c>
      <c r="D287" s="1">
        <v>2171.29</v>
      </c>
      <c r="E287" s="1">
        <v>3578.27</v>
      </c>
      <c r="F287" s="6">
        <f>Sales[[#This Row],[OrderQuantity]]*Sales[[#This Row],[ItemCost]]</f>
        <v>2171.29</v>
      </c>
      <c r="G287" s="6">
        <f>Sales[[#This Row],[OrderQuantity]]*Sales[[#This Row],[ItemPrice]]</f>
        <v>3578.27</v>
      </c>
      <c r="H287" s="6">
        <f>Sales[[#This Row],[TotalRevenue]]-Sales[[#This Row],[TotalCost]]</f>
        <v>1406.98</v>
      </c>
      <c r="I287" s="4">
        <v>43024</v>
      </c>
      <c r="J287" s="4" t="str">
        <f>CONCATENATE(TEXT(Sales[[#This Row],[OrderDate]],"yyyy"),"-",TEXT(Sales[[#This Row],[OrderDate]],"mm"))</f>
        <v>2017-10</v>
      </c>
      <c r="K287" s="4">
        <v>43027</v>
      </c>
      <c r="L287">
        <v>3</v>
      </c>
      <c r="M287" t="s">
        <v>1694</v>
      </c>
      <c r="N287" t="s">
        <v>144</v>
      </c>
      <c r="O287" t="s">
        <v>63</v>
      </c>
      <c r="P287" t="s">
        <v>52</v>
      </c>
      <c r="Q287" t="s">
        <v>23</v>
      </c>
      <c r="R287" t="s">
        <v>24</v>
      </c>
      <c r="S287" t="s">
        <v>84</v>
      </c>
      <c r="T287" t="s">
        <v>26</v>
      </c>
      <c r="U287" t="s">
        <v>27</v>
      </c>
    </row>
    <row r="288" spans="1:21" x14ac:dyDescent="0.35">
      <c r="A288" t="s">
        <v>1695</v>
      </c>
      <c r="B288">
        <v>44671001</v>
      </c>
      <c r="C288">
        <v>1</v>
      </c>
      <c r="D288" s="1">
        <v>2171.29</v>
      </c>
      <c r="E288" s="1">
        <v>3578.27</v>
      </c>
      <c r="F288" s="6">
        <f>Sales[[#This Row],[OrderQuantity]]*Sales[[#This Row],[ItemCost]]</f>
        <v>2171.29</v>
      </c>
      <c r="G288" s="6">
        <f>Sales[[#This Row],[OrderQuantity]]*Sales[[#This Row],[ItemPrice]]</f>
        <v>3578.27</v>
      </c>
      <c r="H288" s="6">
        <f>Sales[[#This Row],[TotalRevenue]]-Sales[[#This Row],[TotalCost]]</f>
        <v>1406.98</v>
      </c>
      <c r="I288" s="4">
        <v>43024</v>
      </c>
      <c r="J288" s="4" t="str">
        <f>CONCATENATE(TEXT(Sales[[#This Row],[OrderDate]],"yyyy"),"-",TEXT(Sales[[#This Row],[OrderDate]],"mm"))</f>
        <v>2017-10</v>
      </c>
      <c r="K288" s="4">
        <v>43030</v>
      </c>
      <c r="L288">
        <v>6</v>
      </c>
      <c r="M288" t="s">
        <v>1696</v>
      </c>
      <c r="N288" t="s">
        <v>344</v>
      </c>
      <c r="O288" t="s">
        <v>106</v>
      </c>
      <c r="P288" t="s">
        <v>52</v>
      </c>
      <c r="Q288" t="s">
        <v>23</v>
      </c>
      <c r="R288" t="s">
        <v>24</v>
      </c>
      <c r="S288" t="s">
        <v>55</v>
      </c>
      <c r="T288" t="s">
        <v>26</v>
      </c>
      <c r="U288" t="s">
        <v>27</v>
      </c>
    </row>
    <row r="289" spans="1:21" x14ac:dyDescent="0.35">
      <c r="A289" t="s">
        <v>1697</v>
      </c>
      <c r="B289">
        <v>44672001</v>
      </c>
      <c r="C289">
        <v>1</v>
      </c>
      <c r="D289" s="1">
        <v>2171.29</v>
      </c>
      <c r="E289" s="1">
        <v>3578.27</v>
      </c>
      <c r="F289" s="6">
        <f>Sales[[#This Row],[OrderQuantity]]*Sales[[#This Row],[ItemCost]]</f>
        <v>2171.29</v>
      </c>
      <c r="G289" s="6">
        <f>Sales[[#This Row],[OrderQuantity]]*Sales[[#This Row],[ItemPrice]]</f>
        <v>3578.27</v>
      </c>
      <c r="H289" s="6">
        <f>Sales[[#This Row],[TotalRevenue]]-Sales[[#This Row],[TotalCost]]</f>
        <v>1406.98</v>
      </c>
      <c r="I289" s="4">
        <v>43024</v>
      </c>
      <c r="J289" s="4" t="str">
        <f>CONCATENATE(TEXT(Sales[[#This Row],[OrderDate]],"yyyy"),"-",TEXT(Sales[[#This Row],[OrderDate]],"mm"))</f>
        <v>2017-10</v>
      </c>
      <c r="K289" s="4">
        <v>43030</v>
      </c>
      <c r="L289">
        <v>6</v>
      </c>
      <c r="M289" t="s">
        <v>1698</v>
      </c>
      <c r="N289" t="s">
        <v>1194</v>
      </c>
      <c r="O289" t="s">
        <v>51</v>
      </c>
      <c r="P289" t="s">
        <v>52</v>
      </c>
      <c r="Q289" t="s">
        <v>23</v>
      </c>
      <c r="R289" t="s">
        <v>24</v>
      </c>
      <c r="S289" t="s">
        <v>25</v>
      </c>
      <c r="T289" t="s">
        <v>26</v>
      </c>
      <c r="U289" t="s">
        <v>27</v>
      </c>
    </row>
    <row r="290" spans="1:21" x14ac:dyDescent="0.35">
      <c r="A290" t="s">
        <v>1703</v>
      </c>
      <c r="B290">
        <v>44675001</v>
      </c>
      <c r="C290">
        <v>1</v>
      </c>
      <c r="D290" s="1">
        <v>413.15</v>
      </c>
      <c r="E290" s="1">
        <v>699.1</v>
      </c>
      <c r="F290" s="6">
        <f>Sales[[#This Row],[OrderQuantity]]*Sales[[#This Row],[ItemCost]]</f>
        <v>413.15</v>
      </c>
      <c r="G290" s="6">
        <f>Sales[[#This Row],[OrderQuantity]]*Sales[[#This Row],[ItemPrice]]</f>
        <v>699.1</v>
      </c>
      <c r="H290" s="6">
        <f>Sales[[#This Row],[TotalRevenue]]-Sales[[#This Row],[TotalCost]]</f>
        <v>285.95000000000005</v>
      </c>
      <c r="I290" s="4">
        <v>43025</v>
      </c>
      <c r="J290" s="4" t="str">
        <f>CONCATENATE(TEXT(Sales[[#This Row],[OrderDate]],"yyyy"),"-",TEXT(Sales[[#This Row],[OrderDate]],"mm"))</f>
        <v>2017-10</v>
      </c>
      <c r="K290" s="4">
        <v>43034</v>
      </c>
      <c r="L290">
        <v>9</v>
      </c>
      <c r="M290" t="s">
        <v>1704</v>
      </c>
      <c r="N290" t="s">
        <v>184</v>
      </c>
      <c r="O290" t="s">
        <v>51</v>
      </c>
      <c r="P290" t="s">
        <v>52</v>
      </c>
      <c r="Q290" t="s">
        <v>23</v>
      </c>
      <c r="R290" t="s">
        <v>24</v>
      </c>
      <c r="S290" t="s">
        <v>46</v>
      </c>
      <c r="T290" t="s">
        <v>1</v>
      </c>
      <c r="U290" t="s">
        <v>47</v>
      </c>
    </row>
    <row r="291" spans="1:21" x14ac:dyDescent="0.35">
      <c r="A291" t="s">
        <v>1705</v>
      </c>
      <c r="B291">
        <v>44676001</v>
      </c>
      <c r="C291">
        <v>1</v>
      </c>
      <c r="D291" s="1">
        <v>2171.29</v>
      </c>
      <c r="E291" s="1">
        <v>3578.27</v>
      </c>
      <c r="F291" s="6">
        <f>Sales[[#This Row],[OrderQuantity]]*Sales[[#This Row],[ItemCost]]</f>
        <v>2171.29</v>
      </c>
      <c r="G291" s="6">
        <f>Sales[[#This Row],[OrderQuantity]]*Sales[[#This Row],[ItemPrice]]</f>
        <v>3578.27</v>
      </c>
      <c r="H291" s="6">
        <f>Sales[[#This Row],[TotalRevenue]]-Sales[[#This Row],[TotalCost]]</f>
        <v>1406.98</v>
      </c>
      <c r="I291" s="4">
        <v>43025</v>
      </c>
      <c r="J291" s="4" t="str">
        <f>CONCATENATE(TEXT(Sales[[#This Row],[OrderDate]],"yyyy"),"-",TEXT(Sales[[#This Row],[OrderDate]],"mm"))</f>
        <v>2017-10</v>
      </c>
      <c r="K291" s="4">
        <v>43031</v>
      </c>
      <c r="L291">
        <v>6</v>
      </c>
      <c r="M291" t="s">
        <v>1706</v>
      </c>
      <c r="N291" t="s">
        <v>391</v>
      </c>
      <c r="O291" t="s">
        <v>51</v>
      </c>
      <c r="P291" t="s">
        <v>52</v>
      </c>
      <c r="Q291" t="s">
        <v>23</v>
      </c>
      <c r="R291" t="s">
        <v>24</v>
      </c>
      <c r="S291" t="s">
        <v>71</v>
      </c>
      <c r="T291" t="s">
        <v>26</v>
      </c>
      <c r="U291" t="s">
        <v>27</v>
      </c>
    </row>
    <row r="292" spans="1:21" x14ac:dyDescent="0.35">
      <c r="A292" t="s">
        <v>1711</v>
      </c>
      <c r="B292">
        <v>44679001</v>
      </c>
      <c r="C292">
        <v>1</v>
      </c>
      <c r="D292" s="1">
        <v>1912.15</v>
      </c>
      <c r="E292" s="1">
        <v>3399.99</v>
      </c>
      <c r="F292" s="6">
        <f>Sales[[#This Row],[OrderQuantity]]*Sales[[#This Row],[ItemCost]]</f>
        <v>1912.15</v>
      </c>
      <c r="G292" s="6">
        <f>Sales[[#This Row],[OrderQuantity]]*Sales[[#This Row],[ItemPrice]]</f>
        <v>3399.99</v>
      </c>
      <c r="H292" s="6">
        <f>Sales[[#This Row],[TotalRevenue]]-Sales[[#This Row],[TotalCost]]</f>
        <v>1487.8399999999997</v>
      </c>
      <c r="I292" s="4">
        <v>43026</v>
      </c>
      <c r="J292" s="4" t="str">
        <f>CONCATENATE(TEXT(Sales[[#This Row],[OrderDate]],"yyyy"),"-",TEXT(Sales[[#This Row],[OrderDate]],"mm"))</f>
        <v>2017-10</v>
      </c>
      <c r="K292" s="4">
        <v>43032</v>
      </c>
      <c r="L292">
        <v>6</v>
      </c>
      <c r="M292" t="s">
        <v>1712</v>
      </c>
      <c r="N292" t="s">
        <v>193</v>
      </c>
      <c r="O292" t="s">
        <v>106</v>
      </c>
      <c r="P292" t="s">
        <v>52</v>
      </c>
      <c r="Q292" t="s">
        <v>23</v>
      </c>
      <c r="R292" t="s">
        <v>33</v>
      </c>
      <c r="S292" t="s">
        <v>34</v>
      </c>
      <c r="T292" t="s">
        <v>35</v>
      </c>
      <c r="U292" t="s">
        <v>36</v>
      </c>
    </row>
    <row r="293" spans="1:21" x14ac:dyDescent="0.35">
      <c r="A293" t="s">
        <v>1726</v>
      </c>
      <c r="B293">
        <v>44685001</v>
      </c>
      <c r="C293">
        <v>1</v>
      </c>
      <c r="D293" s="1">
        <v>2171.29</v>
      </c>
      <c r="E293" s="1">
        <v>3578.27</v>
      </c>
      <c r="F293" s="6">
        <f>Sales[[#This Row],[OrderQuantity]]*Sales[[#This Row],[ItemCost]]</f>
        <v>2171.29</v>
      </c>
      <c r="G293" s="6">
        <f>Sales[[#This Row],[OrderQuantity]]*Sales[[#This Row],[ItemPrice]]</f>
        <v>3578.27</v>
      </c>
      <c r="H293" s="6">
        <f>Sales[[#This Row],[TotalRevenue]]-Sales[[#This Row],[TotalCost]]</f>
        <v>1406.98</v>
      </c>
      <c r="I293" s="4">
        <v>43027</v>
      </c>
      <c r="J293" s="4" t="str">
        <f>CONCATENATE(TEXT(Sales[[#This Row],[OrderDate]],"yyyy"),"-",TEXT(Sales[[#This Row],[OrderDate]],"mm"))</f>
        <v>2017-10</v>
      </c>
      <c r="K293" s="4">
        <v>43029</v>
      </c>
      <c r="L293">
        <v>2</v>
      </c>
      <c r="M293" t="s">
        <v>1727</v>
      </c>
      <c r="N293" t="s">
        <v>58</v>
      </c>
      <c r="O293" t="s">
        <v>59</v>
      </c>
      <c r="P293" t="s">
        <v>52</v>
      </c>
      <c r="Q293" t="s">
        <v>23</v>
      </c>
      <c r="R293" t="s">
        <v>24</v>
      </c>
      <c r="S293" t="s">
        <v>25</v>
      </c>
      <c r="T293" t="s">
        <v>26</v>
      </c>
      <c r="U293" t="s">
        <v>27</v>
      </c>
    </row>
    <row r="294" spans="1:21" x14ac:dyDescent="0.35">
      <c r="A294" t="s">
        <v>1732</v>
      </c>
      <c r="B294">
        <v>44688001</v>
      </c>
      <c r="C294">
        <v>1</v>
      </c>
      <c r="D294" s="1">
        <v>2171.29</v>
      </c>
      <c r="E294" s="1">
        <v>3578.27</v>
      </c>
      <c r="F294" s="6">
        <f>Sales[[#This Row],[OrderQuantity]]*Sales[[#This Row],[ItemCost]]</f>
        <v>2171.29</v>
      </c>
      <c r="G294" s="6">
        <f>Sales[[#This Row],[OrderQuantity]]*Sales[[#This Row],[ItemPrice]]</f>
        <v>3578.27</v>
      </c>
      <c r="H294" s="6">
        <f>Sales[[#This Row],[TotalRevenue]]-Sales[[#This Row],[TotalCost]]</f>
        <v>1406.98</v>
      </c>
      <c r="I294" s="4">
        <v>43028</v>
      </c>
      <c r="J294" s="4" t="str">
        <f>CONCATENATE(TEXT(Sales[[#This Row],[OrderDate]],"yyyy"),"-",TEXT(Sales[[#This Row],[OrderDate]],"mm"))</f>
        <v>2017-10</v>
      </c>
      <c r="K294" s="4">
        <v>43030</v>
      </c>
      <c r="L294">
        <v>2</v>
      </c>
      <c r="M294" t="s">
        <v>1733</v>
      </c>
      <c r="N294" t="s">
        <v>62</v>
      </c>
      <c r="O294" t="s">
        <v>63</v>
      </c>
      <c r="P294" t="s">
        <v>52</v>
      </c>
      <c r="Q294" t="s">
        <v>23</v>
      </c>
      <c r="R294" t="s">
        <v>24</v>
      </c>
      <c r="S294" t="s">
        <v>25</v>
      </c>
      <c r="T294" t="s">
        <v>26</v>
      </c>
      <c r="U294" t="s">
        <v>27</v>
      </c>
    </row>
    <row r="295" spans="1:21" x14ac:dyDescent="0.35">
      <c r="A295" t="s">
        <v>1734</v>
      </c>
      <c r="B295">
        <v>44689001</v>
      </c>
      <c r="C295">
        <v>1</v>
      </c>
      <c r="D295" s="1">
        <v>2171.29</v>
      </c>
      <c r="E295" s="1">
        <v>3578.27</v>
      </c>
      <c r="F295" s="6">
        <f>Sales[[#This Row],[OrderQuantity]]*Sales[[#This Row],[ItemCost]]</f>
        <v>2171.29</v>
      </c>
      <c r="G295" s="6">
        <f>Sales[[#This Row],[OrderQuantity]]*Sales[[#This Row],[ItemPrice]]</f>
        <v>3578.27</v>
      </c>
      <c r="H295" s="6">
        <f>Sales[[#This Row],[TotalRevenue]]-Sales[[#This Row],[TotalCost]]</f>
        <v>1406.98</v>
      </c>
      <c r="I295" s="4">
        <v>43028</v>
      </c>
      <c r="J295" s="4" t="str">
        <f>CONCATENATE(TEXT(Sales[[#This Row],[OrderDate]],"yyyy"),"-",TEXT(Sales[[#This Row],[OrderDate]],"mm"))</f>
        <v>2017-10</v>
      </c>
      <c r="K295" s="4">
        <v>43036</v>
      </c>
      <c r="L295">
        <v>8</v>
      </c>
      <c r="M295" t="s">
        <v>1735</v>
      </c>
      <c r="N295" t="s">
        <v>159</v>
      </c>
      <c r="O295" t="s">
        <v>63</v>
      </c>
      <c r="P295" t="s">
        <v>52</v>
      </c>
      <c r="Q295" t="s">
        <v>23</v>
      </c>
      <c r="R295" t="s">
        <v>24</v>
      </c>
      <c r="S295" t="s">
        <v>25</v>
      </c>
      <c r="T295" t="s">
        <v>26</v>
      </c>
      <c r="U295" t="s">
        <v>27</v>
      </c>
    </row>
    <row r="296" spans="1:21" x14ac:dyDescent="0.35">
      <c r="A296" t="s">
        <v>1736</v>
      </c>
      <c r="B296">
        <v>44690001</v>
      </c>
      <c r="C296">
        <v>1</v>
      </c>
      <c r="D296" s="1">
        <v>1912.15</v>
      </c>
      <c r="E296" s="1">
        <v>3399.99</v>
      </c>
      <c r="F296" s="6">
        <f>Sales[[#This Row],[OrderQuantity]]*Sales[[#This Row],[ItemCost]]</f>
        <v>1912.15</v>
      </c>
      <c r="G296" s="6">
        <f>Sales[[#This Row],[OrderQuantity]]*Sales[[#This Row],[ItemPrice]]</f>
        <v>3399.99</v>
      </c>
      <c r="H296" s="6">
        <f>Sales[[#This Row],[TotalRevenue]]-Sales[[#This Row],[TotalCost]]</f>
        <v>1487.8399999999997</v>
      </c>
      <c r="I296" s="4">
        <v>43028</v>
      </c>
      <c r="J296" s="4" t="str">
        <f>CONCATENATE(TEXT(Sales[[#This Row],[OrderDate]],"yyyy"),"-",TEXT(Sales[[#This Row],[OrderDate]],"mm"))</f>
        <v>2017-10</v>
      </c>
      <c r="K296" s="4">
        <v>43038</v>
      </c>
      <c r="L296">
        <v>10</v>
      </c>
      <c r="M296" t="s">
        <v>1737</v>
      </c>
      <c r="N296" t="s">
        <v>528</v>
      </c>
      <c r="O296" t="s">
        <v>106</v>
      </c>
      <c r="P296" t="s">
        <v>52</v>
      </c>
      <c r="Q296" t="s">
        <v>23</v>
      </c>
      <c r="R296" t="s">
        <v>33</v>
      </c>
      <c r="S296" t="s">
        <v>67</v>
      </c>
      <c r="T296" t="s">
        <v>35</v>
      </c>
      <c r="U296" t="s">
        <v>36</v>
      </c>
    </row>
    <row r="297" spans="1:21" x14ac:dyDescent="0.35">
      <c r="A297" t="s">
        <v>1748</v>
      </c>
      <c r="B297">
        <v>44696001</v>
      </c>
      <c r="C297">
        <v>1</v>
      </c>
      <c r="D297" s="1">
        <v>2171.29</v>
      </c>
      <c r="E297" s="1">
        <v>3578.27</v>
      </c>
      <c r="F297" s="6">
        <f>Sales[[#This Row],[OrderQuantity]]*Sales[[#This Row],[ItemCost]]</f>
        <v>2171.29</v>
      </c>
      <c r="G297" s="6">
        <f>Sales[[#This Row],[OrderQuantity]]*Sales[[#This Row],[ItemPrice]]</f>
        <v>3578.27</v>
      </c>
      <c r="H297" s="6">
        <f>Sales[[#This Row],[TotalRevenue]]-Sales[[#This Row],[TotalCost]]</f>
        <v>1406.98</v>
      </c>
      <c r="I297" s="4">
        <v>43029</v>
      </c>
      <c r="J297" s="4" t="str">
        <f>CONCATENATE(TEXT(Sales[[#This Row],[OrderDate]],"yyyy"),"-",TEXT(Sales[[#This Row],[OrderDate]],"mm"))</f>
        <v>2017-10</v>
      </c>
      <c r="K297" s="4">
        <v>43033</v>
      </c>
      <c r="L297">
        <v>4</v>
      </c>
      <c r="M297" t="s">
        <v>1749</v>
      </c>
      <c r="N297" t="s">
        <v>747</v>
      </c>
      <c r="O297" t="s">
        <v>51</v>
      </c>
      <c r="P297" t="s">
        <v>52</v>
      </c>
      <c r="Q297" t="s">
        <v>23</v>
      </c>
      <c r="R297" t="s">
        <v>24</v>
      </c>
      <c r="S297" t="s">
        <v>84</v>
      </c>
      <c r="T297" t="s">
        <v>26</v>
      </c>
      <c r="U297" t="s">
        <v>27</v>
      </c>
    </row>
    <row r="298" spans="1:21" x14ac:dyDescent="0.35">
      <c r="A298" t="s">
        <v>1750</v>
      </c>
      <c r="B298">
        <v>44697001</v>
      </c>
      <c r="C298">
        <v>1</v>
      </c>
      <c r="D298" s="1">
        <v>2171.29</v>
      </c>
      <c r="E298" s="1">
        <v>3578.27</v>
      </c>
      <c r="F298" s="6">
        <f>Sales[[#This Row],[OrderQuantity]]*Sales[[#This Row],[ItemCost]]</f>
        <v>2171.29</v>
      </c>
      <c r="G298" s="6">
        <f>Sales[[#This Row],[OrderQuantity]]*Sales[[#This Row],[ItemPrice]]</f>
        <v>3578.27</v>
      </c>
      <c r="H298" s="6">
        <f>Sales[[#This Row],[TotalRevenue]]-Sales[[#This Row],[TotalCost]]</f>
        <v>1406.98</v>
      </c>
      <c r="I298" s="4">
        <v>43030</v>
      </c>
      <c r="J298" s="4" t="str">
        <f>CONCATENATE(TEXT(Sales[[#This Row],[OrderDate]],"yyyy"),"-",TEXT(Sales[[#This Row],[OrderDate]],"mm"))</f>
        <v>2017-10</v>
      </c>
      <c r="K298" s="4">
        <v>43037</v>
      </c>
      <c r="L298">
        <v>7</v>
      </c>
      <c r="M298" t="s">
        <v>1751</v>
      </c>
      <c r="N298" t="s">
        <v>87</v>
      </c>
      <c r="O298" t="s">
        <v>51</v>
      </c>
      <c r="P298" t="s">
        <v>52</v>
      </c>
      <c r="Q298" t="s">
        <v>23</v>
      </c>
      <c r="R298" t="s">
        <v>24</v>
      </c>
      <c r="S298" t="s">
        <v>25</v>
      </c>
      <c r="T298" t="s">
        <v>26</v>
      </c>
      <c r="U298" t="s">
        <v>27</v>
      </c>
    </row>
    <row r="299" spans="1:21" x14ac:dyDescent="0.35">
      <c r="A299" t="s">
        <v>1752</v>
      </c>
      <c r="B299">
        <v>44698001</v>
      </c>
      <c r="C299">
        <v>1</v>
      </c>
      <c r="D299" s="1">
        <v>413.15</v>
      </c>
      <c r="E299" s="1">
        <v>699.1</v>
      </c>
      <c r="F299" s="6">
        <f>Sales[[#This Row],[OrderQuantity]]*Sales[[#This Row],[ItemCost]]</f>
        <v>413.15</v>
      </c>
      <c r="G299" s="6">
        <f>Sales[[#This Row],[OrderQuantity]]*Sales[[#This Row],[ItemPrice]]</f>
        <v>699.1</v>
      </c>
      <c r="H299" s="6">
        <f>Sales[[#This Row],[TotalRevenue]]-Sales[[#This Row],[TotalCost]]</f>
        <v>285.95000000000005</v>
      </c>
      <c r="I299" s="4">
        <v>43030</v>
      </c>
      <c r="J299" s="4" t="str">
        <f>CONCATENATE(TEXT(Sales[[#This Row],[OrderDate]],"yyyy"),"-",TEXT(Sales[[#This Row],[OrderDate]],"mm"))</f>
        <v>2017-10</v>
      </c>
      <c r="K299" s="4">
        <v>43036</v>
      </c>
      <c r="L299">
        <v>6</v>
      </c>
      <c r="M299" t="s">
        <v>1753</v>
      </c>
      <c r="N299" t="s">
        <v>233</v>
      </c>
      <c r="O299" t="s">
        <v>106</v>
      </c>
      <c r="P299" t="s">
        <v>52</v>
      </c>
      <c r="Q299" t="s">
        <v>23</v>
      </c>
      <c r="R299" t="s">
        <v>24</v>
      </c>
      <c r="S299" t="s">
        <v>291</v>
      </c>
      <c r="T299" t="s">
        <v>26</v>
      </c>
      <c r="U299" t="s">
        <v>47</v>
      </c>
    </row>
    <row r="300" spans="1:21" x14ac:dyDescent="0.35">
      <c r="A300" t="s">
        <v>1760</v>
      </c>
      <c r="B300">
        <v>44702001</v>
      </c>
      <c r="C300">
        <v>1</v>
      </c>
      <c r="D300" s="1">
        <v>2171.29</v>
      </c>
      <c r="E300" s="1">
        <v>3578.27</v>
      </c>
      <c r="F300" s="6">
        <f>Sales[[#This Row],[OrderQuantity]]*Sales[[#This Row],[ItemCost]]</f>
        <v>2171.29</v>
      </c>
      <c r="G300" s="6">
        <f>Sales[[#This Row],[OrderQuantity]]*Sales[[#This Row],[ItemPrice]]</f>
        <v>3578.27</v>
      </c>
      <c r="H300" s="6">
        <f>Sales[[#This Row],[TotalRevenue]]-Sales[[#This Row],[TotalCost]]</f>
        <v>1406.98</v>
      </c>
      <c r="I300" s="4">
        <v>43031</v>
      </c>
      <c r="J300" s="4" t="str">
        <f>CONCATENATE(TEXT(Sales[[#This Row],[OrderDate]],"yyyy"),"-",TEXT(Sales[[#This Row],[OrderDate]],"mm"))</f>
        <v>2017-10</v>
      </c>
      <c r="K300" s="4">
        <v>43035</v>
      </c>
      <c r="L300">
        <v>4</v>
      </c>
      <c r="M300" t="s">
        <v>1761</v>
      </c>
      <c r="N300" t="s">
        <v>193</v>
      </c>
      <c r="O300" t="s">
        <v>106</v>
      </c>
      <c r="P300" t="s">
        <v>52</v>
      </c>
      <c r="Q300" t="s">
        <v>23</v>
      </c>
      <c r="R300" t="s">
        <v>24</v>
      </c>
      <c r="S300" t="s">
        <v>88</v>
      </c>
      <c r="T300" t="s">
        <v>26</v>
      </c>
      <c r="U300" t="s">
        <v>27</v>
      </c>
    </row>
    <row r="301" spans="1:21" x14ac:dyDescent="0.35">
      <c r="A301" t="s">
        <v>1774</v>
      </c>
      <c r="B301">
        <v>44709001</v>
      </c>
      <c r="C301">
        <v>1</v>
      </c>
      <c r="D301" s="1">
        <v>2171.29</v>
      </c>
      <c r="E301" s="1">
        <v>3578.27</v>
      </c>
      <c r="F301" s="6">
        <f>Sales[[#This Row],[OrderQuantity]]*Sales[[#This Row],[ItemCost]]</f>
        <v>2171.29</v>
      </c>
      <c r="G301" s="6">
        <f>Sales[[#This Row],[OrderQuantity]]*Sales[[#This Row],[ItemPrice]]</f>
        <v>3578.27</v>
      </c>
      <c r="H301" s="6">
        <f>Sales[[#This Row],[TotalRevenue]]-Sales[[#This Row],[TotalCost]]</f>
        <v>1406.98</v>
      </c>
      <c r="I301" s="4">
        <v>43032</v>
      </c>
      <c r="J301" s="4" t="str">
        <f>CONCATENATE(TEXT(Sales[[#This Row],[OrderDate]],"yyyy"),"-",TEXT(Sales[[#This Row],[OrderDate]],"mm"))</f>
        <v>2017-10</v>
      </c>
      <c r="K301" s="4">
        <v>43037</v>
      </c>
      <c r="L301">
        <v>5</v>
      </c>
      <c r="M301" t="s">
        <v>1775</v>
      </c>
      <c r="N301" t="s">
        <v>396</v>
      </c>
      <c r="O301" t="s">
        <v>106</v>
      </c>
      <c r="P301" t="s">
        <v>52</v>
      </c>
      <c r="Q301" t="s">
        <v>23</v>
      </c>
      <c r="R301" t="s">
        <v>24</v>
      </c>
      <c r="S301" t="s">
        <v>55</v>
      </c>
      <c r="T301" t="s">
        <v>26</v>
      </c>
      <c r="U301" t="s">
        <v>27</v>
      </c>
    </row>
    <row r="302" spans="1:21" x14ac:dyDescent="0.35">
      <c r="A302" t="s">
        <v>1778</v>
      </c>
      <c r="B302">
        <v>44711001</v>
      </c>
      <c r="C302">
        <v>1</v>
      </c>
      <c r="D302" s="1">
        <v>2171.29</v>
      </c>
      <c r="E302" s="1">
        <v>3578.27</v>
      </c>
      <c r="F302" s="6">
        <f>Sales[[#This Row],[OrderQuantity]]*Sales[[#This Row],[ItemCost]]</f>
        <v>2171.29</v>
      </c>
      <c r="G302" s="6">
        <f>Sales[[#This Row],[OrderQuantity]]*Sales[[#This Row],[ItemPrice]]</f>
        <v>3578.27</v>
      </c>
      <c r="H302" s="6">
        <f>Sales[[#This Row],[TotalRevenue]]-Sales[[#This Row],[TotalCost]]</f>
        <v>1406.98</v>
      </c>
      <c r="I302" s="4">
        <v>43033</v>
      </c>
      <c r="J302" s="4" t="str">
        <f>CONCATENATE(TEXT(Sales[[#This Row],[OrderDate]],"yyyy"),"-",TEXT(Sales[[#This Row],[OrderDate]],"mm"))</f>
        <v>2017-10</v>
      </c>
      <c r="K302" s="4">
        <v>43040</v>
      </c>
      <c r="L302">
        <v>7</v>
      </c>
      <c r="M302" t="s">
        <v>1779</v>
      </c>
      <c r="N302" t="s">
        <v>167</v>
      </c>
      <c r="O302" t="s">
        <v>63</v>
      </c>
      <c r="P302" t="s">
        <v>52</v>
      </c>
      <c r="Q302" t="s">
        <v>23</v>
      </c>
      <c r="R302" t="s">
        <v>24</v>
      </c>
      <c r="S302" t="s">
        <v>25</v>
      </c>
      <c r="T302" t="s">
        <v>26</v>
      </c>
      <c r="U302" t="s">
        <v>27</v>
      </c>
    </row>
    <row r="303" spans="1:21" x14ac:dyDescent="0.35">
      <c r="A303" t="s">
        <v>1780</v>
      </c>
      <c r="B303">
        <v>44712001</v>
      </c>
      <c r="C303">
        <v>1</v>
      </c>
      <c r="D303" s="1">
        <v>1898.09</v>
      </c>
      <c r="E303" s="1">
        <v>3374.99</v>
      </c>
      <c r="F303" s="6">
        <f>Sales[[#This Row],[OrderQuantity]]*Sales[[#This Row],[ItemCost]]</f>
        <v>1898.09</v>
      </c>
      <c r="G303" s="6">
        <f>Sales[[#This Row],[OrderQuantity]]*Sales[[#This Row],[ItemPrice]]</f>
        <v>3374.99</v>
      </c>
      <c r="H303" s="6">
        <f>Sales[[#This Row],[TotalRevenue]]-Sales[[#This Row],[TotalCost]]</f>
        <v>1476.8999999999999</v>
      </c>
      <c r="I303" s="4">
        <v>43033</v>
      </c>
      <c r="J303" s="4" t="str">
        <f>CONCATENATE(TEXT(Sales[[#This Row],[OrderDate]],"yyyy"),"-",TEXT(Sales[[#This Row],[OrderDate]],"mm"))</f>
        <v>2017-10</v>
      </c>
      <c r="K303" s="4">
        <v>43042</v>
      </c>
      <c r="L303">
        <v>9</v>
      </c>
      <c r="M303" t="s">
        <v>1781</v>
      </c>
      <c r="N303" t="s">
        <v>367</v>
      </c>
      <c r="O303" t="s">
        <v>63</v>
      </c>
      <c r="P303" t="s">
        <v>52</v>
      </c>
      <c r="Q303" t="s">
        <v>23</v>
      </c>
      <c r="R303" t="s">
        <v>33</v>
      </c>
      <c r="S303" t="s">
        <v>419</v>
      </c>
      <c r="T303" t="s">
        <v>1</v>
      </c>
      <c r="U303" t="s">
        <v>36</v>
      </c>
    </row>
    <row r="304" spans="1:21" x14ac:dyDescent="0.35">
      <c r="A304" t="s">
        <v>1793</v>
      </c>
      <c r="B304">
        <v>44718001</v>
      </c>
      <c r="C304">
        <v>1</v>
      </c>
      <c r="D304" s="1">
        <v>2171.29</v>
      </c>
      <c r="E304" s="1">
        <v>3578.27</v>
      </c>
      <c r="F304" s="6">
        <f>Sales[[#This Row],[OrderQuantity]]*Sales[[#This Row],[ItemCost]]</f>
        <v>2171.29</v>
      </c>
      <c r="G304" s="6">
        <f>Sales[[#This Row],[OrderQuantity]]*Sales[[#This Row],[ItemPrice]]</f>
        <v>3578.27</v>
      </c>
      <c r="H304" s="6">
        <f>Sales[[#This Row],[TotalRevenue]]-Sales[[#This Row],[TotalCost]]</f>
        <v>1406.98</v>
      </c>
      <c r="I304" s="4">
        <v>43034</v>
      </c>
      <c r="J304" s="4" t="str">
        <f>CONCATENATE(TEXT(Sales[[#This Row],[OrderDate]],"yyyy"),"-",TEXT(Sales[[#This Row],[OrderDate]],"mm"))</f>
        <v>2017-10</v>
      </c>
      <c r="K304" s="4">
        <v>43043</v>
      </c>
      <c r="L304">
        <v>9</v>
      </c>
      <c r="M304" t="s">
        <v>1794</v>
      </c>
      <c r="N304" t="s">
        <v>199</v>
      </c>
      <c r="O304" t="s">
        <v>51</v>
      </c>
      <c r="P304" t="s">
        <v>52</v>
      </c>
      <c r="Q304" t="s">
        <v>23</v>
      </c>
      <c r="R304" t="s">
        <v>24</v>
      </c>
      <c r="S304" t="s">
        <v>88</v>
      </c>
      <c r="T304" t="s">
        <v>26</v>
      </c>
      <c r="U304" t="s">
        <v>27</v>
      </c>
    </row>
    <row r="305" spans="1:21" x14ac:dyDescent="0.35">
      <c r="A305" t="s">
        <v>1812</v>
      </c>
      <c r="B305">
        <v>44727001</v>
      </c>
      <c r="C305">
        <v>1</v>
      </c>
      <c r="D305" s="1">
        <v>2171.29</v>
      </c>
      <c r="E305" s="1">
        <v>3578.27</v>
      </c>
      <c r="F305" s="6">
        <f>Sales[[#This Row],[OrderQuantity]]*Sales[[#This Row],[ItemCost]]</f>
        <v>2171.29</v>
      </c>
      <c r="G305" s="6">
        <f>Sales[[#This Row],[OrderQuantity]]*Sales[[#This Row],[ItemPrice]]</f>
        <v>3578.27</v>
      </c>
      <c r="H305" s="6">
        <f>Sales[[#This Row],[TotalRevenue]]-Sales[[#This Row],[TotalCost]]</f>
        <v>1406.98</v>
      </c>
      <c r="I305" s="4">
        <v>43036</v>
      </c>
      <c r="J305" s="4" t="str">
        <f>CONCATENATE(TEXT(Sales[[#This Row],[OrderDate]],"yyyy"),"-",TEXT(Sales[[#This Row],[OrderDate]],"mm"))</f>
        <v>2017-10</v>
      </c>
      <c r="K305" s="4">
        <v>43044</v>
      </c>
      <c r="L305">
        <v>8</v>
      </c>
      <c r="M305" t="s">
        <v>1813</v>
      </c>
      <c r="N305" t="s">
        <v>105</v>
      </c>
      <c r="O305" t="s">
        <v>106</v>
      </c>
      <c r="P305" t="s">
        <v>52</v>
      </c>
      <c r="Q305" t="s">
        <v>23</v>
      </c>
      <c r="R305" t="s">
        <v>24</v>
      </c>
      <c r="S305" t="s">
        <v>84</v>
      </c>
      <c r="T305" t="s">
        <v>26</v>
      </c>
      <c r="U305" t="s">
        <v>27</v>
      </c>
    </row>
    <row r="306" spans="1:21" x14ac:dyDescent="0.35">
      <c r="A306" t="s">
        <v>1814</v>
      </c>
      <c r="B306">
        <v>44728001</v>
      </c>
      <c r="C306">
        <v>1</v>
      </c>
      <c r="D306" s="1">
        <v>1912.15</v>
      </c>
      <c r="E306" s="1">
        <v>3399.99</v>
      </c>
      <c r="F306" s="6">
        <f>Sales[[#This Row],[OrderQuantity]]*Sales[[#This Row],[ItemCost]]</f>
        <v>1912.15</v>
      </c>
      <c r="G306" s="6">
        <f>Sales[[#This Row],[OrderQuantity]]*Sales[[#This Row],[ItemPrice]]</f>
        <v>3399.99</v>
      </c>
      <c r="H306" s="6">
        <f>Sales[[#This Row],[TotalRevenue]]-Sales[[#This Row],[TotalCost]]</f>
        <v>1487.8399999999997</v>
      </c>
      <c r="I306" s="4">
        <v>43036</v>
      </c>
      <c r="J306" s="4" t="str">
        <f>CONCATENATE(TEXT(Sales[[#This Row],[OrderDate]],"yyyy"),"-",TEXT(Sales[[#This Row],[OrderDate]],"mm"))</f>
        <v>2017-10</v>
      </c>
      <c r="K306" s="4">
        <v>43040</v>
      </c>
      <c r="L306">
        <v>4</v>
      </c>
      <c r="M306" t="s">
        <v>1815</v>
      </c>
      <c r="N306" t="s">
        <v>50</v>
      </c>
      <c r="O306" t="s">
        <v>51</v>
      </c>
      <c r="P306" t="s">
        <v>52</v>
      </c>
      <c r="Q306" t="s">
        <v>23</v>
      </c>
      <c r="R306" t="s">
        <v>33</v>
      </c>
      <c r="S306" t="s">
        <v>67</v>
      </c>
      <c r="T306" t="s">
        <v>35</v>
      </c>
      <c r="U306" t="s">
        <v>36</v>
      </c>
    </row>
    <row r="307" spans="1:21" x14ac:dyDescent="0.35">
      <c r="A307" t="s">
        <v>1823</v>
      </c>
      <c r="B307">
        <v>44732001</v>
      </c>
      <c r="C307">
        <v>1</v>
      </c>
      <c r="D307" s="1">
        <v>2171.29</v>
      </c>
      <c r="E307" s="1">
        <v>3578.27</v>
      </c>
      <c r="F307" s="6">
        <f>Sales[[#This Row],[OrderQuantity]]*Sales[[#This Row],[ItemCost]]</f>
        <v>2171.29</v>
      </c>
      <c r="G307" s="6">
        <f>Sales[[#This Row],[OrderQuantity]]*Sales[[#This Row],[ItemPrice]]</f>
        <v>3578.27</v>
      </c>
      <c r="H307" s="6">
        <f>Sales[[#This Row],[TotalRevenue]]-Sales[[#This Row],[TotalCost]]</f>
        <v>1406.98</v>
      </c>
      <c r="I307" s="4">
        <v>43037</v>
      </c>
      <c r="J307" s="4" t="str">
        <f>CONCATENATE(TEXT(Sales[[#This Row],[OrderDate]],"yyyy"),"-",TEXT(Sales[[#This Row],[OrderDate]],"mm"))</f>
        <v>2017-10</v>
      </c>
      <c r="K307" s="4">
        <v>43044</v>
      </c>
      <c r="L307">
        <v>7</v>
      </c>
      <c r="M307" t="s">
        <v>1824</v>
      </c>
      <c r="N307" t="s">
        <v>528</v>
      </c>
      <c r="O307" t="s">
        <v>106</v>
      </c>
      <c r="P307" t="s">
        <v>52</v>
      </c>
      <c r="Q307" t="s">
        <v>23</v>
      </c>
      <c r="R307" t="s">
        <v>24</v>
      </c>
      <c r="S307" t="s">
        <v>71</v>
      </c>
      <c r="T307" t="s">
        <v>26</v>
      </c>
      <c r="U307" t="s">
        <v>27</v>
      </c>
    </row>
    <row r="308" spans="1:21" x14ac:dyDescent="0.35">
      <c r="A308" t="s">
        <v>1825</v>
      </c>
      <c r="B308">
        <v>44733001</v>
      </c>
      <c r="C308">
        <v>1</v>
      </c>
      <c r="D308" s="1">
        <v>2171.29</v>
      </c>
      <c r="E308" s="1">
        <v>3578.27</v>
      </c>
      <c r="F308" s="6">
        <f>Sales[[#This Row],[OrderQuantity]]*Sales[[#This Row],[ItemCost]]</f>
        <v>2171.29</v>
      </c>
      <c r="G308" s="6">
        <f>Sales[[#This Row],[OrderQuantity]]*Sales[[#This Row],[ItemPrice]]</f>
        <v>3578.27</v>
      </c>
      <c r="H308" s="6">
        <f>Sales[[#This Row],[TotalRevenue]]-Sales[[#This Row],[TotalCost]]</f>
        <v>1406.98</v>
      </c>
      <c r="I308" s="4">
        <v>43037</v>
      </c>
      <c r="J308" s="4" t="str">
        <f>CONCATENATE(TEXT(Sales[[#This Row],[OrderDate]],"yyyy"),"-",TEXT(Sales[[#This Row],[OrderDate]],"mm"))</f>
        <v>2017-10</v>
      </c>
      <c r="K308" s="4">
        <v>43040</v>
      </c>
      <c r="L308">
        <v>3</v>
      </c>
      <c r="M308" t="s">
        <v>1826</v>
      </c>
      <c r="N308" t="s">
        <v>105</v>
      </c>
      <c r="O308" t="s">
        <v>106</v>
      </c>
      <c r="P308" t="s">
        <v>52</v>
      </c>
      <c r="Q308" t="s">
        <v>23</v>
      </c>
      <c r="R308" t="s">
        <v>24</v>
      </c>
      <c r="S308" t="s">
        <v>84</v>
      </c>
      <c r="T308" t="s">
        <v>26</v>
      </c>
      <c r="U308" t="s">
        <v>27</v>
      </c>
    </row>
    <row r="309" spans="1:21" x14ac:dyDescent="0.35">
      <c r="A309" t="s">
        <v>1834</v>
      </c>
      <c r="B309">
        <v>44737001</v>
      </c>
      <c r="C309">
        <v>1</v>
      </c>
      <c r="D309" s="1">
        <v>2171.29</v>
      </c>
      <c r="E309" s="1">
        <v>3578.27</v>
      </c>
      <c r="F309" s="6">
        <f>Sales[[#This Row],[OrderQuantity]]*Sales[[#This Row],[ItemCost]]</f>
        <v>2171.29</v>
      </c>
      <c r="G309" s="6">
        <f>Sales[[#This Row],[OrderQuantity]]*Sales[[#This Row],[ItemPrice]]</f>
        <v>3578.27</v>
      </c>
      <c r="H309" s="6">
        <f>Sales[[#This Row],[TotalRevenue]]-Sales[[#This Row],[TotalCost]]</f>
        <v>1406.98</v>
      </c>
      <c r="I309" s="4">
        <v>43038</v>
      </c>
      <c r="J309" s="4" t="str">
        <f>CONCATENATE(TEXT(Sales[[#This Row],[OrderDate]],"yyyy"),"-",TEXT(Sales[[#This Row],[OrderDate]],"mm"))</f>
        <v>2017-10</v>
      </c>
      <c r="K309" s="4">
        <v>43043</v>
      </c>
      <c r="L309">
        <v>5</v>
      </c>
      <c r="M309" t="s">
        <v>1835</v>
      </c>
      <c r="N309" t="s">
        <v>738</v>
      </c>
      <c r="O309" t="s">
        <v>51</v>
      </c>
      <c r="P309" t="s">
        <v>52</v>
      </c>
      <c r="Q309" t="s">
        <v>23</v>
      </c>
      <c r="R309" t="s">
        <v>24</v>
      </c>
      <c r="S309" t="s">
        <v>88</v>
      </c>
      <c r="T309" t="s">
        <v>26</v>
      </c>
      <c r="U309" t="s">
        <v>27</v>
      </c>
    </row>
    <row r="310" spans="1:21" x14ac:dyDescent="0.35">
      <c r="A310" t="s">
        <v>1836</v>
      </c>
      <c r="B310">
        <v>44738001</v>
      </c>
      <c r="C310">
        <v>1</v>
      </c>
      <c r="D310" s="1">
        <v>2171.29</v>
      </c>
      <c r="E310" s="1">
        <v>3578.27</v>
      </c>
      <c r="F310" s="6">
        <f>Sales[[#This Row],[OrderQuantity]]*Sales[[#This Row],[ItemCost]]</f>
        <v>2171.29</v>
      </c>
      <c r="G310" s="6">
        <f>Sales[[#This Row],[OrderQuantity]]*Sales[[#This Row],[ItemPrice]]</f>
        <v>3578.27</v>
      </c>
      <c r="H310" s="6">
        <f>Sales[[#This Row],[TotalRevenue]]-Sales[[#This Row],[TotalCost]]</f>
        <v>1406.98</v>
      </c>
      <c r="I310" s="4">
        <v>43038</v>
      </c>
      <c r="J310" s="4" t="str">
        <f>CONCATENATE(TEXT(Sales[[#This Row],[OrderDate]],"yyyy"),"-",TEXT(Sales[[#This Row],[OrderDate]],"mm"))</f>
        <v>2017-10</v>
      </c>
      <c r="K310" s="4">
        <v>43042</v>
      </c>
      <c r="L310">
        <v>4</v>
      </c>
      <c r="M310" t="s">
        <v>1837</v>
      </c>
      <c r="N310" t="s">
        <v>134</v>
      </c>
      <c r="O310" t="s">
        <v>106</v>
      </c>
      <c r="P310" t="s">
        <v>52</v>
      </c>
      <c r="Q310" t="s">
        <v>23</v>
      </c>
      <c r="R310" t="s">
        <v>24</v>
      </c>
      <c r="S310" t="s">
        <v>84</v>
      </c>
      <c r="T310" t="s">
        <v>26</v>
      </c>
      <c r="U310" t="s">
        <v>27</v>
      </c>
    </row>
    <row r="311" spans="1:21" x14ac:dyDescent="0.35">
      <c r="A311" t="s">
        <v>1838</v>
      </c>
      <c r="B311">
        <v>44739001</v>
      </c>
      <c r="C311">
        <v>1</v>
      </c>
      <c r="D311" s="1">
        <v>2171.29</v>
      </c>
      <c r="E311" s="1">
        <v>3578.27</v>
      </c>
      <c r="F311" s="6">
        <f>Sales[[#This Row],[OrderQuantity]]*Sales[[#This Row],[ItemCost]]</f>
        <v>2171.29</v>
      </c>
      <c r="G311" s="6">
        <f>Sales[[#This Row],[OrderQuantity]]*Sales[[#This Row],[ItemPrice]]</f>
        <v>3578.27</v>
      </c>
      <c r="H311" s="6">
        <f>Sales[[#This Row],[TotalRevenue]]-Sales[[#This Row],[TotalCost]]</f>
        <v>1406.98</v>
      </c>
      <c r="I311" s="4">
        <v>43038</v>
      </c>
      <c r="J311" s="4" t="str">
        <f>CONCATENATE(TEXT(Sales[[#This Row],[OrderDate]],"yyyy"),"-",TEXT(Sales[[#This Row],[OrderDate]],"mm"))</f>
        <v>2017-10</v>
      </c>
      <c r="K311" s="4">
        <v>43041</v>
      </c>
      <c r="L311">
        <v>3</v>
      </c>
      <c r="M311" t="s">
        <v>1839</v>
      </c>
      <c r="N311" t="s">
        <v>299</v>
      </c>
      <c r="O311" t="s">
        <v>63</v>
      </c>
      <c r="P311" t="s">
        <v>52</v>
      </c>
      <c r="Q311" t="s">
        <v>23</v>
      </c>
      <c r="R311" t="s">
        <v>24</v>
      </c>
      <c r="S311" t="s">
        <v>71</v>
      </c>
      <c r="T311" t="s">
        <v>26</v>
      </c>
      <c r="U311" t="s">
        <v>27</v>
      </c>
    </row>
    <row r="312" spans="1:21" x14ac:dyDescent="0.35">
      <c r="A312" t="s">
        <v>1846</v>
      </c>
      <c r="B312">
        <v>44806001</v>
      </c>
      <c r="C312">
        <v>1</v>
      </c>
      <c r="D312" s="1">
        <v>2171.29</v>
      </c>
      <c r="E312" s="1">
        <v>3578.27</v>
      </c>
      <c r="F312" s="6">
        <f>Sales[[#This Row],[OrderQuantity]]*Sales[[#This Row],[ItemCost]]</f>
        <v>2171.29</v>
      </c>
      <c r="G312" s="6">
        <f>Sales[[#This Row],[OrderQuantity]]*Sales[[#This Row],[ItemPrice]]</f>
        <v>3578.27</v>
      </c>
      <c r="H312" s="6">
        <f>Sales[[#This Row],[TotalRevenue]]-Sales[[#This Row],[TotalCost]]</f>
        <v>1406.98</v>
      </c>
      <c r="I312" s="4">
        <v>43039</v>
      </c>
      <c r="J312" s="4" t="str">
        <f>CONCATENATE(TEXT(Sales[[#This Row],[OrderDate]],"yyyy"),"-",TEXT(Sales[[#This Row],[OrderDate]],"mm"))</f>
        <v>2017-10</v>
      </c>
      <c r="K312" s="4">
        <v>43047</v>
      </c>
      <c r="L312">
        <v>8</v>
      </c>
      <c r="M312" t="s">
        <v>1847</v>
      </c>
      <c r="N312" t="s">
        <v>134</v>
      </c>
      <c r="O312" t="s">
        <v>106</v>
      </c>
      <c r="P312" t="s">
        <v>52</v>
      </c>
      <c r="Q312" t="s">
        <v>23</v>
      </c>
      <c r="R312" t="s">
        <v>24</v>
      </c>
      <c r="S312" t="s">
        <v>55</v>
      </c>
      <c r="T312" t="s">
        <v>26</v>
      </c>
      <c r="U312" t="s">
        <v>27</v>
      </c>
    </row>
    <row r="313" spans="1:21" x14ac:dyDescent="0.35">
      <c r="A313" t="s">
        <v>1848</v>
      </c>
      <c r="B313">
        <v>44807001</v>
      </c>
      <c r="C313">
        <v>1</v>
      </c>
      <c r="D313" s="1">
        <v>1898.09</v>
      </c>
      <c r="E313" s="1">
        <v>3374.99</v>
      </c>
      <c r="F313" s="6">
        <f>Sales[[#This Row],[OrderQuantity]]*Sales[[#This Row],[ItemCost]]</f>
        <v>1898.09</v>
      </c>
      <c r="G313" s="6">
        <f>Sales[[#This Row],[OrderQuantity]]*Sales[[#This Row],[ItemPrice]]</f>
        <v>3374.99</v>
      </c>
      <c r="H313" s="6">
        <f>Sales[[#This Row],[TotalRevenue]]-Sales[[#This Row],[TotalCost]]</f>
        <v>1476.8999999999999</v>
      </c>
      <c r="I313" s="4">
        <v>43039</v>
      </c>
      <c r="J313" s="4" t="str">
        <f>CONCATENATE(TEXT(Sales[[#This Row],[OrderDate]],"yyyy"),"-",TEXT(Sales[[#This Row],[OrderDate]],"mm"))</f>
        <v>2017-10</v>
      </c>
      <c r="K313" s="4">
        <v>43045</v>
      </c>
      <c r="L313">
        <v>6</v>
      </c>
      <c r="M313" t="s">
        <v>1849</v>
      </c>
      <c r="N313" t="s">
        <v>491</v>
      </c>
      <c r="O313" t="s">
        <v>59</v>
      </c>
      <c r="P313" t="s">
        <v>52</v>
      </c>
      <c r="Q313" t="s">
        <v>23</v>
      </c>
      <c r="R313" t="s">
        <v>33</v>
      </c>
      <c r="S313" t="s">
        <v>160</v>
      </c>
      <c r="T313" t="s">
        <v>1</v>
      </c>
      <c r="U313" t="s">
        <v>36</v>
      </c>
    </row>
    <row r="314" spans="1:21" x14ac:dyDescent="0.35">
      <c r="A314" t="s">
        <v>1860</v>
      </c>
      <c r="B314">
        <v>44813001</v>
      </c>
      <c r="C314">
        <v>1</v>
      </c>
      <c r="D314" s="1">
        <v>2171.29</v>
      </c>
      <c r="E314" s="1">
        <v>3578.27</v>
      </c>
      <c r="F314" s="6">
        <f>Sales[[#This Row],[OrderQuantity]]*Sales[[#This Row],[ItemCost]]</f>
        <v>2171.29</v>
      </c>
      <c r="G314" s="6">
        <f>Sales[[#This Row],[OrderQuantity]]*Sales[[#This Row],[ItemPrice]]</f>
        <v>3578.27</v>
      </c>
      <c r="H314" s="6">
        <f>Sales[[#This Row],[TotalRevenue]]-Sales[[#This Row],[TotalCost]]</f>
        <v>1406.98</v>
      </c>
      <c r="I314" s="4">
        <v>43040</v>
      </c>
      <c r="J314" s="4" t="str">
        <f>CONCATENATE(TEXT(Sales[[#This Row],[OrderDate]],"yyyy"),"-",TEXT(Sales[[#This Row],[OrderDate]],"mm"))</f>
        <v>2017-11</v>
      </c>
      <c r="K314" s="4">
        <v>43047</v>
      </c>
      <c r="L314">
        <v>7</v>
      </c>
      <c r="M314" t="s">
        <v>1861</v>
      </c>
      <c r="N314" t="s">
        <v>396</v>
      </c>
      <c r="O314" t="s">
        <v>106</v>
      </c>
      <c r="P314" t="s">
        <v>52</v>
      </c>
      <c r="Q314" t="s">
        <v>23</v>
      </c>
      <c r="R314" t="s">
        <v>24</v>
      </c>
      <c r="S314" t="s">
        <v>71</v>
      </c>
      <c r="T314" t="s">
        <v>26</v>
      </c>
      <c r="U314" t="s">
        <v>27</v>
      </c>
    </row>
    <row r="315" spans="1:21" x14ac:dyDescent="0.35">
      <c r="A315" t="s">
        <v>1862</v>
      </c>
      <c r="B315">
        <v>44814001</v>
      </c>
      <c r="C315">
        <v>1</v>
      </c>
      <c r="D315" s="1">
        <v>2171.29</v>
      </c>
      <c r="E315" s="1">
        <v>3578.27</v>
      </c>
      <c r="F315" s="6">
        <f>Sales[[#This Row],[OrderQuantity]]*Sales[[#This Row],[ItemCost]]</f>
        <v>2171.29</v>
      </c>
      <c r="G315" s="6">
        <f>Sales[[#This Row],[OrderQuantity]]*Sales[[#This Row],[ItemPrice]]</f>
        <v>3578.27</v>
      </c>
      <c r="H315" s="6">
        <f>Sales[[#This Row],[TotalRevenue]]-Sales[[#This Row],[TotalCost]]</f>
        <v>1406.98</v>
      </c>
      <c r="I315" s="4">
        <v>43040</v>
      </c>
      <c r="J315" s="4" t="str">
        <f>CONCATENATE(TEXT(Sales[[#This Row],[OrderDate]],"yyyy"),"-",TEXT(Sales[[#This Row],[OrderDate]],"mm"))</f>
        <v>2017-11</v>
      </c>
      <c r="K315" s="4">
        <v>43042</v>
      </c>
      <c r="L315">
        <v>2</v>
      </c>
      <c r="M315" t="s">
        <v>1863</v>
      </c>
      <c r="N315" t="s">
        <v>184</v>
      </c>
      <c r="O315" t="s">
        <v>51</v>
      </c>
      <c r="P315" t="s">
        <v>52</v>
      </c>
      <c r="Q315" t="s">
        <v>23</v>
      </c>
      <c r="R315" t="s">
        <v>24</v>
      </c>
      <c r="S315" t="s">
        <v>84</v>
      </c>
      <c r="T315" t="s">
        <v>26</v>
      </c>
      <c r="U315" t="s">
        <v>27</v>
      </c>
    </row>
    <row r="316" spans="1:21" x14ac:dyDescent="0.35">
      <c r="A316" t="s">
        <v>1864</v>
      </c>
      <c r="B316">
        <v>44815001</v>
      </c>
      <c r="C316">
        <v>1</v>
      </c>
      <c r="D316" s="1">
        <v>1898.09</v>
      </c>
      <c r="E316" s="1">
        <v>3374.99</v>
      </c>
      <c r="F316" s="6">
        <f>Sales[[#This Row],[OrderQuantity]]*Sales[[#This Row],[ItemCost]]</f>
        <v>1898.09</v>
      </c>
      <c r="G316" s="6">
        <f>Sales[[#This Row],[OrderQuantity]]*Sales[[#This Row],[ItemPrice]]</f>
        <v>3374.99</v>
      </c>
      <c r="H316" s="6">
        <f>Sales[[#This Row],[TotalRevenue]]-Sales[[#This Row],[TotalCost]]</f>
        <v>1476.8999999999999</v>
      </c>
      <c r="I316" s="4">
        <v>43040</v>
      </c>
      <c r="J316" s="4" t="str">
        <f>CONCATENATE(TEXT(Sales[[#This Row],[OrderDate]],"yyyy"),"-",TEXT(Sales[[#This Row],[OrderDate]],"mm"))</f>
        <v>2017-11</v>
      </c>
      <c r="K316" s="4">
        <v>43044</v>
      </c>
      <c r="L316">
        <v>4</v>
      </c>
      <c r="M316" t="s">
        <v>1865</v>
      </c>
      <c r="N316" t="s">
        <v>134</v>
      </c>
      <c r="O316" t="s">
        <v>106</v>
      </c>
      <c r="P316" t="s">
        <v>52</v>
      </c>
      <c r="Q316" t="s">
        <v>23</v>
      </c>
      <c r="R316" t="s">
        <v>33</v>
      </c>
      <c r="S316" t="s">
        <v>64</v>
      </c>
      <c r="T316" t="s">
        <v>1</v>
      </c>
      <c r="U316" t="s">
        <v>36</v>
      </c>
    </row>
    <row r="317" spans="1:21" x14ac:dyDescent="0.35">
      <c r="A317" t="s">
        <v>1878</v>
      </c>
      <c r="B317">
        <v>44822001</v>
      </c>
      <c r="C317">
        <v>1</v>
      </c>
      <c r="D317" s="1">
        <v>2171.29</v>
      </c>
      <c r="E317" s="1">
        <v>3578.27</v>
      </c>
      <c r="F317" s="6">
        <f>Sales[[#This Row],[OrderQuantity]]*Sales[[#This Row],[ItemCost]]</f>
        <v>2171.29</v>
      </c>
      <c r="G317" s="6">
        <f>Sales[[#This Row],[OrderQuantity]]*Sales[[#This Row],[ItemPrice]]</f>
        <v>3578.27</v>
      </c>
      <c r="H317" s="6">
        <f>Sales[[#This Row],[TotalRevenue]]-Sales[[#This Row],[TotalCost]]</f>
        <v>1406.98</v>
      </c>
      <c r="I317" s="4">
        <v>43041</v>
      </c>
      <c r="J317" s="4" t="str">
        <f>CONCATENATE(TEXT(Sales[[#This Row],[OrderDate]],"yyyy"),"-",TEXT(Sales[[#This Row],[OrderDate]],"mm"))</f>
        <v>2017-11</v>
      </c>
      <c r="K317" s="4">
        <v>43046</v>
      </c>
      <c r="L317">
        <v>5</v>
      </c>
      <c r="M317" t="s">
        <v>1879</v>
      </c>
      <c r="N317" t="s">
        <v>434</v>
      </c>
      <c r="O317" t="s">
        <v>51</v>
      </c>
      <c r="P317" t="s">
        <v>52</v>
      </c>
      <c r="Q317" t="s">
        <v>23</v>
      </c>
      <c r="R317" t="s">
        <v>24</v>
      </c>
      <c r="S317" t="s">
        <v>55</v>
      </c>
      <c r="T317" t="s">
        <v>26</v>
      </c>
      <c r="U317" t="s">
        <v>27</v>
      </c>
    </row>
    <row r="318" spans="1:21" x14ac:dyDescent="0.35">
      <c r="A318" t="s">
        <v>1880</v>
      </c>
      <c r="B318">
        <v>44823001</v>
      </c>
      <c r="C318">
        <v>1</v>
      </c>
      <c r="D318" s="1">
        <v>2171.29</v>
      </c>
      <c r="E318" s="1">
        <v>3578.27</v>
      </c>
      <c r="F318" s="6">
        <f>Sales[[#This Row],[OrderQuantity]]*Sales[[#This Row],[ItemCost]]</f>
        <v>2171.29</v>
      </c>
      <c r="G318" s="6">
        <f>Sales[[#This Row],[OrderQuantity]]*Sales[[#This Row],[ItemPrice]]</f>
        <v>3578.27</v>
      </c>
      <c r="H318" s="6">
        <f>Sales[[#This Row],[TotalRevenue]]-Sales[[#This Row],[TotalCost]]</f>
        <v>1406.98</v>
      </c>
      <c r="I318" s="4">
        <v>43041</v>
      </c>
      <c r="J318" s="4" t="str">
        <f>CONCATENATE(TEXT(Sales[[#This Row],[OrderDate]],"yyyy"),"-",TEXT(Sales[[#This Row],[OrderDate]],"mm"))</f>
        <v>2017-11</v>
      </c>
      <c r="K318" s="4">
        <v>43043</v>
      </c>
      <c r="L318">
        <v>2</v>
      </c>
      <c r="M318" t="s">
        <v>1881</v>
      </c>
      <c r="N318" t="s">
        <v>299</v>
      </c>
      <c r="O318" t="s">
        <v>63</v>
      </c>
      <c r="P318" t="s">
        <v>52</v>
      </c>
      <c r="Q318" t="s">
        <v>23</v>
      </c>
      <c r="R318" t="s">
        <v>24</v>
      </c>
      <c r="S318" t="s">
        <v>84</v>
      </c>
      <c r="T318" t="s">
        <v>26</v>
      </c>
      <c r="U318" t="s">
        <v>27</v>
      </c>
    </row>
    <row r="319" spans="1:21" x14ac:dyDescent="0.35">
      <c r="A319" t="s">
        <v>1882</v>
      </c>
      <c r="B319">
        <v>44824001</v>
      </c>
      <c r="C319">
        <v>1</v>
      </c>
      <c r="D319" s="1">
        <v>2171.29</v>
      </c>
      <c r="E319" s="1">
        <v>3578.27</v>
      </c>
      <c r="F319" s="6">
        <f>Sales[[#This Row],[OrderQuantity]]*Sales[[#This Row],[ItemCost]]</f>
        <v>2171.29</v>
      </c>
      <c r="G319" s="6">
        <f>Sales[[#This Row],[OrderQuantity]]*Sales[[#This Row],[ItemPrice]]</f>
        <v>3578.27</v>
      </c>
      <c r="H319" s="6">
        <f>Sales[[#This Row],[TotalRevenue]]-Sales[[#This Row],[TotalCost]]</f>
        <v>1406.98</v>
      </c>
      <c r="I319" s="4">
        <v>43041</v>
      </c>
      <c r="J319" s="4" t="str">
        <f>CONCATENATE(TEXT(Sales[[#This Row],[OrderDate]],"yyyy"),"-",TEXT(Sales[[#This Row],[OrderDate]],"mm"))</f>
        <v>2017-11</v>
      </c>
      <c r="K319" s="4">
        <v>43047</v>
      </c>
      <c r="L319">
        <v>6</v>
      </c>
      <c r="M319" t="s">
        <v>1883</v>
      </c>
      <c r="N319" t="s">
        <v>738</v>
      </c>
      <c r="O319" t="s">
        <v>51</v>
      </c>
      <c r="P319" t="s">
        <v>52</v>
      </c>
      <c r="Q319" t="s">
        <v>23</v>
      </c>
      <c r="R319" t="s">
        <v>24</v>
      </c>
      <c r="S319" t="s">
        <v>71</v>
      </c>
      <c r="T319" t="s">
        <v>26</v>
      </c>
      <c r="U319" t="s">
        <v>27</v>
      </c>
    </row>
    <row r="320" spans="1:21" x14ac:dyDescent="0.35">
      <c r="A320" t="s">
        <v>1884</v>
      </c>
      <c r="B320">
        <v>44825001</v>
      </c>
      <c r="C320">
        <v>1</v>
      </c>
      <c r="D320" s="1">
        <v>2171.29</v>
      </c>
      <c r="E320" s="1">
        <v>3578.27</v>
      </c>
      <c r="F320" s="6">
        <f>Sales[[#This Row],[OrderQuantity]]*Sales[[#This Row],[ItemCost]]</f>
        <v>2171.29</v>
      </c>
      <c r="G320" s="6">
        <f>Sales[[#This Row],[OrderQuantity]]*Sales[[#This Row],[ItemPrice]]</f>
        <v>3578.27</v>
      </c>
      <c r="H320" s="6">
        <f>Sales[[#This Row],[TotalRevenue]]-Sales[[#This Row],[TotalCost]]</f>
        <v>1406.98</v>
      </c>
      <c r="I320" s="4">
        <v>43041</v>
      </c>
      <c r="J320" s="4" t="str">
        <f>CONCATENATE(TEXT(Sales[[#This Row],[OrderDate]],"yyyy"),"-",TEXT(Sales[[#This Row],[OrderDate]],"mm"))</f>
        <v>2017-11</v>
      </c>
      <c r="K320" s="4">
        <v>43047</v>
      </c>
      <c r="L320">
        <v>6</v>
      </c>
      <c r="M320" t="s">
        <v>1885</v>
      </c>
      <c r="N320" t="s">
        <v>325</v>
      </c>
      <c r="O320" t="s">
        <v>51</v>
      </c>
      <c r="P320" t="s">
        <v>52</v>
      </c>
      <c r="Q320" t="s">
        <v>23</v>
      </c>
      <c r="R320" t="s">
        <v>24</v>
      </c>
      <c r="S320" t="s">
        <v>71</v>
      </c>
      <c r="T320" t="s">
        <v>26</v>
      </c>
      <c r="U320" t="s">
        <v>27</v>
      </c>
    </row>
    <row r="321" spans="1:21" x14ac:dyDescent="0.35">
      <c r="A321" t="s">
        <v>1894</v>
      </c>
      <c r="B321">
        <v>44830001</v>
      </c>
      <c r="C321">
        <v>1</v>
      </c>
      <c r="D321" s="1">
        <v>2171.29</v>
      </c>
      <c r="E321" s="1">
        <v>3578.27</v>
      </c>
      <c r="F321" s="6">
        <f>Sales[[#This Row],[OrderQuantity]]*Sales[[#This Row],[ItemCost]]</f>
        <v>2171.29</v>
      </c>
      <c r="G321" s="6">
        <f>Sales[[#This Row],[OrderQuantity]]*Sales[[#This Row],[ItemPrice]]</f>
        <v>3578.27</v>
      </c>
      <c r="H321" s="6">
        <f>Sales[[#This Row],[TotalRevenue]]-Sales[[#This Row],[TotalCost]]</f>
        <v>1406.98</v>
      </c>
      <c r="I321" s="4">
        <v>43042</v>
      </c>
      <c r="J321" s="4" t="str">
        <f>CONCATENATE(TEXT(Sales[[#This Row],[OrderDate]],"yyyy"),"-",TEXT(Sales[[#This Row],[OrderDate]],"mm"))</f>
        <v>2017-11</v>
      </c>
      <c r="K321" s="4">
        <v>43044</v>
      </c>
      <c r="L321">
        <v>2</v>
      </c>
      <c r="M321" t="s">
        <v>1895</v>
      </c>
      <c r="N321" t="s">
        <v>299</v>
      </c>
      <c r="O321" t="s">
        <v>63</v>
      </c>
      <c r="P321" t="s">
        <v>52</v>
      </c>
      <c r="Q321" t="s">
        <v>23</v>
      </c>
      <c r="R321" t="s">
        <v>24</v>
      </c>
      <c r="S321" t="s">
        <v>88</v>
      </c>
      <c r="T321" t="s">
        <v>26</v>
      </c>
      <c r="U321" t="s">
        <v>27</v>
      </c>
    </row>
    <row r="322" spans="1:21" x14ac:dyDescent="0.35">
      <c r="A322" t="s">
        <v>1905</v>
      </c>
      <c r="B322">
        <v>44835001</v>
      </c>
      <c r="C322">
        <v>1</v>
      </c>
      <c r="D322" s="1">
        <v>2171.29</v>
      </c>
      <c r="E322" s="1">
        <v>3578.27</v>
      </c>
      <c r="F322" s="6">
        <f>Sales[[#This Row],[OrderQuantity]]*Sales[[#This Row],[ItemCost]]</f>
        <v>2171.29</v>
      </c>
      <c r="G322" s="6">
        <f>Sales[[#This Row],[OrderQuantity]]*Sales[[#This Row],[ItemPrice]]</f>
        <v>3578.27</v>
      </c>
      <c r="H322" s="6">
        <f>Sales[[#This Row],[TotalRevenue]]-Sales[[#This Row],[TotalCost]]</f>
        <v>1406.98</v>
      </c>
      <c r="I322" s="4">
        <v>43043</v>
      </c>
      <c r="J322" s="4" t="str">
        <f>CONCATENATE(TEXT(Sales[[#This Row],[OrderDate]],"yyyy"),"-",TEXT(Sales[[#This Row],[OrderDate]],"mm"))</f>
        <v>2017-11</v>
      </c>
      <c r="K322" s="4">
        <v>43049</v>
      </c>
      <c r="L322">
        <v>6</v>
      </c>
      <c r="M322" t="s">
        <v>1906</v>
      </c>
      <c r="N322" t="s">
        <v>193</v>
      </c>
      <c r="O322" t="s">
        <v>106</v>
      </c>
      <c r="P322" t="s">
        <v>52</v>
      </c>
      <c r="Q322" t="s">
        <v>23</v>
      </c>
      <c r="R322" t="s">
        <v>24</v>
      </c>
      <c r="S322" t="s">
        <v>55</v>
      </c>
      <c r="T322" t="s">
        <v>26</v>
      </c>
      <c r="U322" t="s">
        <v>27</v>
      </c>
    </row>
    <row r="323" spans="1:21" x14ac:dyDescent="0.35">
      <c r="A323" t="s">
        <v>1907</v>
      </c>
      <c r="B323">
        <v>44836001</v>
      </c>
      <c r="C323">
        <v>1</v>
      </c>
      <c r="D323" s="1">
        <v>2171.29</v>
      </c>
      <c r="E323" s="1">
        <v>3578.27</v>
      </c>
      <c r="F323" s="6">
        <f>Sales[[#This Row],[OrderQuantity]]*Sales[[#This Row],[ItemCost]]</f>
        <v>2171.29</v>
      </c>
      <c r="G323" s="6">
        <f>Sales[[#This Row],[OrderQuantity]]*Sales[[#This Row],[ItemPrice]]</f>
        <v>3578.27</v>
      </c>
      <c r="H323" s="6">
        <f>Sales[[#This Row],[TotalRevenue]]-Sales[[#This Row],[TotalCost]]</f>
        <v>1406.98</v>
      </c>
      <c r="I323" s="4">
        <v>43043</v>
      </c>
      <c r="J323" s="4" t="str">
        <f>CONCATENATE(TEXT(Sales[[#This Row],[OrderDate]],"yyyy"),"-",TEXT(Sales[[#This Row],[OrderDate]],"mm"))</f>
        <v>2017-11</v>
      </c>
      <c r="K323" s="4">
        <v>43053</v>
      </c>
      <c r="L323">
        <v>10</v>
      </c>
      <c r="M323" t="s">
        <v>1908</v>
      </c>
      <c r="N323" t="s">
        <v>233</v>
      </c>
      <c r="O323" t="s">
        <v>106</v>
      </c>
      <c r="P323" t="s">
        <v>52</v>
      </c>
      <c r="Q323" t="s">
        <v>23</v>
      </c>
      <c r="R323" t="s">
        <v>24</v>
      </c>
      <c r="S323" t="s">
        <v>88</v>
      </c>
      <c r="T323" t="s">
        <v>26</v>
      </c>
      <c r="U323" t="s">
        <v>27</v>
      </c>
    </row>
    <row r="324" spans="1:21" x14ac:dyDescent="0.35">
      <c r="A324" t="s">
        <v>1917</v>
      </c>
      <c r="B324">
        <v>44841001</v>
      </c>
      <c r="C324">
        <v>1</v>
      </c>
      <c r="D324" s="1">
        <v>2171.29</v>
      </c>
      <c r="E324" s="1">
        <v>3578.27</v>
      </c>
      <c r="F324" s="6">
        <f>Sales[[#This Row],[OrderQuantity]]*Sales[[#This Row],[ItemCost]]</f>
        <v>2171.29</v>
      </c>
      <c r="G324" s="6">
        <f>Sales[[#This Row],[OrderQuantity]]*Sales[[#This Row],[ItemPrice]]</f>
        <v>3578.27</v>
      </c>
      <c r="H324" s="6">
        <f>Sales[[#This Row],[TotalRevenue]]-Sales[[#This Row],[TotalCost]]</f>
        <v>1406.98</v>
      </c>
      <c r="I324" s="4">
        <v>43044</v>
      </c>
      <c r="J324" s="4" t="str">
        <f>CONCATENATE(TEXT(Sales[[#This Row],[OrderDate]],"yyyy"),"-",TEXT(Sales[[#This Row],[OrderDate]],"mm"))</f>
        <v>2017-11</v>
      </c>
      <c r="K324" s="4">
        <v>43053</v>
      </c>
      <c r="L324">
        <v>9</v>
      </c>
      <c r="M324" t="s">
        <v>1918</v>
      </c>
      <c r="N324" t="s">
        <v>422</v>
      </c>
      <c r="O324" t="s">
        <v>63</v>
      </c>
      <c r="P324" t="s">
        <v>52</v>
      </c>
      <c r="Q324" t="s">
        <v>23</v>
      </c>
      <c r="R324" t="s">
        <v>24</v>
      </c>
      <c r="S324" t="s">
        <v>88</v>
      </c>
      <c r="T324" t="s">
        <v>26</v>
      </c>
      <c r="U324" t="s">
        <v>27</v>
      </c>
    </row>
    <row r="325" spans="1:21" x14ac:dyDescent="0.35">
      <c r="A325" t="s">
        <v>1927</v>
      </c>
      <c r="B325">
        <v>44846001</v>
      </c>
      <c r="C325">
        <v>1</v>
      </c>
      <c r="D325" s="1">
        <v>2171.29</v>
      </c>
      <c r="E325" s="1">
        <v>3578.27</v>
      </c>
      <c r="F325" s="6">
        <f>Sales[[#This Row],[OrderQuantity]]*Sales[[#This Row],[ItemCost]]</f>
        <v>2171.29</v>
      </c>
      <c r="G325" s="6">
        <f>Sales[[#This Row],[OrderQuantity]]*Sales[[#This Row],[ItemPrice]]</f>
        <v>3578.27</v>
      </c>
      <c r="H325" s="6">
        <f>Sales[[#This Row],[TotalRevenue]]-Sales[[#This Row],[TotalCost]]</f>
        <v>1406.98</v>
      </c>
      <c r="I325" s="4">
        <v>43045</v>
      </c>
      <c r="J325" s="4" t="str">
        <f>CONCATENATE(TEXT(Sales[[#This Row],[OrderDate]],"yyyy"),"-",TEXT(Sales[[#This Row],[OrderDate]],"mm"))</f>
        <v>2017-11</v>
      </c>
      <c r="K325" s="4">
        <v>43049</v>
      </c>
      <c r="L325">
        <v>4</v>
      </c>
      <c r="M325" t="s">
        <v>1928</v>
      </c>
      <c r="N325" t="s">
        <v>555</v>
      </c>
      <c r="O325" t="s">
        <v>59</v>
      </c>
      <c r="P325" t="s">
        <v>52</v>
      </c>
      <c r="Q325" t="s">
        <v>23</v>
      </c>
      <c r="R325" t="s">
        <v>24</v>
      </c>
      <c r="S325" t="s">
        <v>88</v>
      </c>
      <c r="T325" t="s">
        <v>26</v>
      </c>
      <c r="U325" t="s">
        <v>27</v>
      </c>
    </row>
    <row r="326" spans="1:21" x14ac:dyDescent="0.35">
      <c r="A326" t="s">
        <v>1929</v>
      </c>
      <c r="B326">
        <v>44847001</v>
      </c>
      <c r="C326">
        <v>1</v>
      </c>
      <c r="D326" s="1">
        <v>1912.15</v>
      </c>
      <c r="E326" s="1">
        <v>3399.99</v>
      </c>
      <c r="F326" s="6">
        <f>Sales[[#This Row],[OrderQuantity]]*Sales[[#This Row],[ItemCost]]</f>
        <v>1912.15</v>
      </c>
      <c r="G326" s="6">
        <f>Sales[[#This Row],[OrderQuantity]]*Sales[[#This Row],[ItemPrice]]</f>
        <v>3399.99</v>
      </c>
      <c r="H326" s="6">
        <f>Sales[[#This Row],[TotalRevenue]]-Sales[[#This Row],[TotalCost]]</f>
        <v>1487.8399999999997</v>
      </c>
      <c r="I326" s="4">
        <v>43045</v>
      </c>
      <c r="J326" s="4" t="str">
        <f>CONCATENATE(TEXT(Sales[[#This Row],[OrderDate]],"yyyy"),"-",TEXT(Sales[[#This Row],[OrderDate]],"mm"))</f>
        <v>2017-11</v>
      </c>
      <c r="K326" s="4">
        <v>43054</v>
      </c>
      <c r="L326">
        <v>9</v>
      </c>
      <c r="M326" t="s">
        <v>1930</v>
      </c>
      <c r="N326" t="s">
        <v>1194</v>
      </c>
      <c r="O326" t="s">
        <v>51</v>
      </c>
      <c r="P326" t="s">
        <v>52</v>
      </c>
      <c r="Q326" t="s">
        <v>23</v>
      </c>
      <c r="R326" t="s">
        <v>33</v>
      </c>
      <c r="S326" t="s">
        <v>34</v>
      </c>
      <c r="T326" t="s">
        <v>35</v>
      </c>
      <c r="U326" t="s">
        <v>36</v>
      </c>
    </row>
    <row r="327" spans="1:21" x14ac:dyDescent="0.35">
      <c r="A327" t="s">
        <v>1950</v>
      </c>
      <c r="B327">
        <v>44857001</v>
      </c>
      <c r="C327">
        <v>1</v>
      </c>
      <c r="D327" s="1">
        <v>2171.29</v>
      </c>
      <c r="E327" s="1">
        <v>3578.27</v>
      </c>
      <c r="F327" s="6">
        <f>Sales[[#This Row],[OrderQuantity]]*Sales[[#This Row],[ItemCost]]</f>
        <v>2171.29</v>
      </c>
      <c r="G327" s="6">
        <f>Sales[[#This Row],[OrderQuantity]]*Sales[[#This Row],[ItemPrice]]</f>
        <v>3578.27</v>
      </c>
      <c r="H327" s="6">
        <f>Sales[[#This Row],[TotalRevenue]]-Sales[[#This Row],[TotalCost]]</f>
        <v>1406.98</v>
      </c>
      <c r="I327" s="4">
        <v>43046</v>
      </c>
      <c r="J327" s="4" t="str">
        <f>CONCATENATE(TEXT(Sales[[#This Row],[OrderDate]],"yyyy"),"-",TEXT(Sales[[#This Row],[OrderDate]],"mm"))</f>
        <v>2017-11</v>
      </c>
      <c r="K327" s="4">
        <v>43055</v>
      </c>
      <c r="L327">
        <v>9</v>
      </c>
      <c r="M327" t="s">
        <v>1951</v>
      </c>
      <c r="N327" t="s">
        <v>391</v>
      </c>
      <c r="O327" t="s">
        <v>51</v>
      </c>
      <c r="P327" t="s">
        <v>52</v>
      </c>
      <c r="Q327" t="s">
        <v>23</v>
      </c>
      <c r="R327" t="s">
        <v>24</v>
      </c>
      <c r="S327" t="s">
        <v>25</v>
      </c>
      <c r="T327" t="s">
        <v>26</v>
      </c>
      <c r="U327" t="s">
        <v>27</v>
      </c>
    </row>
    <row r="328" spans="1:21" x14ac:dyDescent="0.35">
      <c r="A328" t="s">
        <v>1952</v>
      </c>
      <c r="B328">
        <v>44858001</v>
      </c>
      <c r="C328">
        <v>1</v>
      </c>
      <c r="D328" s="1">
        <v>2171.29</v>
      </c>
      <c r="E328" s="1">
        <v>3578.27</v>
      </c>
      <c r="F328" s="6">
        <f>Sales[[#This Row],[OrderQuantity]]*Sales[[#This Row],[ItemCost]]</f>
        <v>2171.29</v>
      </c>
      <c r="G328" s="6">
        <f>Sales[[#This Row],[OrderQuantity]]*Sales[[#This Row],[ItemPrice]]</f>
        <v>3578.27</v>
      </c>
      <c r="H328" s="6">
        <f>Sales[[#This Row],[TotalRevenue]]-Sales[[#This Row],[TotalCost]]</f>
        <v>1406.98</v>
      </c>
      <c r="I328" s="4">
        <v>43046</v>
      </c>
      <c r="J328" s="4" t="str">
        <f>CONCATENATE(TEXT(Sales[[#This Row],[OrderDate]],"yyyy"),"-",TEXT(Sales[[#This Row],[OrderDate]],"mm"))</f>
        <v>2017-11</v>
      </c>
      <c r="K328" s="4">
        <v>43055</v>
      </c>
      <c r="L328">
        <v>9</v>
      </c>
      <c r="M328" t="s">
        <v>1953</v>
      </c>
      <c r="N328" t="s">
        <v>233</v>
      </c>
      <c r="O328" t="s">
        <v>106</v>
      </c>
      <c r="P328" t="s">
        <v>52</v>
      </c>
      <c r="Q328" t="s">
        <v>23</v>
      </c>
      <c r="R328" t="s">
        <v>24</v>
      </c>
      <c r="S328" t="s">
        <v>71</v>
      </c>
      <c r="T328" t="s">
        <v>26</v>
      </c>
      <c r="U328" t="s">
        <v>27</v>
      </c>
    </row>
    <row r="329" spans="1:21" x14ac:dyDescent="0.35">
      <c r="A329" t="s">
        <v>1954</v>
      </c>
      <c r="B329">
        <v>44859001</v>
      </c>
      <c r="C329">
        <v>1</v>
      </c>
      <c r="D329" s="1">
        <v>2171.29</v>
      </c>
      <c r="E329" s="1">
        <v>3578.27</v>
      </c>
      <c r="F329" s="6">
        <f>Sales[[#This Row],[OrderQuantity]]*Sales[[#This Row],[ItemCost]]</f>
        <v>2171.29</v>
      </c>
      <c r="G329" s="6">
        <f>Sales[[#This Row],[OrderQuantity]]*Sales[[#This Row],[ItemPrice]]</f>
        <v>3578.27</v>
      </c>
      <c r="H329" s="6">
        <f>Sales[[#This Row],[TotalRevenue]]-Sales[[#This Row],[TotalCost]]</f>
        <v>1406.98</v>
      </c>
      <c r="I329" s="4">
        <v>43046</v>
      </c>
      <c r="J329" s="4" t="str">
        <f>CONCATENATE(TEXT(Sales[[#This Row],[OrderDate]],"yyyy"),"-",TEXT(Sales[[#This Row],[OrderDate]],"mm"))</f>
        <v>2017-11</v>
      </c>
      <c r="K329" s="4">
        <v>43049</v>
      </c>
      <c r="L329">
        <v>3</v>
      </c>
      <c r="M329" t="s">
        <v>1955</v>
      </c>
      <c r="N329" t="s">
        <v>105</v>
      </c>
      <c r="O329" t="s">
        <v>106</v>
      </c>
      <c r="P329" t="s">
        <v>52</v>
      </c>
      <c r="Q329" t="s">
        <v>23</v>
      </c>
      <c r="R329" t="s">
        <v>24</v>
      </c>
      <c r="S329" t="s">
        <v>25</v>
      </c>
      <c r="T329" t="s">
        <v>26</v>
      </c>
      <c r="U329" t="s">
        <v>27</v>
      </c>
    </row>
    <row r="330" spans="1:21" x14ac:dyDescent="0.35">
      <c r="A330" t="s">
        <v>1956</v>
      </c>
      <c r="B330">
        <v>44860001</v>
      </c>
      <c r="C330">
        <v>1</v>
      </c>
      <c r="D330" s="1">
        <v>2171.29</v>
      </c>
      <c r="E330" s="1">
        <v>3578.27</v>
      </c>
      <c r="F330" s="6">
        <f>Sales[[#This Row],[OrderQuantity]]*Sales[[#This Row],[ItemCost]]</f>
        <v>2171.29</v>
      </c>
      <c r="G330" s="6">
        <f>Sales[[#This Row],[OrderQuantity]]*Sales[[#This Row],[ItemPrice]]</f>
        <v>3578.27</v>
      </c>
      <c r="H330" s="6">
        <f>Sales[[#This Row],[TotalRevenue]]-Sales[[#This Row],[TotalCost]]</f>
        <v>1406.98</v>
      </c>
      <c r="I330" s="4">
        <v>43046</v>
      </c>
      <c r="J330" s="4" t="str">
        <f>CONCATENATE(TEXT(Sales[[#This Row],[OrderDate]],"yyyy"),"-",TEXT(Sales[[#This Row],[OrderDate]],"mm"))</f>
        <v>2017-11</v>
      </c>
      <c r="K330" s="4">
        <v>43052</v>
      </c>
      <c r="L330">
        <v>6</v>
      </c>
      <c r="M330" t="s">
        <v>1957</v>
      </c>
      <c r="N330" t="s">
        <v>167</v>
      </c>
      <c r="O330" t="s">
        <v>63</v>
      </c>
      <c r="P330" t="s">
        <v>52</v>
      </c>
      <c r="Q330" t="s">
        <v>23</v>
      </c>
      <c r="R330" t="s">
        <v>24</v>
      </c>
      <c r="S330" t="s">
        <v>25</v>
      </c>
      <c r="T330" t="s">
        <v>26</v>
      </c>
      <c r="U330" t="s">
        <v>27</v>
      </c>
    </row>
    <row r="331" spans="1:21" x14ac:dyDescent="0.35">
      <c r="A331" t="s">
        <v>1958</v>
      </c>
      <c r="B331">
        <v>44861001</v>
      </c>
      <c r="C331">
        <v>1</v>
      </c>
      <c r="D331" s="1">
        <v>2171.29</v>
      </c>
      <c r="E331" s="1">
        <v>3578.27</v>
      </c>
      <c r="F331" s="6">
        <f>Sales[[#This Row],[OrderQuantity]]*Sales[[#This Row],[ItemCost]]</f>
        <v>2171.29</v>
      </c>
      <c r="G331" s="6">
        <f>Sales[[#This Row],[OrderQuantity]]*Sales[[#This Row],[ItemPrice]]</f>
        <v>3578.27</v>
      </c>
      <c r="H331" s="6">
        <f>Sales[[#This Row],[TotalRevenue]]-Sales[[#This Row],[TotalCost]]</f>
        <v>1406.98</v>
      </c>
      <c r="I331" s="4">
        <v>43046</v>
      </c>
      <c r="J331" s="4" t="str">
        <f>CONCATENATE(TEXT(Sales[[#This Row],[OrderDate]],"yyyy"),"-",TEXT(Sales[[#This Row],[OrderDate]],"mm"))</f>
        <v>2017-11</v>
      </c>
      <c r="K331" s="4">
        <v>43053</v>
      </c>
      <c r="L331">
        <v>7</v>
      </c>
      <c r="M331" t="s">
        <v>1959</v>
      </c>
      <c r="N331" t="s">
        <v>109</v>
      </c>
      <c r="O331" t="s">
        <v>51</v>
      </c>
      <c r="P331" t="s">
        <v>52</v>
      </c>
      <c r="Q331" t="s">
        <v>23</v>
      </c>
      <c r="R331" t="s">
        <v>24</v>
      </c>
      <c r="S331" t="s">
        <v>88</v>
      </c>
      <c r="T331" t="s">
        <v>26</v>
      </c>
      <c r="U331" t="s">
        <v>27</v>
      </c>
    </row>
    <row r="332" spans="1:21" x14ac:dyDescent="0.35">
      <c r="A332" t="s">
        <v>1960</v>
      </c>
      <c r="B332">
        <v>44862001</v>
      </c>
      <c r="C332">
        <v>1</v>
      </c>
      <c r="D332" s="1">
        <v>2171.29</v>
      </c>
      <c r="E332" s="1">
        <v>3578.27</v>
      </c>
      <c r="F332" s="6">
        <f>Sales[[#This Row],[OrderQuantity]]*Sales[[#This Row],[ItemCost]]</f>
        <v>2171.29</v>
      </c>
      <c r="G332" s="6">
        <f>Sales[[#This Row],[OrderQuantity]]*Sales[[#This Row],[ItemPrice]]</f>
        <v>3578.27</v>
      </c>
      <c r="H332" s="6">
        <f>Sales[[#This Row],[TotalRevenue]]-Sales[[#This Row],[TotalCost]]</f>
        <v>1406.98</v>
      </c>
      <c r="I332" s="4">
        <v>43046</v>
      </c>
      <c r="J332" s="4" t="str">
        <f>CONCATENATE(TEXT(Sales[[#This Row],[OrderDate]],"yyyy"),"-",TEXT(Sales[[#This Row],[OrderDate]],"mm"))</f>
        <v>2017-11</v>
      </c>
      <c r="K332" s="4">
        <v>43052</v>
      </c>
      <c r="L332">
        <v>6</v>
      </c>
      <c r="M332" t="s">
        <v>1961</v>
      </c>
      <c r="N332" t="s">
        <v>87</v>
      </c>
      <c r="O332" t="s">
        <v>51</v>
      </c>
      <c r="P332" t="s">
        <v>52</v>
      </c>
      <c r="Q332" t="s">
        <v>23</v>
      </c>
      <c r="R332" t="s">
        <v>24</v>
      </c>
      <c r="S332" t="s">
        <v>84</v>
      </c>
      <c r="T332" t="s">
        <v>26</v>
      </c>
      <c r="U332" t="s">
        <v>27</v>
      </c>
    </row>
    <row r="333" spans="1:21" x14ac:dyDescent="0.35">
      <c r="A333" t="s">
        <v>1962</v>
      </c>
      <c r="B333">
        <v>44863001</v>
      </c>
      <c r="C333">
        <v>1</v>
      </c>
      <c r="D333" s="1">
        <v>2171.29</v>
      </c>
      <c r="E333" s="1">
        <v>3578.27</v>
      </c>
      <c r="F333" s="6">
        <f>Sales[[#This Row],[OrderQuantity]]*Sales[[#This Row],[ItemCost]]</f>
        <v>2171.29</v>
      </c>
      <c r="G333" s="6">
        <f>Sales[[#This Row],[OrderQuantity]]*Sales[[#This Row],[ItemPrice]]</f>
        <v>3578.27</v>
      </c>
      <c r="H333" s="6">
        <f>Sales[[#This Row],[TotalRevenue]]-Sales[[#This Row],[TotalCost]]</f>
        <v>1406.98</v>
      </c>
      <c r="I333" s="4">
        <v>43046</v>
      </c>
      <c r="J333" s="4" t="str">
        <f>CONCATENATE(TEXT(Sales[[#This Row],[OrderDate]],"yyyy"),"-",TEXT(Sales[[#This Row],[OrderDate]],"mm"))</f>
        <v>2017-11</v>
      </c>
      <c r="K333" s="4">
        <v>43049</v>
      </c>
      <c r="L333">
        <v>3</v>
      </c>
      <c r="M333" t="s">
        <v>1963</v>
      </c>
      <c r="N333" t="s">
        <v>422</v>
      </c>
      <c r="O333" t="s">
        <v>63</v>
      </c>
      <c r="P333" t="s">
        <v>52</v>
      </c>
      <c r="Q333" t="s">
        <v>23</v>
      </c>
      <c r="R333" t="s">
        <v>24</v>
      </c>
      <c r="S333" t="s">
        <v>25</v>
      </c>
      <c r="T333" t="s">
        <v>26</v>
      </c>
      <c r="U333" t="s">
        <v>27</v>
      </c>
    </row>
    <row r="334" spans="1:21" x14ac:dyDescent="0.35">
      <c r="A334" t="s">
        <v>1964</v>
      </c>
      <c r="B334">
        <v>44864001</v>
      </c>
      <c r="C334">
        <v>1</v>
      </c>
      <c r="D334" s="1">
        <v>1898.09</v>
      </c>
      <c r="E334" s="1">
        <v>3374.99</v>
      </c>
      <c r="F334" s="6">
        <f>Sales[[#This Row],[OrderQuantity]]*Sales[[#This Row],[ItemCost]]</f>
        <v>1898.09</v>
      </c>
      <c r="G334" s="6">
        <f>Sales[[#This Row],[OrderQuantity]]*Sales[[#This Row],[ItemPrice]]</f>
        <v>3374.99</v>
      </c>
      <c r="H334" s="6">
        <f>Sales[[#This Row],[TotalRevenue]]-Sales[[#This Row],[TotalCost]]</f>
        <v>1476.8999999999999</v>
      </c>
      <c r="I334" s="4">
        <v>43046</v>
      </c>
      <c r="J334" s="4" t="str">
        <f>CONCATENATE(TEXT(Sales[[#This Row],[OrderDate]],"yyyy"),"-",TEXT(Sales[[#This Row],[OrderDate]],"mm"))</f>
        <v>2017-11</v>
      </c>
      <c r="K334" s="4">
        <v>43054</v>
      </c>
      <c r="L334">
        <v>8</v>
      </c>
      <c r="M334" t="s">
        <v>1965</v>
      </c>
      <c r="N334" t="s">
        <v>528</v>
      </c>
      <c r="O334" t="s">
        <v>106</v>
      </c>
      <c r="P334" t="s">
        <v>52</v>
      </c>
      <c r="Q334" t="s">
        <v>23</v>
      </c>
      <c r="R334" t="s">
        <v>33</v>
      </c>
      <c r="S334" t="s">
        <v>419</v>
      </c>
      <c r="T334" t="s">
        <v>1</v>
      </c>
      <c r="U334" t="s">
        <v>36</v>
      </c>
    </row>
    <row r="335" spans="1:21" x14ac:dyDescent="0.35">
      <c r="A335" t="s">
        <v>1966</v>
      </c>
      <c r="B335">
        <v>44865001</v>
      </c>
      <c r="C335">
        <v>1</v>
      </c>
      <c r="D335" s="1">
        <v>1898.09</v>
      </c>
      <c r="E335" s="1">
        <v>3374.99</v>
      </c>
      <c r="F335" s="6">
        <f>Sales[[#This Row],[OrderQuantity]]*Sales[[#This Row],[ItemCost]]</f>
        <v>1898.09</v>
      </c>
      <c r="G335" s="6">
        <f>Sales[[#This Row],[OrderQuantity]]*Sales[[#This Row],[ItemPrice]]</f>
        <v>3374.99</v>
      </c>
      <c r="H335" s="6">
        <f>Sales[[#This Row],[TotalRevenue]]-Sales[[#This Row],[TotalCost]]</f>
        <v>1476.8999999999999</v>
      </c>
      <c r="I335" s="4">
        <v>43046</v>
      </c>
      <c r="J335" s="4" t="str">
        <f>CONCATENATE(TEXT(Sales[[#This Row],[OrderDate]],"yyyy"),"-",TEXT(Sales[[#This Row],[OrderDate]],"mm"))</f>
        <v>2017-11</v>
      </c>
      <c r="K335" s="4">
        <v>43052</v>
      </c>
      <c r="L335">
        <v>6</v>
      </c>
      <c r="M335" t="s">
        <v>1967</v>
      </c>
      <c r="N335" t="s">
        <v>144</v>
      </c>
      <c r="O335" t="s">
        <v>63</v>
      </c>
      <c r="P335" t="s">
        <v>52</v>
      </c>
      <c r="Q335" t="s">
        <v>23</v>
      </c>
      <c r="R335" t="s">
        <v>33</v>
      </c>
      <c r="S335" t="s">
        <v>64</v>
      </c>
      <c r="T335" t="s">
        <v>1</v>
      </c>
      <c r="U335" t="s">
        <v>36</v>
      </c>
    </row>
    <row r="336" spans="1:21" x14ac:dyDescent="0.35">
      <c r="A336" t="s">
        <v>1968</v>
      </c>
      <c r="B336">
        <v>44866001</v>
      </c>
      <c r="C336">
        <v>1</v>
      </c>
      <c r="D336" s="1">
        <v>1898.09</v>
      </c>
      <c r="E336" s="1">
        <v>3374.99</v>
      </c>
      <c r="F336" s="6">
        <f>Sales[[#This Row],[OrderQuantity]]*Sales[[#This Row],[ItemCost]]</f>
        <v>1898.09</v>
      </c>
      <c r="G336" s="6">
        <f>Sales[[#This Row],[OrderQuantity]]*Sales[[#This Row],[ItemPrice]]</f>
        <v>3374.99</v>
      </c>
      <c r="H336" s="6">
        <f>Sales[[#This Row],[TotalRevenue]]-Sales[[#This Row],[TotalCost]]</f>
        <v>1476.8999999999999</v>
      </c>
      <c r="I336" s="4">
        <v>43046</v>
      </c>
      <c r="J336" s="4" t="str">
        <f>CONCATENATE(TEXT(Sales[[#This Row],[OrderDate]],"yyyy"),"-",TEXT(Sales[[#This Row],[OrderDate]],"mm"))</f>
        <v>2017-11</v>
      </c>
      <c r="K336" s="4">
        <v>43048</v>
      </c>
      <c r="L336">
        <v>2</v>
      </c>
      <c r="M336" t="s">
        <v>1969</v>
      </c>
      <c r="N336" t="s">
        <v>170</v>
      </c>
      <c r="O336" t="s">
        <v>171</v>
      </c>
      <c r="P336" t="s">
        <v>52</v>
      </c>
      <c r="Q336" t="s">
        <v>23</v>
      </c>
      <c r="R336" t="s">
        <v>33</v>
      </c>
      <c r="S336" t="s">
        <v>160</v>
      </c>
      <c r="T336" t="s">
        <v>1</v>
      </c>
      <c r="U336" t="s">
        <v>36</v>
      </c>
    </row>
    <row r="337" spans="1:21" x14ac:dyDescent="0.35">
      <c r="A337" t="s">
        <v>1974</v>
      </c>
      <c r="B337">
        <v>44869001</v>
      </c>
      <c r="C337">
        <v>1</v>
      </c>
      <c r="D337" s="1">
        <v>2171.29</v>
      </c>
      <c r="E337" s="1">
        <v>3578.27</v>
      </c>
      <c r="F337" s="6">
        <f>Sales[[#This Row],[OrderQuantity]]*Sales[[#This Row],[ItemCost]]</f>
        <v>2171.29</v>
      </c>
      <c r="G337" s="6">
        <f>Sales[[#This Row],[OrderQuantity]]*Sales[[#This Row],[ItemPrice]]</f>
        <v>3578.27</v>
      </c>
      <c r="H337" s="6">
        <f>Sales[[#This Row],[TotalRevenue]]-Sales[[#This Row],[TotalCost]]</f>
        <v>1406.98</v>
      </c>
      <c r="I337" s="4">
        <v>43047</v>
      </c>
      <c r="J337" s="4" t="str">
        <f>CONCATENATE(TEXT(Sales[[#This Row],[OrderDate]],"yyyy"),"-",TEXT(Sales[[#This Row],[OrderDate]],"mm"))</f>
        <v>2017-11</v>
      </c>
      <c r="K337" s="4">
        <v>43051</v>
      </c>
      <c r="L337">
        <v>4</v>
      </c>
      <c r="M337" t="s">
        <v>1975</v>
      </c>
      <c r="N337" t="s">
        <v>244</v>
      </c>
      <c r="O337" t="s">
        <v>106</v>
      </c>
      <c r="P337" t="s">
        <v>52</v>
      </c>
      <c r="Q337" t="s">
        <v>23</v>
      </c>
      <c r="R337" t="s">
        <v>24</v>
      </c>
      <c r="S337" t="s">
        <v>71</v>
      </c>
      <c r="T337" t="s">
        <v>26</v>
      </c>
      <c r="U337" t="s">
        <v>27</v>
      </c>
    </row>
    <row r="338" spans="1:21" x14ac:dyDescent="0.35">
      <c r="A338" t="s">
        <v>1976</v>
      </c>
      <c r="B338">
        <v>44870001</v>
      </c>
      <c r="C338">
        <v>1</v>
      </c>
      <c r="D338" s="1">
        <v>2171.29</v>
      </c>
      <c r="E338" s="1">
        <v>3578.27</v>
      </c>
      <c r="F338" s="6">
        <f>Sales[[#This Row],[OrderQuantity]]*Sales[[#This Row],[ItemCost]]</f>
        <v>2171.29</v>
      </c>
      <c r="G338" s="6">
        <f>Sales[[#This Row],[OrderQuantity]]*Sales[[#This Row],[ItemPrice]]</f>
        <v>3578.27</v>
      </c>
      <c r="H338" s="6">
        <f>Sales[[#This Row],[TotalRevenue]]-Sales[[#This Row],[TotalCost]]</f>
        <v>1406.98</v>
      </c>
      <c r="I338" s="4">
        <v>43047</v>
      </c>
      <c r="J338" s="4" t="str">
        <f>CONCATENATE(TEXT(Sales[[#This Row],[OrderDate]],"yyyy"),"-",TEXT(Sales[[#This Row],[OrderDate]],"mm"))</f>
        <v>2017-11</v>
      </c>
      <c r="K338" s="4">
        <v>43054</v>
      </c>
      <c r="L338">
        <v>7</v>
      </c>
      <c r="M338" t="s">
        <v>1977</v>
      </c>
      <c r="N338" t="s">
        <v>233</v>
      </c>
      <c r="O338" t="s">
        <v>106</v>
      </c>
      <c r="P338" t="s">
        <v>52</v>
      </c>
      <c r="Q338" t="s">
        <v>23</v>
      </c>
      <c r="R338" t="s">
        <v>24</v>
      </c>
      <c r="S338" t="s">
        <v>55</v>
      </c>
      <c r="T338" t="s">
        <v>26</v>
      </c>
      <c r="U338" t="s">
        <v>27</v>
      </c>
    </row>
    <row r="339" spans="1:21" x14ac:dyDescent="0.35">
      <c r="A339" t="s">
        <v>1978</v>
      </c>
      <c r="B339">
        <v>44871001</v>
      </c>
      <c r="C339">
        <v>1</v>
      </c>
      <c r="D339" s="1">
        <v>1912.15</v>
      </c>
      <c r="E339" s="1">
        <v>3399.99</v>
      </c>
      <c r="F339" s="6">
        <f>Sales[[#This Row],[OrderQuantity]]*Sales[[#This Row],[ItemCost]]</f>
        <v>1912.15</v>
      </c>
      <c r="G339" s="6">
        <f>Sales[[#This Row],[OrderQuantity]]*Sales[[#This Row],[ItemPrice]]</f>
        <v>3399.99</v>
      </c>
      <c r="H339" s="6">
        <f>Sales[[#This Row],[TotalRevenue]]-Sales[[#This Row],[TotalCost]]</f>
        <v>1487.8399999999997</v>
      </c>
      <c r="I339" s="4">
        <v>43047</v>
      </c>
      <c r="J339" s="4" t="str">
        <f>CONCATENATE(TEXT(Sales[[#This Row],[OrderDate]],"yyyy"),"-",TEXT(Sales[[#This Row],[OrderDate]],"mm"))</f>
        <v>2017-11</v>
      </c>
      <c r="K339" s="4">
        <v>43056</v>
      </c>
      <c r="L339">
        <v>9</v>
      </c>
      <c r="M339" t="s">
        <v>1979</v>
      </c>
      <c r="N339" t="s">
        <v>105</v>
      </c>
      <c r="O339" t="s">
        <v>106</v>
      </c>
      <c r="P339" t="s">
        <v>52</v>
      </c>
      <c r="Q339" t="s">
        <v>23</v>
      </c>
      <c r="R339" t="s">
        <v>33</v>
      </c>
      <c r="S339" t="s">
        <v>287</v>
      </c>
      <c r="T339" t="s">
        <v>35</v>
      </c>
      <c r="U339" t="s">
        <v>36</v>
      </c>
    </row>
    <row r="340" spans="1:21" x14ac:dyDescent="0.35">
      <c r="A340" t="s">
        <v>1996</v>
      </c>
      <c r="B340">
        <v>44880001</v>
      </c>
      <c r="C340">
        <v>1</v>
      </c>
      <c r="D340" s="1">
        <v>2171.29</v>
      </c>
      <c r="E340" s="1">
        <v>3578.27</v>
      </c>
      <c r="F340" s="6">
        <f>Sales[[#This Row],[OrderQuantity]]*Sales[[#This Row],[ItemCost]]</f>
        <v>2171.29</v>
      </c>
      <c r="G340" s="6">
        <f>Sales[[#This Row],[OrderQuantity]]*Sales[[#This Row],[ItemPrice]]</f>
        <v>3578.27</v>
      </c>
      <c r="H340" s="6">
        <f>Sales[[#This Row],[TotalRevenue]]-Sales[[#This Row],[TotalCost]]</f>
        <v>1406.98</v>
      </c>
      <c r="I340" s="4">
        <v>43049</v>
      </c>
      <c r="J340" s="4" t="str">
        <f>CONCATENATE(TEXT(Sales[[#This Row],[OrderDate]],"yyyy"),"-",TEXT(Sales[[#This Row],[OrderDate]],"mm"))</f>
        <v>2017-11</v>
      </c>
      <c r="K340" s="4">
        <v>43058</v>
      </c>
      <c r="L340">
        <v>9</v>
      </c>
      <c r="M340" t="s">
        <v>1997</v>
      </c>
      <c r="N340" t="s">
        <v>396</v>
      </c>
      <c r="O340" t="s">
        <v>106</v>
      </c>
      <c r="P340" t="s">
        <v>52</v>
      </c>
      <c r="Q340" t="s">
        <v>23</v>
      </c>
      <c r="R340" t="s">
        <v>24</v>
      </c>
      <c r="S340" t="s">
        <v>55</v>
      </c>
      <c r="T340" t="s">
        <v>26</v>
      </c>
      <c r="U340" t="s">
        <v>27</v>
      </c>
    </row>
    <row r="341" spans="1:21" x14ac:dyDescent="0.35">
      <c r="A341" t="s">
        <v>1998</v>
      </c>
      <c r="B341">
        <v>44881001</v>
      </c>
      <c r="C341">
        <v>1</v>
      </c>
      <c r="D341" s="1">
        <v>2171.29</v>
      </c>
      <c r="E341" s="1">
        <v>3578.27</v>
      </c>
      <c r="F341" s="6">
        <f>Sales[[#This Row],[OrderQuantity]]*Sales[[#This Row],[ItemCost]]</f>
        <v>2171.29</v>
      </c>
      <c r="G341" s="6">
        <f>Sales[[#This Row],[OrderQuantity]]*Sales[[#This Row],[ItemPrice]]</f>
        <v>3578.27</v>
      </c>
      <c r="H341" s="6">
        <f>Sales[[#This Row],[TotalRevenue]]-Sales[[#This Row],[TotalCost]]</f>
        <v>1406.98</v>
      </c>
      <c r="I341" s="4">
        <v>43049</v>
      </c>
      <c r="J341" s="4" t="str">
        <f>CONCATENATE(TEXT(Sales[[#This Row],[OrderDate]],"yyyy"),"-",TEXT(Sales[[#This Row],[OrderDate]],"mm"))</f>
        <v>2017-11</v>
      </c>
      <c r="K341" s="4">
        <v>43055</v>
      </c>
      <c r="L341">
        <v>6</v>
      </c>
      <c r="M341" t="s">
        <v>1999</v>
      </c>
      <c r="N341" t="s">
        <v>367</v>
      </c>
      <c r="O341" t="s">
        <v>63</v>
      </c>
      <c r="P341" t="s">
        <v>52</v>
      </c>
      <c r="Q341" t="s">
        <v>23</v>
      </c>
      <c r="R341" t="s">
        <v>24</v>
      </c>
      <c r="S341" t="s">
        <v>84</v>
      </c>
      <c r="T341" t="s">
        <v>26</v>
      </c>
      <c r="U341" t="s">
        <v>27</v>
      </c>
    </row>
    <row r="342" spans="1:21" x14ac:dyDescent="0.35">
      <c r="A342" t="s">
        <v>2000</v>
      </c>
      <c r="B342">
        <v>44882001</v>
      </c>
      <c r="C342">
        <v>1</v>
      </c>
      <c r="D342" s="1">
        <v>2171.29</v>
      </c>
      <c r="E342" s="1">
        <v>3578.27</v>
      </c>
      <c r="F342" s="6">
        <f>Sales[[#This Row],[OrderQuantity]]*Sales[[#This Row],[ItemCost]]</f>
        <v>2171.29</v>
      </c>
      <c r="G342" s="6">
        <f>Sales[[#This Row],[OrderQuantity]]*Sales[[#This Row],[ItemPrice]]</f>
        <v>3578.27</v>
      </c>
      <c r="H342" s="6">
        <f>Sales[[#This Row],[TotalRevenue]]-Sales[[#This Row],[TotalCost]]</f>
        <v>1406.98</v>
      </c>
      <c r="I342" s="4">
        <v>43049</v>
      </c>
      <c r="J342" s="4" t="str">
        <f>CONCATENATE(TEXT(Sales[[#This Row],[OrderDate]],"yyyy"),"-",TEXT(Sales[[#This Row],[OrderDate]],"mm"))</f>
        <v>2017-11</v>
      </c>
      <c r="K342" s="4">
        <v>43051</v>
      </c>
      <c r="L342">
        <v>2</v>
      </c>
      <c r="M342" t="s">
        <v>2001</v>
      </c>
      <c r="N342" t="s">
        <v>159</v>
      </c>
      <c r="O342" t="s">
        <v>63</v>
      </c>
      <c r="P342" t="s">
        <v>52</v>
      </c>
      <c r="Q342" t="s">
        <v>23</v>
      </c>
      <c r="R342" t="s">
        <v>24</v>
      </c>
      <c r="S342" t="s">
        <v>55</v>
      </c>
      <c r="T342" t="s">
        <v>26</v>
      </c>
      <c r="U342" t="s">
        <v>27</v>
      </c>
    </row>
    <row r="343" spans="1:21" x14ac:dyDescent="0.35">
      <c r="A343" t="s">
        <v>2002</v>
      </c>
      <c r="B343">
        <v>44883001</v>
      </c>
      <c r="C343">
        <v>1</v>
      </c>
      <c r="D343" s="1">
        <v>2171.29</v>
      </c>
      <c r="E343" s="1">
        <v>3578.27</v>
      </c>
      <c r="F343" s="6">
        <f>Sales[[#This Row],[OrderQuantity]]*Sales[[#This Row],[ItemCost]]</f>
        <v>2171.29</v>
      </c>
      <c r="G343" s="6">
        <f>Sales[[#This Row],[OrderQuantity]]*Sales[[#This Row],[ItemPrice]]</f>
        <v>3578.27</v>
      </c>
      <c r="H343" s="6">
        <f>Sales[[#This Row],[TotalRevenue]]-Sales[[#This Row],[TotalCost]]</f>
        <v>1406.98</v>
      </c>
      <c r="I343" s="4">
        <v>43049</v>
      </c>
      <c r="J343" s="4" t="str">
        <f>CONCATENATE(TEXT(Sales[[#This Row],[OrderDate]],"yyyy"),"-",TEXT(Sales[[#This Row],[OrderDate]],"mm"))</f>
        <v>2017-11</v>
      </c>
      <c r="K343" s="4">
        <v>43052</v>
      </c>
      <c r="L343">
        <v>3</v>
      </c>
      <c r="M343" t="s">
        <v>2003</v>
      </c>
      <c r="N343" t="s">
        <v>290</v>
      </c>
      <c r="O343" t="s">
        <v>51</v>
      </c>
      <c r="P343" t="s">
        <v>52</v>
      </c>
      <c r="Q343" t="s">
        <v>23</v>
      </c>
      <c r="R343" t="s">
        <v>24</v>
      </c>
      <c r="S343" t="s">
        <v>88</v>
      </c>
      <c r="T343" t="s">
        <v>26</v>
      </c>
      <c r="U343" t="s">
        <v>27</v>
      </c>
    </row>
    <row r="344" spans="1:21" x14ac:dyDescent="0.35">
      <c r="A344" t="s">
        <v>2004</v>
      </c>
      <c r="B344">
        <v>44884001</v>
      </c>
      <c r="C344">
        <v>1</v>
      </c>
      <c r="D344" s="1">
        <v>2171.29</v>
      </c>
      <c r="E344" s="1">
        <v>3578.27</v>
      </c>
      <c r="F344" s="6">
        <f>Sales[[#This Row],[OrderQuantity]]*Sales[[#This Row],[ItemCost]]</f>
        <v>2171.29</v>
      </c>
      <c r="G344" s="6">
        <f>Sales[[#This Row],[OrderQuantity]]*Sales[[#This Row],[ItemPrice]]</f>
        <v>3578.27</v>
      </c>
      <c r="H344" s="6">
        <f>Sales[[#This Row],[TotalRevenue]]-Sales[[#This Row],[TotalCost]]</f>
        <v>1406.98</v>
      </c>
      <c r="I344" s="4">
        <v>43049</v>
      </c>
      <c r="J344" s="4" t="str">
        <f>CONCATENATE(TEXT(Sales[[#This Row],[OrderDate]],"yyyy"),"-",TEXT(Sales[[#This Row],[OrderDate]],"mm"))</f>
        <v>2017-11</v>
      </c>
      <c r="K344" s="4">
        <v>43053</v>
      </c>
      <c r="L344">
        <v>4</v>
      </c>
      <c r="M344" t="s">
        <v>2005</v>
      </c>
      <c r="N344" t="s">
        <v>344</v>
      </c>
      <c r="O344" t="s">
        <v>106</v>
      </c>
      <c r="P344" t="s">
        <v>52</v>
      </c>
      <c r="Q344" t="s">
        <v>23</v>
      </c>
      <c r="R344" t="s">
        <v>24</v>
      </c>
      <c r="S344" t="s">
        <v>71</v>
      </c>
      <c r="T344" t="s">
        <v>26</v>
      </c>
      <c r="U344" t="s">
        <v>27</v>
      </c>
    </row>
    <row r="345" spans="1:21" x14ac:dyDescent="0.35">
      <c r="A345" t="s">
        <v>2031</v>
      </c>
      <c r="B345">
        <v>44897001</v>
      </c>
      <c r="C345">
        <v>1</v>
      </c>
      <c r="D345" s="1">
        <v>2171.29</v>
      </c>
      <c r="E345" s="1">
        <v>3578.27</v>
      </c>
      <c r="F345" s="6">
        <f>Sales[[#This Row],[OrderQuantity]]*Sales[[#This Row],[ItemCost]]</f>
        <v>2171.29</v>
      </c>
      <c r="G345" s="6">
        <f>Sales[[#This Row],[OrderQuantity]]*Sales[[#This Row],[ItemPrice]]</f>
        <v>3578.27</v>
      </c>
      <c r="H345" s="6">
        <f>Sales[[#This Row],[TotalRevenue]]-Sales[[#This Row],[TotalCost]]</f>
        <v>1406.98</v>
      </c>
      <c r="I345" s="4">
        <v>43051</v>
      </c>
      <c r="J345" s="4" t="str">
        <f>CONCATENATE(TEXT(Sales[[#This Row],[OrderDate]],"yyyy"),"-",TEXT(Sales[[#This Row],[OrderDate]],"mm"))</f>
        <v>2017-11</v>
      </c>
      <c r="K345" s="4">
        <v>43060</v>
      </c>
      <c r="L345">
        <v>9</v>
      </c>
      <c r="M345" t="s">
        <v>2032</v>
      </c>
      <c r="N345" t="s">
        <v>367</v>
      </c>
      <c r="O345" t="s">
        <v>63</v>
      </c>
      <c r="P345" t="s">
        <v>52</v>
      </c>
      <c r="Q345" t="s">
        <v>23</v>
      </c>
      <c r="R345" t="s">
        <v>24</v>
      </c>
      <c r="S345" t="s">
        <v>88</v>
      </c>
      <c r="T345" t="s">
        <v>26</v>
      </c>
      <c r="U345" t="s">
        <v>27</v>
      </c>
    </row>
    <row r="346" spans="1:21" x14ac:dyDescent="0.35">
      <c r="A346" t="s">
        <v>2033</v>
      </c>
      <c r="B346">
        <v>44898001</v>
      </c>
      <c r="C346">
        <v>1</v>
      </c>
      <c r="D346" s="1">
        <v>2171.29</v>
      </c>
      <c r="E346" s="1">
        <v>3578.27</v>
      </c>
      <c r="F346" s="6">
        <f>Sales[[#This Row],[OrderQuantity]]*Sales[[#This Row],[ItemCost]]</f>
        <v>2171.29</v>
      </c>
      <c r="G346" s="6">
        <f>Sales[[#This Row],[OrderQuantity]]*Sales[[#This Row],[ItemPrice]]</f>
        <v>3578.27</v>
      </c>
      <c r="H346" s="6">
        <f>Sales[[#This Row],[TotalRevenue]]-Sales[[#This Row],[TotalCost]]</f>
        <v>1406.98</v>
      </c>
      <c r="I346" s="4">
        <v>43051</v>
      </c>
      <c r="J346" s="4" t="str">
        <f>CONCATENATE(TEXT(Sales[[#This Row],[OrderDate]],"yyyy"),"-",TEXT(Sales[[#This Row],[OrderDate]],"mm"))</f>
        <v>2017-11</v>
      </c>
      <c r="K346" s="4">
        <v>43058</v>
      </c>
      <c r="L346">
        <v>7</v>
      </c>
      <c r="M346" t="s">
        <v>2034</v>
      </c>
      <c r="N346" t="s">
        <v>109</v>
      </c>
      <c r="O346" t="s">
        <v>51</v>
      </c>
      <c r="P346" t="s">
        <v>52</v>
      </c>
      <c r="Q346" t="s">
        <v>23</v>
      </c>
      <c r="R346" t="s">
        <v>24</v>
      </c>
      <c r="S346" t="s">
        <v>25</v>
      </c>
      <c r="T346" t="s">
        <v>26</v>
      </c>
      <c r="U346" t="s">
        <v>27</v>
      </c>
    </row>
    <row r="347" spans="1:21" x14ac:dyDescent="0.35">
      <c r="A347" t="s">
        <v>2043</v>
      </c>
      <c r="B347">
        <v>44903001</v>
      </c>
      <c r="C347">
        <v>1</v>
      </c>
      <c r="D347" s="1">
        <v>2171.29</v>
      </c>
      <c r="E347" s="1">
        <v>3578.27</v>
      </c>
      <c r="F347" s="6">
        <f>Sales[[#This Row],[OrderQuantity]]*Sales[[#This Row],[ItemCost]]</f>
        <v>2171.29</v>
      </c>
      <c r="G347" s="6">
        <f>Sales[[#This Row],[OrderQuantity]]*Sales[[#This Row],[ItemPrice]]</f>
        <v>3578.27</v>
      </c>
      <c r="H347" s="6">
        <f>Sales[[#This Row],[TotalRevenue]]-Sales[[#This Row],[TotalCost]]</f>
        <v>1406.98</v>
      </c>
      <c r="I347" s="4">
        <v>43052</v>
      </c>
      <c r="J347" s="4" t="str">
        <f>CONCATENATE(TEXT(Sales[[#This Row],[OrderDate]],"yyyy"),"-",TEXT(Sales[[#This Row],[OrderDate]],"mm"))</f>
        <v>2017-11</v>
      </c>
      <c r="K347" s="4">
        <v>43058</v>
      </c>
      <c r="L347">
        <v>6</v>
      </c>
      <c r="M347" t="s">
        <v>2044</v>
      </c>
      <c r="N347" t="s">
        <v>170</v>
      </c>
      <c r="O347" t="s">
        <v>171</v>
      </c>
      <c r="P347" t="s">
        <v>52</v>
      </c>
      <c r="Q347" t="s">
        <v>23</v>
      </c>
      <c r="R347" t="s">
        <v>24</v>
      </c>
      <c r="S347" t="s">
        <v>84</v>
      </c>
      <c r="T347" t="s">
        <v>26</v>
      </c>
      <c r="U347" t="s">
        <v>27</v>
      </c>
    </row>
    <row r="348" spans="1:21" x14ac:dyDescent="0.35">
      <c r="A348" t="s">
        <v>2045</v>
      </c>
      <c r="B348">
        <v>44904001</v>
      </c>
      <c r="C348">
        <v>1</v>
      </c>
      <c r="D348" s="1">
        <v>1898.09</v>
      </c>
      <c r="E348" s="1">
        <v>3374.99</v>
      </c>
      <c r="F348" s="6">
        <f>Sales[[#This Row],[OrderQuantity]]*Sales[[#This Row],[ItemCost]]</f>
        <v>1898.09</v>
      </c>
      <c r="G348" s="6">
        <f>Sales[[#This Row],[OrderQuantity]]*Sales[[#This Row],[ItemPrice]]</f>
        <v>3374.99</v>
      </c>
      <c r="H348" s="6">
        <f>Sales[[#This Row],[TotalRevenue]]-Sales[[#This Row],[TotalCost]]</f>
        <v>1476.8999999999999</v>
      </c>
      <c r="I348" s="4">
        <v>43052</v>
      </c>
      <c r="J348" s="4" t="str">
        <f>CONCATENATE(TEXT(Sales[[#This Row],[OrderDate]],"yyyy"),"-",TEXT(Sales[[#This Row],[OrderDate]],"mm"))</f>
        <v>2017-11</v>
      </c>
      <c r="K348" s="4">
        <v>43054</v>
      </c>
      <c r="L348">
        <v>2</v>
      </c>
      <c r="M348" t="s">
        <v>2046</v>
      </c>
      <c r="N348" t="s">
        <v>199</v>
      </c>
      <c r="O348" t="s">
        <v>51</v>
      </c>
      <c r="P348" t="s">
        <v>52</v>
      </c>
      <c r="Q348" t="s">
        <v>23</v>
      </c>
      <c r="R348" t="s">
        <v>33</v>
      </c>
      <c r="S348" t="s">
        <v>160</v>
      </c>
      <c r="T348" t="s">
        <v>1</v>
      </c>
      <c r="U348" t="s">
        <v>36</v>
      </c>
    </row>
    <row r="349" spans="1:21" x14ac:dyDescent="0.35">
      <c r="A349" t="s">
        <v>2063</v>
      </c>
      <c r="B349">
        <v>44913001</v>
      </c>
      <c r="C349">
        <v>1</v>
      </c>
      <c r="D349" s="1">
        <v>2171.29</v>
      </c>
      <c r="E349" s="1">
        <v>3578.27</v>
      </c>
      <c r="F349" s="6">
        <f>Sales[[#This Row],[OrderQuantity]]*Sales[[#This Row],[ItemCost]]</f>
        <v>2171.29</v>
      </c>
      <c r="G349" s="6">
        <f>Sales[[#This Row],[OrderQuantity]]*Sales[[#This Row],[ItemPrice]]</f>
        <v>3578.27</v>
      </c>
      <c r="H349" s="6">
        <f>Sales[[#This Row],[TotalRevenue]]-Sales[[#This Row],[TotalCost]]</f>
        <v>1406.98</v>
      </c>
      <c r="I349" s="4">
        <v>43053</v>
      </c>
      <c r="J349" s="4" t="str">
        <f>CONCATENATE(TEXT(Sales[[#This Row],[OrderDate]],"yyyy"),"-",TEXT(Sales[[#This Row],[OrderDate]],"mm"))</f>
        <v>2017-11</v>
      </c>
      <c r="K349" s="4">
        <v>43059</v>
      </c>
      <c r="L349">
        <v>6</v>
      </c>
      <c r="M349" t="s">
        <v>2064</v>
      </c>
      <c r="N349" t="s">
        <v>109</v>
      </c>
      <c r="O349" t="s">
        <v>51</v>
      </c>
      <c r="P349" t="s">
        <v>52</v>
      </c>
      <c r="Q349" t="s">
        <v>23</v>
      </c>
      <c r="R349" t="s">
        <v>24</v>
      </c>
      <c r="S349" t="s">
        <v>55</v>
      </c>
      <c r="T349" t="s">
        <v>26</v>
      </c>
      <c r="U349" t="s">
        <v>27</v>
      </c>
    </row>
    <row r="350" spans="1:21" x14ac:dyDescent="0.35">
      <c r="A350" t="s">
        <v>2065</v>
      </c>
      <c r="B350">
        <v>44914001</v>
      </c>
      <c r="C350">
        <v>1</v>
      </c>
      <c r="D350" s="1">
        <v>2171.29</v>
      </c>
      <c r="E350" s="1">
        <v>3578.27</v>
      </c>
      <c r="F350" s="6">
        <f>Sales[[#This Row],[OrderQuantity]]*Sales[[#This Row],[ItemCost]]</f>
        <v>2171.29</v>
      </c>
      <c r="G350" s="6">
        <f>Sales[[#This Row],[OrderQuantity]]*Sales[[#This Row],[ItemPrice]]</f>
        <v>3578.27</v>
      </c>
      <c r="H350" s="6">
        <f>Sales[[#This Row],[TotalRevenue]]-Sales[[#This Row],[TotalCost]]</f>
        <v>1406.98</v>
      </c>
      <c r="I350" s="4">
        <v>43053</v>
      </c>
      <c r="J350" s="4" t="str">
        <f>CONCATENATE(TEXT(Sales[[#This Row],[OrderDate]],"yyyy"),"-",TEXT(Sales[[#This Row],[OrderDate]],"mm"))</f>
        <v>2017-11</v>
      </c>
      <c r="K350" s="4">
        <v>43062</v>
      </c>
      <c r="L350">
        <v>9</v>
      </c>
      <c r="M350" t="s">
        <v>2066</v>
      </c>
      <c r="N350" t="s">
        <v>391</v>
      </c>
      <c r="O350" t="s">
        <v>51</v>
      </c>
      <c r="P350" t="s">
        <v>52</v>
      </c>
      <c r="Q350" t="s">
        <v>23</v>
      </c>
      <c r="R350" t="s">
        <v>24</v>
      </c>
      <c r="S350" t="s">
        <v>55</v>
      </c>
      <c r="T350" t="s">
        <v>26</v>
      </c>
      <c r="U350" t="s">
        <v>27</v>
      </c>
    </row>
    <row r="351" spans="1:21" x14ac:dyDescent="0.35">
      <c r="A351" t="s">
        <v>2067</v>
      </c>
      <c r="B351">
        <v>44915001</v>
      </c>
      <c r="C351">
        <v>1</v>
      </c>
      <c r="D351" s="1">
        <v>2171.29</v>
      </c>
      <c r="E351" s="1">
        <v>3578.27</v>
      </c>
      <c r="F351" s="6">
        <f>Sales[[#This Row],[OrderQuantity]]*Sales[[#This Row],[ItemCost]]</f>
        <v>2171.29</v>
      </c>
      <c r="G351" s="6">
        <f>Sales[[#This Row],[OrderQuantity]]*Sales[[#This Row],[ItemPrice]]</f>
        <v>3578.27</v>
      </c>
      <c r="H351" s="6">
        <f>Sales[[#This Row],[TotalRevenue]]-Sales[[#This Row],[TotalCost]]</f>
        <v>1406.98</v>
      </c>
      <c r="I351" s="4">
        <v>43053</v>
      </c>
      <c r="J351" s="4" t="str">
        <f>CONCATENATE(TEXT(Sales[[#This Row],[OrderDate]],"yyyy"),"-",TEXT(Sales[[#This Row],[OrderDate]],"mm"))</f>
        <v>2017-11</v>
      </c>
      <c r="K351" s="4">
        <v>43063</v>
      </c>
      <c r="L351">
        <v>10</v>
      </c>
      <c r="M351" t="s">
        <v>2068</v>
      </c>
      <c r="N351" t="s">
        <v>322</v>
      </c>
      <c r="O351" t="s">
        <v>51</v>
      </c>
      <c r="P351" t="s">
        <v>52</v>
      </c>
      <c r="Q351" t="s">
        <v>23</v>
      </c>
      <c r="R351" t="s">
        <v>24</v>
      </c>
      <c r="S351" t="s">
        <v>71</v>
      </c>
      <c r="T351" t="s">
        <v>26</v>
      </c>
      <c r="U351" t="s">
        <v>27</v>
      </c>
    </row>
    <row r="352" spans="1:21" x14ac:dyDescent="0.35">
      <c r="A352" t="s">
        <v>2069</v>
      </c>
      <c r="B352">
        <v>44916001</v>
      </c>
      <c r="C352">
        <v>1</v>
      </c>
      <c r="D352" s="1">
        <v>2171.29</v>
      </c>
      <c r="E352" s="1">
        <v>3578.27</v>
      </c>
      <c r="F352" s="6">
        <f>Sales[[#This Row],[OrderQuantity]]*Sales[[#This Row],[ItemCost]]</f>
        <v>2171.29</v>
      </c>
      <c r="G352" s="6">
        <f>Sales[[#This Row],[OrderQuantity]]*Sales[[#This Row],[ItemPrice]]</f>
        <v>3578.27</v>
      </c>
      <c r="H352" s="6">
        <f>Sales[[#This Row],[TotalRevenue]]-Sales[[#This Row],[TotalCost]]</f>
        <v>1406.98</v>
      </c>
      <c r="I352" s="4">
        <v>43053</v>
      </c>
      <c r="J352" s="4" t="str">
        <f>CONCATENATE(TEXT(Sales[[#This Row],[OrderDate]],"yyyy"),"-",TEXT(Sales[[#This Row],[OrderDate]],"mm"))</f>
        <v>2017-11</v>
      </c>
      <c r="K352" s="4">
        <v>43061</v>
      </c>
      <c r="L352">
        <v>8</v>
      </c>
      <c r="M352" t="s">
        <v>2070</v>
      </c>
      <c r="N352" t="s">
        <v>747</v>
      </c>
      <c r="O352" t="s">
        <v>51</v>
      </c>
      <c r="P352" t="s">
        <v>52</v>
      </c>
      <c r="Q352" t="s">
        <v>23</v>
      </c>
      <c r="R352" t="s">
        <v>24</v>
      </c>
      <c r="S352" t="s">
        <v>55</v>
      </c>
      <c r="T352" t="s">
        <v>26</v>
      </c>
      <c r="U352" t="s">
        <v>27</v>
      </c>
    </row>
    <row r="353" spans="1:21" x14ac:dyDescent="0.35">
      <c r="A353" t="s">
        <v>2080</v>
      </c>
      <c r="B353">
        <v>44921001</v>
      </c>
      <c r="C353">
        <v>1</v>
      </c>
      <c r="D353" s="1">
        <v>2171.29</v>
      </c>
      <c r="E353" s="1">
        <v>3578.27</v>
      </c>
      <c r="F353" s="6">
        <f>Sales[[#This Row],[OrderQuantity]]*Sales[[#This Row],[ItemCost]]</f>
        <v>2171.29</v>
      </c>
      <c r="G353" s="6">
        <f>Sales[[#This Row],[OrderQuantity]]*Sales[[#This Row],[ItemPrice]]</f>
        <v>3578.27</v>
      </c>
      <c r="H353" s="6">
        <f>Sales[[#This Row],[TotalRevenue]]-Sales[[#This Row],[TotalCost]]</f>
        <v>1406.98</v>
      </c>
      <c r="I353" s="4">
        <v>43054</v>
      </c>
      <c r="J353" s="4" t="str">
        <f>CONCATENATE(TEXT(Sales[[#This Row],[OrderDate]],"yyyy"),"-",TEXT(Sales[[#This Row],[OrderDate]],"mm"))</f>
        <v>2017-11</v>
      </c>
      <c r="K353" s="4">
        <v>43062</v>
      </c>
      <c r="L353">
        <v>8</v>
      </c>
      <c r="M353" t="s">
        <v>2081</v>
      </c>
      <c r="N353" t="s">
        <v>1194</v>
      </c>
      <c r="O353" t="s">
        <v>51</v>
      </c>
      <c r="P353" t="s">
        <v>52</v>
      </c>
      <c r="Q353" t="s">
        <v>23</v>
      </c>
      <c r="R353" t="s">
        <v>24</v>
      </c>
      <c r="S353" t="s">
        <v>71</v>
      </c>
      <c r="T353" t="s">
        <v>26</v>
      </c>
      <c r="U353" t="s">
        <v>27</v>
      </c>
    </row>
    <row r="354" spans="1:21" x14ac:dyDescent="0.35">
      <c r="A354" t="s">
        <v>2082</v>
      </c>
      <c r="B354">
        <v>44922001</v>
      </c>
      <c r="C354">
        <v>1</v>
      </c>
      <c r="D354" s="1">
        <v>2171.29</v>
      </c>
      <c r="E354" s="1">
        <v>3578.27</v>
      </c>
      <c r="F354" s="6">
        <f>Sales[[#This Row],[OrderQuantity]]*Sales[[#This Row],[ItemCost]]</f>
        <v>2171.29</v>
      </c>
      <c r="G354" s="6">
        <f>Sales[[#This Row],[OrderQuantity]]*Sales[[#This Row],[ItemPrice]]</f>
        <v>3578.27</v>
      </c>
      <c r="H354" s="6">
        <f>Sales[[#This Row],[TotalRevenue]]-Sales[[#This Row],[TotalCost]]</f>
        <v>1406.98</v>
      </c>
      <c r="I354" s="4">
        <v>43054</v>
      </c>
      <c r="J354" s="4" t="str">
        <f>CONCATENATE(TEXT(Sales[[#This Row],[OrderDate]],"yyyy"),"-",TEXT(Sales[[#This Row],[OrderDate]],"mm"))</f>
        <v>2017-11</v>
      </c>
      <c r="K354" s="4">
        <v>43060</v>
      </c>
      <c r="L354">
        <v>6</v>
      </c>
      <c r="M354" t="s">
        <v>2083</v>
      </c>
      <c r="N354" t="s">
        <v>159</v>
      </c>
      <c r="O354" t="s">
        <v>63</v>
      </c>
      <c r="P354" t="s">
        <v>52</v>
      </c>
      <c r="Q354" t="s">
        <v>23</v>
      </c>
      <c r="R354" t="s">
        <v>24</v>
      </c>
      <c r="S354" t="s">
        <v>88</v>
      </c>
      <c r="T354" t="s">
        <v>26</v>
      </c>
      <c r="U354" t="s">
        <v>27</v>
      </c>
    </row>
    <row r="355" spans="1:21" x14ac:dyDescent="0.35">
      <c r="A355" t="s">
        <v>2084</v>
      </c>
      <c r="B355">
        <v>44923001</v>
      </c>
      <c r="C355">
        <v>1</v>
      </c>
      <c r="D355" s="1">
        <v>2171.29</v>
      </c>
      <c r="E355" s="1">
        <v>3578.27</v>
      </c>
      <c r="F355" s="6">
        <f>Sales[[#This Row],[OrderQuantity]]*Sales[[#This Row],[ItemCost]]</f>
        <v>2171.29</v>
      </c>
      <c r="G355" s="6">
        <f>Sales[[#This Row],[OrderQuantity]]*Sales[[#This Row],[ItemPrice]]</f>
        <v>3578.27</v>
      </c>
      <c r="H355" s="6">
        <f>Sales[[#This Row],[TotalRevenue]]-Sales[[#This Row],[TotalCost]]</f>
        <v>1406.98</v>
      </c>
      <c r="I355" s="4">
        <v>43054</v>
      </c>
      <c r="J355" s="4" t="str">
        <f>CONCATENATE(TEXT(Sales[[#This Row],[OrderDate]],"yyyy"),"-",TEXT(Sales[[#This Row],[OrderDate]],"mm"))</f>
        <v>2017-11</v>
      </c>
      <c r="K355" s="4">
        <v>43062</v>
      </c>
      <c r="L355">
        <v>8</v>
      </c>
      <c r="M355" t="s">
        <v>2085</v>
      </c>
      <c r="N355" t="s">
        <v>199</v>
      </c>
      <c r="O355" t="s">
        <v>51</v>
      </c>
      <c r="P355" t="s">
        <v>52</v>
      </c>
      <c r="Q355" t="s">
        <v>23</v>
      </c>
      <c r="R355" t="s">
        <v>24</v>
      </c>
      <c r="S355" t="s">
        <v>71</v>
      </c>
      <c r="T355" t="s">
        <v>26</v>
      </c>
      <c r="U355" t="s">
        <v>27</v>
      </c>
    </row>
    <row r="356" spans="1:21" x14ac:dyDescent="0.35">
      <c r="A356" t="s">
        <v>2088</v>
      </c>
      <c r="B356">
        <v>44925001</v>
      </c>
      <c r="C356">
        <v>1</v>
      </c>
      <c r="D356" s="1">
        <v>2171.29</v>
      </c>
      <c r="E356" s="1">
        <v>3578.27</v>
      </c>
      <c r="F356" s="6">
        <f>Sales[[#This Row],[OrderQuantity]]*Sales[[#This Row],[ItemCost]]</f>
        <v>2171.29</v>
      </c>
      <c r="G356" s="6">
        <f>Sales[[#This Row],[OrderQuantity]]*Sales[[#This Row],[ItemPrice]]</f>
        <v>3578.27</v>
      </c>
      <c r="H356" s="6">
        <f>Sales[[#This Row],[TotalRevenue]]-Sales[[#This Row],[TotalCost]]</f>
        <v>1406.98</v>
      </c>
      <c r="I356" s="4">
        <v>43055</v>
      </c>
      <c r="J356" s="4" t="str">
        <f>CONCATENATE(TEXT(Sales[[#This Row],[OrderDate]],"yyyy"),"-",TEXT(Sales[[#This Row],[OrderDate]],"mm"))</f>
        <v>2017-11</v>
      </c>
      <c r="K356" s="4">
        <v>43060</v>
      </c>
      <c r="L356">
        <v>5</v>
      </c>
      <c r="M356" t="s">
        <v>2089</v>
      </c>
      <c r="N356" t="s">
        <v>199</v>
      </c>
      <c r="O356" t="s">
        <v>51</v>
      </c>
      <c r="P356" t="s">
        <v>52</v>
      </c>
      <c r="Q356" t="s">
        <v>23</v>
      </c>
      <c r="R356" t="s">
        <v>24</v>
      </c>
      <c r="S356" t="s">
        <v>84</v>
      </c>
      <c r="T356" t="s">
        <v>26</v>
      </c>
      <c r="U356" t="s">
        <v>27</v>
      </c>
    </row>
    <row r="357" spans="1:21" x14ac:dyDescent="0.35">
      <c r="A357" t="s">
        <v>2090</v>
      </c>
      <c r="B357">
        <v>44926001</v>
      </c>
      <c r="C357">
        <v>1</v>
      </c>
      <c r="D357" s="1">
        <v>413.15</v>
      </c>
      <c r="E357" s="1">
        <v>699.1</v>
      </c>
      <c r="F357" s="6">
        <f>Sales[[#This Row],[OrderQuantity]]*Sales[[#This Row],[ItemCost]]</f>
        <v>413.15</v>
      </c>
      <c r="G357" s="6">
        <f>Sales[[#This Row],[OrderQuantity]]*Sales[[#This Row],[ItemPrice]]</f>
        <v>699.1</v>
      </c>
      <c r="H357" s="6">
        <f>Sales[[#This Row],[TotalRevenue]]-Sales[[#This Row],[TotalCost]]</f>
        <v>285.95000000000005</v>
      </c>
      <c r="I357" s="4">
        <v>43055</v>
      </c>
      <c r="J357" s="4" t="str">
        <f>CONCATENATE(TEXT(Sales[[#This Row],[OrderDate]],"yyyy"),"-",TEXT(Sales[[#This Row],[OrderDate]],"mm"))</f>
        <v>2017-11</v>
      </c>
      <c r="K357" s="4">
        <v>43064</v>
      </c>
      <c r="L357">
        <v>9</v>
      </c>
      <c r="M357" t="s">
        <v>2091</v>
      </c>
      <c r="N357" t="s">
        <v>167</v>
      </c>
      <c r="O357" t="s">
        <v>63</v>
      </c>
      <c r="P357" t="s">
        <v>52</v>
      </c>
      <c r="Q357" t="s">
        <v>23</v>
      </c>
      <c r="R357" t="s">
        <v>24</v>
      </c>
      <c r="S357" t="s">
        <v>364</v>
      </c>
      <c r="T357" t="s">
        <v>26</v>
      </c>
      <c r="U357" t="s">
        <v>47</v>
      </c>
    </row>
    <row r="358" spans="1:21" x14ac:dyDescent="0.35">
      <c r="A358" t="s">
        <v>2092</v>
      </c>
      <c r="B358">
        <v>44927001</v>
      </c>
      <c r="C358">
        <v>1</v>
      </c>
      <c r="D358" s="1">
        <v>1898.09</v>
      </c>
      <c r="E358" s="1">
        <v>3374.99</v>
      </c>
      <c r="F358" s="6">
        <f>Sales[[#This Row],[OrderQuantity]]*Sales[[#This Row],[ItemCost]]</f>
        <v>1898.09</v>
      </c>
      <c r="G358" s="6">
        <f>Sales[[#This Row],[OrderQuantity]]*Sales[[#This Row],[ItemPrice]]</f>
        <v>3374.99</v>
      </c>
      <c r="H358" s="6">
        <f>Sales[[#This Row],[TotalRevenue]]-Sales[[#This Row],[TotalCost]]</f>
        <v>1476.8999999999999</v>
      </c>
      <c r="I358" s="4">
        <v>43055</v>
      </c>
      <c r="J358" s="4" t="str">
        <f>CONCATENATE(TEXT(Sales[[#This Row],[OrderDate]],"yyyy"),"-",TEXT(Sales[[#This Row],[OrderDate]],"mm"))</f>
        <v>2017-11</v>
      </c>
      <c r="K358" s="4">
        <v>43057</v>
      </c>
      <c r="L358">
        <v>2</v>
      </c>
      <c r="M358" t="s">
        <v>2093</v>
      </c>
      <c r="N358" t="s">
        <v>105</v>
      </c>
      <c r="O358" t="s">
        <v>106</v>
      </c>
      <c r="P358" t="s">
        <v>52</v>
      </c>
      <c r="Q358" t="s">
        <v>23</v>
      </c>
      <c r="R358" t="s">
        <v>33</v>
      </c>
      <c r="S358" t="s">
        <v>419</v>
      </c>
      <c r="T358" t="s">
        <v>1</v>
      </c>
      <c r="U358" t="s">
        <v>36</v>
      </c>
    </row>
    <row r="359" spans="1:21" x14ac:dyDescent="0.35">
      <c r="A359" t="s">
        <v>2102</v>
      </c>
      <c r="B359">
        <v>44932001</v>
      </c>
      <c r="C359">
        <v>1</v>
      </c>
      <c r="D359" s="1">
        <v>2171.29</v>
      </c>
      <c r="E359" s="1">
        <v>3578.27</v>
      </c>
      <c r="F359" s="6">
        <f>Sales[[#This Row],[OrderQuantity]]*Sales[[#This Row],[ItemCost]]</f>
        <v>2171.29</v>
      </c>
      <c r="G359" s="6">
        <f>Sales[[#This Row],[OrderQuantity]]*Sales[[#This Row],[ItemPrice]]</f>
        <v>3578.27</v>
      </c>
      <c r="H359" s="6">
        <f>Sales[[#This Row],[TotalRevenue]]-Sales[[#This Row],[TotalCost]]</f>
        <v>1406.98</v>
      </c>
      <c r="I359" s="4">
        <v>43056</v>
      </c>
      <c r="J359" s="4" t="str">
        <f>CONCATENATE(TEXT(Sales[[#This Row],[OrderDate]],"yyyy"),"-",TEXT(Sales[[#This Row],[OrderDate]],"mm"))</f>
        <v>2017-11</v>
      </c>
      <c r="K359" s="4">
        <v>43065</v>
      </c>
      <c r="L359">
        <v>9</v>
      </c>
      <c r="M359" t="s">
        <v>2103</v>
      </c>
      <c r="N359" t="s">
        <v>504</v>
      </c>
      <c r="O359" t="s">
        <v>51</v>
      </c>
      <c r="P359" t="s">
        <v>52</v>
      </c>
      <c r="Q359" t="s">
        <v>23</v>
      </c>
      <c r="R359" t="s">
        <v>24</v>
      </c>
      <c r="S359" t="s">
        <v>71</v>
      </c>
      <c r="T359" t="s">
        <v>26</v>
      </c>
      <c r="U359" t="s">
        <v>27</v>
      </c>
    </row>
    <row r="360" spans="1:21" x14ac:dyDescent="0.35">
      <c r="A360" t="s">
        <v>2104</v>
      </c>
      <c r="B360">
        <v>44933001</v>
      </c>
      <c r="C360">
        <v>1</v>
      </c>
      <c r="D360" s="1">
        <v>2171.29</v>
      </c>
      <c r="E360" s="1">
        <v>3578.27</v>
      </c>
      <c r="F360" s="6">
        <f>Sales[[#This Row],[OrderQuantity]]*Sales[[#This Row],[ItemCost]]</f>
        <v>2171.29</v>
      </c>
      <c r="G360" s="6">
        <f>Sales[[#This Row],[OrderQuantity]]*Sales[[#This Row],[ItemPrice]]</f>
        <v>3578.27</v>
      </c>
      <c r="H360" s="6">
        <f>Sales[[#This Row],[TotalRevenue]]-Sales[[#This Row],[TotalCost]]</f>
        <v>1406.98</v>
      </c>
      <c r="I360" s="4">
        <v>43056</v>
      </c>
      <c r="J360" s="4" t="str">
        <f>CONCATENATE(TEXT(Sales[[#This Row],[OrderDate]],"yyyy"),"-",TEXT(Sales[[#This Row],[OrderDate]],"mm"))</f>
        <v>2017-11</v>
      </c>
      <c r="K360" s="4">
        <v>43062</v>
      </c>
      <c r="L360">
        <v>6</v>
      </c>
      <c r="M360" t="s">
        <v>2105</v>
      </c>
      <c r="N360" t="s">
        <v>256</v>
      </c>
      <c r="O360" t="s">
        <v>106</v>
      </c>
      <c r="P360" t="s">
        <v>52</v>
      </c>
      <c r="Q360" t="s">
        <v>23</v>
      </c>
      <c r="R360" t="s">
        <v>24</v>
      </c>
      <c r="S360" t="s">
        <v>71</v>
      </c>
      <c r="T360" t="s">
        <v>26</v>
      </c>
      <c r="U360" t="s">
        <v>27</v>
      </c>
    </row>
    <row r="361" spans="1:21" x14ac:dyDescent="0.35">
      <c r="A361" t="s">
        <v>2120</v>
      </c>
      <c r="B361">
        <v>44940001</v>
      </c>
      <c r="C361">
        <v>1</v>
      </c>
      <c r="D361" s="1">
        <v>2171.29</v>
      </c>
      <c r="E361" s="1">
        <v>3578.27</v>
      </c>
      <c r="F361" s="6">
        <f>Sales[[#This Row],[OrderQuantity]]*Sales[[#This Row],[ItemCost]]</f>
        <v>2171.29</v>
      </c>
      <c r="G361" s="6">
        <f>Sales[[#This Row],[OrderQuantity]]*Sales[[#This Row],[ItemPrice]]</f>
        <v>3578.27</v>
      </c>
      <c r="H361" s="6">
        <f>Sales[[#This Row],[TotalRevenue]]-Sales[[#This Row],[TotalCost]]</f>
        <v>1406.98</v>
      </c>
      <c r="I361" s="4">
        <v>43057</v>
      </c>
      <c r="J361" s="4" t="str">
        <f>CONCATENATE(TEXT(Sales[[#This Row],[OrderDate]],"yyyy"),"-",TEXT(Sales[[#This Row],[OrderDate]],"mm"))</f>
        <v>2017-11</v>
      </c>
      <c r="K361" s="4">
        <v>43067</v>
      </c>
      <c r="L361">
        <v>10</v>
      </c>
      <c r="M361" t="s">
        <v>2121</v>
      </c>
      <c r="N361" t="s">
        <v>367</v>
      </c>
      <c r="O361" t="s">
        <v>63</v>
      </c>
      <c r="P361" t="s">
        <v>52</v>
      </c>
      <c r="Q361" t="s">
        <v>23</v>
      </c>
      <c r="R361" t="s">
        <v>24</v>
      </c>
      <c r="S361" t="s">
        <v>55</v>
      </c>
      <c r="T361" t="s">
        <v>26</v>
      </c>
      <c r="U361" t="s">
        <v>27</v>
      </c>
    </row>
    <row r="362" spans="1:21" x14ac:dyDescent="0.35">
      <c r="A362" t="s">
        <v>2122</v>
      </c>
      <c r="B362">
        <v>44941001</v>
      </c>
      <c r="C362">
        <v>1</v>
      </c>
      <c r="D362" s="1">
        <v>2171.29</v>
      </c>
      <c r="E362" s="1">
        <v>3578.27</v>
      </c>
      <c r="F362" s="6">
        <f>Sales[[#This Row],[OrderQuantity]]*Sales[[#This Row],[ItemCost]]</f>
        <v>2171.29</v>
      </c>
      <c r="G362" s="6">
        <f>Sales[[#This Row],[OrderQuantity]]*Sales[[#This Row],[ItemPrice]]</f>
        <v>3578.27</v>
      </c>
      <c r="H362" s="6">
        <f>Sales[[#This Row],[TotalRevenue]]-Sales[[#This Row],[TotalCost]]</f>
        <v>1406.98</v>
      </c>
      <c r="I362" s="4">
        <v>43057</v>
      </c>
      <c r="J362" s="4" t="str">
        <f>CONCATENATE(TEXT(Sales[[#This Row],[OrderDate]],"yyyy"),"-",TEXT(Sales[[#This Row],[OrderDate]],"mm"))</f>
        <v>2017-11</v>
      </c>
      <c r="K362" s="4">
        <v>43063</v>
      </c>
      <c r="L362">
        <v>6</v>
      </c>
      <c r="M362" t="s">
        <v>2123</v>
      </c>
      <c r="N362" t="s">
        <v>747</v>
      </c>
      <c r="O362" t="s">
        <v>51</v>
      </c>
      <c r="P362" t="s">
        <v>52</v>
      </c>
      <c r="Q362" t="s">
        <v>23</v>
      </c>
      <c r="R362" t="s">
        <v>24</v>
      </c>
      <c r="S362" t="s">
        <v>25</v>
      </c>
      <c r="T362" t="s">
        <v>26</v>
      </c>
      <c r="U362" t="s">
        <v>27</v>
      </c>
    </row>
    <row r="363" spans="1:21" x14ac:dyDescent="0.35">
      <c r="A363" t="s">
        <v>2124</v>
      </c>
      <c r="B363">
        <v>44942001</v>
      </c>
      <c r="C363">
        <v>1</v>
      </c>
      <c r="D363" s="1">
        <v>2171.29</v>
      </c>
      <c r="E363" s="1">
        <v>3578.27</v>
      </c>
      <c r="F363" s="6">
        <f>Sales[[#This Row],[OrderQuantity]]*Sales[[#This Row],[ItemCost]]</f>
        <v>2171.29</v>
      </c>
      <c r="G363" s="6">
        <f>Sales[[#This Row],[OrderQuantity]]*Sales[[#This Row],[ItemPrice]]</f>
        <v>3578.27</v>
      </c>
      <c r="H363" s="6">
        <f>Sales[[#This Row],[TotalRevenue]]-Sales[[#This Row],[TotalCost]]</f>
        <v>1406.98</v>
      </c>
      <c r="I363" s="4">
        <v>43057</v>
      </c>
      <c r="J363" s="4" t="str">
        <f>CONCATENATE(TEXT(Sales[[#This Row],[OrderDate]],"yyyy"),"-",TEXT(Sales[[#This Row],[OrderDate]],"mm"))</f>
        <v>2017-11</v>
      </c>
      <c r="K363" s="4">
        <v>43065</v>
      </c>
      <c r="L363">
        <v>8</v>
      </c>
      <c r="M363" t="s">
        <v>2125</v>
      </c>
      <c r="N363" t="s">
        <v>233</v>
      </c>
      <c r="O363" t="s">
        <v>106</v>
      </c>
      <c r="P363" t="s">
        <v>52</v>
      </c>
      <c r="Q363" t="s">
        <v>23</v>
      </c>
      <c r="R363" t="s">
        <v>24</v>
      </c>
      <c r="S363" t="s">
        <v>25</v>
      </c>
      <c r="T363" t="s">
        <v>26</v>
      </c>
      <c r="U363" t="s">
        <v>27</v>
      </c>
    </row>
    <row r="364" spans="1:21" x14ac:dyDescent="0.35">
      <c r="A364" t="s">
        <v>2126</v>
      </c>
      <c r="B364">
        <v>44943001</v>
      </c>
      <c r="C364">
        <v>1</v>
      </c>
      <c r="D364" s="1">
        <v>413.15</v>
      </c>
      <c r="E364" s="1">
        <v>699.1</v>
      </c>
      <c r="F364" s="6">
        <f>Sales[[#This Row],[OrderQuantity]]*Sales[[#This Row],[ItemCost]]</f>
        <v>413.15</v>
      </c>
      <c r="G364" s="6">
        <f>Sales[[#This Row],[OrderQuantity]]*Sales[[#This Row],[ItemPrice]]</f>
        <v>699.1</v>
      </c>
      <c r="H364" s="6">
        <f>Sales[[#This Row],[TotalRevenue]]-Sales[[#This Row],[TotalCost]]</f>
        <v>285.95000000000005</v>
      </c>
      <c r="I364" s="4">
        <v>43057</v>
      </c>
      <c r="J364" s="4" t="str">
        <f>CONCATENATE(TEXT(Sales[[#This Row],[OrderDate]],"yyyy"),"-",TEXT(Sales[[#This Row],[OrderDate]],"mm"))</f>
        <v>2017-11</v>
      </c>
      <c r="K364" s="4">
        <v>43061</v>
      </c>
      <c r="L364">
        <v>4</v>
      </c>
      <c r="M364" t="s">
        <v>2127</v>
      </c>
      <c r="N364" t="s">
        <v>62</v>
      </c>
      <c r="O364" t="s">
        <v>63</v>
      </c>
      <c r="P364" t="s">
        <v>52</v>
      </c>
      <c r="Q364" t="s">
        <v>23</v>
      </c>
      <c r="R364" t="s">
        <v>24</v>
      </c>
      <c r="S364" t="s">
        <v>80</v>
      </c>
      <c r="T364" t="s">
        <v>26</v>
      </c>
      <c r="U364" t="s">
        <v>47</v>
      </c>
    </row>
    <row r="365" spans="1:21" x14ac:dyDescent="0.35">
      <c r="A365" t="s">
        <v>2128</v>
      </c>
      <c r="B365">
        <v>44944001</v>
      </c>
      <c r="C365">
        <v>1</v>
      </c>
      <c r="D365" s="1">
        <v>413.15</v>
      </c>
      <c r="E365" s="1">
        <v>699.1</v>
      </c>
      <c r="F365" s="6">
        <f>Sales[[#This Row],[OrderQuantity]]*Sales[[#This Row],[ItemCost]]</f>
        <v>413.15</v>
      </c>
      <c r="G365" s="6">
        <f>Sales[[#This Row],[OrderQuantity]]*Sales[[#This Row],[ItemPrice]]</f>
        <v>699.1</v>
      </c>
      <c r="H365" s="6">
        <f>Sales[[#This Row],[TotalRevenue]]-Sales[[#This Row],[TotalCost]]</f>
        <v>285.95000000000005</v>
      </c>
      <c r="I365" s="4">
        <v>43057</v>
      </c>
      <c r="J365" s="4" t="str">
        <f>CONCATENATE(TEXT(Sales[[#This Row],[OrderDate]],"yyyy"),"-",TEXT(Sales[[#This Row],[OrderDate]],"mm"))</f>
        <v>2017-11</v>
      </c>
      <c r="K365" s="4">
        <v>43066</v>
      </c>
      <c r="L365">
        <v>9</v>
      </c>
      <c r="M365" t="s">
        <v>2129</v>
      </c>
      <c r="N365" t="s">
        <v>491</v>
      </c>
      <c r="O365" t="s">
        <v>59</v>
      </c>
      <c r="P365" t="s">
        <v>52</v>
      </c>
      <c r="Q365" t="s">
        <v>23</v>
      </c>
      <c r="R365" t="s">
        <v>24</v>
      </c>
      <c r="S365" t="s">
        <v>131</v>
      </c>
      <c r="T365" t="s">
        <v>1</v>
      </c>
      <c r="U365" t="s">
        <v>47</v>
      </c>
    </row>
    <row r="366" spans="1:21" x14ac:dyDescent="0.35">
      <c r="A366" t="s">
        <v>2130</v>
      </c>
      <c r="B366">
        <v>44945001</v>
      </c>
      <c r="C366">
        <v>1</v>
      </c>
      <c r="D366" s="1">
        <v>413.15</v>
      </c>
      <c r="E366" s="1">
        <v>699.1</v>
      </c>
      <c r="F366" s="6">
        <f>Sales[[#This Row],[OrderQuantity]]*Sales[[#This Row],[ItemCost]]</f>
        <v>413.15</v>
      </c>
      <c r="G366" s="6">
        <f>Sales[[#This Row],[OrderQuantity]]*Sales[[#This Row],[ItemPrice]]</f>
        <v>699.1</v>
      </c>
      <c r="H366" s="6">
        <f>Sales[[#This Row],[TotalRevenue]]-Sales[[#This Row],[TotalCost]]</f>
        <v>285.95000000000005</v>
      </c>
      <c r="I366" s="4">
        <v>43057</v>
      </c>
      <c r="J366" s="4" t="str">
        <f>CONCATENATE(TEXT(Sales[[#This Row],[OrderDate]],"yyyy"),"-",TEXT(Sales[[#This Row],[OrderDate]],"mm"))</f>
        <v>2017-11</v>
      </c>
      <c r="K366" s="4">
        <v>43063</v>
      </c>
      <c r="L366">
        <v>6</v>
      </c>
      <c r="M366" t="s">
        <v>2131</v>
      </c>
      <c r="N366" t="s">
        <v>565</v>
      </c>
      <c r="O366" t="s">
        <v>51</v>
      </c>
      <c r="P366" t="s">
        <v>52</v>
      </c>
      <c r="Q366" t="s">
        <v>23</v>
      </c>
      <c r="R366" t="s">
        <v>24</v>
      </c>
      <c r="S366" t="s">
        <v>492</v>
      </c>
      <c r="T366" t="s">
        <v>26</v>
      </c>
      <c r="U366" t="s">
        <v>47</v>
      </c>
    </row>
    <row r="367" spans="1:21" x14ac:dyDescent="0.35">
      <c r="A367" t="s">
        <v>2132</v>
      </c>
      <c r="B367">
        <v>44946001</v>
      </c>
      <c r="C367">
        <v>1</v>
      </c>
      <c r="D367" s="1">
        <v>1898.09</v>
      </c>
      <c r="E367" s="1">
        <v>3374.99</v>
      </c>
      <c r="F367" s="6">
        <f>Sales[[#This Row],[OrderQuantity]]*Sales[[#This Row],[ItemCost]]</f>
        <v>1898.09</v>
      </c>
      <c r="G367" s="6">
        <f>Sales[[#This Row],[OrderQuantity]]*Sales[[#This Row],[ItemPrice]]</f>
        <v>3374.99</v>
      </c>
      <c r="H367" s="6">
        <f>Sales[[#This Row],[TotalRevenue]]-Sales[[#This Row],[TotalCost]]</f>
        <v>1476.8999999999999</v>
      </c>
      <c r="I367" s="4">
        <v>43057</v>
      </c>
      <c r="J367" s="4" t="str">
        <f>CONCATENATE(TEXT(Sales[[#This Row],[OrderDate]],"yyyy"),"-",TEXT(Sales[[#This Row],[OrderDate]],"mm"))</f>
        <v>2017-11</v>
      </c>
      <c r="K367" s="4">
        <v>43063</v>
      </c>
      <c r="L367">
        <v>6</v>
      </c>
      <c r="M367" t="s">
        <v>2133</v>
      </c>
      <c r="N367" t="s">
        <v>167</v>
      </c>
      <c r="O367" t="s">
        <v>63</v>
      </c>
      <c r="P367" t="s">
        <v>52</v>
      </c>
      <c r="Q367" t="s">
        <v>23</v>
      </c>
      <c r="R367" t="s">
        <v>33</v>
      </c>
      <c r="S367" t="s">
        <v>435</v>
      </c>
      <c r="T367" t="s">
        <v>1</v>
      </c>
      <c r="U367" t="s">
        <v>36</v>
      </c>
    </row>
    <row r="368" spans="1:21" x14ac:dyDescent="0.35">
      <c r="A368" t="s">
        <v>2134</v>
      </c>
      <c r="B368">
        <v>44947001</v>
      </c>
      <c r="C368">
        <v>1</v>
      </c>
      <c r="D368" s="1">
        <v>1912.15</v>
      </c>
      <c r="E368" s="1">
        <v>3399.99</v>
      </c>
      <c r="F368" s="6">
        <f>Sales[[#This Row],[OrderQuantity]]*Sales[[#This Row],[ItemCost]]</f>
        <v>1912.15</v>
      </c>
      <c r="G368" s="6">
        <f>Sales[[#This Row],[OrderQuantity]]*Sales[[#This Row],[ItemPrice]]</f>
        <v>3399.99</v>
      </c>
      <c r="H368" s="6">
        <f>Sales[[#This Row],[TotalRevenue]]-Sales[[#This Row],[TotalCost]]</f>
        <v>1487.8399999999997</v>
      </c>
      <c r="I368" s="4">
        <v>43057</v>
      </c>
      <c r="J368" s="4" t="str">
        <f>CONCATENATE(TEXT(Sales[[#This Row],[OrderDate]],"yyyy"),"-",TEXT(Sales[[#This Row],[OrderDate]],"mm"))</f>
        <v>2017-11</v>
      </c>
      <c r="K368" s="4">
        <v>43063</v>
      </c>
      <c r="L368">
        <v>6</v>
      </c>
      <c r="M368" t="s">
        <v>2135</v>
      </c>
      <c r="N368" t="s">
        <v>747</v>
      </c>
      <c r="O368" t="s">
        <v>51</v>
      </c>
      <c r="P368" t="s">
        <v>52</v>
      </c>
      <c r="Q368" t="s">
        <v>23</v>
      </c>
      <c r="R368" t="s">
        <v>33</v>
      </c>
      <c r="S368" t="s">
        <v>34</v>
      </c>
      <c r="T368" t="s">
        <v>35</v>
      </c>
      <c r="U368" t="s">
        <v>36</v>
      </c>
    </row>
    <row r="369" spans="1:21" x14ac:dyDescent="0.35">
      <c r="A369" t="s">
        <v>2153</v>
      </c>
      <c r="B369">
        <v>44955001</v>
      </c>
      <c r="C369">
        <v>1</v>
      </c>
      <c r="D369" s="1">
        <v>413.15</v>
      </c>
      <c r="E369" s="1">
        <v>699.1</v>
      </c>
      <c r="F369" s="6">
        <f>Sales[[#This Row],[OrderQuantity]]*Sales[[#This Row],[ItemCost]]</f>
        <v>413.15</v>
      </c>
      <c r="G369" s="6">
        <f>Sales[[#This Row],[OrderQuantity]]*Sales[[#This Row],[ItemPrice]]</f>
        <v>699.1</v>
      </c>
      <c r="H369" s="6">
        <f>Sales[[#This Row],[TotalRevenue]]-Sales[[#This Row],[TotalCost]]</f>
        <v>285.95000000000005</v>
      </c>
      <c r="I369" s="4">
        <v>43058</v>
      </c>
      <c r="J369" s="4" t="str">
        <f>CONCATENATE(TEXT(Sales[[#This Row],[OrderDate]],"yyyy"),"-",TEXT(Sales[[#This Row],[OrderDate]],"mm"))</f>
        <v>2017-11</v>
      </c>
      <c r="K369" s="4">
        <v>43063</v>
      </c>
      <c r="L369">
        <v>5</v>
      </c>
      <c r="M369" t="s">
        <v>2154</v>
      </c>
      <c r="N369" t="s">
        <v>105</v>
      </c>
      <c r="O369" t="s">
        <v>106</v>
      </c>
      <c r="P369" t="s">
        <v>52</v>
      </c>
      <c r="Q369" t="s">
        <v>23</v>
      </c>
      <c r="R369" t="s">
        <v>24</v>
      </c>
      <c r="S369" t="s">
        <v>337</v>
      </c>
      <c r="T369" t="s">
        <v>1</v>
      </c>
      <c r="U369" t="s">
        <v>47</v>
      </c>
    </row>
    <row r="370" spans="1:21" x14ac:dyDescent="0.35">
      <c r="A370" t="s">
        <v>2155</v>
      </c>
      <c r="B370">
        <v>44956001</v>
      </c>
      <c r="C370">
        <v>1</v>
      </c>
      <c r="D370" s="1">
        <v>1898.09</v>
      </c>
      <c r="E370" s="1">
        <v>3374.99</v>
      </c>
      <c r="F370" s="6">
        <f>Sales[[#This Row],[OrderQuantity]]*Sales[[#This Row],[ItemCost]]</f>
        <v>1898.09</v>
      </c>
      <c r="G370" s="6">
        <f>Sales[[#This Row],[OrderQuantity]]*Sales[[#This Row],[ItemPrice]]</f>
        <v>3374.99</v>
      </c>
      <c r="H370" s="6">
        <f>Sales[[#This Row],[TotalRevenue]]-Sales[[#This Row],[TotalCost]]</f>
        <v>1476.8999999999999</v>
      </c>
      <c r="I370" s="4">
        <v>43058</v>
      </c>
      <c r="J370" s="4" t="str">
        <f>CONCATENATE(TEXT(Sales[[#This Row],[OrderDate]],"yyyy"),"-",TEXT(Sales[[#This Row],[OrderDate]],"mm"))</f>
        <v>2017-11</v>
      </c>
      <c r="K370" s="4">
        <v>43065</v>
      </c>
      <c r="L370">
        <v>7</v>
      </c>
      <c r="M370" t="s">
        <v>2156</v>
      </c>
      <c r="N370" t="s">
        <v>244</v>
      </c>
      <c r="O370" t="s">
        <v>106</v>
      </c>
      <c r="P370" t="s">
        <v>52</v>
      </c>
      <c r="Q370" t="s">
        <v>23</v>
      </c>
      <c r="R370" t="s">
        <v>33</v>
      </c>
      <c r="S370" t="s">
        <v>64</v>
      </c>
      <c r="T370" t="s">
        <v>1</v>
      </c>
      <c r="U370" t="s">
        <v>36</v>
      </c>
    </row>
    <row r="371" spans="1:21" x14ac:dyDescent="0.35">
      <c r="A371" t="s">
        <v>2175</v>
      </c>
      <c r="B371">
        <v>44966001</v>
      </c>
      <c r="C371">
        <v>1</v>
      </c>
      <c r="D371" s="1">
        <v>2171.29</v>
      </c>
      <c r="E371" s="1">
        <v>3578.27</v>
      </c>
      <c r="F371" s="6">
        <f>Sales[[#This Row],[OrderQuantity]]*Sales[[#This Row],[ItemCost]]</f>
        <v>2171.29</v>
      </c>
      <c r="G371" s="6">
        <f>Sales[[#This Row],[OrderQuantity]]*Sales[[#This Row],[ItemPrice]]</f>
        <v>3578.27</v>
      </c>
      <c r="H371" s="6">
        <f>Sales[[#This Row],[TotalRevenue]]-Sales[[#This Row],[TotalCost]]</f>
        <v>1406.98</v>
      </c>
      <c r="I371" s="4">
        <v>43059</v>
      </c>
      <c r="J371" s="4" t="str">
        <f>CONCATENATE(TEXT(Sales[[#This Row],[OrderDate]],"yyyy"),"-",TEXT(Sales[[#This Row],[OrderDate]],"mm"))</f>
        <v>2017-11</v>
      </c>
      <c r="K371" s="4">
        <v>43067</v>
      </c>
      <c r="L371">
        <v>8</v>
      </c>
      <c r="M371" t="s">
        <v>2176</v>
      </c>
      <c r="N371" t="s">
        <v>105</v>
      </c>
      <c r="O371" t="s">
        <v>106</v>
      </c>
      <c r="P371" t="s">
        <v>52</v>
      </c>
      <c r="Q371" t="s">
        <v>23</v>
      </c>
      <c r="R371" t="s">
        <v>24</v>
      </c>
      <c r="S371" t="s">
        <v>88</v>
      </c>
      <c r="T371" t="s">
        <v>26</v>
      </c>
      <c r="U371" t="s">
        <v>27</v>
      </c>
    </row>
    <row r="372" spans="1:21" x14ac:dyDescent="0.35">
      <c r="A372" t="s">
        <v>2189</v>
      </c>
      <c r="B372">
        <v>44973001</v>
      </c>
      <c r="C372">
        <v>1</v>
      </c>
      <c r="D372" s="1">
        <v>2171.29</v>
      </c>
      <c r="E372" s="1">
        <v>3578.27</v>
      </c>
      <c r="F372" s="6">
        <f>Sales[[#This Row],[OrderQuantity]]*Sales[[#This Row],[ItemCost]]</f>
        <v>2171.29</v>
      </c>
      <c r="G372" s="6">
        <f>Sales[[#This Row],[OrderQuantity]]*Sales[[#This Row],[ItemPrice]]</f>
        <v>3578.27</v>
      </c>
      <c r="H372" s="6">
        <f>Sales[[#This Row],[TotalRevenue]]-Sales[[#This Row],[TotalCost]]</f>
        <v>1406.98</v>
      </c>
      <c r="I372" s="4">
        <v>43060</v>
      </c>
      <c r="J372" s="4" t="str">
        <f>CONCATENATE(TEXT(Sales[[#This Row],[OrderDate]],"yyyy"),"-",TEXT(Sales[[#This Row],[OrderDate]],"mm"))</f>
        <v>2017-11</v>
      </c>
      <c r="K372" s="4">
        <v>43069</v>
      </c>
      <c r="L372">
        <v>9</v>
      </c>
      <c r="M372" t="s">
        <v>2190</v>
      </c>
      <c r="N372" t="s">
        <v>290</v>
      </c>
      <c r="O372" t="s">
        <v>51</v>
      </c>
      <c r="P372" t="s">
        <v>52</v>
      </c>
      <c r="Q372" t="s">
        <v>23</v>
      </c>
      <c r="R372" t="s">
        <v>24</v>
      </c>
      <c r="S372" t="s">
        <v>88</v>
      </c>
      <c r="T372" t="s">
        <v>26</v>
      </c>
      <c r="U372" t="s">
        <v>27</v>
      </c>
    </row>
    <row r="373" spans="1:21" x14ac:dyDescent="0.35">
      <c r="A373" t="s">
        <v>2202</v>
      </c>
      <c r="B373">
        <v>44979001</v>
      </c>
      <c r="C373">
        <v>1</v>
      </c>
      <c r="D373" s="1">
        <v>2171.29</v>
      </c>
      <c r="E373" s="1">
        <v>3578.27</v>
      </c>
      <c r="F373" s="6">
        <f>Sales[[#This Row],[OrderQuantity]]*Sales[[#This Row],[ItemCost]]</f>
        <v>2171.29</v>
      </c>
      <c r="G373" s="6">
        <f>Sales[[#This Row],[OrderQuantity]]*Sales[[#This Row],[ItemPrice]]</f>
        <v>3578.27</v>
      </c>
      <c r="H373" s="6">
        <f>Sales[[#This Row],[TotalRevenue]]-Sales[[#This Row],[TotalCost]]</f>
        <v>1406.98</v>
      </c>
      <c r="I373" s="4">
        <v>43061</v>
      </c>
      <c r="J373" s="4" t="str">
        <f>CONCATENATE(TEXT(Sales[[#This Row],[OrderDate]],"yyyy"),"-",TEXT(Sales[[#This Row],[OrderDate]],"mm"))</f>
        <v>2017-11</v>
      </c>
      <c r="K373" s="4">
        <v>43068</v>
      </c>
      <c r="L373">
        <v>7</v>
      </c>
      <c r="M373" t="s">
        <v>2203</v>
      </c>
      <c r="N373" t="s">
        <v>105</v>
      </c>
      <c r="O373" t="s">
        <v>106</v>
      </c>
      <c r="P373" t="s">
        <v>52</v>
      </c>
      <c r="Q373" t="s">
        <v>23</v>
      </c>
      <c r="R373" t="s">
        <v>24</v>
      </c>
      <c r="S373" t="s">
        <v>25</v>
      </c>
      <c r="T373" t="s">
        <v>26</v>
      </c>
      <c r="U373" t="s">
        <v>27</v>
      </c>
    </row>
    <row r="374" spans="1:21" x14ac:dyDescent="0.35">
      <c r="A374" t="s">
        <v>2204</v>
      </c>
      <c r="B374">
        <v>44980001</v>
      </c>
      <c r="C374">
        <v>1</v>
      </c>
      <c r="D374" s="1">
        <v>2171.29</v>
      </c>
      <c r="E374" s="1">
        <v>3578.27</v>
      </c>
      <c r="F374" s="6">
        <f>Sales[[#This Row],[OrderQuantity]]*Sales[[#This Row],[ItemCost]]</f>
        <v>2171.29</v>
      </c>
      <c r="G374" s="6">
        <f>Sales[[#This Row],[OrderQuantity]]*Sales[[#This Row],[ItemPrice]]</f>
        <v>3578.27</v>
      </c>
      <c r="H374" s="6">
        <f>Sales[[#This Row],[TotalRevenue]]-Sales[[#This Row],[TotalCost]]</f>
        <v>1406.98</v>
      </c>
      <c r="I374" s="4">
        <v>43061</v>
      </c>
      <c r="J374" s="4" t="str">
        <f>CONCATENATE(TEXT(Sales[[#This Row],[OrderDate]],"yyyy"),"-",TEXT(Sales[[#This Row],[OrderDate]],"mm"))</f>
        <v>2017-11</v>
      </c>
      <c r="K374" s="4">
        <v>43067</v>
      </c>
      <c r="L374">
        <v>6</v>
      </c>
      <c r="M374" t="s">
        <v>2205</v>
      </c>
      <c r="N374" t="s">
        <v>422</v>
      </c>
      <c r="O374" t="s">
        <v>63</v>
      </c>
      <c r="P374" t="s">
        <v>52</v>
      </c>
      <c r="Q374" t="s">
        <v>23</v>
      </c>
      <c r="R374" t="s">
        <v>24</v>
      </c>
      <c r="S374" t="s">
        <v>25</v>
      </c>
      <c r="T374" t="s">
        <v>26</v>
      </c>
      <c r="U374" t="s">
        <v>27</v>
      </c>
    </row>
    <row r="375" spans="1:21" x14ac:dyDescent="0.35">
      <c r="A375" t="s">
        <v>2206</v>
      </c>
      <c r="B375">
        <v>44981001</v>
      </c>
      <c r="C375">
        <v>1</v>
      </c>
      <c r="D375" s="1">
        <v>2171.29</v>
      </c>
      <c r="E375" s="1">
        <v>3578.27</v>
      </c>
      <c r="F375" s="6">
        <f>Sales[[#This Row],[OrderQuantity]]*Sales[[#This Row],[ItemCost]]</f>
        <v>2171.29</v>
      </c>
      <c r="G375" s="6">
        <f>Sales[[#This Row],[OrderQuantity]]*Sales[[#This Row],[ItemPrice]]</f>
        <v>3578.27</v>
      </c>
      <c r="H375" s="6">
        <f>Sales[[#This Row],[TotalRevenue]]-Sales[[#This Row],[TotalCost]]</f>
        <v>1406.98</v>
      </c>
      <c r="I375" s="4">
        <v>43061</v>
      </c>
      <c r="J375" s="4" t="str">
        <f>CONCATENATE(TEXT(Sales[[#This Row],[OrderDate]],"yyyy"),"-",TEXT(Sales[[#This Row],[OrderDate]],"mm"))</f>
        <v>2017-11</v>
      </c>
      <c r="K375" s="4">
        <v>43067</v>
      </c>
      <c r="L375">
        <v>6</v>
      </c>
      <c r="M375" t="s">
        <v>2207</v>
      </c>
      <c r="N375" t="s">
        <v>233</v>
      </c>
      <c r="O375" t="s">
        <v>106</v>
      </c>
      <c r="P375" t="s">
        <v>52</v>
      </c>
      <c r="Q375" t="s">
        <v>23</v>
      </c>
      <c r="R375" t="s">
        <v>24</v>
      </c>
      <c r="S375" t="s">
        <v>25</v>
      </c>
      <c r="T375" t="s">
        <v>26</v>
      </c>
      <c r="U375" t="s">
        <v>27</v>
      </c>
    </row>
    <row r="376" spans="1:21" x14ac:dyDescent="0.35">
      <c r="A376" t="s">
        <v>2214</v>
      </c>
      <c r="B376">
        <v>44985001</v>
      </c>
      <c r="C376">
        <v>1</v>
      </c>
      <c r="D376" s="1">
        <v>2171.29</v>
      </c>
      <c r="E376" s="1">
        <v>3578.27</v>
      </c>
      <c r="F376" s="6">
        <f>Sales[[#This Row],[OrderQuantity]]*Sales[[#This Row],[ItemCost]]</f>
        <v>2171.29</v>
      </c>
      <c r="G376" s="6">
        <f>Sales[[#This Row],[OrderQuantity]]*Sales[[#This Row],[ItemPrice]]</f>
        <v>3578.27</v>
      </c>
      <c r="H376" s="6">
        <f>Sales[[#This Row],[TotalRevenue]]-Sales[[#This Row],[TotalCost]]</f>
        <v>1406.98</v>
      </c>
      <c r="I376" s="4">
        <v>43062</v>
      </c>
      <c r="J376" s="4" t="str">
        <f>CONCATENATE(TEXT(Sales[[#This Row],[OrderDate]],"yyyy"),"-",TEXT(Sales[[#This Row],[OrderDate]],"mm"))</f>
        <v>2017-11</v>
      </c>
      <c r="K376" s="4">
        <v>43069</v>
      </c>
      <c r="L376">
        <v>7</v>
      </c>
      <c r="M376" t="s">
        <v>2215</v>
      </c>
      <c r="N376" t="s">
        <v>565</v>
      </c>
      <c r="O376" t="s">
        <v>51</v>
      </c>
      <c r="P376" t="s">
        <v>52</v>
      </c>
      <c r="Q376" t="s">
        <v>23</v>
      </c>
      <c r="R376" t="s">
        <v>24</v>
      </c>
      <c r="S376" t="s">
        <v>55</v>
      </c>
      <c r="T376" t="s">
        <v>26</v>
      </c>
      <c r="U376" t="s">
        <v>27</v>
      </c>
    </row>
    <row r="377" spans="1:21" x14ac:dyDescent="0.35">
      <c r="A377" t="s">
        <v>2216</v>
      </c>
      <c r="B377">
        <v>44986001</v>
      </c>
      <c r="C377">
        <v>1</v>
      </c>
      <c r="D377" s="1">
        <v>413.15</v>
      </c>
      <c r="E377" s="1">
        <v>699.1</v>
      </c>
      <c r="F377" s="6">
        <f>Sales[[#This Row],[OrderQuantity]]*Sales[[#This Row],[ItemCost]]</f>
        <v>413.15</v>
      </c>
      <c r="G377" s="6">
        <f>Sales[[#This Row],[OrderQuantity]]*Sales[[#This Row],[ItemPrice]]</f>
        <v>699.1</v>
      </c>
      <c r="H377" s="6">
        <f>Sales[[#This Row],[TotalRevenue]]-Sales[[#This Row],[TotalCost]]</f>
        <v>285.95000000000005</v>
      </c>
      <c r="I377" s="4">
        <v>43062</v>
      </c>
      <c r="J377" s="4" t="str">
        <f>CONCATENATE(TEXT(Sales[[#This Row],[OrderDate]],"yyyy"),"-",TEXT(Sales[[#This Row],[OrderDate]],"mm"))</f>
        <v>2017-11</v>
      </c>
      <c r="K377" s="4">
        <v>43068</v>
      </c>
      <c r="L377">
        <v>6</v>
      </c>
      <c r="M377" t="s">
        <v>2217</v>
      </c>
      <c r="N377" t="s">
        <v>422</v>
      </c>
      <c r="O377" t="s">
        <v>63</v>
      </c>
      <c r="P377" t="s">
        <v>52</v>
      </c>
      <c r="Q377" t="s">
        <v>23</v>
      </c>
      <c r="R377" t="s">
        <v>24</v>
      </c>
      <c r="S377" t="s">
        <v>364</v>
      </c>
      <c r="T377" t="s">
        <v>26</v>
      </c>
      <c r="U377" t="s">
        <v>47</v>
      </c>
    </row>
    <row r="378" spans="1:21" x14ac:dyDescent="0.35">
      <c r="A378" t="s">
        <v>2226</v>
      </c>
      <c r="B378">
        <v>44991001</v>
      </c>
      <c r="C378">
        <v>1</v>
      </c>
      <c r="D378" s="1">
        <v>2171.29</v>
      </c>
      <c r="E378" s="1">
        <v>3578.27</v>
      </c>
      <c r="F378" s="6">
        <f>Sales[[#This Row],[OrderQuantity]]*Sales[[#This Row],[ItemCost]]</f>
        <v>2171.29</v>
      </c>
      <c r="G378" s="6">
        <f>Sales[[#This Row],[OrderQuantity]]*Sales[[#This Row],[ItemPrice]]</f>
        <v>3578.27</v>
      </c>
      <c r="H378" s="6">
        <f>Sales[[#This Row],[TotalRevenue]]-Sales[[#This Row],[TotalCost]]</f>
        <v>1406.98</v>
      </c>
      <c r="I378" s="4">
        <v>43063</v>
      </c>
      <c r="J378" s="4" t="str">
        <f>CONCATENATE(TEXT(Sales[[#This Row],[OrderDate]],"yyyy"),"-",TEXT(Sales[[#This Row],[OrderDate]],"mm"))</f>
        <v>2017-11</v>
      </c>
      <c r="K378" s="4">
        <v>43070</v>
      </c>
      <c r="L378">
        <v>7</v>
      </c>
      <c r="M378" t="s">
        <v>2227</v>
      </c>
      <c r="N378" t="s">
        <v>738</v>
      </c>
      <c r="O378" t="s">
        <v>51</v>
      </c>
      <c r="P378" t="s">
        <v>52</v>
      </c>
      <c r="Q378" t="s">
        <v>23</v>
      </c>
      <c r="R378" t="s">
        <v>24</v>
      </c>
      <c r="S378" t="s">
        <v>88</v>
      </c>
      <c r="T378" t="s">
        <v>26</v>
      </c>
      <c r="U378" t="s">
        <v>27</v>
      </c>
    </row>
    <row r="379" spans="1:21" x14ac:dyDescent="0.35">
      <c r="A379" t="s">
        <v>2228</v>
      </c>
      <c r="B379">
        <v>44992001</v>
      </c>
      <c r="C379">
        <v>1</v>
      </c>
      <c r="D379" s="1">
        <v>2171.29</v>
      </c>
      <c r="E379" s="1">
        <v>3578.27</v>
      </c>
      <c r="F379" s="6">
        <f>Sales[[#This Row],[OrderQuantity]]*Sales[[#This Row],[ItemCost]]</f>
        <v>2171.29</v>
      </c>
      <c r="G379" s="6">
        <f>Sales[[#This Row],[OrderQuantity]]*Sales[[#This Row],[ItemPrice]]</f>
        <v>3578.27</v>
      </c>
      <c r="H379" s="6">
        <f>Sales[[#This Row],[TotalRevenue]]-Sales[[#This Row],[TotalCost]]</f>
        <v>1406.98</v>
      </c>
      <c r="I379" s="4">
        <v>43063</v>
      </c>
      <c r="J379" s="4" t="str">
        <f>CONCATENATE(TEXT(Sales[[#This Row],[OrderDate]],"yyyy"),"-",TEXT(Sales[[#This Row],[OrderDate]],"mm"))</f>
        <v>2017-11</v>
      </c>
      <c r="K379" s="4">
        <v>43073</v>
      </c>
      <c r="L379">
        <v>10</v>
      </c>
      <c r="M379" t="s">
        <v>2229</v>
      </c>
      <c r="N379" t="s">
        <v>738</v>
      </c>
      <c r="O379" t="s">
        <v>51</v>
      </c>
      <c r="P379" t="s">
        <v>52</v>
      </c>
      <c r="Q379" t="s">
        <v>23</v>
      </c>
      <c r="R379" t="s">
        <v>24</v>
      </c>
      <c r="S379" t="s">
        <v>55</v>
      </c>
      <c r="T379" t="s">
        <v>26</v>
      </c>
      <c r="U379" t="s">
        <v>27</v>
      </c>
    </row>
    <row r="380" spans="1:21" x14ac:dyDescent="0.35">
      <c r="A380" t="s">
        <v>2230</v>
      </c>
      <c r="B380">
        <v>44993001</v>
      </c>
      <c r="C380">
        <v>1</v>
      </c>
      <c r="D380" s="1">
        <v>1898.09</v>
      </c>
      <c r="E380" s="1">
        <v>3374.99</v>
      </c>
      <c r="F380" s="6">
        <f>Sales[[#This Row],[OrderQuantity]]*Sales[[#This Row],[ItemCost]]</f>
        <v>1898.09</v>
      </c>
      <c r="G380" s="6">
        <f>Sales[[#This Row],[OrderQuantity]]*Sales[[#This Row],[ItemPrice]]</f>
        <v>3374.99</v>
      </c>
      <c r="H380" s="6">
        <f>Sales[[#This Row],[TotalRevenue]]-Sales[[#This Row],[TotalCost]]</f>
        <v>1476.8999999999999</v>
      </c>
      <c r="I380" s="4">
        <v>43063</v>
      </c>
      <c r="J380" s="4" t="str">
        <f>CONCATENATE(TEXT(Sales[[#This Row],[OrderDate]],"yyyy"),"-",TEXT(Sales[[#This Row],[OrderDate]],"mm"))</f>
        <v>2017-11</v>
      </c>
      <c r="K380" s="4">
        <v>43065</v>
      </c>
      <c r="L380">
        <v>2</v>
      </c>
      <c r="M380" t="s">
        <v>2231</v>
      </c>
      <c r="N380" t="s">
        <v>83</v>
      </c>
      <c r="O380" t="s">
        <v>63</v>
      </c>
      <c r="P380" t="s">
        <v>52</v>
      </c>
      <c r="Q380" t="s">
        <v>23</v>
      </c>
      <c r="R380" t="s">
        <v>33</v>
      </c>
      <c r="S380" t="s">
        <v>160</v>
      </c>
      <c r="T380" t="s">
        <v>1</v>
      </c>
      <c r="U380" t="s">
        <v>36</v>
      </c>
    </row>
    <row r="381" spans="1:21" x14ac:dyDescent="0.35">
      <c r="A381" t="s">
        <v>2242</v>
      </c>
      <c r="B381">
        <v>44999001</v>
      </c>
      <c r="C381">
        <v>1</v>
      </c>
      <c r="D381" s="1">
        <v>2171.29</v>
      </c>
      <c r="E381" s="1">
        <v>3578.27</v>
      </c>
      <c r="F381" s="6">
        <f>Sales[[#This Row],[OrderQuantity]]*Sales[[#This Row],[ItemCost]]</f>
        <v>2171.29</v>
      </c>
      <c r="G381" s="6">
        <f>Sales[[#This Row],[OrderQuantity]]*Sales[[#This Row],[ItemPrice]]</f>
        <v>3578.27</v>
      </c>
      <c r="H381" s="6">
        <f>Sales[[#This Row],[TotalRevenue]]-Sales[[#This Row],[TotalCost]]</f>
        <v>1406.98</v>
      </c>
      <c r="I381" s="4">
        <v>43064</v>
      </c>
      <c r="J381" s="4" t="str">
        <f>CONCATENATE(TEXT(Sales[[#This Row],[OrderDate]],"yyyy"),"-",TEXT(Sales[[#This Row],[OrderDate]],"mm"))</f>
        <v>2017-11</v>
      </c>
      <c r="K381" s="4">
        <v>43070</v>
      </c>
      <c r="L381">
        <v>6</v>
      </c>
      <c r="M381" t="s">
        <v>2243</v>
      </c>
      <c r="N381" t="s">
        <v>105</v>
      </c>
      <c r="O381" t="s">
        <v>106</v>
      </c>
      <c r="P381" t="s">
        <v>52</v>
      </c>
      <c r="Q381" t="s">
        <v>23</v>
      </c>
      <c r="R381" t="s">
        <v>24</v>
      </c>
      <c r="S381" t="s">
        <v>55</v>
      </c>
      <c r="T381" t="s">
        <v>26</v>
      </c>
      <c r="U381" t="s">
        <v>27</v>
      </c>
    </row>
    <row r="382" spans="1:21" x14ac:dyDescent="0.35">
      <c r="A382" t="s">
        <v>2244</v>
      </c>
      <c r="B382">
        <v>45000001</v>
      </c>
      <c r="C382">
        <v>1</v>
      </c>
      <c r="D382" s="1">
        <v>2171.29</v>
      </c>
      <c r="E382" s="1">
        <v>3578.27</v>
      </c>
      <c r="F382" s="6">
        <f>Sales[[#This Row],[OrderQuantity]]*Sales[[#This Row],[ItemCost]]</f>
        <v>2171.29</v>
      </c>
      <c r="G382" s="6">
        <f>Sales[[#This Row],[OrderQuantity]]*Sales[[#This Row],[ItemPrice]]</f>
        <v>3578.27</v>
      </c>
      <c r="H382" s="6">
        <f>Sales[[#This Row],[TotalRevenue]]-Sales[[#This Row],[TotalCost]]</f>
        <v>1406.98</v>
      </c>
      <c r="I382" s="4">
        <v>43064</v>
      </c>
      <c r="J382" s="4" t="str">
        <f>CONCATENATE(TEXT(Sales[[#This Row],[OrderDate]],"yyyy"),"-",TEXT(Sales[[#This Row],[OrderDate]],"mm"))</f>
        <v>2017-11</v>
      </c>
      <c r="K382" s="4">
        <v>43068</v>
      </c>
      <c r="L382">
        <v>4</v>
      </c>
      <c r="M382" t="s">
        <v>2245</v>
      </c>
      <c r="N382" t="s">
        <v>184</v>
      </c>
      <c r="O382" t="s">
        <v>51</v>
      </c>
      <c r="P382" t="s">
        <v>52</v>
      </c>
      <c r="Q382" t="s">
        <v>23</v>
      </c>
      <c r="R382" t="s">
        <v>24</v>
      </c>
      <c r="S382" t="s">
        <v>71</v>
      </c>
      <c r="T382" t="s">
        <v>26</v>
      </c>
      <c r="U382" t="s">
        <v>27</v>
      </c>
    </row>
    <row r="383" spans="1:21" x14ac:dyDescent="0.35">
      <c r="A383" t="s">
        <v>2246</v>
      </c>
      <c r="B383">
        <v>45001001</v>
      </c>
      <c r="C383">
        <v>1</v>
      </c>
      <c r="D383" s="1">
        <v>2171.29</v>
      </c>
      <c r="E383" s="1">
        <v>3578.27</v>
      </c>
      <c r="F383" s="6">
        <f>Sales[[#This Row],[OrderQuantity]]*Sales[[#This Row],[ItemCost]]</f>
        <v>2171.29</v>
      </c>
      <c r="G383" s="6">
        <f>Sales[[#This Row],[OrderQuantity]]*Sales[[#This Row],[ItemPrice]]</f>
        <v>3578.27</v>
      </c>
      <c r="H383" s="6">
        <f>Sales[[#This Row],[TotalRevenue]]-Sales[[#This Row],[TotalCost]]</f>
        <v>1406.98</v>
      </c>
      <c r="I383" s="4">
        <v>43064</v>
      </c>
      <c r="J383" s="4" t="str">
        <f>CONCATENATE(TEXT(Sales[[#This Row],[OrderDate]],"yyyy"),"-",TEXT(Sales[[#This Row],[OrderDate]],"mm"))</f>
        <v>2017-11</v>
      </c>
      <c r="K383" s="4">
        <v>43067</v>
      </c>
      <c r="L383">
        <v>3</v>
      </c>
      <c r="M383" t="s">
        <v>2247</v>
      </c>
      <c r="N383" t="s">
        <v>256</v>
      </c>
      <c r="O383" t="s">
        <v>106</v>
      </c>
      <c r="P383" t="s">
        <v>52</v>
      </c>
      <c r="Q383" t="s">
        <v>23</v>
      </c>
      <c r="R383" t="s">
        <v>24</v>
      </c>
      <c r="S383" t="s">
        <v>71</v>
      </c>
      <c r="T383" t="s">
        <v>26</v>
      </c>
      <c r="U383" t="s">
        <v>27</v>
      </c>
    </row>
    <row r="384" spans="1:21" x14ac:dyDescent="0.35">
      <c r="A384" t="s">
        <v>2270</v>
      </c>
      <c r="B384">
        <v>45013001</v>
      </c>
      <c r="C384">
        <v>1</v>
      </c>
      <c r="D384" s="1">
        <v>2171.29</v>
      </c>
      <c r="E384" s="1">
        <v>3578.27</v>
      </c>
      <c r="F384" s="6">
        <f>Sales[[#This Row],[OrderQuantity]]*Sales[[#This Row],[ItemCost]]</f>
        <v>2171.29</v>
      </c>
      <c r="G384" s="6">
        <f>Sales[[#This Row],[OrderQuantity]]*Sales[[#This Row],[ItemPrice]]</f>
        <v>3578.27</v>
      </c>
      <c r="H384" s="6">
        <f>Sales[[#This Row],[TotalRevenue]]-Sales[[#This Row],[TotalCost]]</f>
        <v>1406.98</v>
      </c>
      <c r="I384" s="4">
        <v>43066</v>
      </c>
      <c r="J384" s="4" t="str">
        <f>CONCATENATE(TEXT(Sales[[#This Row],[OrderDate]],"yyyy"),"-",TEXT(Sales[[#This Row],[OrderDate]],"mm"))</f>
        <v>2017-11</v>
      </c>
      <c r="K384" s="4">
        <v>43068</v>
      </c>
      <c r="L384">
        <v>2</v>
      </c>
      <c r="M384" t="s">
        <v>2271</v>
      </c>
      <c r="N384" t="s">
        <v>58</v>
      </c>
      <c r="O384" t="s">
        <v>59</v>
      </c>
      <c r="P384" t="s">
        <v>52</v>
      </c>
      <c r="Q384" t="s">
        <v>23</v>
      </c>
      <c r="R384" t="s">
        <v>24</v>
      </c>
      <c r="S384" t="s">
        <v>25</v>
      </c>
      <c r="T384" t="s">
        <v>26</v>
      </c>
      <c r="U384" t="s">
        <v>27</v>
      </c>
    </row>
    <row r="385" spans="1:21" x14ac:dyDescent="0.35">
      <c r="A385" t="s">
        <v>2272</v>
      </c>
      <c r="B385">
        <v>45014001</v>
      </c>
      <c r="C385">
        <v>1</v>
      </c>
      <c r="D385" s="1">
        <v>413.15</v>
      </c>
      <c r="E385" s="1">
        <v>699.1</v>
      </c>
      <c r="F385" s="6">
        <f>Sales[[#This Row],[OrderQuantity]]*Sales[[#This Row],[ItemCost]]</f>
        <v>413.15</v>
      </c>
      <c r="G385" s="6">
        <f>Sales[[#This Row],[OrderQuantity]]*Sales[[#This Row],[ItemPrice]]</f>
        <v>699.1</v>
      </c>
      <c r="H385" s="6">
        <f>Sales[[#This Row],[TotalRevenue]]-Sales[[#This Row],[TotalCost]]</f>
        <v>285.95000000000005</v>
      </c>
      <c r="I385" s="4">
        <v>43066</v>
      </c>
      <c r="J385" s="4" t="str">
        <f>CONCATENATE(TEXT(Sales[[#This Row],[OrderDate]],"yyyy"),"-",TEXT(Sales[[#This Row],[OrderDate]],"mm"))</f>
        <v>2017-11</v>
      </c>
      <c r="K385" s="4">
        <v>43069</v>
      </c>
      <c r="L385">
        <v>3</v>
      </c>
      <c r="M385" t="s">
        <v>2273</v>
      </c>
      <c r="N385" t="s">
        <v>58</v>
      </c>
      <c r="O385" t="s">
        <v>59</v>
      </c>
      <c r="P385" t="s">
        <v>52</v>
      </c>
      <c r="Q385" t="s">
        <v>23</v>
      </c>
      <c r="R385" t="s">
        <v>24</v>
      </c>
      <c r="S385" t="s">
        <v>492</v>
      </c>
      <c r="T385" t="s">
        <v>26</v>
      </c>
      <c r="U385" t="s">
        <v>47</v>
      </c>
    </row>
    <row r="386" spans="1:21" x14ac:dyDescent="0.35">
      <c r="A386" t="s">
        <v>2274</v>
      </c>
      <c r="B386">
        <v>45015001</v>
      </c>
      <c r="C386">
        <v>1</v>
      </c>
      <c r="D386" s="1">
        <v>1912.15</v>
      </c>
      <c r="E386" s="1">
        <v>3399.99</v>
      </c>
      <c r="F386" s="6">
        <f>Sales[[#This Row],[OrderQuantity]]*Sales[[#This Row],[ItemCost]]</f>
        <v>1912.15</v>
      </c>
      <c r="G386" s="6">
        <f>Sales[[#This Row],[OrderQuantity]]*Sales[[#This Row],[ItemPrice]]</f>
        <v>3399.99</v>
      </c>
      <c r="H386" s="6">
        <f>Sales[[#This Row],[TotalRevenue]]-Sales[[#This Row],[TotalCost]]</f>
        <v>1487.8399999999997</v>
      </c>
      <c r="I386" s="4">
        <v>43066</v>
      </c>
      <c r="J386" s="4" t="str">
        <f>CONCATENATE(TEXT(Sales[[#This Row],[OrderDate]],"yyyy"),"-",TEXT(Sales[[#This Row],[OrderDate]],"mm"))</f>
        <v>2017-11</v>
      </c>
      <c r="K386" s="4">
        <v>43074</v>
      </c>
      <c r="L386">
        <v>8</v>
      </c>
      <c r="M386" t="s">
        <v>2275</v>
      </c>
      <c r="N386" t="s">
        <v>83</v>
      </c>
      <c r="O386" t="s">
        <v>63</v>
      </c>
      <c r="P386" t="s">
        <v>52</v>
      </c>
      <c r="Q386" t="s">
        <v>23</v>
      </c>
      <c r="R386" t="s">
        <v>33</v>
      </c>
      <c r="S386" t="s">
        <v>34</v>
      </c>
      <c r="T386" t="s">
        <v>35</v>
      </c>
      <c r="U386" t="s">
        <v>36</v>
      </c>
    </row>
    <row r="387" spans="1:21" x14ac:dyDescent="0.35">
      <c r="A387" t="s">
        <v>2281</v>
      </c>
      <c r="B387">
        <v>45018001</v>
      </c>
      <c r="C387">
        <v>1</v>
      </c>
      <c r="D387" s="1">
        <v>2171.29</v>
      </c>
      <c r="E387" s="1">
        <v>3578.27</v>
      </c>
      <c r="F387" s="6">
        <f>Sales[[#This Row],[OrderQuantity]]*Sales[[#This Row],[ItemCost]]</f>
        <v>2171.29</v>
      </c>
      <c r="G387" s="6">
        <f>Sales[[#This Row],[OrderQuantity]]*Sales[[#This Row],[ItemPrice]]</f>
        <v>3578.27</v>
      </c>
      <c r="H387" s="6">
        <f>Sales[[#This Row],[TotalRevenue]]-Sales[[#This Row],[TotalCost]]</f>
        <v>1406.98</v>
      </c>
      <c r="I387" s="4">
        <v>43067</v>
      </c>
      <c r="J387" s="4" t="str">
        <f>CONCATENATE(TEXT(Sales[[#This Row],[OrderDate]],"yyyy"),"-",TEXT(Sales[[#This Row],[OrderDate]],"mm"))</f>
        <v>2017-11</v>
      </c>
      <c r="K387" s="4">
        <v>43075</v>
      </c>
      <c r="L387">
        <v>8</v>
      </c>
      <c r="M387" t="s">
        <v>2282</v>
      </c>
      <c r="N387" t="s">
        <v>109</v>
      </c>
      <c r="O387" t="s">
        <v>51</v>
      </c>
      <c r="P387" t="s">
        <v>52</v>
      </c>
      <c r="Q387" t="s">
        <v>23</v>
      </c>
      <c r="R387" t="s">
        <v>24</v>
      </c>
      <c r="S387" t="s">
        <v>84</v>
      </c>
      <c r="T387" t="s">
        <v>26</v>
      </c>
      <c r="U387" t="s">
        <v>27</v>
      </c>
    </row>
    <row r="388" spans="1:21" x14ac:dyDescent="0.35">
      <c r="A388" t="s">
        <v>2283</v>
      </c>
      <c r="B388">
        <v>45019001</v>
      </c>
      <c r="C388">
        <v>1</v>
      </c>
      <c r="D388" s="1">
        <v>2171.29</v>
      </c>
      <c r="E388" s="1">
        <v>3578.27</v>
      </c>
      <c r="F388" s="6">
        <f>Sales[[#This Row],[OrderQuantity]]*Sales[[#This Row],[ItemCost]]</f>
        <v>2171.29</v>
      </c>
      <c r="G388" s="6">
        <f>Sales[[#This Row],[OrderQuantity]]*Sales[[#This Row],[ItemPrice]]</f>
        <v>3578.27</v>
      </c>
      <c r="H388" s="6">
        <f>Sales[[#This Row],[TotalRevenue]]-Sales[[#This Row],[TotalCost]]</f>
        <v>1406.98</v>
      </c>
      <c r="I388" s="4">
        <v>43067</v>
      </c>
      <c r="J388" s="4" t="str">
        <f>CONCATENATE(TEXT(Sales[[#This Row],[OrderDate]],"yyyy"),"-",TEXT(Sales[[#This Row],[OrderDate]],"mm"))</f>
        <v>2017-11</v>
      </c>
      <c r="K388" s="4">
        <v>43071</v>
      </c>
      <c r="L388">
        <v>4</v>
      </c>
      <c r="M388" t="s">
        <v>2284</v>
      </c>
      <c r="N388" t="s">
        <v>747</v>
      </c>
      <c r="O388" t="s">
        <v>51</v>
      </c>
      <c r="P388" t="s">
        <v>52</v>
      </c>
      <c r="Q388" t="s">
        <v>23</v>
      </c>
      <c r="R388" t="s">
        <v>24</v>
      </c>
      <c r="S388" t="s">
        <v>84</v>
      </c>
      <c r="T388" t="s">
        <v>26</v>
      </c>
      <c r="U388" t="s">
        <v>27</v>
      </c>
    </row>
    <row r="389" spans="1:21" x14ac:dyDescent="0.35">
      <c r="A389" t="s">
        <v>2285</v>
      </c>
      <c r="B389">
        <v>45020001</v>
      </c>
      <c r="C389">
        <v>1</v>
      </c>
      <c r="D389" s="1">
        <v>2171.29</v>
      </c>
      <c r="E389" s="1">
        <v>3578.27</v>
      </c>
      <c r="F389" s="6">
        <f>Sales[[#This Row],[OrderQuantity]]*Sales[[#This Row],[ItemCost]]</f>
        <v>2171.29</v>
      </c>
      <c r="G389" s="6">
        <f>Sales[[#This Row],[OrderQuantity]]*Sales[[#This Row],[ItemPrice]]</f>
        <v>3578.27</v>
      </c>
      <c r="H389" s="6">
        <f>Sales[[#This Row],[TotalRevenue]]-Sales[[#This Row],[TotalCost]]</f>
        <v>1406.98</v>
      </c>
      <c r="I389" s="4">
        <v>43067</v>
      </c>
      <c r="J389" s="4" t="str">
        <f>CONCATENATE(TEXT(Sales[[#This Row],[OrderDate]],"yyyy"),"-",TEXT(Sales[[#This Row],[OrderDate]],"mm"))</f>
        <v>2017-11</v>
      </c>
      <c r="K389" s="4">
        <v>43075</v>
      </c>
      <c r="L389">
        <v>8</v>
      </c>
      <c r="M389" t="s">
        <v>2286</v>
      </c>
      <c r="N389" t="s">
        <v>256</v>
      </c>
      <c r="O389" t="s">
        <v>106</v>
      </c>
      <c r="P389" t="s">
        <v>52</v>
      </c>
      <c r="Q389" t="s">
        <v>23</v>
      </c>
      <c r="R389" t="s">
        <v>24</v>
      </c>
      <c r="S389" t="s">
        <v>55</v>
      </c>
      <c r="T389" t="s">
        <v>26</v>
      </c>
      <c r="U389" t="s">
        <v>27</v>
      </c>
    </row>
    <row r="390" spans="1:21" x14ac:dyDescent="0.35">
      <c r="A390" t="s">
        <v>2287</v>
      </c>
      <c r="B390">
        <v>45021001</v>
      </c>
      <c r="C390">
        <v>1</v>
      </c>
      <c r="D390" s="1">
        <v>1898.09</v>
      </c>
      <c r="E390" s="1">
        <v>3374.99</v>
      </c>
      <c r="F390" s="6">
        <f>Sales[[#This Row],[OrderQuantity]]*Sales[[#This Row],[ItemCost]]</f>
        <v>1898.09</v>
      </c>
      <c r="G390" s="6">
        <f>Sales[[#This Row],[OrderQuantity]]*Sales[[#This Row],[ItemPrice]]</f>
        <v>3374.99</v>
      </c>
      <c r="H390" s="6">
        <f>Sales[[#This Row],[TotalRevenue]]-Sales[[#This Row],[TotalCost]]</f>
        <v>1476.8999999999999</v>
      </c>
      <c r="I390" s="4">
        <v>43067</v>
      </c>
      <c r="J390" s="4" t="str">
        <f>CONCATENATE(TEXT(Sales[[#This Row],[OrderDate]],"yyyy"),"-",TEXT(Sales[[#This Row],[OrderDate]],"mm"))</f>
        <v>2017-11</v>
      </c>
      <c r="K390" s="4">
        <v>43070</v>
      </c>
      <c r="L390">
        <v>3</v>
      </c>
      <c r="M390" t="s">
        <v>2288</v>
      </c>
      <c r="N390" t="s">
        <v>290</v>
      </c>
      <c r="O390" t="s">
        <v>51</v>
      </c>
      <c r="P390" t="s">
        <v>52</v>
      </c>
      <c r="Q390" t="s">
        <v>23</v>
      </c>
      <c r="R390" t="s">
        <v>33</v>
      </c>
      <c r="S390" t="s">
        <v>419</v>
      </c>
      <c r="T390" t="s">
        <v>1</v>
      </c>
      <c r="U390" t="s">
        <v>36</v>
      </c>
    </row>
    <row r="391" spans="1:21" x14ac:dyDescent="0.35">
      <c r="A391" t="s">
        <v>2289</v>
      </c>
      <c r="B391">
        <v>45022001</v>
      </c>
      <c r="C391">
        <v>1</v>
      </c>
      <c r="D391" s="1">
        <v>1898.09</v>
      </c>
      <c r="E391" s="1">
        <v>3374.99</v>
      </c>
      <c r="F391" s="6">
        <f>Sales[[#This Row],[OrderQuantity]]*Sales[[#This Row],[ItemCost]]</f>
        <v>1898.09</v>
      </c>
      <c r="G391" s="6">
        <f>Sales[[#This Row],[OrderQuantity]]*Sales[[#This Row],[ItemPrice]]</f>
        <v>3374.99</v>
      </c>
      <c r="H391" s="6">
        <f>Sales[[#This Row],[TotalRevenue]]-Sales[[#This Row],[TotalCost]]</f>
        <v>1476.8999999999999</v>
      </c>
      <c r="I391" s="4">
        <v>43067</v>
      </c>
      <c r="J391" s="4" t="str">
        <f>CONCATENATE(TEXT(Sales[[#This Row],[OrderDate]],"yyyy"),"-",TEXT(Sales[[#This Row],[OrderDate]],"mm"))</f>
        <v>2017-11</v>
      </c>
      <c r="K391" s="4">
        <v>43073</v>
      </c>
      <c r="L391">
        <v>6</v>
      </c>
      <c r="M391" t="s">
        <v>2290</v>
      </c>
      <c r="N391" t="s">
        <v>367</v>
      </c>
      <c r="O391" t="s">
        <v>63</v>
      </c>
      <c r="P391" t="s">
        <v>52</v>
      </c>
      <c r="Q391" t="s">
        <v>23</v>
      </c>
      <c r="R391" t="s">
        <v>33</v>
      </c>
      <c r="S391" t="s">
        <v>160</v>
      </c>
      <c r="T391" t="s">
        <v>1</v>
      </c>
      <c r="U391" t="s">
        <v>36</v>
      </c>
    </row>
    <row r="392" spans="1:21" x14ac:dyDescent="0.35">
      <c r="A392" t="s">
        <v>2302</v>
      </c>
      <c r="B392">
        <v>45028001</v>
      </c>
      <c r="C392">
        <v>1</v>
      </c>
      <c r="D392" s="1">
        <v>2171.29</v>
      </c>
      <c r="E392" s="1">
        <v>3578.27</v>
      </c>
      <c r="F392" s="6">
        <f>Sales[[#This Row],[OrderQuantity]]*Sales[[#This Row],[ItemCost]]</f>
        <v>2171.29</v>
      </c>
      <c r="G392" s="6">
        <f>Sales[[#This Row],[OrderQuantity]]*Sales[[#This Row],[ItemPrice]]</f>
        <v>3578.27</v>
      </c>
      <c r="H392" s="6">
        <f>Sales[[#This Row],[TotalRevenue]]-Sales[[#This Row],[TotalCost]]</f>
        <v>1406.98</v>
      </c>
      <c r="I392" s="4">
        <v>43068</v>
      </c>
      <c r="J392" s="4" t="str">
        <f>CONCATENATE(TEXT(Sales[[#This Row],[OrderDate]],"yyyy"),"-",TEXT(Sales[[#This Row],[OrderDate]],"mm"))</f>
        <v>2017-11</v>
      </c>
      <c r="K392" s="4">
        <v>43073</v>
      </c>
      <c r="L392">
        <v>5</v>
      </c>
      <c r="M392" t="s">
        <v>2303</v>
      </c>
      <c r="N392" t="s">
        <v>290</v>
      </c>
      <c r="O392" t="s">
        <v>51</v>
      </c>
      <c r="P392" t="s">
        <v>52</v>
      </c>
      <c r="Q392" t="s">
        <v>23</v>
      </c>
      <c r="R392" t="s">
        <v>24</v>
      </c>
      <c r="S392" t="s">
        <v>88</v>
      </c>
      <c r="T392" t="s">
        <v>26</v>
      </c>
      <c r="U392" t="s">
        <v>27</v>
      </c>
    </row>
    <row r="393" spans="1:21" x14ac:dyDescent="0.35">
      <c r="A393" t="s">
        <v>2304</v>
      </c>
      <c r="B393">
        <v>45029001</v>
      </c>
      <c r="C393">
        <v>1</v>
      </c>
      <c r="D393" s="1">
        <v>2171.29</v>
      </c>
      <c r="E393" s="1">
        <v>3578.27</v>
      </c>
      <c r="F393" s="6">
        <f>Sales[[#This Row],[OrderQuantity]]*Sales[[#This Row],[ItemCost]]</f>
        <v>2171.29</v>
      </c>
      <c r="G393" s="6">
        <f>Sales[[#This Row],[OrderQuantity]]*Sales[[#This Row],[ItemPrice]]</f>
        <v>3578.27</v>
      </c>
      <c r="H393" s="6">
        <f>Sales[[#This Row],[TotalRevenue]]-Sales[[#This Row],[TotalCost]]</f>
        <v>1406.98</v>
      </c>
      <c r="I393" s="4">
        <v>43068</v>
      </c>
      <c r="J393" s="4" t="str">
        <f>CONCATENATE(TEXT(Sales[[#This Row],[OrderDate]],"yyyy"),"-",TEXT(Sales[[#This Row],[OrderDate]],"mm"))</f>
        <v>2017-11</v>
      </c>
      <c r="K393" s="4">
        <v>43078</v>
      </c>
      <c r="L393">
        <v>10</v>
      </c>
      <c r="M393" t="s">
        <v>2305</v>
      </c>
      <c r="N393" t="s">
        <v>256</v>
      </c>
      <c r="O393" t="s">
        <v>106</v>
      </c>
      <c r="P393" t="s">
        <v>52</v>
      </c>
      <c r="Q393" t="s">
        <v>23</v>
      </c>
      <c r="R393" t="s">
        <v>24</v>
      </c>
      <c r="S393" t="s">
        <v>55</v>
      </c>
      <c r="T393" t="s">
        <v>26</v>
      </c>
      <c r="U393" t="s">
        <v>27</v>
      </c>
    </row>
    <row r="394" spans="1:21" x14ac:dyDescent="0.35">
      <c r="A394" t="s">
        <v>2306</v>
      </c>
      <c r="B394">
        <v>45030001</v>
      </c>
      <c r="C394">
        <v>1</v>
      </c>
      <c r="D394" s="1">
        <v>1898.09</v>
      </c>
      <c r="E394" s="1">
        <v>3374.99</v>
      </c>
      <c r="F394" s="6">
        <f>Sales[[#This Row],[OrderQuantity]]*Sales[[#This Row],[ItemCost]]</f>
        <v>1898.09</v>
      </c>
      <c r="G394" s="6">
        <f>Sales[[#This Row],[OrderQuantity]]*Sales[[#This Row],[ItemPrice]]</f>
        <v>3374.99</v>
      </c>
      <c r="H394" s="6">
        <f>Sales[[#This Row],[TotalRevenue]]-Sales[[#This Row],[TotalCost]]</f>
        <v>1476.8999999999999</v>
      </c>
      <c r="I394" s="4">
        <v>43068</v>
      </c>
      <c r="J394" s="4" t="str">
        <f>CONCATENATE(TEXT(Sales[[#This Row],[OrderDate]],"yyyy"),"-",TEXT(Sales[[#This Row],[OrderDate]],"mm"))</f>
        <v>2017-11</v>
      </c>
      <c r="K394" s="4">
        <v>43077</v>
      </c>
      <c r="L394">
        <v>9</v>
      </c>
      <c r="M394" t="s">
        <v>2307</v>
      </c>
      <c r="N394" t="s">
        <v>555</v>
      </c>
      <c r="O394" t="s">
        <v>59</v>
      </c>
      <c r="P394" t="s">
        <v>52</v>
      </c>
      <c r="Q394" t="s">
        <v>23</v>
      </c>
      <c r="R394" t="s">
        <v>33</v>
      </c>
      <c r="S394" t="s">
        <v>419</v>
      </c>
      <c r="T394" t="s">
        <v>1</v>
      </c>
      <c r="U394" t="s">
        <v>36</v>
      </c>
    </row>
    <row r="395" spans="1:21" x14ac:dyDescent="0.35">
      <c r="A395" t="s">
        <v>2321</v>
      </c>
      <c r="B395">
        <v>45037001</v>
      </c>
      <c r="C395">
        <v>1</v>
      </c>
      <c r="D395" s="1">
        <v>413.15</v>
      </c>
      <c r="E395" s="1">
        <v>699.1</v>
      </c>
      <c r="F395" s="6">
        <f>Sales[[#This Row],[OrderQuantity]]*Sales[[#This Row],[ItemCost]]</f>
        <v>413.15</v>
      </c>
      <c r="G395" s="6">
        <f>Sales[[#This Row],[OrderQuantity]]*Sales[[#This Row],[ItemPrice]]</f>
        <v>699.1</v>
      </c>
      <c r="H395" s="6">
        <f>Sales[[#This Row],[TotalRevenue]]-Sales[[#This Row],[TotalCost]]</f>
        <v>285.95000000000005</v>
      </c>
      <c r="I395" s="4">
        <v>43069</v>
      </c>
      <c r="J395" s="4" t="str">
        <f>CONCATENATE(TEXT(Sales[[#This Row],[OrderDate]],"yyyy"),"-",TEXT(Sales[[#This Row],[OrderDate]],"mm"))</f>
        <v>2017-11</v>
      </c>
      <c r="K395" s="4">
        <v>43073</v>
      </c>
      <c r="L395">
        <v>4</v>
      </c>
      <c r="M395" t="s">
        <v>2322</v>
      </c>
      <c r="N395" t="s">
        <v>256</v>
      </c>
      <c r="O395" t="s">
        <v>106</v>
      </c>
      <c r="P395" t="s">
        <v>52</v>
      </c>
      <c r="Q395" t="s">
        <v>23</v>
      </c>
      <c r="R395" t="s">
        <v>24</v>
      </c>
      <c r="S395" t="s">
        <v>131</v>
      </c>
      <c r="T395" t="s">
        <v>1</v>
      </c>
      <c r="U395" t="s">
        <v>47</v>
      </c>
    </row>
    <row r="396" spans="1:21" x14ac:dyDescent="0.35">
      <c r="A396" t="s">
        <v>2331</v>
      </c>
      <c r="B396">
        <v>45082001</v>
      </c>
      <c r="C396">
        <v>1</v>
      </c>
      <c r="D396" s="1">
        <v>1898.09</v>
      </c>
      <c r="E396" s="1">
        <v>3374.99</v>
      </c>
      <c r="F396" s="6">
        <f>Sales[[#This Row],[OrderQuantity]]*Sales[[#This Row],[ItemCost]]</f>
        <v>1898.09</v>
      </c>
      <c r="G396" s="6">
        <f>Sales[[#This Row],[OrderQuantity]]*Sales[[#This Row],[ItemPrice]]</f>
        <v>3374.99</v>
      </c>
      <c r="H396" s="6">
        <f>Sales[[#This Row],[TotalRevenue]]-Sales[[#This Row],[TotalCost]]</f>
        <v>1476.8999999999999</v>
      </c>
      <c r="I396" s="4">
        <v>43070</v>
      </c>
      <c r="J396" s="4" t="str">
        <f>CONCATENATE(TEXT(Sales[[#This Row],[OrderDate]],"yyyy"),"-",TEXT(Sales[[#This Row],[OrderDate]],"mm"))</f>
        <v>2017-12</v>
      </c>
      <c r="K396" s="4">
        <v>43074</v>
      </c>
      <c r="L396">
        <v>4</v>
      </c>
      <c r="M396" t="s">
        <v>2332</v>
      </c>
      <c r="N396" t="s">
        <v>396</v>
      </c>
      <c r="O396" t="s">
        <v>106</v>
      </c>
      <c r="P396" t="s">
        <v>52</v>
      </c>
      <c r="Q396" t="s">
        <v>23</v>
      </c>
      <c r="R396" t="s">
        <v>33</v>
      </c>
      <c r="S396" t="s">
        <v>160</v>
      </c>
      <c r="T396" t="s">
        <v>1</v>
      </c>
      <c r="U396" t="s">
        <v>36</v>
      </c>
    </row>
    <row r="397" spans="1:21" x14ac:dyDescent="0.35">
      <c r="A397" t="s">
        <v>2337</v>
      </c>
      <c r="B397">
        <v>45085001</v>
      </c>
      <c r="C397">
        <v>1</v>
      </c>
      <c r="D397" s="1">
        <v>2171.29</v>
      </c>
      <c r="E397" s="1">
        <v>3578.27</v>
      </c>
      <c r="F397" s="6">
        <f>Sales[[#This Row],[OrderQuantity]]*Sales[[#This Row],[ItemCost]]</f>
        <v>2171.29</v>
      </c>
      <c r="G397" s="6">
        <f>Sales[[#This Row],[OrderQuantity]]*Sales[[#This Row],[ItemPrice]]</f>
        <v>3578.27</v>
      </c>
      <c r="H397" s="6">
        <f>Sales[[#This Row],[TotalRevenue]]-Sales[[#This Row],[TotalCost]]</f>
        <v>1406.98</v>
      </c>
      <c r="I397" s="4">
        <v>43071</v>
      </c>
      <c r="J397" s="4" t="str">
        <f>CONCATENATE(TEXT(Sales[[#This Row],[OrderDate]],"yyyy"),"-",TEXT(Sales[[#This Row],[OrderDate]],"mm"))</f>
        <v>2017-12</v>
      </c>
      <c r="K397" s="4">
        <v>43076</v>
      </c>
      <c r="L397">
        <v>5</v>
      </c>
      <c r="M397" t="s">
        <v>2338</v>
      </c>
      <c r="N397" t="s">
        <v>396</v>
      </c>
      <c r="O397" t="s">
        <v>106</v>
      </c>
      <c r="P397" t="s">
        <v>52</v>
      </c>
      <c r="Q397" t="s">
        <v>23</v>
      </c>
      <c r="R397" t="s">
        <v>24</v>
      </c>
      <c r="S397" t="s">
        <v>71</v>
      </c>
      <c r="T397" t="s">
        <v>26</v>
      </c>
      <c r="U397" t="s">
        <v>27</v>
      </c>
    </row>
    <row r="398" spans="1:21" x14ac:dyDescent="0.35">
      <c r="A398" t="s">
        <v>2339</v>
      </c>
      <c r="B398">
        <v>45086001</v>
      </c>
      <c r="C398">
        <v>1</v>
      </c>
      <c r="D398" s="1">
        <v>2171.29</v>
      </c>
      <c r="E398" s="1">
        <v>3578.27</v>
      </c>
      <c r="F398" s="6">
        <f>Sales[[#This Row],[OrderQuantity]]*Sales[[#This Row],[ItemCost]]</f>
        <v>2171.29</v>
      </c>
      <c r="G398" s="6">
        <f>Sales[[#This Row],[OrderQuantity]]*Sales[[#This Row],[ItemPrice]]</f>
        <v>3578.27</v>
      </c>
      <c r="H398" s="6">
        <f>Sales[[#This Row],[TotalRevenue]]-Sales[[#This Row],[TotalCost]]</f>
        <v>1406.98</v>
      </c>
      <c r="I398" s="4">
        <v>43071</v>
      </c>
      <c r="J398" s="4" t="str">
        <f>CONCATENATE(TEXT(Sales[[#This Row],[OrderDate]],"yyyy"),"-",TEXT(Sales[[#This Row],[OrderDate]],"mm"))</f>
        <v>2017-12</v>
      </c>
      <c r="K398" s="4">
        <v>43073</v>
      </c>
      <c r="L398">
        <v>2</v>
      </c>
      <c r="M398" t="s">
        <v>2340</v>
      </c>
      <c r="N398" t="s">
        <v>299</v>
      </c>
      <c r="O398" t="s">
        <v>63</v>
      </c>
      <c r="P398" t="s">
        <v>52</v>
      </c>
      <c r="Q398" t="s">
        <v>23</v>
      </c>
      <c r="R398" t="s">
        <v>24</v>
      </c>
      <c r="S398" t="s">
        <v>88</v>
      </c>
      <c r="T398" t="s">
        <v>26</v>
      </c>
      <c r="U398" t="s">
        <v>27</v>
      </c>
    </row>
    <row r="399" spans="1:21" x14ac:dyDescent="0.35">
      <c r="A399" t="s">
        <v>2349</v>
      </c>
      <c r="B399">
        <v>45091001</v>
      </c>
      <c r="C399">
        <v>1</v>
      </c>
      <c r="D399" s="1">
        <v>2171.29</v>
      </c>
      <c r="E399" s="1">
        <v>3578.27</v>
      </c>
      <c r="F399" s="6">
        <f>Sales[[#This Row],[OrderQuantity]]*Sales[[#This Row],[ItemCost]]</f>
        <v>2171.29</v>
      </c>
      <c r="G399" s="6">
        <f>Sales[[#This Row],[OrderQuantity]]*Sales[[#This Row],[ItemPrice]]</f>
        <v>3578.27</v>
      </c>
      <c r="H399" s="6">
        <f>Sales[[#This Row],[TotalRevenue]]-Sales[[#This Row],[TotalCost]]</f>
        <v>1406.98</v>
      </c>
      <c r="I399" s="4">
        <v>43072</v>
      </c>
      <c r="J399" s="4" t="str">
        <f>CONCATENATE(TEXT(Sales[[#This Row],[OrderDate]],"yyyy"),"-",TEXT(Sales[[#This Row],[OrderDate]],"mm"))</f>
        <v>2017-12</v>
      </c>
      <c r="K399" s="4">
        <v>43077</v>
      </c>
      <c r="L399">
        <v>5</v>
      </c>
      <c r="M399" t="s">
        <v>2350</v>
      </c>
      <c r="N399" t="s">
        <v>256</v>
      </c>
      <c r="O399" t="s">
        <v>106</v>
      </c>
      <c r="P399" t="s">
        <v>52</v>
      </c>
      <c r="Q399" t="s">
        <v>23</v>
      </c>
      <c r="R399" t="s">
        <v>24</v>
      </c>
      <c r="S399" t="s">
        <v>88</v>
      </c>
      <c r="T399" t="s">
        <v>26</v>
      </c>
      <c r="U399" t="s">
        <v>27</v>
      </c>
    </row>
    <row r="400" spans="1:21" x14ac:dyDescent="0.35">
      <c r="A400" t="s">
        <v>2351</v>
      </c>
      <c r="B400">
        <v>45092001</v>
      </c>
      <c r="C400">
        <v>1</v>
      </c>
      <c r="D400" s="1">
        <v>2171.29</v>
      </c>
      <c r="E400" s="1">
        <v>3578.27</v>
      </c>
      <c r="F400" s="6">
        <f>Sales[[#This Row],[OrderQuantity]]*Sales[[#This Row],[ItemCost]]</f>
        <v>2171.29</v>
      </c>
      <c r="G400" s="6">
        <f>Sales[[#This Row],[OrderQuantity]]*Sales[[#This Row],[ItemPrice]]</f>
        <v>3578.27</v>
      </c>
      <c r="H400" s="6">
        <f>Sales[[#This Row],[TotalRevenue]]-Sales[[#This Row],[TotalCost]]</f>
        <v>1406.98</v>
      </c>
      <c r="I400" s="4">
        <v>43072</v>
      </c>
      <c r="J400" s="4" t="str">
        <f>CONCATENATE(TEXT(Sales[[#This Row],[OrderDate]],"yyyy"),"-",TEXT(Sales[[#This Row],[OrderDate]],"mm"))</f>
        <v>2017-12</v>
      </c>
      <c r="K400" s="4">
        <v>43078</v>
      </c>
      <c r="L400">
        <v>6</v>
      </c>
      <c r="M400" t="s">
        <v>2352</v>
      </c>
      <c r="N400" t="s">
        <v>491</v>
      </c>
      <c r="O400" t="s">
        <v>59</v>
      </c>
      <c r="P400" t="s">
        <v>52</v>
      </c>
      <c r="Q400" t="s">
        <v>23</v>
      </c>
      <c r="R400" t="s">
        <v>24</v>
      </c>
      <c r="S400" t="s">
        <v>84</v>
      </c>
      <c r="T400" t="s">
        <v>26</v>
      </c>
      <c r="U400" t="s">
        <v>27</v>
      </c>
    </row>
    <row r="401" spans="1:21" x14ac:dyDescent="0.35">
      <c r="A401" t="s">
        <v>2353</v>
      </c>
      <c r="B401">
        <v>45093001</v>
      </c>
      <c r="C401">
        <v>1</v>
      </c>
      <c r="D401" s="1">
        <v>2171.29</v>
      </c>
      <c r="E401" s="1">
        <v>3578.27</v>
      </c>
      <c r="F401" s="6">
        <f>Sales[[#This Row],[OrderQuantity]]*Sales[[#This Row],[ItemCost]]</f>
        <v>2171.29</v>
      </c>
      <c r="G401" s="6">
        <f>Sales[[#This Row],[OrderQuantity]]*Sales[[#This Row],[ItemPrice]]</f>
        <v>3578.27</v>
      </c>
      <c r="H401" s="6">
        <f>Sales[[#This Row],[TotalRevenue]]-Sales[[#This Row],[TotalCost]]</f>
        <v>1406.98</v>
      </c>
      <c r="I401" s="4">
        <v>43072</v>
      </c>
      <c r="J401" s="4" t="str">
        <f>CONCATENATE(TEXT(Sales[[#This Row],[OrderDate]],"yyyy"),"-",TEXT(Sales[[#This Row],[OrderDate]],"mm"))</f>
        <v>2017-12</v>
      </c>
      <c r="K401" s="4">
        <v>43078</v>
      </c>
      <c r="L401">
        <v>6</v>
      </c>
      <c r="M401" t="s">
        <v>2354</v>
      </c>
      <c r="N401" t="s">
        <v>58</v>
      </c>
      <c r="O401" t="s">
        <v>59</v>
      </c>
      <c r="P401" t="s">
        <v>52</v>
      </c>
      <c r="Q401" t="s">
        <v>23</v>
      </c>
      <c r="R401" t="s">
        <v>24</v>
      </c>
      <c r="S401" t="s">
        <v>71</v>
      </c>
      <c r="T401" t="s">
        <v>26</v>
      </c>
      <c r="U401" t="s">
        <v>27</v>
      </c>
    </row>
    <row r="402" spans="1:21" x14ac:dyDescent="0.35">
      <c r="A402" t="s">
        <v>2389</v>
      </c>
      <c r="B402">
        <v>45110001</v>
      </c>
      <c r="C402">
        <v>1</v>
      </c>
      <c r="D402" s="1">
        <v>2171.29</v>
      </c>
      <c r="E402" s="1">
        <v>3578.27</v>
      </c>
      <c r="F402" s="6">
        <f>Sales[[#This Row],[OrderQuantity]]*Sales[[#This Row],[ItemCost]]</f>
        <v>2171.29</v>
      </c>
      <c r="G402" s="6">
        <f>Sales[[#This Row],[OrderQuantity]]*Sales[[#This Row],[ItemPrice]]</f>
        <v>3578.27</v>
      </c>
      <c r="H402" s="6">
        <f>Sales[[#This Row],[TotalRevenue]]-Sales[[#This Row],[TotalCost]]</f>
        <v>1406.98</v>
      </c>
      <c r="I402" s="4">
        <v>43076</v>
      </c>
      <c r="J402" s="4" t="str">
        <f>CONCATENATE(TEXT(Sales[[#This Row],[OrderDate]],"yyyy"),"-",TEXT(Sales[[#This Row],[OrderDate]],"mm"))</f>
        <v>2017-12</v>
      </c>
      <c r="K402" s="4">
        <v>43080</v>
      </c>
      <c r="L402">
        <v>4</v>
      </c>
      <c r="M402" t="s">
        <v>2390</v>
      </c>
      <c r="N402" t="s">
        <v>434</v>
      </c>
      <c r="O402" t="s">
        <v>51</v>
      </c>
      <c r="P402" t="s">
        <v>52</v>
      </c>
      <c r="Q402" t="s">
        <v>23</v>
      </c>
      <c r="R402" t="s">
        <v>24</v>
      </c>
      <c r="S402" t="s">
        <v>55</v>
      </c>
      <c r="T402" t="s">
        <v>26</v>
      </c>
      <c r="U402" t="s">
        <v>27</v>
      </c>
    </row>
    <row r="403" spans="1:21" x14ac:dyDescent="0.35">
      <c r="A403" t="s">
        <v>2391</v>
      </c>
      <c r="B403">
        <v>45111001</v>
      </c>
      <c r="C403">
        <v>1</v>
      </c>
      <c r="D403" s="1">
        <v>413.15</v>
      </c>
      <c r="E403" s="1">
        <v>699.1</v>
      </c>
      <c r="F403" s="6">
        <f>Sales[[#This Row],[OrderQuantity]]*Sales[[#This Row],[ItemCost]]</f>
        <v>413.15</v>
      </c>
      <c r="G403" s="6">
        <f>Sales[[#This Row],[OrderQuantity]]*Sales[[#This Row],[ItemPrice]]</f>
        <v>699.1</v>
      </c>
      <c r="H403" s="6">
        <f>Sales[[#This Row],[TotalRevenue]]-Sales[[#This Row],[TotalCost]]</f>
        <v>285.95000000000005</v>
      </c>
      <c r="I403" s="4">
        <v>43076</v>
      </c>
      <c r="J403" s="4" t="str">
        <f>CONCATENATE(TEXT(Sales[[#This Row],[OrderDate]],"yyyy"),"-",TEXT(Sales[[#This Row],[OrderDate]],"mm"))</f>
        <v>2017-12</v>
      </c>
      <c r="K403" s="4">
        <v>43081</v>
      </c>
      <c r="L403">
        <v>5</v>
      </c>
      <c r="M403" t="s">
        <v>2392</v>
      </c>
      <c r="N403" t="s">
        <v>233</v>
      </c>
      <c r="O403" t="s">
        <v>106</v>
      </c>
      <c r="P403" t="s">
        <v>52</v>
      </c>
      <c r="Q403" t="s">
        <v>23</v>
      </c>
      <c r="R403" t="s">
        <v>24</v>
      </c>
      <c r="S403" t="s">
        <v>291</v>
      </c>
      <c r="T403" t="s">
        <v>26</v>
      </c>
      <c r="U403" t="s">
        <v>47</v>
      </c>
    </row>
    <row r="404" spans="1:21" x14ac:dyDescent="0.35">
      <c r="A404" t="s">
        <v>2405</v>
      </c>
      <c r="B404">
        <v>45118001</v>
      </c>
      <c r="C404">
        <v>1</v>
      </c>
      <c r="D404" s="1">
        <v>2171.29</v>
      </c>
      <c r="E404" s="1">
        <v>3578.27</v>
      </c>
      <c r="F404" s="6">
        <f>Sales[[#This Row],[OrderQuantity]]*Sales[[#This Row],[ItemCost]]</f>
        <v>2171.29</v>
      </c>
      <c r="G404" s="6">
        <f>Sales[[#This Row],[OrderQuantity]]*Sales[[#This Row],[ItemPrice]]</f>
        <v>3578.27</v>
      </c>
      <c r="H404" s="6">
        <f>Sales[[#This Row],[TotalRevenue]]-Sales[[#This Row],[TotalCost]]</f>
        <v>1406.98</v>
      </c>
      <c r="I404" s="4">
        <v>43077</v>
      </c>
      <c r="J404" s="4" t="str">
        <f>CONCATENATE(TEXT(Sales[[#This Row],[OrderDate]],"yyyy"),"-",TEXT(Sales[[#This Row],[OrderDate]],"mm"))</f>
        <v>2017-12</v>
      </c>
      <c r="K404" s="4">
        <v>43079</v>
      </c>
      <c r="L404">
        <v>2</v>
      </c>
      <c r="M404" t="s">
        <v>2406</v>
      </c>
      <c r="N404" t="s">
        <v>434</v>
      </c>
      <c r="O404" t="s">
        <v>51</v>
      </c>
      <c r="P404" t="s">
        <v>52</v>
      </c>
      <c r="Q404" t="s">
        <v>23</v>
      </c>
      <c r="R404" t="s">
        <v>24</v>
      </c>
      <c r="S404" t="s">
        <v>88</v>
      </c>
      <c r="T404" t="s">
        <v>26</v>
      </c>
      <c r="U404" t="s">
        <v>27</v>
      </c>
    </row>
    <row r="405" spans="1:21" x14ac:dyDescent="0.35">
      <c r="A405" t="s">
        <v>2407</v>
      </c>
      <c r="B405">
        <v>45119001</v>
      </c>
      <c r="C405">
        <v>1</v>
      </c>
      <c r="D405" s="1">
        <v>2171.29</v>
      </c>
      <c r="E405" s="1">
        <v>3578.27</v>
      </c>
      <c r="F405" s="6">
        <f>Sales[[#This Row],[OrderQuantity]]*Sales[[#This Row],[ItemCost]]</f>
        <v>2171.29</v>
      </c>
      <c r="G405" s="6">
        <f>Sales[[#This Row],[OrderQuantity]]*Sales[[#This Row],[ItemPrice]]</f>
        <v>3578.27</v>
      </c>
      <c r="H405" s="6">
        <f>Sales[[#This Row],[TotalRevenue]]-Sales[[#This Row],[TotalCost]]</f>
        <v>1406.98</v>
      </c>
      <c r="I405" s="4">
        <v>43077</v>
      </c>
      <c r="J405" s="4" t="str">
        <f>CONCATENATE(TEXT(Sales[[#This Row],[OrderDate]],"yyyy"),"-",TEXT(Sales[[#This Row],[OrderDate]],"mm"))</f>
        <v>2017-12</v>
      </c>
      <c r="K405" s="4">
        <v>43080</v>
      </c>
      <c r="L405">
        <v>3</v>
      </c>
      <c r="M405" t="s">
        <v>2408</v>
      </c>
      <c r="N405" t="s">
        <v>170</v>
      </c>
      <c r="O405" t="s">
        <v>171</v>
      </c>
      <c r="P405" t="s">
        <v>52</v>
      </c>
      <c r="Q405" t="s">
        <v>23</v>
      </c>
      <c r="R405" t="s">
        <v>24</v>
      </c>
      <c r="S405" t="s">
        <v>88</v>
      </c>
      <c r="T405" t="s">
        <v>26</v>
      </c>
      <c r="U405" t="s">
        <v>27</v>
      </c>
    </row>
    <row r="406" spans="1:21" x14ac:dyDescent="0.35">
      <c r="A406" t="s">
        <v>2409</v>
      </c>
      <c r="B406">
        <v>45120001</v>
      </c>
      <c r="C406">
        <v>1</v>
      </c>
      <c r="D406" s="1">
        <v>1912.15</v>
      </c>
      <c r="E406" s="1">
        <v>3399.99</v>
      </c>
      <c r="F406" s="6">
        <f>Sales[[#This Row],[OrderQuantity]]*Sales[[#This Row],[ItemCost]]</f>
        <v>1912.15</v>
      </c>
      <c r="G406" s="6">
        <f>Sales[[#This Row],[OrderQuantity]]*Sales[[#This Row],[ItemPrice]]</f>
        <v>3399.99</v>
      </c>
      <c r="H406" s="6">
        <f>Sales[[#This Row],[TotalRevenue]]-Sales[[#This Row],[TotalCost]]</f>
        <v>1487.8399999999997</v>
      </c>
      <c r="I406" s="4">
        <v>43077</v>
      </c>
      <c r="J406" s="4" t="str">
        <f>CONCATENATE(TEXT(Sales[[#This Row],[OrderDate]],"yyyy"),"-",TEXT(Sales[[#This Row],[OrderDate]],"mm"))</f>
        <v>2017-12</v>
      </c>
      <c r="K406" s="4">
        <v>43083</v>
      </c>
      <c r="L406">
        <v>6</v>
      </c>
      <c r="M406" t="s">
        <v>2410</v>
      </c>
      <c r="N406" t="s">
        <v>396</v>
      </c>
      <c r="O406" t="s">
        <v>106</v>
      </c>
      <c r="P406" t="s">
        <v>52</v>
      </c>
      <c r="Q406" t="s">
        <v>23</v>
      </c>
      <c r="R406" t="s">
        <v>33</v>
      </c>
      <c r="S406" t="s">
        <v>67</v>
      </c>
      <c r="T406" t="s">
        <v>35</v>
      </c>
      <c r="U406" t="s">
        <v>36</v>
      </c>
    </row>
    <row r="407" spans="1:21" x14ac:dyDescent="0.35">
      <c r="A407" t="s">
        <v>2417</v>
      </c>
      <c r="B407">
        <v>45124001</v>
      </c>
      <c r="C407">
        <v>1</v>
      </c>
      <c r="D407" s="1">
        <v>2171.29</v>
      </c>
      <c r="E407" s="1">
        <v>3578.27</v>
      </c>
      <c r="F407" s="6">
        <f>Sales[[#This Row],[OrderQuantity]]*Sales[[#This Row],[ItemCost]]</f>
        <v>2171.29</v>
      </c>
      <c r="G407" s="6">
        <f>Sales[[#This Row],[OrderQuantity]]*Sales[[#This Row],[ItemPrice]]</f>
        <v>3578.27</v>
      </c>
      <c r="H407" s="6">
        <f>Sales[[#This Row],[TotalRevenue]]-Sales[[#This Row],[TotalCost]]</f>
        <v>1406.98</v>
      </c>
      <c r="I407" s="4">
        <v>43078</v>
      </c>
      <c r="J407" s="4" t="str">
        <f>CONCATENATE(TEXT(Sales[[#This Row],[OrderDate]],"yyyy"),"-",TEXT(Sales[[#This Row],[OrderDate]],"mm"))</f>
        <v>2017-12</v>
      </c>
      <c r="K407" s="4">
        <v>43087</v>
      </c>
      <c r="L407">
        <v>9</v>
      </c>
      <c r="M407" t="s">
        <v>2418</v>
      </c>
      <c r="N407" t="s">
        <v>170</v>
      </c>
      <c r="O407" t="s">
        <v>171</v>
      </c>
      <c r="P407" t="s">
        <v>52</v>
      </c>
      <c r="Q407" t="s">
        <v>23</v>
      </c>
      <c r="R407" t="s">
        <v>24</v>
      </c>
      <c r="S407" t="s">
        <v>84</v>
      </c>
      <c r="T407" t="s">
        <v>26</v>
      </c>
      <c r="U407" t="s">
        <v>27</v>
      </c>
    </row>
    <row r="408" spans="1:21" x14ac:dyDescent="0.35">
      <c r="A408" t="s">
        <v>2419</v>
      </c>
      <c r="B408">
        <v>45125001</v>
      </c>
      <c r="C408">
        <v>1</v>
      </c>
      <c r="D408" s="1">
        <v>2171.29</v>
      </c>
      <c r="E408" s="1">
        <v>3578.27</v>
      </c>
      <c r="F408" s="6">
        <f>Sales[[#This Row],[OrderQuantity]]*Sales[[#This Row],[ItemCost]]</f>
        <v>2171.29</v>
      </c>
      <c r="G408" s="6">
        <f>Sales[[#This Row],[OrderQuantity]]*Sales[[#This Row],[ItemPrice]]</f>
        <v>3578.27</v>
      </c>
      <c r="H408" s="6">
        <f>Sales[[#This Row],[TotalRevenue]]-Sales[[#This Row],[TotalCost]]</f>
        <v>1406.98</v>
      </c>
      <c r="I408" s="4">
        <v>43078</v>
      </c>
      <c r="J408" s="4" t="str">
        <f>CONCATENATE(TEXT(Sales[[#This Row],[OrderDate]],"yyyy"),"-",TEXT(Sales[[#This Row],[OrderDate]],"mm"))</f>
        <v>2017-12</v>
      </c>
      <c r="K408" s="4">
        <v>43085</v>
      </c>
      <c r="L408">
        <v>7</v>
      </c>
      <c r="M408" t="s">
        <v>2420</v>
      </c>
      <c r="N408" t="s">
        <v>184</v>
      </c>
      <c r="O408" t="s">
        <v>51</v>
      </c>
      <c r="P408" t="s">
        <v>52</v>
      </c>
      <c r="Q408" t="s">
        <v>23</v>
      </c>
      <c r="R408" t="s">
        <v>24</v>
      </c>
      <c r="S408" t="s">
        <v>71</v>
      </c>
      <c r="T408" t="s">
        <v>26</v>
      </c>
      <c r="U408" t="s">
        <v>27</v>
      </c>
    </row>
    <row r="409" spans="1:21" x14ac:dyDescent="0.35">
      <c r="A409" t="s">
        <v>2425</v>
      </c>
      <c r="B409">
        <v>45128001</v>
      </c>
      <c r="C409">
        <v>1</v>
      </c>
      <c r="D409" s="1">
        <v>2171.29</v>
      </c>
      <c r="E409" s="1">
        <v>3578.27</v>
      </c>
      <c r="F409" s="6">
        <f>Sales[[#This Row],[OrderQuantity]]*Sales[[#This Row],[ItemCost]]</f>
        <v>2171.29</v>
      </c>
      <c r="G409" s="6">
        <f>Sales[[#This Row],[OrderQuantity]]*Sales[[#This Row],[ItemPrice]]</f>
        <v>3578.27</v>
      </c>
      <c r="H409" s="6">
        <f>Sales[[#This Row],[TotalRevenue]]-Sales[[#This Row],[TotalCost]]</f>
        <v>1406.98</v>
      </c>
      <c r="I409" s="4">
        <v>43079</v>
      </c>
      <c r="J409" s="4" t="str">
        <f>CONCATENATE(TEXT(Sales[[#This Row],[OrderDate]],"yyyy"),"-",TEXT(Sales[[#This Row],[OrderDate]],"mm"))</f>
        <v>2017-12</v>
      </c>
      <c r="K409" s="4">
        <v>43086</v>
      </c>
      <c r="L409">
        <v>7</v>
      </c>
      <c r="M409" t="s">
        <v>2426</v>
      </c>
      <c r="N409" t="s">
        <v>156</v>
      </c>
      <c r="O409" t="s">
        <v>51</v>
      </c>
      <c r="P409" t="s">
        <v>52</v>
      </c>
      <c r="Q409" t="s">
        <v>23</v>
      </c>
      <c r="R409" t="s">
        <v>24</v>
      </c>
      <c r="S409" t="s">
        <v>25</v>
      </c>
      <c r="T409" t="s">
        <v>26</v>
      </c>
      <c r="U409" t="s">
        <v>27</v>
      </c>
    </row>
    <row r="410" spans="1:21" x14ac:dyDescent="0.35">
      <c r="A410" t="s">
        <v>2427</v>
      </c>
      <c r="B410">
        <v>45129001</v>
      </c>
      <c r="C410">
        <v>1</v>
      </c>
      <c r="D410" s="1">
        <v>1898.09</v>
      </c>
      <c r="E410" s="1">
        <v>3374.99</v>
      </c>
      <c r="F410" s="6">
        <f>Sales[[#This Row],[OrderQuantity]]*Sales[[#This Row],[ItemCost]]</f>
        <v>1898.09</v>
      </c>
      <c r="G410" s="6">
        <f>Sales[[#This Row],[OrderQuantity]]*Sales[[#This Row],[ItemPrice]]</f>
        <v>3374.99</v>
      </c>
      <c r="H410" s="6">
        <f>Sales[[#This Row],[TotalRevenue]]-Sales[[#This Row],[TotalCost]]</f>
        <v>1476.8999999999999</v>
      </c>
      <c r="I410" s="4">
        <v>43079</v>
      </c>
      <c r="J410" s="4" t="str">
        <f>CONCATENATE(TEXT(Sales[[#This Row],[OrderDate]],"yyyy"),"-",TEXT(Sales[[#This Row],[OrderDate]],"mm"))</f>
        <v>2017-12</v>
      </c>
      <c r="K410" s="4">
        <v>43084</v>
      </c>
      <c r="L410">
        <v>5</v>
      </c>
      <c r="M410" t="s">
        <v>2428</v>
      </c>
      <c r="N410" t="s">
        <v>555</v>
      </c>
      <c r="O410" t="s">
        <v>59</v>
      </c>
      <c r="P410" t="s">
        <v>52</v>
      </c>
      <c r="Q410" t="s">
        <v>23</v>
      </c>
      <c r="R410" t="s">
        <v>33</v>
      </c>
      <c r="S410" t="s">
        <v>160</v>
      </c>
      <c r="T410" t="s">
        <v>1</v>
      </c>
      <c r="U410" t="s">
        <v>36</v>
      </c>
    </row>
    <row r="411" spans="1:21" x14ac:dyDescent="0.35">
      <c r="A411" t="s">
        <v>2441</v>
      </c>
      <c r="B411">
        <v>45136001</v>
      </c>
      <c r="C411">
        <v>1</v>
      </c>
      <c r="D411" s="1">
        <v>2171.29</v>
      </c>
      <c r="E411" s="1">
        <v>3578.27</v>
      </c>
      <c r="F411" s="6">
        <f>Sales[[#This Row],[OrderQuantity]]*Sales[[#This Row],[ItemCost]]</f>
        <v>2171.29</v>
      </c>
      <c r="G411" s="6">
        <f>Sales[[#This Row],[OrderQuantity]]*Sales[[#This Row],[ItemPrice]]</f>
        <v>3578.27</v>
      </c>
      <c r="H411" s="6">
        <f>Sales[[#This Row],[TotalRevenue]]-Sales[[#This Row],[TotalCost]]</f>
        <v>1406.98</v>
      </c>
      <c r="I411" s="4">
        <v>43080</v>
      </c>
      <c r="J411" s="4" t="str">
        <f>CONCATENATE(TEXT(Sales[[#This Row],[OrderDate]],"yyyy"),"-",TEXT(Sales[[#This Row],[OrderDate]],"mm"))</f>
        <v>2017-12</v>
      </c>
      <c r="K411" s="4">
        <v>43082</v>
      </c>
      <c r="L411">
        <v>2</v>
      </c>
      <c r="M411" t="s">
        <v>2442</v>
      </c>
      <c r="N411" t="s">
        <v>50</v>
      </c>
      <c r="O411" t="s">
        <v>51</v>
      </c>
      <c r="P411" t="s">
        <v>52</v>
      </c>
      <c r="Q411" t="s">
        <v>23</v>
      </c>
      <c r="R411" t="s">
        <v>24</v>
      </c>
      <c r="S411" t="s">
        <v>71</v>
      </c>
      <c r="T411" t="s">
        <v>26</v>
      </c>
      <c r="U411" t="s">
        <v>27</v>
      </c>
    </row>
    <row r="412" spans="1:21" x14ac:dyDescent="0.35">
      <c r="A412" t="s">
        <v>2443</v>
      </c>
      <c r="B412">
        <v>45137001</v>
      </c>
      <c r="C412">
        <v>1</v>
      </c>
      <c r="D412" s="1">
        <v>2171.29</v>
      </c>
      <c r="E412" s="1">
        <v>3578.27</v>
      </c>
      <c r="F412" s="6">
        <f>Sales[[#This Row],[OrderQuantity]]*Sales[[#This Row],[ItemCost]]</f>
        <v>2171.29</v>
      </c>
      <c r="G412" s="6">
        <f>Sales[[#This Row],[OrderQuantity]]*Sales[[#This Row],[ItemPrice]]</f>
        <v>3578.27</v>
      </c>
      <c r="H412" s="6">
        <f>Sales[[#This Row],[TotalRevenue]]-Sales[[#This Row],[TotalCost]]</f>
        <v>1406.98</v>
      </c>
      <c r="I412" s="4">
        <v>43080</v>
      </c>
      <c r="J412" s="4" t="str">
        <f>CONCATENATE(TEXT(Sales[[#This Row],[OrderDate]],"yyyy"),"-",TEXT(Sales[[#This Row],[OrderDate]],"mm"))</f>
        <v>2017-12</v>
      </c>
      <c r="K412" s="4">
        <v>43089</v>
      </c>
      <c r="L412">
        <v>9</v>
      </c>
      <c r="M412" t="s">
        <v>2444</v>
      </c>
      <c r="N412" t="s">
        <v>555</v>
      </c>
      <c r="O412" t="s">
        <v>59</v>
      </c>
      <c r="P412" t="s">
        <v>52</v>
      </c>
      <c r="Q412" t="s">
        <v>23</v>
      </c>
      <c r="R412" t="s">
        <v>24</v>
      </c>
      <c r="S412" t="s">
        <v>25</v>
      </c>
      <c r="T412" t="s">
        <v>26</v>
      </c>
      <c r="U412" t="s">
        <v>27</v>
      </c>
    </row>
    <row r="413" spans="1:21" x14ac:dyDescent="0.35">
      <c r="A413" t="s">
        <v>2445</v>
      </c>
      <c r="B413">
        <v>45138001</v>
      </c>
      <c r="C413">
        <v>1</v>
      </c>
      <c r="D413" s="1">
        <v>1898.09</v>
      </c>
      <c r="E413" s="1">
        <v>3374.99</v>
      </c>
      <c r="F413" s="6">
        <f>Sales[[#This Row],[OrderQuantity]]*Sales[[#This Row],[ItemCost]]</f>
        <v>1898.09</v>
      </c>
      <c r="G413" s="6">
        <f>Sales[[#This Row],[OrderQuantity]]*Sales[[#This Row],[ItemPrice]]</f>
        <v>3374.99</v>
      </c>
      <c r="H413" s="6">
        <f>Sales[[#This Row],[TotalRevenue]]-Sales[[#This Row],[TotalCost]]</f>
        <v>1476.8999999999999</v>
      </c>
      <c r="I413" s="4">
        <v>43080</v>
      </c>
      <c r="J413" s="4" t="str">
        <f>CONCATENATE(TEXT(Sales[[#This Row],[OrderDate]],"yyyy"),"-",TEXT(Sales[[#This Row],[OrderDate]],"mm"))</f>
        <v>2017-12</v>
      </c>
      <c r="K413" s="4">
        <v>43085</v>
      </c>
      <c r="L413">
        <v>5</v>
      </c>
      <c r="M413" t="s">
        <v>2446</v>
      </c>
      <c r="N413" t="s">
        <v>167</v>
      </c>
      <c r="O413" t="s">
        <v>63</v>
      </c>
      <c r="P413" t="s">
        <v>52</v>
      </c>
      <c r="Q413" t="s">
        <v>23</v>
      </c>
      <c r="R413" t="s">
        <v>33</v>
      </c>
      <c r="S413" t="s">
        <v>435</v>
      </c>
      <c r="T413" t="s">
        <v>1</v>
      </c>
      <c r="U413" t="s">
        <v>36</v>
      </c>
    </row>
    <row r="414" spans="1:21" x14ac:dyDescent="0.35">
      <c r="A414" t="s">
        <v>2457</v>
      </c>
      <c r="B414">
        <v>45144001</v>
      </c>
      <c r="C414">
        <v>1</v>
      </c>
      <c r="D414" s="1">
        <v>2171.29</v>
      </c>
      <c r="E414" s="1">
        <v>3578.27</v>
      </c>
      <c r="F414" s="6">
        <f>Sales[[#This Row],[OrderQuantity]]*Sales[[#This Row],[ItemCost]]</f>
        <v>2171.29</v>
      </c>
      <c r="G414" s="6">
        <f>Sales[[#This Row],[OrderQuantity]]*Sales[[#This Row],[ItemPrice]]</f>
        <v>3578.27</v>
      </c>
      <c r="H414" s="6">
        <f>Sales[[#This Row],[TotalRevenue]]-Sales[[#This Row],[TotalCost]]</f>
        <v>1406.98</v>
      </c>
      <c r="I414" s="4">
        <v>43081</v>
      </c>
      <c r="J414" s="4" t="str">
        <f>CONCATENATE(TEXT(Sales[[#This Row],[OrderDate]],"yyyy"),"-",TEXT(Sales[[#This Row],[OrderDate]],"mm"))</f>
        <v>2017-12</v>
      </c>
      <c r="K414" s="4">
        <v>43084</v>
      </c>
      <c r="L414">
        <v>3</v>
      </c>
      <c r="M414" t="s">
        <v>2458</v>
      </c>
      <c r="N414" t="s">
        <v>134</v>
      </c>
      <c r="O414" t="s">
        <v>106</v>
      </c>
      <c r="P414" t="s">
        <v>52</v>
      </c>
      <c r="Q414" t="s">
        <v>23</v>
      </c>
      <c r="R414" t="s">
        <v>24</v>
      </c>
      <c r="S414" t="s">
        <v>55</v>
      </c>
      <c r="T414" t="s">
        <v>26</v>
      </c>
      <c r="U414" t="s">
        <v>27</v>
      </c>
    </row>
    <row r="415" spans="1:21" x14ac:dyDescent="0.35">
      <c r="A415" t="s">
        <v>2459</v>
      </c>
      <c r="B415">
        <v>45145001</v>
      </c>
      <c r="C415">
        <v>1</v>
      </c>
      <c r="D415" s="1">
        <v>2171.29</v>
      </c>
      <c r="E415" s="1">
        <v>3578.27</v>
      </c>
      <c r="F415" s="6">
        <f>Sales[[#This Row],[OrderQuantity]]*Sales[[#This Row],[ItemCost]]</f>
        <v>2171.29</v>
      </c>
      <c r="G415" s="6">
        <f>Sales[[#This Row],[OrderQuantity]]*Sales[[#This Row],[ItemPrice]]</f>
        <v>3578.27</v>
      </c>
      <c r="H415" s="6">
        <f>Sales[[#This Row],[TotalRevenue]]-Sales[[#This Row],[TotalCost]]</f>
        <v>1406.98</v>
      </c>
      <c r="I415" s="4">
        <v>43081</v>
      </c>
      <c r="J415" s="4" t="str">
        <f>CONCATENATE(TEXT(Sales[[#This Row],[OrderDate]],"yyyy"),"-",TEXT(Sales[[#This Row],[OrderDate]],"mm"))</f>
        <v>2017-12</v>
      </c>
      <c r="K415" s="4">
        <v>43087</v>
      </c>
      <c r="L415">
        <v>6</v>
      </c>
      <c r="M415" t="s">
        <v>2460</v>
      </c>
      <c r="N415" t="s">
        <v>367</v>
      </c>
      <c r="O415" t="s">
        <v>63</v>
      </c>
      <c r="P415" t="s">
        <v>52</v>
      </c>
      <c r="Q415" t="s">
        <v>23</v>
      </c>
      <c r="R415" t="s">
        <v>24</v>
      </c>
      <c r="S415" t="s">
        <v>88</v>
      </c>
      <c r="T415" t="s">
        <v>26</v>
      </c>
      <c r="U415" t="s">
        <v>27</v>
      </c>
    </row>
    <row r="416" spans="1:21" x14ac:dyDescent="0.35">
      <c r="A416" t="s">
        <v>2475</v>
      </c>
      <c r="B416">
        <v>45153001</v>
      </c>
      <c r="C416">
        <v>1</v>
      </c>
      <c r="D416" s="1">
        <v>2171.29</v>
      </c>
      <c r="E416" s="1">
        <v>3578.27</v>
      </c>
      <c r="F416" s="6">
        <f>Sales[[#This Row],[OrderQuantity]]*Sales[[#This Row],[ItemCost]]</f>
        <v>2171.29</v>
      </c>
      <c r="G416" s="6">
        <f>Sales[[#This Row],[OrderQuantity]]*Sales[[#This Row],[ItemPrice]]</f>
        <v>3578.27</v>
      </c>
      <c r="H416" s="6">
        <f>Sales[[#This Row],[TotalRevenue]]-Sales[[#This Row],[TotalCost]]</f>
        <v>1406.98</v>
      </c>
      <c r="I416" s="4">
        <v>43083</v>
      </c>
      <c r="J416" s="4" t="str">
        <f>CONCATENATE(TEXT(Sales[[#This Row],[OrderDate]],"yyyy"),"-",TEXT(Sales[[#This Row],[OrderDate]],"mm"))</f>
        <v>2017-12</v>
      </c>
      <c r="K416" s="4">
        <v>43088</v>
      </c>
      <c r="L416">
        <v>5</v>
      </c>
      <c r="M416" t="s">
        <v>2476</v>
      </c>
      <c r="N416" t="s">
        <v>244</v>
      </c>
      <c r="O416" t="s">
        <v>106</v>
      </c>
      <c r="P416" t="s">
        <v>52</v>
      </c>
      <c r="Q416" t="s">
        <v>23</v>
      </c>
      <c r="R416" t="s">
        <v>24</v>
      </c>
      <c r="S416" t="s">
        <v>25</v>
      </c>
      <c r="T416" t="s">
        <v>26</v>
      </c>
      <c r="U416" t="s">
        <v>27</v>
      </c>
    </row>
    <row r="417" spans="1:21" x14ac:dyDescent="0.35">
      <c r="A417" t="s">
        <v>2477</v>
      </c>
      <c r="B417">
        <v>45154001</v>
      </c>
      <c r="C417">
        <v>1</v>
      </c>
      <c r="D417" s="1">
        <v>2171.29</v>
      </c>
      <c r="E417" s="1">
        <v>3578.27</v>
      </c>
      <c r="F417" s="6">
        <f>Sales[[#This Row],[OrderQuantity]]*Sales[[#This Row],[ItemCost]]</f>
        <v>2171.29</v>
      </c>
      <c r="G417" s="6">
        <f>Sales[[#This Row],[OrderQuantity]]*Sales[[#This Row],[ItemPrice]]</f>
        <v>3578.27</v>
      </c>
      <c r="H417" s="6">
        <f>Sales[[#This Row],[TotalRevenue]]-Sales[[#This Row],[TotalCost]]</f>
        <v>1406.98</v>
      </c>
      <c r="I417" s="4">
        <v>43083</v>
      </c>
      <c r="J417" s="4" t="str">
        <f>CONCATENATE(TEXT(Sales[[#This Row],[OrderDate]],"yyyy"),"-",TEXT(Sales[[#This Row],[OrderDate]],"mm"))</f>
        <v>2017-12</v>
      </c>
      <c r="K417" s="4">
        <v>43088</v>
      </c>
      <c r="L417">
        <v>5</v>
      </c>
      <c r="M417" t="s">
        <v>2478</v>
      </c>
      <c r="N417" t="s">
        <v>367</v>
      </c>
      <c r="O417" t="s">
        <v>63</v>
      </c>
      <c r="P417" t="s">
        <v>52</v>
      </c>
      <c r="Q417" t="s">
        <v>23</v>
      </c>
      <c r="R417" t="s">
        <v>24</v>
      </c>
      <c r="S417" t="s">
        <v>84</v>
      </c>
      <c r="T417" t="s">
        <v>26</v>
      </c>
      <c r="U417" t="s">
        <v>27</v>
      </c>
    </row>
    <row r="418" spans="1:21" x14ac:dyDescent="0.35">
      <c r="A418" t="s">
        <v>2479</v>
      </c>
      <c r="B418">
        <v>45155001</v>
      </c>
      <c r="C418">
        <v>1</v>
      </c>
      <c r="D418" s="1">
        <v>2171.29</v>
      </c>
      <c r="E418" s="1">
        <v>3578.27</v>
      </c>
      <c r="F418" s="6">
        <f>Sales[[#This Row],[OrderQuantity]]*Sales[[#This Row],[ItemCost]]</f>
        <v>2171.29</v>
      </c>
      <c r="G418" s="6">
        <f>Sales[[#This Row],[OrderQuantity]]*Sales[[#This Row],[ItemPrice]]</f>
        <v>3578.27</v>
      </c>
      <c r="H418" s="6">
        <f>Sales[[#This Row],[TotalRevenue]]-Sales[[#This Row],[TotalCost]]</f>
        <v>1406.98</v>
      </c>
      <c r="I418" s="4">
        <v>43083</v>
      </c>
      <c r="J418" s="4" t="str">
        <f>CONCATENATE(TEXT(Sales[[#This Row],[OrderDate]],"yyyy"),"-",TEXT(Sales[[#This Row],[OrderDate]],"mm"))</f>
        <v>2017-12</v>
      </c>
      <c r="K418" s="4">
        <v>43088</v>
      </c>
      <c r="L418">
        <v>5</v>
      </c>
      <c r="M418" t="s">
        <v>2480</v>
      </c>
      <c r="N418" t="s">
        <v>504</v>
      </c>
      <c r="O418" t="s">
        <v>51</v>
      </c>
      <c r="P418" t="s">
        <v>52</v>
      </c>
      <c r="Q418" t="s">
        <v>23</v>
      </c>
      <c r="R418" t="s">
        <v>24</v>
      </c>
      <c r="S418" t="s">
        <v>71</v>
      </c>
      <c r="T418" t="s">
        <v>26</v>
      </c>
      <c r="U418" t="s">
        <v>27</v>
      </c>
    </row>
    <row r="419" spans="1:21" x14ac:dyDescent="0.35">
      <c r="A419" t="s">
        <v>2481</v>
      </c>
      <c r="B419">
        <v>45156001</v>
      </c>
      <c r="C419">
        <v>1</v>
      </c>
      <c r="D419" s="1">
        <v>1912.15</v>
      </c>
      <c r="E419" s="1">
        <v>3399.99</v>
      </c>
      <c r="F419" s="6">
        <f>Sales[[#This Row],[OrderQuantity]]*Sales[[#This Row],[ItemCost]]</f>
        <v>1912.15</v>
      </c>
      <c r="G419" s="6">
        <f>Sales[[#This Row],[OrderQuantity]]*Sales[[#This Row],[ItemPrice]]</f>
        <v>3399.99</v>
      </c>
      <c r="H419" s="6">
        <f>Sales[[#This Row],[TotalRevenue]]-Sales[[#This Row],[TotalCost]]</f>
        <v>1487.8399999999997</v>
      </c>
      <c r="I419" s="4">
        <v>43083</v>
      </c>
      <c r="J419" s="4" t="str">
        <f>CONCATENATE(TEXT(Sales[[#This Row],[OrderDate]],"yyyy"),"-",TEXT(Sales[[#This Row],[OrderDate]],"mm"))</f>
        <v>2017-12</v>
      </c>
      <c r="K419" s="4">
        <v>43092</v>
      </c>
      <c r="L419">
        <v>9</v>
      </c>
      <c r="M419" t="s">
        <v>2482</v>
      </c>
      <c r="N419" t="s">
        <v>422</v>
      </c>
      <c r="O419" t="s">
        <v>63</v>
      </c>
      <c r="P419" t="s">
        <v>52</v>
      </c>
      <c r="Q419" t="s">
        <v>23</v>
      </c>
      <c r="R419" t="s">
        <v>33</v>
      </c>
      <c r="S419" t="s">
        <v>67</v>
      </c>
      <c r="T419" t="s">
        <v>35</v>
      </c>
      <c r="U419" t="s">
        <v>36</v>
      </c>
    </row>
    <row r="420" spans="1:21" x14ac:dyDescent="0.35">
      <c r="A420" t="s">
        <v>2483</v>
      </c>
      <c r="B420">
        <v>45157001</v>
      </c>
      <c r="C420">
        <v>1</v>
      </c>
      <c r="D420" s="1">
        <v>1912.15</v>
      </c>
      <c r="E420" s="1">
        <v>3399.99</v>
      </c>
      <c r="F420" s="6">
        <f>Sales[[#This Row],[OrderQuantity]]*Sales[[#This Row],[ItemCost]]</f>
        <v>1912.15</v>
      </c>
      <c r="G420" s="6">
        <f>Sales[[#This Row],[OrderQuantity]]*Sales[[#This Row],[ItemPrice]]</f>
        <v>3399.99</v>
      </c>
      <c r="H420" s="6">
        <f>Sales[[#This Row],[TotalRevenue]]-Sales[[#This Row],[TotalCost]]</f>
        <v>1487.8399999999997</v>
      </c>
      <c r="I420" s="4">
        <v>43083</v>
      </c>
      <c r="J420" s="4" t="str">
        <f>CONCATENATE(TEXT(Sales[[#This Row],[OrderDate]],"yyyy"),"-",TEXT(Sales[[#This Row],[OrderDate]],"mm"))</f>
        <v>2017-12</v>
      </c>
      <c r="K420" s="4">
        <v>43089</v>
      </c>
      <c r="L420">
        <v>6</v>
      </c>
      <c r="M420" t="s">
        <v>2484</v>
      </c>
      <c r="N420" t="s">
        <v>738</v>
      </c>
      <c r="O420" t="s">
        <v>51</v>
      </c>
      <c r="P420" t="s">
        <v>52</v>
      </c>
      <c r="Q420" t="s">
        <v>23</v>
      </c>
      <c r="R420" t="s">
        <v>33</v>
      </c>
      <c r="S420" t="s">
        <v>67</v>
      </c>
      <c r="T420" t="s">
        <v>35</v>
      </c>
      <c r="U420" t="s">
        <v>36</v>
      </c>
    </row>
    <row r="421" spans="1:21" x14ac:dyDescent="0.35">
      <c r="A421" t="s">
        <v>2494</v>
      </c>
      <c r="B421">
        <v>45162001</v>
      </c>
      <c r="C421">
        <v>1</v>
      </c>
      <c r="D421" s="1">
        <v>2171.29</v>
      </c>
      <c r="E421" s="1">
        <v>3578.27</v>
      </c>
      <c r="F421" s="6">
        <f>Sales[[#This Row],[OrderQuantity]]*Sales[[#This Row],[ItemCost]]</f>
        <v>2171.29</v>
      </c>
      <c r="G421" s="6">
        <f>Sales[[#This Row],[OrderQuantity]]*Sales[[#This Row],[ItemPrice]]</f>
        <v>3578.27</v>
      </c>
      <c r="H421" s="6">
        <f>Sales[[#This Row],[TotalRevenue]]-Sales[[#This Row],[TotalCost]]</f>
        <v>1406.98</v>
      </c>
      <c r="I421" s="4">
        <v>43084</v>
      </c>
      <c r="J421" s="4" t="str">
        <f>CONCATENATE(TEXT(Sales[[#This Row],[OrderDate]],"yyyy"),"-",TEXT(Sales[[#This Row],[OrderDate]],"mm"))</f>
        <v>2017-12</v>
      </c>
      <c r="K421" s="4">
        <v>43087</v>
      </c>
      <c r="L421">
        <v>3</v>
      </c>
      <c r="M421" t="s">
        <v>2495</v>
      </c>
      <c r="N421" t="s">
        <v>199</v>
      </c>
      <c r="O421" t="s">
        <v>51</v>
      </c>
      <c r="P421" t="s">
        <v>52</v>
      </c>
      <c r="Q421" t="s">
        <v>23</v>
      </c>
      <c r="R421" t="s">
        <v>24</v>
      </c>
      <c r="S421" t="s">
        <v>71</v>
      </c>
      <c r="T421" t="s">
        <v>26</v>
      </c>
      <c r="U421" t="s">
        <v>27</v>
      </c>
    </row>
    <row r="422" spans="1:21" x14ac:dyDescent="0.35">
      <c r="A422" t="s">
        <v>2496</v>
      </c>
      <c r="B422">
        <v>45163001</v>
      </c>
      <c r="C422">
        <v>1</v>
      </c>
      <c r="D422" s="1">
        <v>413.15</v>
      </c>
      <c r="E422" s="1">
        <v>699.1</v>
      </c>
      <c r="F422" s="6">
        <f>Sales[[#This Row],[OrderQuantity]]*Sales[[#This Row],[ItemCost]]</f>
        <v>413.15</v>
      </c>
      <c r="G422" s="6">
        <f>Sales[[#This Row],[OrderQuantity]]*Sales[[#This Row],[ItemPrice]]</f>
        <v>699.1</v>
      </c>
      <c r="H422" s="6">
        <f>Sales[[#This Row],[TotalRevenue]]-Sales[[#This Row],[TotalCost]]</f>
        <v>285.95000000000005</v>
      </c>
      <c r="I422" s="4">
        <v>43084</v>
      </c>
      <c r="J422" s="4" t="str">
        <f>CONCATENATE(TEXT(Sales[[#This Row],[OrderDate]],"yyyy"),"-",TEXT(Sales[[#This Row],[OrderDate]],"mm"))</f>
        <v>2017-12</v>
      </c>
      <c r="K422" s="4">
        <v>43089</v>
      </c>
      <c r="L422">
        <v>5</v>
      </c>
      <c r="M422" t="s">
        <v>2497</v>
      </c>
      <c r="N422" t="s">
        <v>431</v>
      </c>
      <c r="O422" t="s">
        <v>51</v>
      </c>
      <c r="P422" t="s">
        <v>52</v>
      </c>
      <c r="Q422" t="s">
        <v>23</v>
      </c>
      <c r="R422" t="s">
        <v>24</v>
      </c>
      <c r="S422" t="s">
        <v>364</v>
      </c>
      <c r="T422" t="s">
        <v>26</v>
      </c>
      <c r="U422" t="s">
        <v>47</v>
      </c>
    </row>
    <row r="423" spans="1:21" x14ac:dyDescent="0.35">
      <c r="A423" t="s">
        <v>2498</v>
      </c>
      <c r="B423">
        <v>45164001</v>
      </c>
      <c r="C423">
        <v>1</v>
      </c>
      <c r="D423" s="1">
        <v>1898.09</v>
      </c>
      <c r="E423" s="1">
        <v>3374.99</v>
      </c>
      <c r="F423" s="6">
        <f>Sales[[#This Row],[OrderQuantity]]*Sales[[#This Row],[ItemCost]]</f>
        <v>1898.09</v>
      </c>
      <c r="G423" s="6">
        <f>Sales[[#This Row],[OrderQuantity]]*Sales[[#This Row],[ItemPrice]]</f>
        <v>3374.99</v>
      </c>
      <c r="H423" s="6">
        <f>Sales[[#This Row],[TotalRevenue]]-Sales[[#This Row],[TotalCost]]</f>
        <v>1476.8999999999999</v>
      </c>
      <c r="I423" s="4">
        <v>43084</v>
      </c>
      <c r="J423" s="4" t="str">
        <f>CONCATENATE(TEXT(Sales[[#This Row],[OrderDate]],"yyyy"),"-",TEXT(Sales[[#This Row],[OrderDate]],"mm"))</f>
        <v>2017-12</v>
      </c>
      <c r="K423" s="4">
        <v>43089</v>
      </c>
      <c r="L423">
        <v>5</v>
      </c>
      <c r="M423" t="s">
        <v>2499</v>
      </c>
      <c r="N423" t="s">
        <v>170</v>
      </c>
      <c r="O423" t="s">
        <v>171</v>
      </c>
      <c r="P423" t="s">
        <v>52</v>
      </c>
      <c r="Q423" t="s">
        <v>23</v>
      </c>
      <c r="R423" t="s">
        <v>33</v>
      </c>
      <c r="S423" t="s">
        <v>435</v>
      </c>
      <c r="T423" t="s">
        <v>1</v>
      </c>
      <c r="U423" t="s">
        <v>36</v>
      </c>
    </row>
    <row r="424" spans="1:21" x14ac:dyDescent="0.35">
      <c r="A424" t="s">
        <v>2502</v>
      </c>
      <c r="B424">
        <v>45166001</v>
      </c>
      <c r="C424">
        <v>1</v>
      </c>
      <c r="D424" s="1">
        <v>2171.29</v>
      </c>
      <c r="E424" s="1">
        <v>3578.27</v>
      </c>
      <c r="F424" s="6">
        <f>Sales[[#This Row],[OrderQuantity]]*Sales[[#This Row],[ItemCost]]</f>
        <v>2171.29</v>
      </c>
      <c r="G424" s="6">
        <f>Sales[[#This Row],[OrderQuantity]]*Sales[[#This Row],[ItemPrice]]</f>
        <v>3578.27</v>
      </c>
      <c r="H424" s="6">
        <f>Sales[[#This Row],[TotalRevenue]]-Sales[[#This Row],[TotalCost]]</f>
        <v>1406.98</v>
      </c>
      <c r="I424" s="4">
        <v>43085</v>
      </c>
      <c r="J424" s="4" t="str">
        <f>CONCATENATE(TEXT(Sales[[#This Row],[OrderDate]],"yyyy"),"-",TEXT(Sales[[#This Row],[OrderDate]],"mm"))</f>
        <v>2017-12</v>
      </c>
      <c r="K424" s="4">
        <v>43095</v>
      </c>
      <c r="L424">
        <v>10</v>
      </c>
      <c r="M424" t="s">
        <v>2503</v>
      </c>
      <c r="N424" t="s">
        <v>396</v>
      </c>
      <c r="O424" t="s">
        <v>106</v>
      </c>
      <c r="P424" t="s">
        <v>52</v>
      </c>
      <c r="Q424" t="s">
        <v>23</v>
      </c>
      <c r="R424" t="s">
        <v>24</v>
      </c>
      <c r="S424" t="s">
        <v>71</v>
      </c>
      <c r="T424" t="s">
        <v>26</v>
      </c>
      <c r="U424" t="s">
        <v>27</v>
      </c>
    </row>
    <row r="425" spans="1:21" x14ac:dyDescent="0.35">
      <c r="A425" t="s">
        <v>2504</v>
      </c>
      <c r="B425">
        <v>45167001</v>
      </c>
      <c r="C425">
        <v>1</v>
      </c>
      <c r="D425" s="1">
        <v>2171.29</v>
      </c>
      <c r="E425" s="1">
        <v>3578.27</v>
      </c>
      <c r="F425" s="6">
        <f>Sales[[#This Row],[OrderQuantity]]*Sales[[#This Row],[ItemCost]]</f>
        <v>2171.29</v>
      </c>
      <c r="G425" s="6">
        <f>Sales[[#This Row],[OrderQuantity]]*Sales[[#This Row],[ItemPrice]]</f>
        <v>3578.27</v>
      </c>
      <c r="H425" s="6">
        <f>Sales[[#This Row],[TotalRevenue]]-Sales[[#This Row],[TotalCost]]</f>
        <v>1406.98</v>
      </c>
      <c r="I425" s="4">
        <v>43085</v>
      </c>
      <c r="J425" s="4" t="str">
        <f>CONCATENATE(TEXT(Sales[[#This Row],[OrderDate]],"yyyy"),"-",TEXT(Sales[[#This Row],[OrderDate]],"mm"))</f>
        <v>2017-12</v>
      </c>
      <c r="K425" s="4">
        <v>43095</v>
      </c>
      <c r="L425">
        <v>10</v>
      </c>
      <c r="M425" t="s">
        <v>2505</v>
      </c>
      <c r="N425" t="s">
        <v>109</v>
      </c>
      <c r="O425" t="s">
        <v>51</v>
      </c>
      <c r="P425" t="s">
        <v>52</v>
      </c>
      <c r="Q425" t="s">
        <v>23</v>
      </c>
      <c r="R425" t="s">
        <v>24</v>
      </c>
      <c r="S425" t="s">
        <v>55</v>
      </c>
      <c r="T425" t="s">
        <v>26</v>
      </c>
      <c r="U425" t="s">
        <v>27</v>
      </c>
    </row>
    <row r="426" spans="1:21" x14ac:dyDescent="0.35">
      <c r="A426" t="s">
        <v>2506</v>
      </c>
      <c r="B426">
        <v>45168001</v>
      </c>
      <c r="C426">
        <v>1</v>
      </c>
      <c r="D426" s="1">
        <v>2171.29</v>
      </c>
      <c r="E426" s="1">
        <v>3578.27</v>
      </c>
      <c r="F426" s="6">
        <f>Sales[[#This Row],[OrderQuantity]]*Sales[[#This Row],[ItemCost]]</f>
        <v>2171.29</v>
      </c>
      <c r="G426" s="6">
        <f>Sales[[#This Row],[OrderQuantity]]*Sales[[#This Row],[ItemPrice]]</f>
        <v>3578.27</v>
      </c>
      <c r="H426" s="6">
        <f>Sales[[#This Row],[TotalRevenue]]-Sales[[#This Row],[TotalCost]]</f>
        <v>1406.98</v>
      </c>
      <c r="I426" s="4">
        <v>43085</v>
      </c>
      <c r="J426" s="4" t="str">
        <f>CONCATENATE(TEXT(Sales[[#This Row],[OrderDate]],"yyyy"),"-",TEXT(Sales[[#This Row],[OrderDate]],"mm"))</f>
        <v>2017-12</v>
      </c>
      <c r="K426" s="4">
        <v>43095</v>
      </c>
      <c r="L426">
        <v>10</v>
      </c>
      <c r="M426" t="s">
        <v>2507</v>
      </c>
      <c r="N426" t="s">
        <v>431</v>
      </c>
      <c r="O426" t="s">
        <v>51</v>
      </c>
      <c r="P426" t="s">
        <v>52</v>
      </c>
      <c r="Q426" t="s">
        <v>23</v>
      </c>
      <c r="R426" t="s">
        <v>24</v>
      </c>
      <c r="S426" t="s">
        <v>71</v>
      </c>
      <c r="T426" t="s">
        <v>26</v>
      </c>
      <c r="U426" t="s">
        <v>27</v>
      </c>
    </row>
    <row r="427" spans="1:21" x14ac:dyDescent="0.35">
      <c r="A427" t="s">
        <v>2508</v>
      </c>
      <c r="B427">
        <v>45169001</v>
      </c>
      <c r="C427">
        <v>1</v>
      </c>
      <c r="D427" s="1">
        <v>2171.29</v>
      </c>
      <c r="E427" s="1">
        <v>3578.27</v>
      </c>
      <c r="F427" s="6">
        <f>Sales[[#This Row],[OrderQuantity]]*Sales[[#This Row],[ItemCost]]</f>
        <v>2171.29</v>
      </c>
      <c r="G427" s="6">
        <f>Sales[[#This Row],[OrderQuantity]]*Sales[[#This Row],[ItemPrice]]</f>
        <v>3578.27</v>
      </c>
      <c r="H427" s="6">
        <f>Sales[[#This Row],[TotalRevenue]]-Sales[[#This Row],[TotalCost]]</f>
        <v>1406.98</v>
      </c>
      <c r="I427" s="4">
        <v>43085</v>
      </c>
      <c r="J427" s="4" t="str">
        <f>CONCATENATE(TEXT(Sales[[#This Row],[OrderDate]],"yyyy"),"-",TEXT(Sales[[#This Row],[OrderDate]],"mm"))</f>
        <v>2017-12</v>
      </c>
      <c r="K427" s="4">
        <v>43087</v>
      </c>
      <c r="L427">
        <v>2</v>
      </c>
      <c r="M427" t="s">
        <v>2509</v>
      </c>
      <c r="N427" t="s">
        <v>391</v>
      </c>
      <c r="O427" t="s">
        <v>51</v>
      </c>
      <c r="P427" t="s">
        <v>52</v>
      </c>
      <c r="Q427" t="s">
        <v>23</v>
      </c>
      <c r="R427" t="s">
        <v>24</v>
      </c>
      <c r="S427" t="s">
        <v>88</v>
      </c>
      <c r="T427" t="s">
        <v>26</v>
      </c>
      <c r="U427" t="s">
        <v>27</v>
      </c>
    </row>
    <row r="428" spans="1:21" x14ac:dyDescent="0.35">
      <c r="A428" t="s">
        <v>2510</v>
      </c>
      <c r="B428">
        <v>45170001</v>
      </c>
      <c r="C428">
        <v>1</v>
      </c>
      <c r="D428" s="1">
        <v>1898.09</v>
      </c>
      <c r="E428" s="1">
        <v>3374.99</v>
      </c>
      <c r="F428" s="6">
        <f>Sales[[#This Row],[OrderQuantity]]*Sales[[#This Row],[ItemCost]]</f>
        <v>1898.09</v>
      </c>
      <c r="G428" s="6">
        <f>Sales[[#This Row],[OrderQuantity]]*Sales[[#This Row],[ItemPrice]]</f>
        <v>3374.99</v>
      </c>
      <c r="H428" s="6">
        <f>Sales[[#This Row],[TotalRevenue]]-Sales[[#This Row],[TotalCost]]</f>
        <v>1476.8999999999999</v>
      </c>
      <c r="I428" s="4">
        <v>43085</v>
      </c>
      <c r="J428" s="4" t="str">
        <f>CONCATENATE(TEXT(Sales[[#This Row],[OrderDate]],"yyyy"),"-",TEXT(Sales[[#This Row],[OrderDate]],"mm"))</f>
        <v>2017-12</v>
      </c>
      <c r="K428" s="4">
        <v>43089</v>
      </c>
      <c r="L428">
        <v>4</v>
      </c>
      <c r="M428" t="s">
        <v>2511</v>
      </c>
      <c r="N428" t="s">
        <v>156</v>
      </c>
      <c r="O428" t="s">
        <v>51</v>
      </c>
      <c r="P428" t="s">
        <v>52</v>
      </c>
      <c r="Q428" t="s">
        <v>23</v>
      </c>
      <c r="R428" t="s">
        <v>33</v>
      </c>
      <c r="S428" t="s">
        <v>64</v>
      </c>
      <c r="T428" t="s">
        <v>1</v>
      </c>
      <c r="U428" t="s">
        <v>36</v>
      </c>
    </row>
    <row r="429" spans="1:21" x14ac:dyDescent="0.35">
      <c r="A429" t="s">
        <v>2512</v>
      </c>
      <c r="B429">
        <v>45171001</v>
      </c>
      <c r="C429">
        <v>1</v>
      </c>
      <c r="D429" s="1">
        <v>1912.15</v>
      </c>
      <c r="E429" s="1">
        <v>3399.99</v>
      </c>
      <c r="F429" s="6">
        <f>Sales[[#This Row],[OrderQuantity]]*Sales[[#This Row],[ItemCost]]</f>
        <v>1912.15</v>
      </c>
      <c r="G429" s="6">
        <f>Sales[[#This Row],[OrderQuantity]]*Sales[[#This Row],[ItemPrice]]</f>
        <v>3399.99</v>
      </c>
      <c r="H429" s="6">
        <f>Sales[[#This Row],[TotalRevenue]]-Sales[[#This Row],[TotalCost]]</f>
        <v>1487.8399999999997</v>
      </c>
      <c r="I429" s="4">
        <v>43085</v>
      </c>
      <c r="J429" s="4" t="str">
        <f>CONCATENATE(TEXT(Sales[[#This Row],[OrderDate]],"yyyy"),"-",TEXT(Sales[[#This Row],[OrderDate]],"mm"))</f>
        <v>2017-12</v>
      </c>
      <c r="K429" s="4">
        <v>43092</v>
      </c>
      <c r="L429">
        <v>7</v>
      </c>
      <c r="M429" t="s">
        <v>2513</v>
      </c>
      <c r="N429" t="s">
        <v>199</v>
      </c>
      <c r="O429" t="s">
        <v>51</v>
      </c>
      <c r="P429" t="s">
        <v>52</v>
      </c>
      <c r="Q429" t="s">
        <v>23</v>
      </c>
      <c r="R429" t="s">
        <v>33</v>
      </c>
      <c r="S429" t="s">
        <v>287</v>
      </c>
      <c r="T429" t="s">
        <v>35</v>
      </c>
      <c r="U429" t="s">
        <v>36</v>
      </c>
    </row>
    <row r="430" spans="1:21" x14ac:dyDescent="0.35">
      <c r="A430" t="s">
        <v>2524</v>
      </c>
      <c r="B430">
        <v>45177001</v>
      </c>
      <c r="C430">
        <v>1</v>
      </c>
      <c r="D430" s="1">
        <v>2171.29</v>
      </c>
      <c r="E430" s="1">
        <v>3578.27</v>
      </c>
      <c r="F430" s="6">
        <f>Sales[[#This Row],[OrderQuantity]]*Sales[[#This Row],[ItemCost]]</f>
        <v>2171.29</v>
      </c>
      <c r="G430" s="6">
        <f>Sales[[#This Row],[OrderQuantity]]*Sales[[#This Row],[ItemPrice]]</f>
        <v>3578.27</v>
      </c>
      <c r="H430" s="6">
        <f>Sales[[#This Row],[TotalRevenue]]-Sales[[#This Row],[TotalCost]]</f>
        <v>1406.98</v>
      </c>
      <c r="I430" s="4">
        <v>43086</v>
      </c>
      <c r="J430" s="4" t="str">
        <f>CONCATENATE(TEXT(Sales[[#This Row],[OrderDate]],"yyyy"),"-",TEXT(Sales[[#This Row],[OrderDate]],"mm"))</f>
        <v>2017-12</v>
      </c>
      <c r="K430" s="4">
        <v>43090</v>
      </c>
      <c r="L430">
        <v>4</v>
      </c>
      <c r="M430" t="s">
        <v>2525</v>
      </c>
      <c r="N430" t="s">
        <v>302</v>
      </c>
      <c r="O430" t="s">
        <v>51</v>
      </c>
      <c r="P430" t="s">
        <v>52</v>
      </c>
      <c r="Q430" t="s">
        <v>23</v>
      </c>
      <c r="R430" t="s">
        <v>24</v>
      </c>
      <c r="S430" t="s">
        <v>88</v>
      </c>
      <c r="T430" t="s">
        <v>26</v>
      </c>
      <c r="U430" t="s">
        <v>27</v>
      </c>
    </row>
    <row r="431" spans="1:21" x14ac:dyDescent="0.35">
      <c r="A431" t="s">
        <v>2526</v>
      </c>
      <c r="B431">
        <v>45178001</v>
      </c>
      <c r="C431">
        <v>1</v>
      </c>
      <c r="D431" s="1">
        <v>1912.15</v>
      </c>
      <c r="E431" s="1">
        <v>3399.99</v>
      </c>
      <c r="F431" s="6">
        <f>Sales[[#This Row],[OrderQuantity]]*Sales[[#This Row],[ItemCost]]</f>
        <v>1912.15</v>
      </c>
      <c r="G431" s="6">
        <f>Sales[[#This Row],[OrderQuantity]]*Sales[[#This Row],[ItemPrice]]</f>
        <v>3399.99</v>
      </c>
      <c r="H431" s="6">
        <f>Sales[[#This Row],[TotalRevenue]]-Sales[[#This Row],[TotalCost]]</f>
        <v>1487.8399999999997</v>
      </c>
      <c r="I431" s="4">
        <v>43086</v>
      </c>
      <c r="J431" s="4" t="str">
        <f>CONCATENATE(TEXT(Sales[[#This Row],[OrderDate]],"yyyy"),"-",TEXT(Sales[[#This Row],[OrderDate]],"mm"))</f>
        <v>2017-12</v>
      </c>
      <c r="K431" s="4">
        <v>43089</v>
      </c>
      <c r="L431">
        <v>3</v>
      </c>
      <c r="M431" t="s">
        <v>2527</v>
      </c>
      <c r="N431" t="s">
        <v>434</v>
      </c>
      <c r="O431" t="s">
        <v>51</v>
      </c>
      <c r="P431" t="s">
        <v>52</v>
      </c>
      <c r="Q431" t="s">
        <v>23</v>
      </c>
      <c r="R431" t="s">
        <v>33</v>
      </c>
      <c r="S431" t="s">
        <v>194</v>
      </c>
      <c r="T431" t="s">
        <v>35</v>
      </c>
      <c r="U431" t="s">
        <v>36</v>
      </c>
    </row>
    <row r="432" spans="1:21" x14ac:dyDescent="0.35">
      <c r="A432" t="s">
        <v>2528</v>
      </c>
      <c r="B432">
        <v>45179001</v>
      </c>
      <c r="C432">
        <v>1</v>
      </c>
      <c r="D432" s="1">
        <v>1898.09</v>
      </c>
      <c r="E432" s="1">
        <v>3374.99</v>
      </c>
      <c r="F432" s="6">
        <f>Sales[[#This Row],[OrderQuantity]]*Sales[[#This Row],[ItemCost]]</f>
        <v>1898.09</v>
      </c>
      <c r="G432" s="6">
        <f>Sales[[#This Row],[OrderQuantity]]*Sales[[#This Row],[ItemPrice]]</f>
        <v>3374.99</v>
      </c>
      <c r="H432" s="6">
        <f>Sales[[#This Row],[TotalRevenue]]-Sales[[#This Row],[TotalCost]]</f>
        <v>1476.8999999999999</v>
      </c>
      <c r="I432" s="4">
        <v>43086</v>
      </c>
      <c r="J432" s="4" t="str">
        <f>CONCATENATE(TEXT(Sales[[#This Row],[OrderDate]],"yyyy"),"-",TEXT(Sales[[#This Row],[OrderDate]],"mm"))</f>
        <v>2017-12</v>
      </c>
      <c r="K432" s="4">
        <v>43096</v>
      </c>
      <c r="L432">
        <v>10</v>
      </c>
      <c r="M432" t="s">
        <v>2529</v>
      </c>
      <c r="N432" t="s">
        <v>87</v>
      </c>
      <c r="O432" t="s">
        <v>51</v>
      </c>
      <c r="P432" t="s">
        <v>52</v>
      </c>
      <c r="Q432" t="s">
        <v>23</v>
      </c>
      <c r="R432" t="s">
        <v>33</v>
      </c>
      <c r="S432" t="s">
        <v>64</v>
      </c>
      <c r="T432" t="s">
        <v>1</v>
      </c>
      <c r="U432" t="s">
        <v>36</v>
      </c>
    </row>
    <row r="433" spans="1:21" x14ac:dyDescent="0.35">
      <c r="A433" t="s">
        <v>2534</v>
      </c>
      <c r="B433">
        <v>45182001</v>
      </c>
      <c r="C433">
        <v>1</v>
      </c>
      <c r="D433" s="1">
        <v>2171.29</v>
      </c>
      <c r="E433" s="1">
        <v>3578.27</v>
      </c>
      <c r="F433" s="6">
        <f>Sales[[#This Row],[OrderQuantity]]*Sales[[#This Row],[ItemCost]]</f>
        <v>2171.29</v>
      </c>
      <c r="G433" s="6">
        <f>Sales[[#This Row],[OrderQuantity]]*Sales[[#This Row],[ItemPrice]]</f>
        <v>3578.27</v>
      </c>
      <c r="H433" s="6">
        <f>Sales[[#This Row],[TotalRevenue]]-Sales[[#This Row],[TotalCost]]</f>
        <v>1406.98</v>
      </c>
      <c r="I433" s="4">
        <v>43087</v>
      </c>
      <c r="J433" s="4" t="str">
        <f>CONCATENATE(TEXT(Sales[[#This Row],[OrderDate]],"yyyy"),"-",TEXT(Sales[[#This Row],[OrderDate]],"mm"))</f>
        <v>2017-12</v>
      </c>
      <c r="K433" s="4">
        <v>43089</v>
      </c>
      <c r="L433">
        <v>2</v>
      </c>
      <c r="M433" t="s">
        <v>2535</v>
      </c>
      <c r="N433" t="s">
        <v>747</v>
      </c>
      <c r="O433" t="s">
        <v>51</v>
      </c>
      <c r="P433" t="s">
        <v>52</v>
      </c>
      <c r="Q433" t="s">
        <v>23</v>
      </c>
      <c r="R433" t="s">
        <v>24</v>
      </c>
      <c r="S433" t="s">
        <v>71</v>
      </c>
      <c r="T433" t="s">
        <v>26</v>
      </c>
      <c r="U433" t="s">
        <v>27</v>
      </c>
    </row>
    <row r="434" spans="1:21" x14ac:dyDescent="0.35">
      <c r="A434" t="s">
        <v>2536</v>
      </c>
      <c r="B434">
        <v>45183001</v>
      </c>
      <c r="C434">
        <v>1</v>
      </c>
      <c r="D434" s="1">
        <v>413.15</v>
      </c>
      <c r="E434" s="1">
        <v>699.1</v>
      </c>
      <c r="F434" s="6">
        <f>Sales[[#This Row],[OrderQuantity]]*Sales[[#This Row],[ItemCost]]</f>
        <v>413.15</v>
      </c>
      <c r="G434" s="6">
        <f>Sales[[#This Row],[OrderQuantity]]*Sales[[#This Row],[ItemPrice]]</f>
        <v>699.1</v>
      </c>
      <c r="H434" s="6">
        <f>Sales[[#This Row],[TotalRevenue]]-Sales[[#This Row],[TotalCost]]</f>
        <v>285.95000000000005</v>
      </c>
      <c r="I434" s="4">
        <v>43087</v>
      </c>
      <c r="J434" s="4" t="str">
        <f>CONCATENATE(TEXT(Sales[[#This Row],[OrderDate]],"yyyy"),"-",TEXT(Sales[[#This Row],[OrderDate]],"mm"))</f>
        <v>2017-12</v>
      </c>
      <c r="K434" s="4">
        <v>43097</v>
      </c>
      <c r="L434">
        <v>10</v>
      </c>
      <c r="M434" t="s">
        <v>2537</v>
      </c>
      <c r="N434" t="s">
        <v>344</v>
      </c>
      <c r="O434" t="s">
        <v>106</v>
      </c>
      <c r="P434" t="s">
        <v>52</v>
      </c>
      <c r="Q434" t="s">
        <v>23</v>
      </c>
      <c r="R434" t="s">
        <v>24</v>
      </c>
      <c r="S434" t="s">
        <v>507</v>
      </c>
      <c r="T434" t="s">
        <v>1</v>
      </c>
      <c r="U434" t="s">
        <v>47</v>
      </c>
    </row>
    <row r="435" spans="1:21" x14ac:dyDescent="0.35">
      <c r="A435" t="s">
        <v>2538</v>
      </c>
      <c r="B435">
        <v>45184001</v>
      </c>
      <c r="C435">
        <v>1</v>
      </c>
      <c r="D435" s="1">
        <v>413.15</v>
      </c>
      <c r="E435" s="1">
        <v>699.1</v>
      </c>
      <c r="F435" s="6">
        <f>Sales[[#This Row],[OrderQuantity]]*Sales[[#This Row],[ItemCost]]</f>
        <v>413.15</v>
      </c>
      <c r="G435" s="6">
        <f>Sales[[#This Row],[OrderQuantity]]*Sales[[#This Row],[ItemPrice]]</f>
        <v>699.1</v>
      </c>
      <c r="H435" s="6">
        <f>Sales[[#This Row],[TotalRevenue]]-Sales[[#This Row],[TotalCost]]</f>
        <v>285.95000000000005</v>
      </c>
      <c r="I435" s="4">
        <v>43087</v>
      </c>
      <c r="J435" s="4" t="str">
        <f>CONCATENATE(TEXT(Sales[[#This Row],[OrderDate]],"yyyy"),"-",TEXT(Sales[[#This Row],[OrderDate]],"mm"))</f>
        <v>2017-12</v>
      </c>
      <c r="K435" s="4">
        <v>43092</v>
      </c>
      <c r="L435">
        <v>5</v>
      </c>
      <c r="M435" t="s">
        <v>2539</v>
      </c>
      <c r="N435" t="s">
        <v>184</v>
      </c>
      <c r="O435" t="s">
        <v>51</v>
      </c>
      <c r="P435" t="s">
        <v>52</v>
      </c>
      <c r="Q435" t="s">
        <v>23</v>
      </c>
      <c r="R435" t="s">
        <v>24</v>
      </c>
      <c r="S435" t="s">
        <v>671</v>
      </c>
      <c r="T435" t="s">
        <v>26</v>
      </c>
      <c r="U435" t="s">
        <v>47</v>
      </c>
    </row>
    <row r="436" spans="1:21" x14ac:dyDescent="0.35">
      <c r="A436" t="s">
        <v>2550</v>
      </c>
      <c r="B436">
        <v>45190001</v>
      </c>
      <c r="C436">
        <v>1</v>
      </c>
      <c r="D436" s="1">
        <v>2171.29</v>
      </c>
      <c r="E436" s="1">
        <v>3578.27</v>
      </c>
      <c r="F436" s="6">
        <f>Sales[[#This Row],[OrderQuantity]]*Sales[[#This Row],[ItemCost]]</f>
        <v>2171.29</v>
      </c>
      <c r="G436" s="6">
        <f>Sales[[#This Row],[OrderQuantity]]*Sales[[#This Row],[ItemPrice]]</f>
        <v>3578.27</v>
      </c>
      <c r="H436" s="6">
        <f>Sales[[#This Row],[TotalRevenue]]-Sales[[#This Row],[TotalCost]]</f>
        <v>1406.98</v>
      </c>
      <c r="I436" s="4">
        <v>43088</v>
      </c>
      <c r="J436" s="4" t="str">
        <f>CONCATENATE(TEXT(Sales[[#This Row],[OrderDate]],"yyyy"),"-",TEXT(Sales[[#This Row],[OrderDate]],"mm"))</f>
        <v>2017-12</v>
      </c>
      <c r="K436" s="4">
        <v>43095</v>
      </c>
      <c r="L436">
        <v>7</v>
      </c>
      <c r="M436" t="s">
        <v>2551</v>
      </c>
      <c r="N436" t="s">
        <v>299</v>
      </c>
      <c r="O436" t="s">
        <v>63</v>
      </c>
      <c r="P436" t="s">
        <v>52</v>
      </c>
      <c r="Q436" t="s">
        <v>23</v>
      </c>
      <c r="R436" t="s">
        <v>24</v>
      </c>
      <c r="S436" t="s">
        <v>84</v>
      </c>
      <c r="T436" t="s">
        <v>26</v>
      </c>
      <c r="U436" t="s">
        <v>27</v>
      </c>
    </row>
    <row r="437" spans="1:21" x14ac:dyDescent="0.35">
      <c r="A437" t="s">
        <v>2560</v>
      </c>
      <c r="B437">
        <v>45195001</v>
      </c>
      <c r="C437">
        <v>1</v>
      </c>
      <c r="D437" s="1">
        <v>2171.29</v>
      </c>
      <c r="E437" s="1">
        <v>3578.27</v>
      </c>
      <c r="F437" s="6">
        <f>Sales[[#This Row],[OrderQuantity]]*Sales[[#This Row],[ItemCost]]</f>
        <v>2171.29</v>
      </c>
      <c r="G437" s="6">
        <f>Sales[[#This Row],[OrderQuantity]]*Sales[[#This Row],[ItemPrice]]</f>
        <v>3578.27</v>
      </c>
      <c r="H437" s="6">
        <f>Sales[[#This Row],[TotalRevenue]]-Sales[[#This Row],[TotalCost]]</f>
        <v>1406.98</v>
      </c>
      <c r="I437" s="4">
        <v>43089</v>
      </c>
      <c r="J437" s="4" t="str">
        <f>CONCATENATE(TEXT(Sales[[#This Row],[OrderDate]],"yyyy"),"-",TEXT(Sales[[#This Row],[OrderDate]],"mm"))</f>
        <v>2017-12</v>
      </c>
      <c r="K437" s="4">
        <v>43096</v>
      </c>
      <c r="L437">
        <v>7</v>
      </c>
      <c r="M437" t="s">
        <v>2561</v>
      </c>
      <c r="N437" t="s">
        <v>58</v>
      </c>
      <c r="O437" t="s">
        <v>59</v>
      </c>
      <c r="P437" t="s">
        <v>52</v>
      </c>
      <c r="Q437" t="s">
        <v>23</v>
      </c>
      <c r="R437" t="s">
        <v>24</v>
      </c>
      <c r="S437" t="s">
        <v>84</v>
      </c>
      <c r="T437" t="s">
        <v>26</v>
      </c>
      <c r="U437" t="s">
        <v>27</v>
      </c>
    </row>
    <row r="438" spans="1:21" x14ac:dyDescent="0.35">
      <c r="A438" t="s">
        <v>2562</v>
      </c>
      <c r="B438">
        <v>45196001</v>
      </c>
      <c r="C438">
        <v>1</v>
      </c>
      <c r="D438" s="1">
        <v>2171.29</v>
      </c>
      <c r="E438" s="1">
        <v>3578.27</v>
      </c>
      <c r="F438" s="6">
        <f>Sales[[#This Row],[OrderQuantity]]*Sales[[#This Row],[ItemCost]]</f>
        <v>2171.29</v>
      </c>
      <c r="G438" s="6">
        <f>Sales[[#This Row],[OrderQuantity]]*Sales[[#This Row],[ItemPrice]]</f>
        <v>3578.27</v>
      </c>
      <c r="H438" s="6">
        <f>Sales[[#This Row],[TotalRevenue]]-Sales[[#This Row],[TotalCost]]</f>
        <v>1406.98</v>
      </c>
      <c r="I438" s="4">
        <v>43089</v>
      </c>
      <c r="J438" s="4" t="str">
        <f>CONCATENATE(TEXT(Sales[[#This Row],[OrderDate]],"yyyy"),"-",TEXT(Sales[[#This Row],[OrderDate]],"mm"))</f>
        <v>2017-12</v>
      </c>
      <c r="K438" s="4">
        <v>43098</v>
      </c>
      <c r="L438">
        <v>9</v>
      </c>
      <c r="M438" t="s">
        <v>2563</v>
      </c>
      <c r="N438" t="s">
        <v>528</v>
      </c>
      <c r="O438" t="s">
        <v>106</v>
      </c>
      <c r="P438" t="s">
        <v>52</v>
      </c>
      <c r="Q438" t="s">
        <v>23</v>
      </c>
      <c r="R438" t="s">
        <v>24</v>
      </c>
      <c r="S438" t="s">
        <v>55</v>
      </c>
      <c r="T438" t="s">
        <v>26</v>
      </c>
      <c r="U438" t="s">
        <v>27</v>
      </c>
    </row>
    <row r="439" spans="1:21" x14ac:dyDescent="0.35">
      <c r="A439" t="s">
        <v>2564</v>
      </c>
      <c r="B439">
        <v>45197001</v>
      </c>
      <c r="C439">
        <v>1</v>
      </c>
      <c r="D439" s="1">
        <v>2171.29</v>
      </c>
      <c r="E439" s="1">
        <v>3578.27</v>
      </c>
      <c r="F439" s="6">
        <f>Sales[[#This Row],[OrderQuantity]]*Sales[[#This Row],[ItemCost]]</f>
        <v>2171.29</v>
      </c>
      <c r="G439" s="6">
        <f>Sales[[#This Row],[OrderQuantity]]*Sales[[#This Row],[ItemPrice]]</f>
        <v>3578.27</v>
      </c>
      <c r="H439" s="6">
        <f>Sales[[#This Row],[TotalRevenue]]-Sales[[#This Row],[TotalCost]]</f>
        <v>1406.98</v>
      </c>
      <c r="I439" s="4">
        <v>43089</v>
      </c>
      <c r="J439" s="4" t="str">
        <f>CONCATENATE(TEXT(Sales[[#This Row],[OrderDate]],"yyyy"),"-",TEXT(Sales[[#This Row],[OrderDate]],"mm"))</f>
        <v>2017-12</v>
      </c>
      <c r="K439" s="4">
        <v>43099</v>
      </c>
      <c r="L439">
        <v>10</v>
      </c>
      <c r="M439" t="s">
        <v>2565</v>
      </c>
      <c r="N439" t="s">
        <v>105</v>
      </c>
      <c r="O439" t="s">
        <v>106</v>
      </c>
      <c r="P439" t="s">
        <v>52</v>
      </c>
      <c r="Q439" t="s">
        <v>23</v>
      </c>
      <c r="R439" t="s">
        <v>24</v>
      </c>
      <c r="S439" t="s">
        <v>88</v>
      </c>
      <c r="T439" t="s">
        <v>26</v>
      </c>
      <c r="U439" t="s">
        <v>27</v>
      </c>
    </row>
    <row r="440" spans="1:21" x14ac:dyDescent="0.35">
      <c r="A440" t="s">
        <v>2574</v>
      </c>
      <c r="B440">
        <v>45202001</v>
      </c>
      <c r="C440">
        <v>1</v>
      </c>
      <c r="D440" s="1">
        <v>2171.29</v>
      </c>
      <c r="E440" s="1">
        <v>3578.27</v>
      </c>
      <c r="F440" s="6">
        <f>Sales[[#This Row],[OrderQuantity]]*Sales[[#This Row],[ItemCost]]</f>
        <v>2171.29</v>
      </c>
      <c r="G440" s="6">
        <f>Sales[[#This Row],[OrderQuantity]]*Sales[[#This Row],[ItemPrice]]</f>
        <v>3578.27</v>
      </c>
      <c r="H440" s="6">
        <f>Sales[[#This Row],[TotalRevenue]]-Sales[[#This Row],[TotalCost]]</f>
        <v>1406.98</v>
      </c>
      <c r="I440" s="4">
        <v>43090</v>
      </c>
      <c r="J440" s="4" t="str">
        <f>CONCATENATE(TEXT(Sales[[#This Row],[OrderDate]],"yyyy"),"-",TEXT(Sales[[#This Row],[OrderDate]],"mm"))</f>
        <v>2017-12</v>
      </c>
      <c r="K440" s="4">
        <v>43094</v>
      </c>
      <c r="L440">
        <v>4</v>
      </c>
      <c r="M440" t="s">
        <v>2575</v>
      </c>
      <c r="N440" t="s">
        <v>105</v>
      </c>
      <c r="O440" t="s">
        <v>106</v>
      </c>
      <c r="P440" t="s">
        <v>52</v>
      </c>
      <c r="Q440" t="s">
        <v>23</v>
      </c>
      <c r="R440" t="s">
        <v>24</v>
      </c>
      <c r="S440" t="s">
        <v>88</v>
      </c>
      <c r="T440" t="s">
        <v>26</v>
      </c>
      <c r="U440" t="s">
        <v>27</v>
      </c>
    </row>
    <row r="441" spans="1:21" x14ac:dyDescent="0.35">
      <c r="A441" t="s">
        <v>2576</v>
      </c>
      <c r="B441">
        <v>45203001</v>
      </c>
      <c r="C441">
        <v>1</v>
      </c>
      <c r="D441" s="1">
        <v>2171.29</v>
      </c>
      <c r="E441" s="1">
        <v>3578.27</v>
      </c>
      <c r="F441" s="6">
        <f>Sales[[#This Row],[OrderQuantity]]*Sales[[#This Row],[ItemCost]]</f>
        <v>2171.29</v>
      </c>
      <c r="G441" s="6">
        <f>Sales[[#This Row],[OrderQuantity]]*Sales[[#This Row],[ItemPrice]]</f>
        <v>3578.27</v>
      </c>
      <c r="H441" s="6">
        <f>Sales[[#This Row],[TotalRevenue]]-Sales[[#This Row],[TotalCost]]</f>
        <v>1406.98</v>
      </c>
      <c r="I441" s="4">
        <v>43090</v>
      </c>
      <c r="J441" s="4" t="str">
        <f>CONCATENATE(TEXT(Sales[[#This Row],[OrderDate]],"yyyy"),"-",TEXT(Sales[[#This Row],[OrderDate]],"mm"))</f>
        <v>2017-12</v>
      </c>
      <c r="K441" s="4">
        <v>43100</v>
      </c>
      <c r="L441">
        <v>10</v>
      </c>
      <c r="M441" t="s">
        <v>2577</v>
      </c>
      <c r="N441" t="s">
        <v>62</v>
      </c>
      <c r="O441" t="s">
        <v>63</v>
      </c>
      <c r="P441" t="s">
        <v>52</v>
      </c>
      <c r="Q441" t="s">
        <v>23</v>
      </c>
      <c r="R441" t="s">
        <v>24</v>
      </c>
      <c r="S441" t="s">
        <v>88</v>
      </c>
      <c r="T441" t="s">
        <v>26</v>
      </c>
      <c r="U441" t="s">
        <v>27</v>
      </c>
    </row>
    <row r="442" spans="1:21" x14ac:dyDescent="0.35">
      <c r="A442" t="s">
        <v>2578</v>
      </c>
      <c r="B442">
        <v>45204001</v>
      </c>
      <c r="C442">
        <v>1</v>
      </c>
      <c r="D442" s="1">
        <v>1912.15</v>
      </c>
      <c r="E442" s="1">
        <v>3399.99</v>
      </c>
      <c r="F442" s="6">
        <f>Sales[[#This Row],[OrderQuantity]]*Sales[[#This Row],[ItemCost]]</f>
        <v>1912.15</v>
      </c>
      <c r="G442" s="6">
        <f>Sales[[#This Row],[OrderQuantity]]*Sales[[#This Row],[ItemPrice]]</f>
        <v>3399.99</v>
      </c>
      <c r="H442" s="6">
        <f>Sales[[#This Row],[TotalRevenue]]-Sales[[#This Row],[TotalCost]]</f>
        <v>1487.8399999999997</v>
      </c>
      <c r="I442" s="4">
        <v>43090</v>
      </c>
      <c r="J442" s="4" t="str">
        <f>CONCATENATE(TEXT(Sales[[#This Row],[OrderDate]],"yyyy"),"-",TEXT(Sales[[#This Row],[OrderDate]],"mm"))</f>
        <v>2017-12</v>
      </c>
      <c r="K442" s="4">
        <v>43095</v>
      </c>
      <c r="L442">
        <v>5</v>
      </c>
      <c r="M442" t="s">
        <v>2579</v>
      </c>
      <c r="N442" t="s">
        <v>256</v>
      </c>
      <c r="O442" t="s">
        <v>106</v>
      </c>
      <c r="P442" t="s">
        <v>52</v>
      </c>
      <c r="Q442" t="s">
        <v>23</v>
      </c>
      <c r="R442" t="s">
        <v>33</v>
      </c>
      <c r="S442" t="s">
        <v>287</v>
      </c>
      <c r="T442" t="s">
        <v>35</v>
      </c>
      <c r="U442" t="s">
        <v>36</v>
      </c>
    </row>
    <row r="443" spans="1:21" x14ac:dyDescent="0.35">
      <c r="A443" t="s">
        <v>2592</v>
      </c>
      <c r="B443">
        <v>45211001</v>
      </c>
      <c r="C443">
        <v>1</v>
      </c>
      <c r="D443" s="1">
        <v>2171.29</v>
      </c>
      <c r="E443" s="1">
        <v>3578.27</v>
      </c>
      <c r="F443" s="6">
        <f>Sales[[#This Row],[OrderQuantity]]*Sales[[#This Row],[ItemCost]]</f>
        <v>2171.29</v>
      </c>
      <c r="G443" s="6">
        <f>Sales[[#This Row],[OrderQuantity]]*Sales[[#This Row],[ItemPrice]]</f>
        <v>3578.27</v>
      </c>
      <c r="H443" s="6">
        <f>Sales[[#This Row],[TotalRevenue]]-Sales[[#This Row],[TotalCost]]</f>
        <v>1406.98</v>
      </c>
      <c r="I443" s="4">
        <v>43091</v>
      </c>
      <c r="J443" s="4" t="str">
        <f>CONCATENATE(TEXT(Sales[[#This Row],[OrderDate]],"yyyy"),"-",TEXT(Sales[[#This Row],[OrderDate]],"mm"))</f>
        <v>2017-12</v>
      </c>
      <c r="K443" s="4">
        <v>43093</v>
      </c>
      <c r="L443">
        <v>2</v>
      </c>
      <c r="M443" t="s">
        <v>2593</v>
      </c>
      <c r="N443" t="s">
        <v>134</v>
      </c>
      <c r="O443" t="s">
        <v>106</v>
      </c>
      <c r="P443" t="s">
        <v>52</v>
      </c>
      <c r="Q443" t="s">
        <v>23</v>
      </c>
      <c r="R443" t="s">
        <v>24</v>
      </c>
      <c r="S443" t="s">
        <v>55</v>
      </c>
      <c r="T443" t="s">
        <v>26</v>
      </c>
      <c r="U443" t="s">
        <v>27</v>
      </c>
    </row>
    <row r="444" spans="1:21" x14ac:dyDescent="0.35">
      <c r="A444" t="s">
        <v>2594</v>
      </c>
      <c r="B444">
        <v>45212001</v>
      </c>
      <c r="C444">
        <v>1</v>
      </c>
      <c r="D444" s="1">
        <v>2171.29</v>
      </c>
      <c r="E444" s="1">
        <v>3578.27</v>
      </c>
      <c r="F444" s="6">
        <f>Sales[[#This Row],[OrderQuantity]]*Sales[[#This Row],[ItemCost]]</f>
        <v>2171.29</v>
      </c>
      <c r="G444" s="6">
        <f>Sales[[#This Row],[OrderQuantity]]*Sales[[#This Row],[ItemPrice]]</f>
        <v>3578.27</v>
      </c>
      <c r="H444" s="6">
        <f>Sales[[#This Row],[TotalRevenue]]-Sales[[#This Row],[TotalCost]]</f>
        <v>1406.98</v>
      </c>
      <c r="I444" s="4">
        <v>43091</v>
      </c>
      <c r="J444" s="4" t="str">
        <f>CONCATENATE(TEXT(Sales[[#This Row],[OrderDate]],"yyyy"),"-",TEXT(Sales[[#This Row],[OrderDate]],"mm"))</f>
        <v>2017-12</v>
      </c>
      <c r="K444" s="4">
        <v>43095</v>
      </c>
      <c r="L444">
        <v>4</v>
      </c>
      <c r="M444" t="s">
        <v>2595</v>
      </c>
      <c r="N444" t="s">
        <v>396</v>
      </c>
      <c r="O444" t="s">
        <v>106</v>
      </c>
      <c r="P444" t="s">
        <v>52</v>
      </c>
      <c r="Q444" t="s">
        <v>23</v>
      </c>
      <c r="R444" t="s">
        <v>24</v>
      </c>
      <c r="S444" t="s">
        <v>88</v>
      </c>
      <c r="T444" t="s">
        <v>26</v>
      </c>
      <c r="U444" t="s">
        <v>27</v>
      </c>
    </row>
    <row r="445" spans="1:21" x14ac:dyDescent="0.35">
      <c r="A445" t="s">
        <v>2596</v>
      </c>
      <c r="B445">
        <v>45213001</v>
      </c>
      <c r="C445">
        <v>1</v>
      </c>
      <c r="D445" s="1">
        <v>1898.09</v>
      </c>
      <c r="E445" s="1">
        <v>3374.99</v>
      </c>
      <c r="F445" s="6">
        <f>Sales[[#This Row],[OrderQuantity]]*Sales[[#This Row],[ItemCost]]</f>
        <v>1898.09</v>
      </c>
      <c r="G445" s="6">
        <f>Sales[[#This Row],[OrderQuantity]]*Sales[[#This Row],[ItemPrice]]</f>
        <v>3374.99</v>
      </c>
      <c r="H445" s="6">
        <f>Sales[[#This Row],[TotalRevenue]]-Sales[[#This Row],[TotalCost]]</f>
        <v>1476.8999999999999</v>
      </c>
      <c r="I445" s="4">
        <v>43091</v>
      </c>
      <c r="J445" s="4" t="str">
        <f>CONCATENATE(TEXT(Sales[[#This Row],[OrderDate]],"yyyy"),"-",TEXT(Sales[[#This Row],[OrderDate]],"mm"))</f>
        <v>2017-12</v>
      </c>
      <c r="K445" s="4">
        <v>43100</v>
      </c>
      <c r="L445">
        <v>9</v>
      </c>
      <c r="M445" t="s">
        <v>2597</v>
      </c>
      <c r="N445" t="s">
        <v>344</v>
      </c>
      <c r="O445" t="s">
        <v>106</v>
      </c>
      <c r="P445" t="s">
        <v>52</v>
      </c>
      <c r="Q445" t="s">
        <v>23</v>
      </c>
      <c r="R445" t="s">
        <v>33</v>
      </c>
      <c r="S445" t="s">
        <v>435</v>
      </c>
      <c r="T445" t="s">
        <v>1</v>
      </c>
      <c r="U445" t="s">
        <v>36</v>
      </c>
    </row>
    <row r="446" spans="1:21" x14ac:dyDescent="0.35">
      <c r="A446" t="s">
        <v>2617</v>
      </c>
      <c r="B446">
        <v>45223001</v>
      </c>
      <c r="C446">
        <v>1</v>
      </c>
      <c r="D446" s="1">
        <v>2171.29</v>
      </c>
      <c r="E446" s="1">
        <v>3578.27</v>
      </c>
      <c r="F446" s="6">
        <f>Sales[[#This Row],[OrderQuantity]]*Sales[[#This Row],[ItemCost]]</f>
        <v>2171.29</v>
      </c>
      <c r="G446" s="6">
        <f>Sales[[#This Row],[OrderQuantity]]*Sales[[#This Row],[ItemPrice]]</f>
        <v>3578.27</v>
      </c>
      <c r="H446" s="6">
        <f>Sales[[#This Row],[TotalRevenue]]-Sales[[#This Row],[TotalCost]]</f>
        <v>1406.98</v>
      </c>
      <c r="I446" s="4">
        <v>43093</v>
      </c>
      <c r="J446" s="4" t="str">
        <f>CONCATENATE(TEXT(Sales[[#This Row],[OrderDate]],"yyyy"),"-",TEXT(Sales[[#This Row],[OrderDate]],"mm"))</f>
        <v>2017-12</v>
      </c>
      <c r="K446" s="4">
        <v>43095</v>
      </c>
      <c r="L446">
        <v>2</v>
      </c>
      <c r="M446" t="s">
        <v>2618</v>
      </c>
      <c r="N446" t="s">
        <v>193</v>
      </c>
      <c r="O446" t="s">
        <v>106</v>
      </c>
      <c r="P446" t="s">
        <v>52</v>
      </c>
      <c r="Q446" t="s">
        <v>23</v>
      </c>
      <c r="R446" t="s">
        <v>24</v>
      </c>
      <c r="S446" t="s">
        <v>71</v>
      </c>
      <c r="T446" t="s">
        <v>26</v>
      </c>
      <c r="U446" t="s">
        <v>27</v>
      </c>
    </row>
    <row r="447" spans="1:21" x14ac:dyDescent="0.35">
      <c r="A447" t="s">
        <v>2619</v>
      </c>
      <c r="B447">
        <v>45224001</v>
      </c>
      <c r="C447">
        <v>1</v>
      </c>
      <c r="D447" s="1">
        <v>2171.29</v>
      </c>
      <c r="E447" s="1">
        <v>3578.27</v>
      </c>
      <c r="F447" s="6">
        <f>Sales[[#This Row],[OrderQuantity]]*Sales[[#This Row],[ItemCost]]</f>
        <v>2171.29</v>
      </c>
      <c r="G447" s="6">
        <f>Sales[[#This Row],[OrderQuantity]]*Sales[[#This Row],[ItemPrice]]</f>
        <v>3578.27</v>
      </c>
      <c r="H447" s="6">
        <f>Sales[[#This Row],[TotalRevenue]]-Sales[[#This Row],[TotalCost]]</f>
        <v>1406.98</v>
      </c>
      <c r="I447" s="4">
        <v>43093</v>
      </c>
      <c r="J447" s="4" t="str">
        <f>CONCATENATE(TEXT(Sales[[#This Row],[OrderDate]],"yyyy"),"-",TEXT(Sales[[#This Row],[OrderDate]],"mm"))</f>
        <v>2017-12</v>
      </c>
      <c r="K447" s="4">
        <v>43096</v>
      </c>
      <c r="L447">
        <v>3</v>
      </c>
      <c r="M447" t="s">
        <v>2620</v>
      </c>
      <c r="N447" t="s">
        <v>325</v>
      </c>
      <c r="O447" t="s">
        <v>51</v>
      </c>
      <c r="P447" t="s">
        <v>52</v>
      </c>
      <c r="Q447" t="s">
        <v>23</v>
      </c>
      <c r="R447" t="s">
        <v>24</v>
      </c>
      <c r="S447" t="s">
        <v>55</v>
      </c>
      <c r="T447" t="s">
        <v>26</v>
      </c>
      <c r="U447" t="s">
        <v>27</v>
      </c>
    </row>
    <row r="448" spans="1:21" x14ac:dyDescent="0.35">
      <c r="A448" t="s">
        <v>2627</v>
      </c>
      <c r="B448">
        <v>45228001</v>
      </c>
      <c r="C448">
        <v>1</v>
      </c>
      <c r="D448" s="1">
        <v>2171.29</v>
      </c>
      <c r="E448" s="1">
        <v>3578.27</v>
      </c>
      <c r="F448" s="6">
        <f>Sales[[#This Row],[OrderQuantity]]*Sales[[#This Row],[ItemCost]]</f>
        <v>2171.29</v>
      </c>
      <c r="G448" s="6">
        <f>Sales[[#This Row],[OrderQuantity]]*Sales[[#This Row],[ItemPrice]]</f>
        <v>3578.27</v>
      </c>
      <c r="H448" s="6">
        <f>Sales[[#This Row],[TotalRevenue]]-Sales[[#This Row],[TotalCost]]</f>
        <v>1406.98</v>
      </c>
      <c r="I448" s="4">
        <v>43094</v>
      </c>
      <c r="J448" s="4" t="str">
        <f>CONCATENATE(TEXT(Sales[[#This Row],[OrderDate]],"yyyy"),"-",TEXT(Sales[[#This Row],[OrderDate]],"mm"))</f>
        <v>2017-12</v>
      </c>
      <c r="K448" s="4">
        <v>43099</v>
      </c>
      <c r="L448">
        <v>5</v>
      </c>
      <c r="M448" t="s">
        <v>2628</v>
      </c>
      <c r="N448" t="s">
        <v>422</v>
      </c>
      <c r="O448" t="s">
        <v>63</v>
      </c>
      <c r="P448" t="s">
        <v>52</v>
      </c>
      <c r="Q448" t="s">
        <v>23</v>
      </c>
      <c r="R448" t="s">
        <v>24</v>
      </c>
      <c r="S448" t="s">
        <v>88</v>
      </c>
      <c r="T448" t="s">
        <v>26</v>
      </c>
      <c r="U448" t="s">
        <v>27</v>
      </c>
    </row>
    <row r="449" spans="1:21" x14ac:dyDescent="0.35">
      <c r="A449" t="s">
        <v>2633</v>
      </c>
      <c r="B449">
        <v>45231001</v>
      </c>
      <c r="C449">
        <v>1</v>
      </c>
      <c r="D449" s="1">
        <v>2171.29</v>
      </c>
      <c r="E449" s="1">
        <v>3578.27</v>
      </c>
      <c r="F449" s="6">
        <f>Sales[[#This Row],[OrderQuantity]]*Sales[[#This Row],[ItemCost]]</f>
        <v>2171.29</v>
      </c>
      <c r="G449" s="6">
        <f>Sales[[#This Row],[OrderQuantity]]*Sales[[#This Row],[ItemPrice]]</f>
        <v>3578.27</v>
      </c>
      <c r="H449" s="6">
        <f>Sales[[#This Row],[TotalRevenue]]-Sales[[#This Row],[TotalCost]]</f>
        <v>1406.98</v>
      </c>
      <c r="I449" s="4">
        <v>43095</v>
      </c>
      <c r="J449" s="4" t="str">
        <f>CONCATENATE(TEXT(Sales[[#This Row],[OrderDate]],"yyyy"),"-",TEXT(Sales[[#This Row],[OrderDate]],"mm"))</f>
        <v>2017-12</v>
      </c>
      <c r="K449" s="4">
        <v>43101</v>
      </c>
      <c r="L449">
        <v>6</v>
      </c>
      <c r="M449" t="s">
        <v>2634</v>
      </c>
      <c r="N449" t="s">
        <v>159</v>
      </c>
      <c r="O449" t="s">
        <v>63</v>
      </c>
      <c r="P449" t="s">
        <v>52</v>
      </c>
      <c r="Q449" t="s">
        <v>23</v>
      </c>
      <c r="R449" t="s">
        <v>24</v>
      </c>
      <c r="S449" t="s">
        <v>88</v>
      </c>
      <c r="T449" t="s">
        <v>26</v>
      </c>
      <c r="U449" t="s">
        <v>27</v>
      </c>
    </row>
    <row r="450" spans="1:21" x14ac:dyDescent="0.35">
      <c r="A450" t="s">
        <v>2635</v>
      </c>
      <c r="B450">
        <v>45232001</v>
      </c>
      <c r="C450">
        <v>1</v>
      </c>
      <c r="D450" s="1">
        <v>2171.29</v>
      </c>
      <c r="E450" s="1">
        <v>3578.27</v>
      </c>
      <c r="F450" s="6">
        <f>Sales[[#This Row],[OrderQuantity]]*Sales[[#This Row],[ItemCost]]</f>
        <v>2171.29</v>
      </c>
      <c r="G450" s="6">
        <f>Sales[[#This Row],[OrderQuantity]]*Sales[[#This Row],[ItemPrice]]</f>
        <v>3578.27</v>
      </c>
      <c r="H450" s="6">
        <f>Sales[[#This Row],[TotalRevenue]]-Sales[[#This Row],[TotalCost]]</f>
        <v>1406.98</v>
      </c>
      <c r="I450" s="4">
        <v>43095</v>
      </c>
      <c r="J450" s="4" t="str">
        <f>CONCATENATE(TEXT(Sales[[#This Row],[OrderDate]],"yyyy"),"-",TEXT(Sales[[#This Row],[OrderDate]],"mm"))</f>
        <v>2017-12</v>
      </c>
      <c r="K450" s="4">
        <v>43099</v>
      </c>
      <c r="L450">
        <v>4</v>
      </c>
      <c r="M450" t="s">
        <v>2636</v>
      </c>
      <c r="N450" t="s">
        <v>105</v>
      </c>
      <c r="O450" t="s">
        <v>106</v>
      </c>
      <c r="P450" t="s">
        <v>52</v>
      </c>
      <c r="Q450" t="s">
        <v>23</v>
      </c>
      <c r="R450" t="s">
        <v>24</v>
      </c>
      <c r="S450" t="s">
        <v>25</v>
      </c>
      <c r="T450" t="s">
        <v>26</v>
      </c>
      <c r="U450" t="s">
        <v>27</v>
      </c>
    </row>
    <row r="451" spans="1:21" x14ac:dyDescent="0.35">
      <c r="A451" t="s">
        <v>2637</v>
      </c>
      <c r="B451">
        <v>45233001</v>
      </c>
      <c r="C451">
        <v>1</v>
      </c>
      <c r="D451" s="1">
        <v>1912.15</v>
      </c>
      <c r="E451" s="1">
        <v>3399.99</v>
      </c>
      <c r="F451" s="6">
        <f>Sales[[#This Row],[OrderQuantity]]*Sales[[#This Row],[ItemCost]]</f>
        <v>1912.15</v>
      </c>
      <c r="G451" s="6">
        <f>Sales[[#This Row],[OrderQuantity]]*Sales[[#This Row],[ItemPrice]]</f>
        <v>3399.99</v>
      </c>
      <c r="H451" s="6">
        <f>Sales[[#This Row],[TotalRevenue]]-Sales[[#This Row],[TotalCost]]</f>
        <v>1487.8399999999997</v>
      </c>
      <c r="I451" s="4">
        <v>43095</v>
      </c>
      <c r="J451" s="4" t="str">
        <f>CONCATENATE(TEXT(Sales[[#This Row],[OrderDate]],"yyyy"),"-",TEXT(Sales[[#This Row],[OrderDate]],"mm"))</f>
        <v>2017-12</v>
      </c>
      <c r="K451" s="4">
        <v>43104</v>
      </c>
      <c r="L451">
        <v>9</v>
      </c>
      <c r="M451" t="s">
        <v>2638</v>
      </c>
      <c r="N451" t="s">
        <v>159</v>
      </c>
      <c r="O451" t="s">
        <v>63</v>
      </c>
      <c r="P451" t="s">
        <v>52</v>
      </c>
      <c r="Q451" t="s">
        <v>23</v>
      </c>
      <c r="R451" t="s">
        <v>33</v>
      </c>
      <c r="S451" t="s">
        <v>67</v>
      </c>
      <c r="T451" t="s">
        <v>35</v>
      </c>
      <c r="U451" t="s">
        <v>36</v>
      </c>
    </row>
    <row r="452" spans="1:21" x14ac:dyDescent="0.35">
      <c r="A452" t="s">
        <v>2644</v>
      </c>
      <c r="B452">
        <v>45236001</v>
      </c>
      <c r="C452">
        <v>1</v>
      </c>
      <c r="D452" s="1">
        <v>2171.29</v>
      </c>
      <c r="E452" s="1">
        <v>3578.27</v>
      </c>
      <c r="F452" s="6">
        <f>Sales[[#This Row],[OrderQuantity]]*Sales[[#This Row],[ItemCost]]</f>
        <v>2171.29</v>
      </c>
      <c r="G452" s="6">
        <f>Sales[[#This Row],[OrderQuantity]]*Sales[[#This Row],[ItemPrice]]</f>
        <v>3578.27</v>
      </c>
      <c r="H452" s="6">
        <f>Sales[[#This Row],[TotalRevenue]]-Sales[[#This Row],[TotalCost]]</f>
        <v>1406.98</v>
      </c>
      <c r="I452" s="4">
        <v>43096</v>
      </c>
      <c r="J452" s="4" t="str">
        <f>CONCATENATE(TEXT(Sales[[#This Row],[OrderDate]],"yyyy"),"-",TEXT(Sales[[#This Row],[OrderDate]],"mm"))</f>
        <v>2017-12</v>
      </c>
      <c r="K452" s="4">
        <v>43098</v>
      </c>
      <c r="L452">
        <v>2</v>
      </c>
      <c r="M452" t="s">
        <v>2645</v>
      </c>
      <c r="N452" t="s">
        <v>391</v>
      </c>
      <c r="O452" t="s">
        <v>51</v>
      </c>
      <c r="P452" t="s">
        <v>52</v>
      </c>
      <c r="Q452" t="s">
        <v>23</v>
      </c>
      <c r="R452" t="s">
        <v>24</v>
      </c>
      <c r="S452" t="s">
        <v>71</v>
      </c>
      <c r="T452" t="s">
        <v>26</v>
      </c>
      <c r="U452" t="s">
        <v>27</v>
      </c>
    </row>
    <row r="453" spans="1:21" x14ac:dyDescent="0.35">
      <c r="A453" t="s">
        <v>2646</v>
      </c>
      <c r="B453">
        <v>45237001</v>
      </c>
      <c r="C453">
        <v>1</v>
      </c>
      <c r="D453" s="1">
        <v>2171.29</v>
      </c>
      <c r="E453" s="1">
        <v>3578.27</v>
      </c>
      <c r="F453" s="6">
        <f>Sales[[#This Row],[OrderQuantity]]*Sales[[#This Row],[ItemCost]]</f>
        <v>2171.29</v>
      </c>
      <c r="G453" s="6">
        <f>Sales[[#This Row],[OrderQuantity]]*Sales[[#This Row],[ItemPrice]]</f>
        <v>3578.27</v>
      </c>
      <c r="H453" s="6">
        <f>Sales[[#This Row],[TotalRevenue]]-Sales[[#This Row],[TotalCost]]</f>
        <v>1406.98</v>
      </c>
      <c r="I453" s="4">
        <v>43096</v>
      </c>
      <c r="J453" s="4" t="str">
        <f>CONCATENATE(TEXT(Sales[[#This Row],[OrderDate]],"yyyy"),"-",TEXT(Sales[[#This Row],[OrderDate]],"mm"))</f>
        <v>2017-12</v>
      </c>
      <c r="K453" s="4">
        <v>43099</v>
      </c>
      <c r="L453">
        <v>3</v>
      </c>
      <c r="M453" t="s">
        <v>2647</v>
      </c>
      <c r="N453" t="s">
        <v>134</v>
      </c>
      <c r="O453" t="s">
        <v>106</v>
      </c>
      <c r="P453" t="s">
        <v>52</v>
      </c>
      <c r="Q453" t="s">
        <v>23</v>
      </c>
      <c r="R453" t="s">
        <v>24</v>
      </c>
      <c r="S453" t="s">
        <v>88</v>
      </c>
      <c r="T453" t="s">
        <v>26</v>
      </c>
      <c r="U453" t="s">
        <v>27</v>
      </c>
    </row>
    <row r="454" spans="1:21" x14ac:dyDescent="0.35">
      <c r="A454" t="s">
        <v>2648</v>
      </c>
      <c r="B454">
        <v>45238001</v>
      </c>
      <c r="C454">
        <v>1</v>
      </c>
      <c r="D454" s="1">
        <v>1912.15</v>
      </c>
      <c r="E454" s="1">
        <v>3399.99</v>
      </c>
      <c r="F454" s="6">
        <f>Sales[[#This Row],[OrderQuantity]]*Sales[[#This Row],[ItemCost]]</f>
        <v>1912.15</v>
      </c>
      <c r="G454" s="6">
        <f>Sales[[#This Row],[OrderQuantity]]*Sales[[#This Row],[ItemPrice]]</f>
        <v>3399.99</v>
      </c>
      <c r="H454" s="6">
        <f>Sales[[#This Row],[TotalRevenue]]-Sales[[#This Row],[TotalCost]]</f>
        <v>1487.8399999999997</v>
      </c>
      <c r="I454" s="4">
        <v>43096</v>
      </c>
      <c r="J454" s="4" t="str">
        <f>CONCATENATE(TEXT(Sales[[#This Row],[OrderDate]],"yyyy"),"-",TEXT(Sales[[#This Row],[OrderDate]],"mm"))</f>
        <v>2017-12</v>
      </c>
      <c r="K454" s="4">
        <v>43101</v>
      </c>
      <c r="L454">
        <v>5</v>
      </c>
      <c r="M454" t="s">
        <v>2649</v>
      </c>
      <c r="N454" t="s">
        <v>325</v>
      </c>
      <c r="O454" t="s">
        <v>51</v>
      </c>
      <c r="P454" t="s">
        <v>52</v>
      </c>
      <c r="Q454" t="s">
        <v>23</v>
      </c>
      <c r="R454" t="s">
        <v>33</v>
      </c>
      <c r="S454" t="s">
        <v>34</v>
      </c>
      <c r="T454" t="s">
        <v>35</v>
      </c>
      <c r="U454" t="s">
        <v>36</v>
      </c>
    </row>
    <row r="455" spans="1:21" x14ac:dyDescent="0.35">
      <c r="A455" t="s">
        <v>2658</v>
      </c>
      <c r="B455">
        <v>45243001</v>
      </c>
      <c r="C455">
        <v>1</v>
      </c>
      <c r="D455" s="1">
        <v>413.15</v>
      </c>
      <c r="E455" s="1">
        <v>699.1</v>
      </c>
      <c r="F455" s="6">
        <f>Sales[[#This Row],[OrderQuantity]]*Sales[[#This Row],[ItemCost]]</f>
        <v>413.15</v>
      </c>
      <c r="G455" s="6">
        <f>Sales[[#This Row],[OrderQuantity]]*Sales[[#This Row],[ItemPrice]]</f>
        <v>699.1</v>
      </c>
      <c r="H455" s="6">
        <f>Sales[[#This Row],[TotalRevenue]]-Sales[[#This Row],[TotalCost]]</f>
        <v>285.95000000000005</v>
      </c>
      <c r="I455" s="4">
        <v>43097</v>
      </c>
      <c r="J455" s="4" t="str">
        <f>CONCATENATE(TEXT(Sales[[#This Row],[OrderDate]],"yyyy"),"-",TEXT(Sales[[#This Row],[OrderDate]],"mm"))</f>
        <v>2017-12</v>
      </c>
      <c r="K455" s="4">
        <v>43107</v>
      </c>
      <c r="L455">
        <v>10</v>
      </c>
      <c r="M455" t="s">
        <v>2659</v>
      </c>
      <c r="N455" t="s">
        <v>50</v>
      </c>
      <c r="O455" t="s">
        <v>51</v>
      </c>
      <c r="P455" t="s">
        <v>52</v>
      </c>
      <c r="Q455" t="s">
        <v>23</v>
      </c>
      <c r="R455" t="s">
        <v>24</v>
      </c>
      <c r="S455" t="s">
        <v>507</v>
      </c>
      <c r="T455" t="s">
        <v>1</v>
      </c>
      <c r="U455" t="s">
        <v>47</v>
      </c>
    </row>
    <row r="456" spans="1:21" x14ac:dyDescent="0.35">
      <c r="A456" t="s">
        <v>2660</v>
      </c>
      <c r="B456">
        <v>45244001</v>
      </c>
      <c r="C456">
        <v>1</v>
      </c>
      <c r="D456" s="1">
        <v>1898.09</v>
      </c>
      <c r="E456" s="1">
        <v>3374.99</v>
      </c>
      <c r="F456" s="6">
        <f>Sales[[#This Row],[OrderQuantity]]*Sales[[#This Row],[ItemCost]]</f>
        <v>1898.09</v>
      </c>
      <c r="G456" s="6">
        <f>Sales[[#This Row],[OrderQuantity]]*Sales[[#This Row],[ItemPrice]]</f>
        <v>3374.99</v>
      </c>
      <c r="H456" s="6">
        <f>Sales[[#This Row],[TotalRevenue]]-Sales[[#This Row],[TotalCost]]</f>
        <v>1476.8999999999999</v>
      </c>
      <c r="I456" s="4">
        <v>43097</v>
      </c>
      <c r="J456" s="4" t="str">
        <f>CONCATENATE(TEXT(Sales[[#This Row],[OrderDate]],"yyyy"),"-",TEXT(Sales[[#This Row],[OrderDate]],"mm"))</f>
        <v>2017-12</v>
      </c>
      <c r="K456" s="4">
        <v>43099</v>
      </c>
      <c r="L456">
        <v>2</v>
      </c>
      <c r="M456" t="s">
        <v>2661</v>
      </c>
      <c r="N456" t="s">
        <v>434</v>
      </c>
      <c r="O456" t="s">
        <v>51</v>
      </c>
      <c r="P456" t="s">
        <v>52</v>
      </c>
      <c r="Q456" t="s">
        <v>23</v>
      </c>
      <c r="R456" t="s">
        <v>33</v>
      </c>
      <c r="S456" t="s">
        <v>160</v>
      </c>
      <c r="T456" t="s">
        <v>1</v>
      </c>
      <c r="U456" t="s">
        <v>36</v>
      </c>
    </row>
    <row r="457" spans="1:21" x14ac:dyDescent="0.35">
      <c r="A457" t="s">
        <v>2662</v>
      </c>
      <c r="B457">
        <v>45245001</v>
      </c>
      <c r="C457">
        <v>1</v>
      </c>
      <c r="D457" s="1">
        <v>2171.29</v>
      </c>
      <c r="E457" s="1">
        <v>3578.27</v>
      </c>
      <c r="F457" s="6">
        <f>Sales[[#This Row],[OrderQuantity]]*Sales[[#This Row],[ItemCost]]</f>
        <v>2171.29</v>
      </c>
      <c r="G457" s="6">
        <f>Sales[[#This Row],[OrderQuantity]]*Sales[[#This Row],[ItemPrice]]</f>
        <v>3578.27</v>
      </c>
      <c r="H457" s="6">
        <f>Sales[[#This Row],[TotalRevenue]]-Sales[[#This Row],[TotalCost]]</f>
        <v>1406.98</v>
      </c>
      <c r="I457" s="4">
        <v>43098</v>
      </c>
      <c r="J457" s="4" t="str">
        <f>CONCATENATE(TEXT(Sales[[#This Row],[OrderDate]],"yyyy"),"-",TEXT(Sales[[#This Row],[OrderDate]],"mm"))</f>
        <v>2017-12</v>
      </c>
      <c r="K457" s="4">
        <v>43102</v>
      </c>
      <c r="L457">
        <v>4</v>
      </c>
      <c r="M457" t="s">
        <v>2663</v>
      </c>
      <c r="N457" t="s">
        <v>738</v>
      </c>
      <c r="O457" t="s">
        <v>51</v>
      </c>
      <c r="P457" t="s">
        <v>52</v>
      </c>
      <c r="Q457" t="s">
        <v>23</v>
      </c>
      <c r="R457" t="s">
        <v>24</v>
      </c>
      <c r="S457" t="s">
        <v>25</v>
      </c>
      <c r="T457" t="s">
        <v>26</v>
      </c>
      <c r="U457" t="s">
        <v>27</v>
      </c>
    </row>
    <row r="458" spans="1:21" x14ac:dyDescent="0.35">
      <c r="A458" t="s">
        <v>2664</v>
      </c>
      <c r="B458">
        <v>45246001</v>
      </c>
      <c r="C458">
        <v>1</v>
      </c>
      <c r="D458" s="1">
        <v>2171.29</v>
      </c>
      <c r="E458" s="1">
        <v>3578.27</v>
      </c>
      <c r="F458" s="6">
        <f>Sales[[#This Row],[OrderQuantity]]*Sales[[#This Row],[ItemCost]]</f>
        <v>2171.29</v>
      </c>
      <c r="G458" s="6">
        <f>Sales[[#This Row],[OrderQuantity]]*Sales[[#This Row],[ItemPrice]]</f>
        <v>3578.27</v>
      </c>
      <c r="H458" s="6">
        <f>Sales[[#This Row],[TotalRevenue]]-Sales[[#This Row],[TotalCost]]</f>
        <v>1406.98</v>
      </c>
      <c r="I458" s="4">
        <v>43098</v>
      </c>
      <c r="J458" s="4" t="str">
        <f>CONCATENATE(TEXT(Sales[[#This Row],[OrderDate]],"yyyy"),"-",TEXT(Sales[[#This Row],[OrderDate]],"mm"))</f>
        <v>2017-12</v>
      </c>
      <c r="K458" s="4">
        <v>43100</v>
      </c>
      <c r="L458">
        <v>2</v>
      </c>
      <c r="M458" t="s">
        <v>2665</v>
      </c>
      <c r="N458" t="s">
        <v>344</v>
      </c>
      <c r="O458" t="s">
        <v>106</v>
      </c>
      <c r="P458" t="s">
        <v>52</v>
      </c>
      <c r="Q458" t="s">
        <v>23</v>
      </c>
      <c r="R458" t="s">
        <v>24</v>
      </c>
      <c r="S458" t="s">
        <v>25</v>
      </c>
      <c r="T458" t="s">
        <v>26</v>
      </c>
      <c r="U458" t="s">
        <v>27</v>
      </c>
    </row>
    <row r="459" spans="1:21" x14ac:dyDescent="0.35">
      <c r="A459" t="s">
        <v>2666</v>
      </c>
      <c r="B459">
        <v>45247001</v>
      </c>
      <c r="C459">
        <v>1</v>
      </c>
      <c r="D459" s="1">
        <v>413.15</v>
      </c>
      <c r="E459" s="1">
        <v>699.1</v>
      </c>
      <c r="F459" s="6">
        <f>Sales[[#This Row],[OrderQuantity]]*Sales[[#This Row],[ItemCost]]</f>
        <v>413.15</v>
      </c>
      <c r="G459" s="6">
        <f>Sales[[#This Row],[OrderQuantity]]*Sales[[#This Row],[ItemPrice]]</f>
        <v>699.1</v>
      </c>
      <c r="H459" s="6">
        <f>Sales[[#This Row],[TotalRevenue]]-Sales[[#This Row],[TotalCost]]</f>
        <v>285.95000000000005</v>
      </c>
      <c r="I459" s="4">
        <v>43098</v>
      </c>
      <c r="J459" s="4" t="str">
        <f>CONCATENATE(TEXT(Sales[[#This Row],[OrderDate]],"yyyy"),"-",TEXT(Sales[[#This Row],[OrderDate]],"mm"))</f>
        <v>2017-12</v>
      </c>
      <c r="K459" s="4">
        <v>43108</v>
      </c>
      <c r="L459">
        <v>10</v>
      </c>
      <c r="M459" t="s">
        <v>2667</v>
      </c>
      <c r="N459" t="s">
        <v>325</v>
      </c>
      <c r="O459" t="s">
        <v>51</v>
      </c>
      <c r="P459" t="s">
        <v>52</v>
      </c>
      <c r="Q459" t="s">
        <v>23</v>
      </c>
      <c r="R459" t="s">
        <v>24</v>
      </c>
      <c r="S459" t="s">
        <v>507</v>
      </c>
      <c r="T459" t="s">
        <v>1</v>
      </c>
      <c r="U459" t="s">
        <v>47</v>
      </c>
    </row>
    <row r="460" spans="1:21" x14ac:dyDescent="0.35">
      <c r="A460" t="s">
        <v>2668</v>
      </c>
      <c r="B460">
        <v>45248001</v>
      </c>
      <c r="C460">
        <v>1</v>
      </c>
      <c r="D460" s="1">
        <v>1912.15</v>
      </c>
      <c r="E460" s="1">
        <v>3399.99</v>
      </c>
      <c r="F460" s="6">
        <f>Sales[[#This Row],[OrderQuantity]]*Sales[[#This Row],[ItemCost]]</f>
        <v>1912.15</v>
      </c>
      <c r="G460" s="6">
        <f>Sales[[#This Row],[OrderQuantity]]*Sales[[#This Row],[ItemPrice]]</f>
        <v>3399.99</v>
      </c>
      <c r="H460" s="6">
        <f>Sales[[#This Row],[TotalRevenue]]-Sales[[#This Row],[TotalCost]]</f>
        <v>1487.8399999999997</v>
      </c>
      <c r="I460" s="4">
        <v>43098</v>
      </c>
      <c r="J460" s="4" t="str">
        <f>CONCATENATE(TEXT(Sales[[#This Row],[OrderDate]],"yyyy"),"-",TEXT(Sales[[#This Row],[OrderDate]],"mm"))</f>
        <v>2017-12</v>
      </c>
      <c r="K460" s="4">
        <v>43107</v>
      </c>
      <c r="L460">
        <v>9</v>
      </c>
      <c r="M460" t="s">
        <v>2669</v>
      </c>
      <c r="N460" t="s">
        <v>738</v>
      </c>
      <c r="O460" t="s">
        <v>51</v>
      </c>
      <c r="P460" t="s">
        <v>52</v>
      </c>
      <c r="Q460" t="s">
        <v>23</v>
      </c>
      <c r="R460" t="s">
        <v>33</v>
      </c>
      <c r="S460" t="s">
        <v>67</v>
      </c>
      <c r="T460" t="s">
        <v>35</v>
      </c>
      <c r="U460" t="s">
        <v>36</v>
      </c>
    </row>
    <row r="461" spans="1:21" x14ac:dyDescent="0.35">
      <c r="A461" t="s">
        <v>2686</v>
      </c>
      <c r="B461">
        <v>45257001</v>
      </c>
      <c r="C461">
        <v>1</v>
      </c>
      <c r="D461" s="1">
        <v>2171.29</v>
      </c>
      <c r="E461" s="1">
        <v>3578.27</v>
      </c>
      <c r="F461" s="6">
        <f>Sales[[#This Row],[OrderQuantity]]*Sales[[#This Row],[ItemCost]]</f>
        <v>2171.29</v>
      </c>
      <c r="G461" s="6">
        <f>Sales[[#This Row],[OrderQuantity]]*Sales[[#This Row],[ItemPrice]]</f>
        <v>3578.27</v>
      </c>
      <c r="H461" s="6">
        <f>Sales[[#This Row],[TotalRevenue]]-Sales[[#This Row],[TotalCost]]</f>
        <v>1406.98</v>
      </c>
      <c r="I461" s="4">
        <v>43099</v>
      </c>
      <c r="J461" s="4" t="str">
        <f>CONCATENATE(TEXT(Sales[[#This Row],[OrderDate]],"yyyy"),"-",TEXT(Sales[[#This Row],[OrderDate]],"mm"))</f>
        <v>2017-12</v>
      </c>
      <c r="K461" s="4">
        <v>43105</v>
      </c>
      <c r="L461">
        <v>6</v>
      </c>
      <c r="M461" t="s">
        <v>2687</v>
      </c>
      <c r="N461" t="s">
        <v>159</v>
      </c>
      <c r="O461" t="s">
        <v>63</v>
      </c>
      <c r="P461" t="s">
        <v>52</v>
      </c>
      <c r="Q461" t="s">
        <v>23</v>
      </c>
      <c r="R461" t="s">
        <v>24</v>
      </c>
      <c r="S461" t="s">
        <v>88</v>
      </c>
      <c r="T461" t="s">
        <v>26</v>
      </c>
      <c r="U461" t="s">
        <v>27</v>
      </c>
    </row>
    <row r="462" spans="1:21" x14ac:dyDescent="0.35">
      <c r="A462" t="s">
        <v>2688</v>
      </c>
      <c r="B462">
        <v>45258001</v>
      </c>
      <c r="C462">
        <v>1</v>
      </c>
      <c r="D462" s="1">
        <v>413.15</v>
      </c>
      <c r="E462" s="1">
        <v>699.1</v>
      </c>
      <c r="F462" s="6">
        <f>Sales[[#This Row],[OrderQuantity]]*Sales[[#This Row],[ItemCost]]</f>
        <v>413.15</v>
      </c>
      <c r="G462" s="6">
        <f>Sales[[#This Row],[OrderQuantity]]*Sales[[#This Row],[ItemPrice]]</f>
        <v>699.1</v>
      </c>
      <c r="H462" s="6">
        <f>Sales[[#This Row],[TotalRevenue]]-Sales[[#This Row],[TotalCost]]</f>
        <v>285.95000000000005</v>
      </c>
      <c r="I462" s="4">
        <v>43099</v>
      </c>
      <c r="J462" s="4" t="str">
        <f>CONCATENATE(TEXT(Sales[[#This Row],[OrderDate]],"yyyy"),"-",TEXT(Sales[[#This Row],[OrderDate]],"mm"))</f>
        <v>2017-12</v>
      </c>
      <c r="K462" s="4">
        <v>43105</v>
      </c>
      <c r="L462">
        <v>6</v>
      </c>
      <c r="M462" t="s">
        <v>2689</v>
      </c>
      <c r="N462" t="s">
        <v>256</v>
      </c>
      <c r="O462" t="s">
        <v>106</v>
      </c>
      <c r="P462" t="s">
        <v>52</v>
      </c>
      <c r="Q462" t="s">
        <v>23</v>
      </c>
      <c r="R462" t="s">
        <v>24</v>
      </c>
      <c r="S462" t="s">
        <v>1095</v>
      </c>
      <c r="T462" t="s">
        <v>1</v>
      </c>
      <c r="U462" t="s">
        <v>47</v>
      </c>
    </row>
    <row r="463" spans="1:21" x14ac:dyDescent="0.35">
      <c r="A463" t="s">
        <v>2700</v>
      </c>
      <c r="B463">
        <v>45264001</v>
      </c>
      <c r="C463">
        <v>1</v>
      </c>
      <c r="D463" s="1">
        <v>1898.09</v>
      </c>
      <c r="E463" s="1">
        <v>3374.99</v>
      </c>
      <c r="F463" s="6">
        <f>Sales[[#This Row],[OrderQuantity]]*Sales[[#This Row],[ItemCost]]</f>
        <v>1898.09</v>
      </c>
      <c r="G463" s="6">
        <f>Sales[[#This Row],[OrderQuantity]]*Sales[[#This Row],[ItemPrice]]</f>
        <v>3374.99</v>
      </c>
      <c r="H463" s="6">
        <f>Sales[[#This Row],[TotalRevenue]]-Sales[[#This Row],[TotalCost]]</f>
        <v>1476.8999999999999</v>
      </c>
      <c r="I463" s="4">
        <v>43100</v>
      </c>
      <c r="J463" s="4" t="str">
        <f>CONCATENATE(TEXT(Sales[[#This Row],[OrderDate]],"yyyy"),"-",TEXT(Sales[[#This Row],[OrderDate]],"mm"))</f>
        <v>2017-12</v>
      </c>
      <c r="K463" s="4">
        <v>43102</v>
      </c>
      <c r="L463">
        <v>2</v>
      </c>
      <c r="M463" t="s">
        <v>2701</v>
      </c>
      <c r="N463" t="s">
        <v>105</v>
      </c>
      <c r="O463" t="s">
        <v>106</v>
      </c>
      <c r="P463" t="s">
        <v>52</v>
      </c>
      <c r="Q463" t="s">
        <v>23</v>
      </c>
      <c r="R463" t="s">
        <v>33</v>
      </c>
      <c r="S463" t="s">
        <v>435</v>
      </c>
      <c r="T463" t="s">
        <v>1</v>
      </c>
      <c r="U463" t="s">
        <v>36</v>
      </c>
    </row>
    <row r="464" spans="1:21" x14ac:dyDescent="0.35">
      <c r="A464" t="s">
        <v>2702</v>
      </c>
      <c r="B464">
        <v>45265001</v>
      </c>
      <c r="C464">
        <v>1</v>
      </c>
      <c r="D464" s="1">
        <v>1898.09</v>
      </c>
      <c r="E464" s="1">
        <v>3374.99</v>
      </c>
      <c r="F464" s="6">
        <f>Sales[[#This Row],[OrderQuantity]]*Sales[[#This Row],[ItemCost]]</f>
        <v>1898.09</v>
      </c>
      <c r="G464" s="6">
        <f>Sales[[#This Row],[OrderQuantity]]*Sales[[#This Row],[ItemPrice]]</f>
        <v>3374.99</v>
      </c>
      <c r="H464" s="6">
        <f>Sales[[#This Row],[TotalRevenue]]-Sales[[#This Row],[TotalCost]]</f>
        <v>1476.8999999999999</v>
      </c>
      <c r="I464" s="4">
        <v>43100</v>
      </c>
      <c r="J464" s="4" t="str">
        <f>CONCATENATE(TEXT(Sales[[#This Row],[OrderDate]],"yyyy"),"-",TEXT(Sales[[#This Row],[OrderDate]],"mm"))</f>
        <v>2017-12</v>
      </c>
      <c r="K464" s="4">
        <v>43102</v>
      </c>
      <c r="L464">
        <v>2</v>
      </c>
      <c r="M464" t="s">
        <v>2703</v>
      </c>
      <c r="N464" t="s">
        <v>565</v>
      </c>
      <c r="O464" t="s">
        <v>51</v>
      </c>
      <c r="P464" t="s">
        <v>52</v>
      </c>
      <c r="Q464" t="s">
        <v>23</v>
      </c>
      <c r="R464" t="s">
        <v>33</v>
      </c>
      <c r="S464" t="s">
        <v>160</v>
      </c>
      <c r="T464" t="s">
        <v>1</v>
      </c>
      <c r="U464" t="s">
        <v>36</v>
      </c>
    </row>
    <row r="465" spans="1:22" x14ac:dyDescent="0.35">
      <c r="A465" t="s">
        <v>19</v>
      </c>
      <c r="B465">
        <v>43697001</v>
      </c>
      <c r="C465">
        <v>1</v>
      </c>
      <c r="D465" s="1">
        <v>2171.29</v>
      </c>
      <c r="E465" s="1">
        <v>3578.27</v>
      </c>
      <c r="F465" s="6">
        <f>Sales[[#This Row],[OrderQuantity]]*Sales[[#This Row],[ItemCost]]</f>
        <v>2171.29</v>
      </c>
      <c r="G465" s="6">
        <f>Sales[[#This Row],[OrderQuantity]]*Sales[[#This Row],[ItemPrice]]</f>
        <v>3578.27</v>
      </c>
      <c r="H465" s="6">
        <f>Sales[[#This Row],[TotalRevenue]]-Sales[[#This Row],[TotalCost]]</f>
        <v>1406.98</v>
      </c>
      <c r="I465" s="4">
        <v>42917</v>
      </c>
      <c r="J465" s="4" t="str">
        <f>CONCATENATE(TEXT(Sales[[#This Row],[OrderDate]],"yyyy"),"-",TEXT(Sales[[#This Row],[OrderDate]],"mm"))</f>
        <v>2017-07</v>
      </c>
      <c r="K465" s="4">
        <v>42921</v>
      </c>
      <c r="L465">
        <v>4</v>
      </c>
      <c r="M465" t="s">
        <v>20</v>
      </c>
      <c r="N465" t="s">
        <v>21</v>
      </c>
      <c r="O465" t="s">
        <v>22</v>
      </c>
      <c r="P465" t="s">
        <v>0</v>
      </c>
      <c r="Q465" t="s">
        <v>23</v>
      </c>
      <c r="R465" t="s">
        <v>24</v>
      </c>
      <c r="S465" t="s">
        <v>25</v>
      </c>
      <c r="T465" t="s">
        <v>26</v>
      </c>
      <c r="U465" t="s">
        <v>27</v>
      </c>
      <c r="V465" t="e" cm="1" vm="1">
        <f t="array" aca="1" ref="V465" ca="1">quantity*item_price</f>
        <v>#VALUE!</v>
      </c>
    </row>
    <row r="466" spans="1:22" x14ac:dyDescent="0.35">
      <c r="A466" t="s">
        <v>262</v>
      </c>
      <c r="B466">
        <v>43769001</v>
      </c>
      <c r="C466">
        <v>1</v>
      </c>
      <c r="D466" s="1">
        <v>2171.29</v>
      </c>
      <c r="E466" s="1">
        <v>3578.27</v>
      </c>
      <c r="F466" s="6">
        <f>Sales[[#This Row],[OrderQuantity]]*Sales[[#This Row],[ItemCost]]</f>
        <v>2171.29</v>
      </c>
      <c r="G466" s="6">
        <f>Sales[[#This Row],[OrderQuantity]]*Sales[[#This Row],[ItemPrice]]</f>
        <v>3578.27</v>
      </c>
      <c r="H466" s="6">
        <f>Sales[[#This Row],[TotalRevenue]]-Sales[[#This Row],[TotalCost]]</f>
        <v>1406.98</v>
      </c>
      <c r="I466" s="4">
        <v>42926</v>
      </c>
      <c r="J466" s="4" t="str">
        <f>CONCATENATE(TEXT(Sales[[#This Row],[OrderDate]],"yyyy"),"-",TEXT(Sales[[#This Row],[OrderDate]],"mm"))</f>
        <v>2017-07</v>
      </c>
      <c r="K466" s="4">
        <v>42928</v>
      </c>
      <c r="L466">
        <v>2</v>
      </c>
      <c r="M466" t="s">
        <v>263</v>
      </c>
      <c r="N466" t="s">
        <v>264</v>
      </c>
      <c r="O466" t="s">
        <v>22</v>
      </c>
      <c r="P466" t="s">
        <v>0</v>
      </c>
      <c r="Q466" t="s">
        <v>23</v>
      </c>
      <c r="R466" t="s">
        <v>24</v>
      </c>
      <c r="S466" t="s">
        <v>71</v>
      </c>
      <c r="T466" t="s">
        <v>26</v>
      </c>
      <c r="U466" t="s">
        <v>27</v>
      </c>
    </row>
    <row r="467" spans="1:22" x14ac:dyDescent="0.35">
      <c r="A467" t="s">
        <v>345</v>
      </c>
      <c r="B467">
        <v>43800001</v>
      </c>
      <c r="C467">
        <v>1</v>
      </c>
      <c r="D467" s="1">
        <v>2171.29</v>
      </c>
      <c r="E467" s="1">
        <v>3578.27</v>
      </c>
      <c r="F467" s="6">
        <f>Sales[[#This Row],[OrderQuantity]]*Sales[[#This Row],[ItemCost]]</f>
        <v>2171.29</v>
      </c>
      <c r="G467" s="6">
        <f>Sales[[#This Row],[OrderQuantity]]*Sales[[#This Row],[ItemPrice]]</f>
        <v>3578.27</v>
      </c>
      <c r="H467" s="6">
        <f>Sales[[#This Row],[TotalRevenue]]-Sales[[#This Row],[TotalCost]]</f>
        <v>1406.98</v>
      </c>
      <c r="I467" s="4">
        <v>42929</v>
      </c>
      <c r="J467" s="4" t="str">
        <f>CONCATENATE(TEXT(Sales[[#This Row],[OrderDate]],"yyyy"),"-",TEXT(Sales[[#This Row],[OrderDate]],"mm"))</f>
        <v>2017-07</v>
      </c>
      <c r="K467" s="4">
        <v>42937</v>
      </c>
      <c r="L467">
        <v>8</v>
      </c>
      <c r="M467" t="s">
        <v>346</v>
      </c>
      <c r="N467" t="s">
        <v>347</v>
      </c>
      <c r="O467" t="s">
        <v>22</v>
      </c>
      <c r="P467" t="s">
        <v>0</v>
      </c>
      <c r="Q467" t="s">
        <v>23</v>
      </c>
      <c r="R467" t="s">
        <v>24</v>
      </c>
      <c r="S467" t="s">
        <v>55</v>
      </c>
      <c r="T467" t="s">
        <v>26</v>
      </c>
      <c r="U467" t="s">
        <v>27</v>
      </c>
    </row>
    <row r="468" spans="1:22" x14ac:dyDescent="0.35">
      <c r="A468" t="s">
        <v>355</v>
      </c>
      <c r="B468">
        <v>43803001</v>
      </c>
      <c r="C468">
        <v>1</v>
      </c>
      <c r="D468" s="1">
        <v>2171.29</v>
      </c>
      <c r="E468" s="1">
        <v>3578.27</v>
      </c>
      <c r="F468" s="6">
        <f>Sales[[#This Row],[OrderQuantity]]*Sales[[#This Row],[ItemCost]]</f>
        <v>2171.29</v>
      </c>
      <c r="G468" s="6">
        <f>Sales[[#This Row],[OrderQuantity]]*Sales[[#This Row],[ItemPrice]]</f>
        <v>3578.27</v>
      </c>
      <c r="H468" s="6">
        <f>Sales[[#This Row],[TotalRevenue]]-Sales[[#This Row],[TotalCost]]</f>
        <v>1406.98</v>
      </c>
      <c r="I468" s="4">
        <v>42930</v>
      </c>
      <c r="J468" s="4" t="str">
        <f>CONCATENATE(TEXT(Sales[[#This Row],[OrderDate]],"yyyy"),"-",TEXT(Sales[[#This Row],[OrderDate]],"mm"))</f>
        <v>2017-07</v>
      </c>
      <c r="K468" s="4">
        <v>42935</v>
      </c>
      <c r="L468">
        <v>5</v>
      </c>
      <c r="M468" t="s">
        <v>356</v>
      </c>
      <c r="N468" t="s">
        <v>357</v>
      </c>
      <c r="O468" t="s">
        <v>22</v>
      </c>
      <c r="P468" t="s">
        <v>0</v>
      </c>
      <c r="Q468" t="s">
        <v>23</v>
      </c>
      <c r="R468" t="s">
        <v>24</v>
      </c>
      <c r="S468" t="s">
        <v>88</v>
      </c>
      <c r="T468" t="s">
        <v>26</v>
      </c>
      <c r="U468" t="s">
        <v>27</v>
      </c>
    </row>
    <row r="469" spans="1:22" x14ac:dyDescent="0.35">
      <c r="A469" t="s">
        <v>439</v>
      </c>
      <c r="B469">
        <v>43833001</v>
      </c>
      <c r="C469">
        <v>1</v>
      </c>
      <c r="D469" s="1">
        <v>2171.29</v>
      </c>
      <c r="E469" s="1">
        <v>3578.27</v>
      </c>
      <c r="F469" s="6">
        <f>Sales[[#This Row],[OrderQuantity]]*Sales[[#This Row],[ItemCost]]</f>
        <v>2171.29</v>
      </c>
      <c r="G469" s="6">
        <f>Sales[[#This Row],[OrderQuantity]]*Sales[[#This Row],[ItemPrice]]</f>
        <v>3578.27</v>
      </c>
      <c r="H469" s="6">
        <f>Sales[[#This Row],[TotalRevenue]]-Sales[[#This Row],[TotalCost]]</f>
        <v>1406.98</v>
      </c>
      <c r="I469" s="4">
        <v>42932</v>
      </c>
      <c r="J469" s="4" t="str">
        <f>CONCATENATE(TEXT(Sales[[#This Row],[OrderDate]],"yyyy"),"-",TEXT(Sales[[#This Row],[OrderDate]],"mm"))</f>
        <v>2017-07</v>
      </c>
      <c r="K469" s="4">
        <v>42941</v>
      </c>
      <c r="L469">
        <v>9</v>
      </c>
      <c r="M469" t="s">
        <v>440</v>
      </c>
      <c r="N469" t="s">
        <v>441</v>
      </c>
      <c r="O469" t="s">
        <v>22</v>
      </c>
      <c r="P469" t="s">
        <v>0</v>
      </c>
      <c r="Q469" t="s">
        <v>23</v>
      </c>
      <c r="R469" t="s">
        <v>24</v>
      </c>
      <c r="S469" t="s">
        <v>25</v>
      </c>
      <c r="T469" t="s">
        <v>26</v>
      </c>
      <c r="U469" t="s">
        <v>27</v>
      </c>
    </row>
    <row r="470" spans="1:22" x14ac:dyDescent="0.35">
      <c r="A470" t="s">
        <v>445</v>
      </c>
      <c r="B470">
        <v>43835001</v>
      </c>
      <c r="C470">
        <v>1</v>
      </c>
      <c r="D470" s="1">
        <v>1898.09</v>
      </c>
      <c r="E470" s="1">
        <v>3374.99</v>
      </c>
      <c r="F470" s="6">
        <f>Sales[[#This Row],[OrderQuantity]]*Sales[[#This Row],[ItemCost]]</f>
        <v>1898.09</v>
      </c>
      <c r="G470" s="6">
        <f>Sales[[#This Row],[OrderQuantity]]*Sales[[#This Row],[ItemPrice]]</f>
        <v>3374.99</v>
      </c>
      <c r="H470" s="6">
        <f>Sales[[#This Row],[TotalRevenue]]-Sales[[#This Row],[TotalCost]]</f>
        <v>1476.8999999999999</v>
      </c>
      <c r="I470" s="4">
        <v>42932</v>
      </c>
      <c r="J470" s="4" t="str">
        <f>CONCATENATE(TEXT(Sales[[#This Row],[OrderDate]],"yyyy"),"-",TEXT(Sales[[#This Row],[OrderDate]],"mm"))</f>
        <v>2017-07</v>
      </c>
      <c r="K470" s="4">
        <v>42936</v>
      </c>
      <c r="L470">
        <v>4</v>
      </c>
      <c r="M470" t="s">
        <v>446</v>
      </c>
      <c r="N470" t="s">
        <v>447</v>
      </c>
      <c r="O470" t="s">
        <v>22</v>
      </c>
      <c r="P470" t="s">
        <v>0</v>
      </c>
      <c r="Q470" t="s">
        <v>23</v>
      </c>
      <c r="R470" t="s">
        <v>33</v>
      </c>
      <c r="S470" t="s">
        <v>419</v>
      </c>
      <c r="T470" t="s">
        <v>1</v>
      </c>
      <c r="U470" t="s">
        <v>36</v>
      </c>
    </row>
    <row r="471" spans="1:22" x14ac:dyDescent="0.35">
      <c r="A471" t="s">
        <v>448</v>
      </c>
      <c r="B471">
        <v>43836001</v>
      </c>
      <c r="C471">
        <v>1</v>
      </c>
      <c r="D471" s="1">
        <v>413.15</v>
      </c>
      <c r="E471" s="1">
        <v>699.1</v>
      </c>
      <c r="F471" s="6">
        <f>Sales[[#This Row],[OrderQuantity]]*Sales[[#This Row],[ItemCost]]</f>
        <v>413.15</v>
      </c>
      <c r="G471" s="6">
        <f>Sales[[#This Row],[OrderQuantity]]*Sales[[#This Row],[ItemPrice]]</f>
        <v>699.1</v>
      </c>
      <c r="H471" s="6">
        <f>Sales[[#This Row],[TotalRevenue]]-Sales[[#This Row],[TotalCost]]</f>
        <v>285.95000000000005</v>
      </c>
      <c r="I471" s="4">
        <v>42932</v>
      </c>
      <c r="J471" s="4" t="str">
        <f>CONCATENATE(TEXT(Sales[[#This Row],[OrderDate]],"yyyy"),"-",TEXT(Sales[[#This Row],[OrderDate]],"mm"))</f>
        <v>2017-07</v>
      </c>
      <c r="K471" s="4">
        <v>42937</v>
      </c>
      <c r="L471">
        <v>5</v>
      </c>
      <c r="M471" t="s">
        <v>449</v>
      </c>
      <c r="N471" t="s">
        <v>441</v>
      </c>
      <c r="O471" t="s">
        <v>22</v>
      </c>
      <c r="P471" t="s">
        <v>0</v>
      </c>
      <c r="Q471" t="s">
        <v>23</v>
      </c>
      <c r="R471" t="s">
        <v>24</v>
      </c>
      <c r="S471" t="s">
        <v>450</v>
      </c>
      <c r="T471" t="s">
        <v>26</v>
      </c>
      <c r="U471" t="s">
        <v>47</v>
      </c>
    </row>
    <row r="472" spans="1:22" x14ac:dyDescent="0.35">
      <c r="A472" t="s">
        <v>464</v>
      </c>
      <c r="B472">
        <v>43918001</v>
      </c>
      <c r="C472">
        <v>1</v>
      </c>
      <c r="D472" s="1">
        <v>2171.29</v>
      </c>
      <c r="E472" s="1">
        <v>3578.27</v>
      </c>
      <c r="F472" s="6">
        <f>Sales[[#This Row],[OrderQuantity]]*Sales[[#This Row],[ItemCost]]</f>
        <v>2171.29</v>
      </c>
      <c r="G472" s="6">
        <f>Sales[[#This Row],[OrderQuantity]]*Sales[[#This Row],[ItemPrice]]</f>
        <v>3578.27</v>
      </c>
      <c r="H472" s="6">
        <f>Sales[[#This Row],[TotalRevenue]]-Sales[[#This Row],[TotalCost]]</f>
        <v>1406.98</v>
      </c>
      <c r="I472" s="4">
        <v>42933</v>
      </c>
      <c r="J472" s="4" t="str">
        <f>CONCATENATE(TEXT(Sales[[#This Row],[OrderDate]],"yyyy"),"-",TEXT(Sales[[#This Row],[OrderDate]],"mm"))</f>
        <v>2017-07</v>
      </c>
      <c r="K472" s="4">
        <v>42936</v>
      </c>
      <c r="L472">
        <v>3</v>
      </c>
      <c r="M472" t="s">
        <v>465</v>
      </c>
      <c r="N472" t="s">
        <v>264</v>
      </c>
      <c r="O472" t="s">
        <v>22</v>
      </c>
      <c r="P472" t="s">
        <v>0</v>
      </c>
      <c r="Q472" t="s">
        <v>23</v>
      </c>
      <c r="R472" t="s">
        <v>24</v>
      </c>
      <c r="S472" t="s">
        <v>84</v>
      </c>
      <c r="T472" t="s">
        <v>26</v>
      </c>
      <c r="U472" t="s">
        <v>27</v>
      </c>
    </row>
    <row r="473" spans="1:22" x14ac:dyDescent="0.35">
      <c r="A473" t="s">
        <v>589</v>
      </c>
      <c r="B473">
        <v>43972001</v>
      </c>
      <c r="C473">
        <v>1</v>
      </c>
      <c r="D473" s="1">
        <v>2171.29</v>
      </c>
      <c r="E473" s="1">
        <v>3578.27</v>
      </c>
      <c r="F473" s="6">
        <f>Sales[[#This Row],[OrderQuantity]]*Sales[[#This Row],[ItemCost]]</f>
        <v>2171.29</v>
      </c>
      <c r="G473" s="6">
        <f>Sales[[#This Row],[OrderQuantity]]*Sales[[#This Row],[ItemPrice]]</f>
        <v>3578.27</v>
      </c>
      <c r="H473" s="6">
        <f>Sales[[#This Row],[TotalRevenue]]-Sales[[#This Row],[TotalCost]]</f>
        <v>1406.98</v>
      </c>
      <c r="I473" s="4">
        <v>42939</v>
      </c>
      <c r="J473" s="4" t="str">
        <f>CONCATENATE(TEXT(Sales[[#This Row],[OrderDate]],"yyyy"),"-",TEXT(Sales[[#This Row],[OrderDate]],"mm"))</f>
        <v>2017-07</v>
      </c>
      <c r="K473" s="4">
        <v>42948</v>
      </c>
      <c r="L473">
        <v>9</v>
      </c>
      <c r="M473" t="s">
        <v>590</v>
      </c>
      <c r="N473" t="s">
        <v>591</v>
      </c>
      <c r="O473" t="s">
        <v>22</v>
      </c>
      <c r="P473" t="s">
        <v>0</v>
      </c>
      <c r="Q473" t="s">
        <v>23</v>
      </c>
      <c r="R473" t="s">
        <v>24</v>
      </c>
      <c r="S473" t="s">
        <v>88</v>
      </c>
      <c r="T473" t="s">
        <v>26</v>
      </c>
      <c r="U473" t="s">
        <v>27</v>
      </c>
    </row>
    <row r="474" spans="1:22" x14ac:dyDescent="0.35">
      <c r="A474" t="s">
        <v>643</v>
      </c>
      <c r="B474">
        <v>43995001</v>
      </c>
      <c r="C474">
        <v>1</v>
      </c>
      <c r="D474" s="1">
        <v>2171.29</v>
      </c>
      <c r="E474" s="1">
        <v>3578.27</v>
      </c>
      <c r="F474" s="6">
        <f>Sales[[#This Row],[OrderQuantity]]*Sales[[#This Row],[ItemCost]]</f>
        <v>2171.29</v>
      </c>
      <c r="G474" s="6">
        <f>Sales[[#This Row],[OrderQuantity]]*Sales[[#This Row],[ItemPrice]]</f>
        <v>3578.27</v>
      </c>
      <c r="H474" s="6">
        <f>Sales[[#This Row],[TotalRevenue]]-Sales[[#This Row],[TotalCost]]</f>
        <v>1406.98</v>
      </c>
      <c r="I474" s="4">
        <v>42941</v>
      </c>
      <c r="J474" s="4" t="str">
        <f>CONCATENATE(TEXT(Sales[[#This Row],[OrderDate]],"yyyy"),"-",TEXT(Sales[[#This Row],[OrderDate]],"mm"))</f>
        <v>2017-07</v>
      </c>
      <c r="K474" s="4">
        <v>42947</v>
      </c>
      <c r="L474">
        <v>6</v>
      </c>
      <c r="M474" t="s">
        <v>644</v>
      </c>
      <c r="N474" t="s">
        <v>441</v>
      </c>
      <c r="O474" t="s">
        <v>22</v>
      </c>
      <c r="P474" t="s">
        <v>0</v>
      </c>
      <c r="Q474" t="s">
        <v>23</v>
      </c>
      <c r="R474" t="s">
        <v>24</v>
      </c>
      <c r="S474" t="s">
        <v>71</v>
      </c>
      <c r="T474" t="s">
        <v>26</v>
      </c>
      <c r="U474" t="s">
        <v>27</v>
      </c>
    </row>
    <row r="475" spans="1:22" x14ac:dyDescent="0.35">
      <c r="A475" t="s">
        <v>665</v>
      </c>
      <c r="B475">
        <v>44005001</v>
      </c>
      <c r="C475">
        <v>1</v>
      </c>
      <c r="D475" s="1">
        <v>413.15</v>
      </c>
      <c r="E475" s="1">
        <v>699.1</v>
      </c>
      <c r="F475" s="6">
        <f>Sales[[#This Row],[OrderQuantity]]*Sales[[#This Row],[ItemCost]]</f>
        <v>413.15</v>
      </c>
      <c r="G475" s="6">
        <f>Sales[[#This Row],[OrderQuantity]]*Sales[[#This Row],[ItemPrice]]</f>
        <v>699.1</v>
      </c>
      <c r="H475" s="6">
        <f>Sales[[#This Row],[TotalRevenue]]-Sales[[#This Row],[TotalCost]]</f>
        <v>285.95000000000005</v>
      </c>
      <c r="I475" s="4">
        <v>42942</v>
      </c>
      <c r="J475" s="4" t="str">
        <f>CONCATENATE(TEXT(Sales[[#This Row],[OrderDate]],"yyyy"),"-",TEXT(Sales[[#This Row],[OrderDate]],"mm"))</f>
        <v>2017-07</v>
      </c>
      <c r="K475" s="4">
        <v>42946</v>
      </c>
      <c r="L475">
        <v>4</v>
      </c>
      <c r="M475" t="s">
        <v>666</v>
      </c>
      <c r="N475" t="s">
        <v>21</v>
      </c>
      <c r="O475" t="s">
        <v>22</v>
      </c>
      <c r="P475" t="s">
        <v>0</v>
      </c>
      <c r="Q475" t="s">
        <v>23</v>
      </c>
      <c r="R475" t="s">
        <v>24</v>
      </c>
      <c r="S475" t="s">
        <v>507</v>
      </c>
      <c r="T475" t="s">
        <v>1</v>
      </c>
      <c r="U475" t="s">
        <v>47</v>
      </c>
    </row>
    <row r="476" spans="1:22" x14ac:dyDescent="0.35">
      <c r="A476" t="s">
        <v>704</v>
      </c>
      <c r="B476">
        <v>44022001</v>
      </c>
      <c r="C476">
        <v>1</v>
      </c>
      <c r="D476" s="1">
        <v>2171.29</v>
      </c>
      <c r="E476" s="1">
        <v>3578.27</v>
      </c>
      <c r="F476" s="6">
        <f>Sales[[#This Row],[OrderQuantity]]*Sales[[#This Row],[ItemCost]]</f>
        <v>2171.29</v>
      </c>
      <c r="G476" s="6">
        <f>Sales[[#This Row],[OrderQuantity]]*Sales[[#This Row],[ItemPrice]]</f>
        <v>3578.27</v>
      </c>
      <c r="H476" s="6">
        <f>Sales[[#This Row],[TotalRevenue]]-Sales[[#This Row],[TotalCost]]</f>
        <v>1406.98</v>
      </c>
      <c r="I476" s="4">
        <v>42944</v>
      </c>
      <c r="J476" s="4" t="str">
        <f>CONCATENATE(TEXT(Sales[[#This Row],[OrderDate]],"yyyy"),"-",TEXT(Sales[[#This Row],[OrderDate]],"mm"))</f>
        <v>2017-07</v>
      </c>
      <c r="K476" s="4">
        <v>42946</v>
      </c>
      <c r="L476">
        <v>2</v>
      </c>
      <c r="M476" t="s">
        <v>705</v>
      </c>
      <c r="N476" t="s">
        <v>706</v>
      </c>
      <c r="O476" t="s">
        <v>22</v>
      </c>
      <c r="P476" t="s">
        <v>0</v>
      </c>
      <c r="Q476" t="s">
        <v>23</v>
      </c>
      <c r="R476" t="s">
        <v>24</v>
      </c>
      <c r="S476" t="s">
        <v>84</v>
      </c>
      <c r="T476" t="s">
        <v>26</v>
      </c>
      <c r="U476" t="s">
        <v>27</v>
      </c>
    </row>
    <row r="477" spans="1:22" x14ac:dyDescent="0.35">
      <c r="A477" t="s">
        <v>707</v>
      </c>
      <c r="B477">
        <v>44023001</v>
      </c>
      <c r="C477">
        <v>1</v>
      </c>
      <c r="D477" s="1">
        <v>1898.09</v>
      </c>
      <c r="E477" s="1">
        <v>3374.99</v>
      </c>
      <c r="F477" s="6">
        <f>Sales[[#This Row],[OrderQuantity]]*Sales[[#This Row],[ItemCost]]</f>
        <v>1898.09</v>
      </c>
      <c r="G477" s="6">
        <f>Sales[[#This Row],[OrderQuantity]]*Sales[[#This Row],[ItemPrice]]</f>
        <v>3374.99</v>
      </c>
      <c r="H477" s="6">
        <f>Sales[[#This Row],[TotalRevenue]]-Sales[[#This Row],[TotalCost]]</f>
        <v>1476.8999999999999</v>
      </c>
      <c r="I477" s="4">
        <v>42944</v>
      </c>
      <c r="J477" s="4" t="str">
        <f>CONCATENATE(TEXT(Sales[[#This Row],[OrderDate]],"yyyy"),"-",TEXT(Sales[[#This Row],[OrderDate]],"mm"))</f>
        <v>2017-07</v>
      </c>
      <c r="K477" s="4">
        <v>42951</v>
      </c>
      <c r="L477">
        <v>7</v>
      </c>
      <c r="M477" t="s">
        <v>708</v>
      </c>
      <c r="N477" t="s">
        <v>591</v>
      </c>
      <c r="O477" t="s">
        <v>22</v>
      </c>
      <c r="P477" t="s">
        <v>0</v>
      </c>
      <c r="Q477" t="s">
        <v>23</v>
      </c>
      <c r="R477" t="s">
        <v>33</v>
      </c>
      <c r="S477" t="s">
        <v>435</v>
      </c>
      <c r="T477" t="s">
        <v>1</v>
      </c>
      <c r="U477" t="s">
        <v>36</v>
      </c>
    </row>
    <row r="478" spans="1:22" x14ac:dyDescent="0.35">
      <c r="A478" t="s">
        <v>715</v>
      </c>
      <c r="B478">
        <v>44027001</v>
      </c>
      <c r="C478">
        <v>1</v>
      </c>
      <c r="D478" s="1">
        <v>2171.29</v>
      </c>
      <c r="E478" s="1">
        <v>3578.27</v>
      </c>
      <c r="F478" s="6">
        <f>Sales[[#This Row],[OrderQuantity]]*Sales[[#This Row],[ItemCost]]</f>
        <v>2171.29</v>
      </c>
      <c r="G478" s="6">
        <f>Sales[[#This Row],[OrderQuantity]]*Sales[[#This Row],[ItemPrice]]</f>
        <v>3578.27</v>
      </c>
      <c r="H478" s="6">
        <f>Sales[[#This Row],[TotalRevenue]]-Sales[[#This Row],[TotalCost]]</f>
        <v>1406.98</v>
      </c>
      <c r="I478" s="4">
        <v>42944</v>
      </c>
      <c r="J478" s="4" t="str">
        <f>CONCATENATE(TEXT(Sales[[#This Row],[OrderDate]],"yyyy"),"-",TEXT(Sales[[#This Row],[OrderDate]],"mm"))</f>
        <v>2017-07</v>
      </c>
      <c r="K478" s="4">
        <v>42947</v>
      </c>
      <c r="L478">
        <v>3</v>
      </c>
      <c r="M478" t="s">
        <v>716</v>
      </c>
      <c r="N478" t="s">
        <v>717</v>
      </c>
      <c r="O478" t="s">
        <v>22</v>
      </c>
      <c r="P478" t="s">
        <v>0</v>
      </c>
      <c r="Q478" t="s">
        <v>23</v>
      </c>
      <c r="R478" t="s">
        <v>24</v>
      </c>
      <c r="S478" t="s">
        <v>25</v>
      </c>
      <c r="T478" t="s">
        <v>26</v>
      </c>
      <c r="U478" t="s">
        <v>27</v>
      </c>
    </row>
    <row r="479" spans="1:22" x14ac:dyDescent="0.35">
      <c r="A479" t="s">
        <v>800</v>
      </c>
      <c r="B479">
        <v>44064001</v>
      </c>
      <c r="C479">
        <v>1</v>
      </c>
      <c r="D479" s="1">
        <v>2171.29</v>
      </c>
      <c r="E479" s="1">
        <v>3578.27</v>
      </c>
      <c r="F479" s="6">
        <f>Sales[[#This Row],[OrderQuantity]]*Sales[[#This Row],[ItemCost]]</f>
        <v>2171.29</v>
      </c>
      <c r="G479" s="6">
        <f>Sales[[#This Row],[OrderQuantity]]*Sales[[#This Row],[ItemPrice]]</f>
        <v>3578.27</v>
      </c>
      <c r="H479" s="6">
        <f>Sales[[#This Row],[TotalRevenue]]-Sales[[#This Row],[TotalCost]]</f>
        <v>1406.98</v>
      </c>
      <c r="I479" s="4">
        <v>42948</v>
      </c>
      <c r="J479" s="4" t="str">
        <f>CONCATENATE(TEXT(Sales[[#This Row],[OrderDate]],"yyyy"),"-",TEXT(Sales[[#This Row],[OrderDate]],"mm"))</f>
        <v>2017-08</v>
      </c>
      <c r="K479" s="4">
        <v>42954</v>
      </c>
      <c r="L479">
        <v>6</v>
      </c>
      <c r="M479" t="s">
        <v>801</v>
      </c>
      <c r="N479" t="s">
        <v>802</v>
      </c>
      <c r="O479" t="s">
        <v>22</v>
      </c>
      <c r="P479" t="s">
        <v>0</v>
      </c>
      <c r="Q479" t="s">
        <v>23</v>
      </c>
      <c r="R479" t="s">
        <v>24</v>
      </c>
      <c r="S479" t="s">
        <v>25</v>
      </c>
      <c r="T479" t="s">
        <v>26</v>
      </c>
      <c r="U479" t="s">
        <v>27</v>
      </c>
    </row>
    <row r="480" spans="1:22" x14ac:dyDescent="0.35">
      <c r="A480" t="s">
        <v>816</v>
      </c>
      <c r="B480">
        <v>44070001</v>
      </c>
      <c r="C480">
        <v>1</v>
      </c>
      <c r="D480" s="1">
        <v>1898.09</v>
      </c>
      <c r="E480" s="1">
        <v>3374.99</v>
      </c>
      <c r="F480" s="6">
        <f>Sales[[#This Row],[OrderQuantity]]*Sales[[#This Row],[ItemCost]]</f>
        <v>1898.09</v>
      </c>
      <c r="G480" s="6">
        <f>Sales[[#This Row],[OrderQuantity]]*Sales[[#This Row],[ItemPrice]]</f>
        <v>3374.99</v>
      </c>
      <c r="H480" s="6">
        <f>Sales[[#This Row],[TotalRevenue]]-Sales[[#This Row],[TotalCost]]</f>
        <v>1476.8999999999999</v>
      </c>
      <c r="I480" s="4">
        <v>42949</v>
      </c>
      <c r="J480" s="4" t="str">
        <f>CONCATENATE(TEXT(Sales[[#This Row],[OrderDate]],"yyyy"),"-",TEXT(Sales[[#This Row],[OrderDate]],"mm"))</f>
        <v>2017-08</v>
      </c>
      <c r="K480" s="4">
        <v>42956</v>
      </c>
      <c r="L480">
        <v>7</v>
      </c>
      <c r="M480" t="s">
        <v>817</v>
      </c>
      <c r="N480" t="s">
        <v>347</v>
      </c>
      <c r="O480" t="s">
        <v>22</v>
      </c>
      <c r="P480" t="s">
        <v>0</v>
      </c>
      <c r="Q480" t="s">
        <v>23</v>
      </c>
      <c r="R480" t="s">
        <v>33</v>
      </c>
      <c r="S480" t="s">
        <v>435</v>
      </c>
      <c r="T480" t="s">
        <v>1</v>
      </c>
      <c r="U480" t="s">
        <v>36</v>
      </c>
    </row>
    <row r="481" spans="1:21" x14ac:dyDescent="0.35">
      <c r="A481" t="s">
        <v>829</v>
      </c>
      <c r="B481">
        <v>44136001</v>
      </c>
      <c r="C481">
        <v>1</v>
      </c>
      <c r="D481" s="1">
        <v>2171.29</v>
      </c>
      <c r="E481" s="1">
        <v>3578.27</v>
      </c>
      <c r="F481" s="6">
        <f>Sales[[#This Row],[OrderQuantity]]*Sales[[#This Row],[ItemCost]]</f>
        <v>2171.29</v>
      </c>
      <c r="G481" s="6">
        <f>Sales[[#This Row],[OrderQuantity]]*Sales[[#This Row],[ItemPrice]]</f>
        <v>3578.27</v>
      </c>
      <c r="H481" s="6">
        <f>Sales[[#This Row],[TotalRevenue]]-Sales[[#This Row],[TotalCost]]</f>
        <v>1406.98</v>
      </c>
      <c r="I481" s="4">
        <v>42950</v>
      </c>
      <c r="J481" s="4" t="str">
        <f>CONCATENATE(TEXT(Sales[[#This Row],[OrderDate]],"yyyy"),"-",TEXT(Sales[[#This Row],[OrderDate]],"mm"))</f>
        <v>2017-08</v>
      </c>
      <c r="K481" s="4">
        <v>42953</v>
      </c>
      <c r="L481">
        <v>3</v>
      </c>
      <c r="M481" t="s">
        <v>830</v>
      </c>
      <c r="N481" t="s">
        <v>706</v>
      </c>
      <c r="O481" t="s">
        <v>22</v>
      </c>
      <c r="P481" t="s">
        <v>0</v>
      </c>
      <c r="Q481" t="s">
        <v>23</v>
      </c>
      <c r="R481" t="s">
        <v>24</v>
      </c>
      <c r="S481" t="s">
        <v>55</v>
      </c>
      <c r="T481" t="s">
        <v>26</v>
      </c>
      <c r="U481" t="s">
        <v>27</v>
      </c>
    </row>
    <row r="482" spans="1:21" x14ac:dyDescent="0.35">
      <c r="A482" t="s">
        <v>843</v>
      </c>
      <c r="B482">
        <v>44142001</v>
      </c>
      <c r="C482">
        <v>1</v>
      </c>
      <c r="D482" s="1">
        <v>2171.29</v>
      </c>
      <c r="E482" s="1">
        <v>3578.27</v>
      </c>
      <c r="F482" s="6">
        <f>Sales[[#This Row],[OrderQuantity]]*Sales[[#This Row],[ItemCost]]</f>
        <v>2171.29</v>
      </c>
      <c r="G482" s="6">
        <f>Sales[[#This Row],[OrderQuantity]]*Sales[[#This Row],[ItemPrice]]</f>
        <v>3578.27</v>
      </c>
      <c r="H482" s="6">
        <f>Sales[[#This Row],[TotalRevenue]]-Sales[[#This Row],[TotalCost]]</f>
        <v>1406.98</v>
      </c>
      <c r="I482" s="4">
        <v>42951</v>
      </c>
      <c r="J482" s="4" t="str">
        <f>CONCATENATE(TEXT(Sales[[#This Row],[OrderDate]],"yyyy"),"-",TEXT(Sales[[#This Row],[OrderDate]],"mm"))</f>
        <v>2017-08</v>
      </c>
      <c r="K482" s="4">
        <v>42957</v>
      </c>
      <c r="L482">
        <v>6</v>
      </c>
      <c r="M482" t="s">
        <v>844</v>
      </c>
      <c r="N482" t="s">
        <v>706</v>
      </c>
      <c r="O482" t="s">
        <v>22</v>
      </c>
      <c r="P482" t="s">
        <v>0</v>
      </c>
      <c r="Q482" t="s">
        <v>23</v>
      </c>
      <c r="R482" t="s">
        <v>24</v>
      </c>
      <c r="S482" t="s">
        <v>84</v>
      </c>
      <c r="T482" t="s">
        <v>26</v>
      </c>
      <c r="U482" t="s">
        <v>27</v>
      </c>
    </row>
    <row r="483" spans="1:21" x14ac:dyDescent="0.35">
      <c r="A483" t="s">
        <v>1008</v>
      </c>
      <c r="B483">
        <v>44218001</v>
      </c>
      <c r="C483">
        <v>1</v>
      </c>
      <c r="D483" s="1">
        <v>2171.29</v>
      </c>
      <c r="E483" s="1">
        <v>3578.27</v>
      </c>
      <c r="F483" s="6">
        <f>Sales[[#This Row],[OrderQuantity]]*Sales[[#This Row],[ItemCost]]</f>
        <v>2171.29</v>
      </c>
      <c r="G483" s="6">
        <f>Sales[[#This Row],[OrderQuantity]]*Sales[[#This Row],[ItemPrice]]</f>
        <v>3578.27</v>
      </c>
      <c r="H483" s="6">
        <f>Sales[[#This Row],[TotalRevenue]]-Sales[[#This Row],[TotalCost]]</f>
        <v>1406.98</v>
      </c>
      <c r="I483" s="4">
        <v>42967</v>
      </c>
      <c r="J483" s="4" t="str">
        <f>CONCATENATE(TEXT(Sales[[#This Row],[OrderDate]],"yyyy"),"-",TEXT(Sales[[#This Row],[OrderDate]],"mm"))</f>
        <v>2017-08</v>
      </c>
      <c r="K483" s="4">
        <v>42973</v>
      </c>
      <c r="L483">
        <v>6</v>
      </c>
      <c r="M483" t="s">
        <v>1009</v>
      </c>
      <c r="N483" t="s">
        <v>1010</v>
      </c>
      <c r="O483" t="s">
        <v>22</v>
      </c>
      <c r="P483" t="s">
        <v>0</v>
      </c>
      <c r="Q483" t="s">
        <v>23</v>
      </c>
      <c r="R483" t="s">
        <v>24</v>
      </c>
      <c r="S483" t="s">
        <v>55</v>
      </c>
      <c r="T483" t="s">
        <v>26</v>
      </c>
      <c r="U483" t="s">
        <v>27</v>
      </c>
    </row>
    <row r="484" spans="1:21" x14ac:dyDescent="0.35">
      <c r="A484" t="s">
        <v>1048</v>
      </c>
      <c r="B484">
        <v>44235001</v>
      </c>
      <c r="C484">
        <v>1</v>
      </c>
      <c r="D484" s="1">
        <v>2171.29</v>
      </c>
      <c r="E484" s="1">
        <v>3578.27</v>
      </c>
      <c r="F484" s="6">
        <f>Sales[[#This Row],[OrderQuantity]]*Sales[[#This Row],[ItemCost]]</f>
        <v>2171.29</v>
      </c>
      <c r="G484" s="6">
        <f>Sales[[#This Row],[OrderQuantity]]*Sales[[#This Row],[ItemPrice]]</f>
        <v>3578.27</v>
      </c>
      <c r="H484" s="6">
        <f>Sales[[#This Row],[TotalRevenue]]-Sales[[#This Row],[TotalCost]]</f>
        <v>1406.98</v>
      </c>
      <c r="I484" s="4">
        <v>42970</v>
      </c>
      <c r="J484" s="4" t="str">
        <f>CONCATENATE(TEXT(Sales[[#This Row],[OrderDate]],"yyyy"),"-",TEXT(Sales[[#This Row],[OrderDate]],"mm"))</f>
        <v>2017-08</v>
      </c>
      <c r="K484" s="4">
        <v>42977</v>
      </c>
      <c r="L484">
        <v>7</v>
      </c>
      <c r="M484" t="s">
        <v>1049</v>
      </c>
      <c r="N484" t="s">
        <v>1010</v>
      </c>
      <c r="O484" t="s">
        <v>22</v>
      </c>
      <c r="P484" t="s">
        <v>0</v>
      </c>
      <c r="Q484" t="s">
        <v>23</v>
      </c>
      <c r="R484" t="s">
        <v>24</v>
      </c>
      <c r="S484" t="s">
        <v>84</v>
      </c>
      <c r="T484" t="s">
        <v>26</v>
      </c>
      <c r="U484" t="s">
        <v>27</v>
      </c>
    </row>
    <row r="485" spans="1:21" x14ac:dyDescent="0.35">
      <c r="A485" t="s">
        <v>1106</v>
      </c>
      <c r="B485">
        <v>44261001</v>
      </c>
      <c r="C485">
        <v>1</v>
      </c>
      <c r="D485" s="1">
        <v>2171.29</v>
      </c>
      <c r="E485" s="1">
        <v>3578.27</v>
      </c>
      <c r="F485" s="6">
        <f>Sales[[#This Row],[OrderQuantity]]*Sales[[#This Row],[ItemCost]]</f>
        <v>2171.29</v>
      </c>
      <c r="G485" s="6">
        <f>Sales[[#This Row],[OrderQuantity]]*Sales[[#This Row],[ItemPrice]]</f>
        <v>3578.27</v>
      </c>
      <c r="H485" s="6">
        <f>Sales[[#This Row],[TotalRevenue]]-Sales[[#This Row],[TotalCost]]</f>
        <v>1406.98</v>
      </c>
      <c r="I485" s="4">
        <v>42975</v>
      </c>
      <c r="J485" s="4" t="str">
        <f>CONCATENATE(TEXT(Sales[[#This Row],[OrderDate]],"yyyy"),"-",TEXT(Sales[[#This Row],[OrderDate]],"mm"))</f>
        <v>2017-08</v>
      </c>
      <c r="K485" s="4">
        <v>42985</v>
      </c>
      <c r="L485">
        <v>10</v>
      </c>
      <c r="M485" t="s">
        <v>1107</v>
      </c>
      <c r="N485" t="s">
        <v>1108</v>
      </c>
      <c r="O485" t="s">
        <v>22</v>
      </c>
      <c r="P485" t="s">
        <v>0</v>
      </c>
      <c r="Q485" t="s">
        <v>23</v>
      </c>
      <c r="R485" t="s">
        <v>24</v>
      </c>
      <c r="S485" t="s">
        <v>71</v>
      </c>
      <c r="T485" t="s">
        <v>26</v>
      </c>
      <c r="U485" t="s">
        <v>27</v>
      </c>
    </row>
    <row r="486" spans="1:21" x14ac:dyDescent="0.35">
      <c r="A486" t="s">
        <v>1326</v>
      </c>
      <c r="B486">
        <v>44403001</v>
      </c>
      <c r="C486">
        <v>1</v>
      </c>
      <c r="D486" s="1">
        <v>1898.09</v>
      </c>
      <c r="E486" s="1">
        <v>3374.99</v>
      </c>
      <c r="F486" s="6">
        <f>Sales[[#This Row],[OrderQuantity]]*Sales[[#This Row],[ItemCost]]</f>
        <v>1898.09</v>
      </c>
      <c r="G486" s="6">
        <f>Sales[[#This Row],[OrderQuantity]]*Sales[[#This Row],[ItemPrice]]</f>
        <v>3374.99</v>
      </c>
      <c r="H486" s="6">
        <f>Sales[[#This Row],[TotalRevenue]]-Sales[[#This Row],[TotalCost]]</f>
        <v>1476.8999999999999</v>
      </c>
      <c r="I486" s="4">
        <v>42993</v>
      </c>
      <c r="J486" s="4" t="str">
        <f>CONCATENATE(TEXT(Sales[[#This Row],[OrderDate]],"yyyy"),"-",TEXT(Sales[[#This Row],[OrderDate]],"mm"))</f>
        <v>2017-09</v>
      </c>
      <c r="K486" s="4">
        <v>43001</v>
      </c>
      <c r="L486">
        <v>8</v>
      </c>
      <c r="M486" t="s">
        <v>1327</v>
      </c>
      <c r="N486" t="s">
        <v>717</v>
      </c>
      <c r="O486" t="s">
        <v>22</v>
      </c>
      <c r="P486" t="s">
        <v>0</v>
      </c>
      <c r="Q486" t="s">
        <v>23</v>
      </c>
      <c r="R486" t="s">
        <v>33</v>
      </c>
      <c r="S486" t="s">
        <v>160</v>
      </c>
      <c r="T486" t="s">
        <v>1</v>
      </c>
      <c r="U486" t="s">
        <v>36</v>
      </c>
    </row>
    <row r="487" spans="1:21" x14ac:dyDescent="0.35">
      <c r="A487" t="s">
        <v>1393</v>
      </c>
      <c r="B487">
        <v>44436001</v>
      </c>
      <c r="C487">
        <v>1</v>
      </c>
      <c r="D487" s="1">
        <v>413.15</v>
      </c>
      <c r="E487" s="1">
        <v>699.1</v>
      </c>
      <c r="F487" s="6">
        <f>Sales[[#This Row],[OrderQuantity]]*Sales[[#This Row],[ItemCost]]</f>
        <v>413.15</v>
      </c>
      <c r="G487" s="6">
        <f>Sales[[#This Row],[OrderQuantity]]*Sales[[#This Row],[ItemPrice]]</f>
        <v>699.1</v>
      </c>
      <c r="H487" s="6">
        <f>Sales[[#This Row],[TotalRevenue]]-Sales[[#This Row],[TotalCost]]</f>
        <v>285.95000000000005</v>
      </c>
      <c r="I487" s="4">
        <v>43000</v>
      </c>
      <c r="J487" s="4" t="str">
        <f>CONCATENATE(TEXT(Sales[[#This Row],[OrderDate]],"yyyy"),"-",TEXT(Sales[[#This Row],[OrderDate]],"mm"))</f>
        <v>2017-09</v>
      </c>
      <c r="K487" s="4">
        <v>43008</v>
      </c>
      <c r="L487">
        <v>8</v>
      </c>
      <c r="M487" t="s">
        <v>1394</v>
      </c>
      <c r="N487" t="s">
        <v>441</v>
      </c>
      <c r="O487" t="s">
        <v>22</v>
      </c>
      <c r="P487" t="s">
        <v>0</v>
      </c>
      <c r="Q487" t="s">
        <v>23</v>
      </c>
      <c r="R487" t="s">
        <v>24</v>
      </c>
      <c r="S487" t="s">
        <v>492</v>
      </c>
      <c r="T487" t="s">
        <v>26</v>
      </c>
      <c r="U487" t="s">
        <v>47</v>
      </c>
    </row>
    <row r="488" spans="1:21" x14ac:dyDescent="0.35">
      <c r="A488" t="s">
        <v>1403</v>
      </c>
      <c r="B488">
        <v>44441001</v>
      </c>
      <c r="C488">
        <v>1</v>
      </c>
      <c r="D488" s="1">
        <v>2171.29</v>
      </c>
      <c r="E488" s="1">
        <v>3578.27</v>
      </c>
      <c r="F488" s="6">
        <f>Sales[[#This Row],[OrderQuantity]]*Sales[[#This Row],[ItemCost]]</f>
        <v>2171.29</v>
      </c>
      <c r="G488" s="6">
        <f>Sales[[#This Row],[OrderQuantity]]*Sales[[#This Row],[ItemPrice]]</f>
        <v>3578.27</v>
      </c>
      <c r="H488" s="6">
        <f>Sales[[#This Row],[TotalRevenue]]-Sales[[#This Row],[TotalCost]]</f>
        <v>1406.98</v>
      </c>
      <c r="I488" s="4">
        <v>43001</v>
      </c>
      <c r="J488" s="4" t="str">
        <f>CONCATENATE(TEXT(Sales[[#This Row],[OrderDate]],"yyyy"),"-",TEXT(Sales[[#This Row],[OrderDate]],"mm"))</f>
        <v>2017-09</v>
      </c>
      <c r="K488" s="4">
        <v>43008</v>
      </c>
      <c r="L488">
        <v>7</v>
      </c>
      <c r="M488" t="s">
        <v>1404</v>
      </c>
      <c r="N488" t="s">
        <v>1010</v>
      </c>
      <c r="O488" t="s">
        <v>22</v>
      </c>
      <c r="P488" t="s">
        <v>0</v>
      </c>
      <c r="Q488" t="s">
        <v>23</v>
      </c>
      <c r="R488" t="s">
        <v>24</v>
      </c>
      <c r="S488" t="s">
        <v>71</v>
      </c>
      <c r="T488" t="s">
        <v>26</v>
      </c>
      <c r="U488" t="s">
        <v>27</v>
      </c>
    </row>
    <row r="489" spans="1:21" x14ac:dyDescent="0.35">
      <c r="A489" t="s">
        <v>1451</v>
      </c>
      <c r="B489">
        <v>44464001</v>
      </c>
      <c r="C489">
        <v>1</v>
      </c>
      <c r="D489" s="1">
        <v>2171.29</v>
      </c>
      <c r="E489" s="1">
        <v>3578.27</v>
      </c>
      <c r="F489" s="6">
        <f>Sales[[#This Row],[OrderQuantity]]*Sales[[#This Row],[ItemCost]]</f>
        <v>2171.29</v>
      </c>
      <c r="G489" s="6">
        <f>Sales[[#This Row],[OrderQuantity]]*Sales[[#This Row],[ItemPrice]]</f>
        <v>3578.27</v>
      </c>
      <c r="H489" s="6">
        <f>Sales[[#This Row],[TotalRevenue]]-Sales[[#This Row],[TotalCost]]</f>
        <v>1406.98</v>
      </c>
      <c r="I489" s="4">
        <v>43006</v>
      </c>
      <c r="J489" s="4" t="str">
        <f>CONCATENATE(TEXT(Sales[[#This Row],[OrderDate]],"yyyy"),"-",TEXT(Sales[[#This Row],[OrderDate]],"mm"))</f>
        <v>2017-09</v>
      </c>
      <c r="K489" s="4">
        <v>43012</v>
      </c>
      <c r="L489">
        <v>6</v>
      </c>
      <c r="M489" t="s">
        <v>1452</v>
      </c>
      <c r="N489" t="s">
        <v>106</v>
      </c>
      <c r="O489" t="s">
        <v>22</v>
      </c>
      <c r="P489" t="s">
        <v>0</v>
      </c>
      <c r="Q489" t="s">
        <v>23</v>
      </c>
      <c r="R489" t="s">
        <v>24</v>
      </c>
      <c r="S489" t="s">
        <v>88</v>
      </c>
      <c r="T489" t="s">
        <v>26</v>
      </c>
      <c r="U489" t="s">
        <v>27</v>
      </c>
    </row>
    <row r="490" spans="1:21" x14ac:dyDescent="0.35">
      <c r="A490" t="s">
        <v>1455</v>
      </c>
      <c r="B490">
        <v>44466001</v>
      </c>
      <c r="C490">
        <v>1</v>
      </c>
      <c r="D490" s="1">
        <v>413.15</v>
      </c>
      <c r="E490" s="1">
        <v>699.1</v>
      </c>
      <c r="F490" s="6">
        <f>Sales[[#This Row],[OrderQuantity]]*Sales[[#This Row],[ItemCost]]</f>
        <v>413.15</v>
      </c>
      <c r="G490" s="6">
        <f>Sales[[#This Row],[OrderQuantity]]*Sales[[#This Row],[ItemPrice]]</f>
        <v>699.1</v>
      </c>
      <c r="H490" s="6">
        <f>Sales[[#This Row],[TotalRevenue]]-Sales[[#This Row],[TotalCost]]</f>
        <v>285.95000000000005</v>
      </c>
      <c r="I490" s="4">
        <v>43006</v>
      </c>
      <c r="J490" s="4" t="str">
        <f>CONCATENATE(TEXT(Sales[[#This Row],[OrderDate]],"yyyy"),"-",TEXT(Sales[[#This Row],[OrderDate]],"mm"))</f>
        <v>2017-09</v>
      </c>
      <c r="K490" s="4">
        <v>43013</v>
      </c>
      <c r="L490">
        <v>7</v>
      </c>
      <c r="M490" t="s">
        <v>1456</v>
      </c>
      <c r="N490" t="s">
        <v>706</v>
      </c>
      <c r="O490" t="s">
        <v>22</v>
      </c>
      <c r="P490" t="s">
        <v>0</v>
      </c>
      <c r="Q490" t="s">
        <v>23</v>
      </c>
      <c r="R490" t="s">
        <v>24</v>
      </c>
      <c r="S490" t="s">
        <v>507</v>
      </c>
      <c r="T490" t="s">
        <v>1</v>
      </c>
      <c r="U490" t="s">
        <v>47</v>
      </c>
    </row>
    <row r="491" spans="1:21" x14ac:dyDescent="0.35">
      <c r="A491" t="s">
        <v>1521</v>
      </c>
      <c r="B491">
        <v>44588001</v>
      </c>
      <c r="C491">
        <v>1</v>
      </c>
      <c r="D491" s="1">
        <v>413.15</v>
      </c>
      <c r="E491" s="1">
        <v>699.1</v>
      </c>
      <c r="F491" s="6">
        <f>Sales[[#This Row],[OrderQuantity]]*Sales[[#This Row],[ItemCost]]</f>
        <v>413.15</v>
      </c>
      <c r="G491" s="6">
        <f>Sales[[#This Row],[OrderQuantity]]*Sales[[#This Row],[ItemPrice]]</f>
        <v>699.1</v>
      </c>
      <c r="H491" s="6">
        <f>Sales[[#This Row],[TotalRevenue]]-Sales[[#This Row],[TotalCost]]</f>
        <v>285.95000000000005</v>
      </c>
      <c r="I491" s="4">
        <v>43012</v>
      </c>
      <c r="J491" s="4" t="str">
        <f>CONCATENATE(TEXT(Sales[[#This Row],[OrderDate]],"yyyy"),"-",TEXT(Sales[[#This Row],[OrderDate]],"mm"))</f>
        <v>2017-10</v>
      </c>
      <c r="K491" s="4">
        <v>43014</v>
      </c>
      <c r="L491">
        <v>2</v>
      </c>
      <c r="M491" t="s">
        <v>1522</v>
      </c>
      <c r="N491" t="s">
        <v>1010</v>
      </c>
      <c r="O491" t="s">
        <v>22</v>
      </c>
      <c r="P491" t="s">
        <v>0</v>
      </c>
      <c r="Q491" t="s">
        <v>23</v>
      </c>
      <c r="R491" t="s">
        <v>24</v>
      </c>
      <c r="S491" t="s">
        <v>337</v>
      </c>
      <c r="T491" t="s">
        <v>1</v>
      </c>
      <c r="U491" t="s">
        <v>47</v>
      </c>
    </row>
    <row r="492" spans="1:21" x14ac:dyDescent="0.35">
      <c r="A492" t="s">
        <v>1707</v>
      </c>
      <c r="B492">
        <v>44677001</v>
      </c>
      <c r="C492">
        <v>1</v>
      </c>
      <c r="D492" s="1">
        <v>2171.29</v>
      </c>
      <c r="E492" s="1">
        <v>3578.27</v>
      </c>
      <c r="F492" s="6">
        <f>Sales[[#This Row],[OrderQuantity]]*Sales[[#This Row],[ItemCost]]</f>
        <v>2171.29</v>
      </c>
      <c r="G492" s="6">
        <f>Sales[[#This Row],[OrderQuantity]]*Sales[[#This Row],[ItemPrice]]</f>
        <v>3578.27</v>
      </c>
      <c r="H492" s="6">
        <f>Sales[[#This Row],[TotalRevenue]]-Sales[[#This Row],[TotalCost]]</f>
        <v>1406.98</v>
      </c>
      <c r="I492" s="4">
        <v>43026</v>
      </c>
      <c r="J492" s="4" t="str">
        <f>CONCATENATE(TEXT(Sales[[#This Row],[OrderDate]],"yyyy"),"-",TEXT(Sales[[#This Row],[OrderDate]],"mm"))</f>
        <v>2017-10</v>
      </c>
      <c r="K492" s="4">
        <v>43035</v>
      </c>
      <c r="L492">
        <v>9</v>
      </c>
      <c r="M492" t="s">
        <v>1708</v>
      </c>
      <c r="N492" t="s">
        <v>264</v>
      </c>
      <c r="O492" t="s">
        <v>22</v>
      </c>
      <c r="P492" t="s">
        <v>0</v>
      </c>
      <c r="Q492" t="s">
        <v>23</v>
      </c>
      <c r="R492" t="s">
        <v>24</v>
      </c>
      <c r="S492" t="s">
        <v>25</v>
      </c>
      <c r="T492" t="s">
        <v>26</v>
      </c>
      <c r="U492" t="s">
        <v>27</v>
      </c>
    </row>
    <row r="493" spans="1:21" x14ac:dyDescent="0.35">
      <c r="A493" t="s">
        <v>1709</v>
      </c>
      <c r="B493">
        <v>44678001</v>
      </c>
      <c r="C493">
        <v>1</v>
      </c>
      <c r="D493" s="1">
        <v>2171.29</v>
      </c>
      <c r="E493" s="1">
        <v>3578.27</v>
      </c>
      <c r="F493" s="6">
        <f>Sales[[#This Row],[OrderQuantity]]*Sales[[#This Row],[ItemCost]]</f>
        <v>2171.29</v>
      </c>
      <c r="G493" s="6">
        <f>Sales[[#This Row],[OrderQuantity]]*Sales[[#This Row],[ItemPrice]]</f>
        <v>3578.27</v>
      </c>
      <c r="H493" s="6">
        <f>Sales[[#This Row],[TotalRevenue]]-Sales[[#This Row],[TotalCost]]</f>
        <v>1406.98</v>
      </c>
      <c r="I493" s="4">
        <v>43026</v>
      </c>
      <c r="J493" s="4" t="str">
        <f>CONCATENATE(TEXT(Sales[[#This Row],[OrderDate]],"yyyy"),"-",TEXT(Sales[[#This Row],[OrderDate]],"mm"))</f>
        <v>2017-10</v>
      </c>
      <c r="K493" s="4">
        <v>43033</v>
      </c>
      <c r="L493">
        <v>7</v>
      </c>
      <c r="M493" t="s">
        <v>1710</v>
      </c>
      <c r="N493" t="s">
        <v>264</v>
      </c>
      <c r="O493" t="s">
        <v>22</v>
      </c>
      <c r="P493" t="s">
        <v>0</v>
      </c>
      <c r="Q493" t="s">
        <v>23</v>
      </c>
      <c r="R493" t="s">
        <v>24</v>
      </c>
      <c r="S493" t="s">
        <v>25</v>
      </c>
      <c r="T493" t="s">
        <v>26</v>
      </c>
      <c r="U493" t="s">
        <v>27</v>
      </c>
    </row>
    <row r="494" spans="1:21" x14ac:dyDescent="0.35">
      <c r="A494" t="s">
        <v>1744</v>
      </c>
      <c r="B494">
        <v>44694001</v>
      </c>
      <c r="C494">
        <v>1</v>
      </c>
      <c r="D494" s="1">
        <v>2171.29</v>
      </c>
      <c r="E494" s="1">
        <v>3578.27</v>
      </c>
      <c r="F494" s="6">
        <f>Sales[[#This Row],[OrderQuantity]]*Sales[[#This Row],[ItemCost]]</f>
        <v>2171.29</v>
      </c>
      <c r="G494" s="6">
        <f>Sales[[#This Row],[OrderQuantity]]*Sales[[#This Row],[ItemPrice]]</f>
        <v>3578.27</v>
      </c>
      <c r="H494" s="6">
        <f>Sales[[#This Row],[TotalRevenue]]-Sales[[#This Row],[TotalCost]]</f>
        <v>1406.98</v>
      </c>
      <c r="I494" s="4">
        <v>43029</v>
      </c>
      <c r="J494" s="4" t="str">
        <f>CONCATENATE(TEXT(Sales[[#This Row],[OrderDate]],"yyyy"),"-",TEXT(Sales[[#This Row],[OrderDate]],"mm"))</f>
        <v>2017-10</v>
      </c>
      <c r="K494" s="4">
        <v>43036</v>
      </c>
      <c r="L494">
        <v>7</v>
      </c>
      <c r="M494" t="s">
        <v>1745</v>
      </c>
      <c r="N494" t="s">
        <v>264</v>
      </c>
      <c r="O494" t="s">
        <v>22</v>
      </c>
      <c r="P494" t="s">
        <v>0</v>
      </c>
      <c r="Q494" t="s">
        <v>23</v>
      </c>
      <c r="R494" t="s">
        <v>24</v>
      </c>
      <c r="S494" t="s">
        <v>55</v>
      </c>
      <c r="T494" t="s">
        <v>26</v>
      </c>
      <c r="U494" t="s">
        <v>27</v>
      </c>
    </row>
    <row r="495" spans="1:21" x14ac:dyDescent="0.35">
      <c r="A495" t="s">
        <v>1746</v>
      </c>
      <c r="B495">
        <v>44695001</v>
      </c>
      <c r="C495">
        <v>1</v>
      </c>
      <c r="D495" s="1">
        <v>1912.15</v>
      </c>
      <c r="E495" s="1">
        <v>3399.99</v>
      </c>
      <c r="F495" s="6">
        <f>Sales[[#This Row],[OrderQuantity]]*Sales[[#This Row],[ItemCost]]</f>
        <v>1912.15</v>
      </c>
      <c r="G495" s="6">
        <f>Sales[[#This Row],[OrderQuantity]]*Sales[[#This Row],[ItemPrice]]</f>
        <v>3399.99</v>
      </c>
      <c r="H495" s="6">
        <f>Sales[[#This Row],[TotalRevenue]]-Sales[[#This Row],[TotalCost]]</f>
        <v>1487.8399999999997</v>
      </c>
      <c r="I495" s="4">
        <v>43029</v>
      </c>
      <c r="J495" s="4" t="str">
        <f>CONCATENATE(TEXT(Sales[[#This Row],[OrderDate]],"yyyy"),"-",TEXT(Sales[[#This Row],[OrderDate]],"mm"))</f>
        <v>2017-10</v>
      </c>
      <c r="K495" s="4">
        <v>43033</v>
      </c>
      <c r="L495">
        <v>4</v>
      </c>
      <c r="M495" t="s">
        <v>1747</v>
      </c>
      <c r="N495" t="s">
        <v>1108</v>
      </c>
      <c r="O495" t="s">
        <v>22</v>
      </c>
      <c r="P495" t="s">
        <v>0</v>
      </c>
      <c r="Q495" t="s">
        <v>23</v>
      </c>
      <c r="R495" t="s">
        <v>33</v>
      </c>
      <c r="S495" t="s">
        <v>34</v>
      </c>
      <c r="T495" t="s">
        <v>35</v>
      </c>
      <c r="U495" t="s">
        <v>36</v>
      </c>
    </row>
    <row r="496" spans="1:21" x14ac:dyDescent="0.35">
      <c r="A496" t="s">
        <v>1754</v>
      </c>
      <c r="B496">
        <v>44699001</v>
      </c>
      <c r="C496">
        <v>1</v>
      </c>
      <c r="D496" s="1">
        <v>2171.29</v>
      </c>
      <c r="E496" s="1">
        <v>3578.27</v>
      </c>
      <c r="F496" s="6">
        <f>Sales[[#This Row],[OrderQuantity]]*Sales[[#This Row],[ItemCost]]</f>
        <v>2171.29</v>
      </c>
      <c r="G496" s="6">
        <f>Sales[[#This Row],[OrderQuantity]]*Sales[[#This Row],[ItemPrice]]</f>
        <v>3578.27</v>
      </c>
      <c r="H496" s="6">
        <f>Sales[[#This Row],[TotalRevenue]]-Sales[[#This Row],[TotalCost]]</f>
        <v>1406.98</v>
      </c>
      <c r="I496" s="4">
        <v>43031</v>
      </c>
      <c r="J496" s="4" t="str">
        <f>CONCATENATE(TEXT(Sales[[#This Row],[OrderDate]],"yyyy"),"-",TEXT(Sales[[#This Row],[OrderDate]],"mm"))</f>
        <v>2017-10</v>
      </c>
      <c r="K496" s="4">
        <v>43033</v>
      </c>
      <c r="L496">
        <v>2</v>
      </c>
      <c r="M496" t="s">
        <v>1755</v>
      </c>
      <c r="N496" t="s">
        <v>441</v>
      </c>
      <c r="O496" t="s">
        <v>22</v>
      </c>
      <c r="P496" t="s">
        <v>0</v>
      </c>
      <c r="Q496" t="s">
        <v>23</v>
      </c>
      <c r="R496" t="s">
        <v>24</v>
      </c>
      <c r="S496" t="s">
        <v>84</v>
      </c>
      <c r="T496" t="s">
        <v>26</v>
      </c>
      <c r="U496" t="s">
        <v>27</v>
      </c>
    </row>
    <row r="497" spans="1:21" x14ac:dyDescent="0.35">
      <c r="A497" t="s">
        <v>1782</v>
      </c>
      <c r="B497">
        <v>44713001</v>
      </c>
      <c r="C497">
        <v>1</v>
      </c>
      <c r="D497" s="1">
        <v>2171.29</v>
      </c>
      <c r="E497" s="1">
        <v>3578.27</v>
      </c>
      <c r="F497" s="6">
        <f>Sales[[#This Row],[OrderQuantity]]*Sales[[#This Row],[ItemCost]]</f>
        <v>2171.29</v>
      </c>
      <c r="G497" s="6">
        <f>Sales[[#This Row],[OrderQuantity]]*Sales[[#This Row],[ItemPrice]]</f>
        <v>3578.27</v>
      </c>
      <c r="H497" s="6">
        <f>Sales[[#This Row],[TotalRevenue]]-Sales[[#This Row],[TotalCost]]</f>
        <v>1406.98</v>
      </c>
      <c r="I497" s="4">
        <v>43034</v>
      </c>
      <c r="J497" s="4" t="str">
        <f>CONCATENATE(TEXT(Sales[[#This Row],[OrderDate]],"yyyy"),"-",TEXT(Sales[[#This Row],[OrderDate]],"mm"))</f>
        <v>2017-10</v>
      </c>
      <c r="K497" s="4">
        <v>43043</v>
      </c>
      <c r="L497">
        <v>9</v>
      </c>
      <c r="M497" t="s">
        <v>1783</v>
      </c>
      <c r="N497" t="s">
        <v>591</v>
      </c>
      <c r="O497" t="s">
        <v>22</v>
      </c>
      <c r="P497" t="s">
        <v>0</v>
      </c>
      <c r="Q497" t="s">
        <v>23</v>
      </c>
      <c r="R497" t="s">
        <v>24</v>
      </c>
      <c r="S497" t="s">
        <v>84</v>
      </c>
      <c r="T497" t="s">
        <v>26</v>
      </c>
      <c r="U497" t="s">
        <v>27</v>
      </c>
    </row>
    <row r="498" spans="1:21" x14ac:dyDescent="0.35">
      <c r="A498" t="s">
        <v>1786</v>
      </c>
      <c r="B498">
        <v>44715001</v>
      </c>
      <c r="C498">
        <v>1</v>
      </c>
      <c r="D498" s="1">
        <v>2171.29</v>
      </c>
      <c r="E498" s="1">
        <v>3578.27</v>
      </c>
      <c r="F498" s="6">
        <f>Sales[[#This Row],[OrderQuantity]]*Sales[[#This Row],[ItemCost]]</f>
        <v>2171.29</v>
      </c>
      <c r="G498" s="6">
        <f>Sales[[#This Row],[OrderQuantity]]*Sales[[#This Row],[ItemPrice]]</f>
        <v>3578.27</v>
      </c>
      <c r="H498" s="6">
        <f>Sales[[#This Row],[TotalRevenue]]-Sales[[#This Row],[TotalCost]]</f>
        <v>1406.98</v>
      </c>
      <c r="I498" s="4">
        <v>43034</v>
      </c>
      <c r="J498" s="4" t="str">
        <f>CONCATENATE(TEXT(Sales[[#This Row],[OrderDate]],"yyyy"),"-",TEXT(Sales[[#This Row],[OrderDate]],"mm"))</f>
        <v>2017-10</v>
      </c>
      <c r="K498" s="4">
        <v>43043</v>
      </c>
      <c r="L498">
        <v>9</v>
      </c>
      <c r="M498" t="s">
        <v>1787</v>
      </c>
      <c r="N498" t="s">
        <v>1788</v>
      </c>
      <c r="O498" t="s">
        <v>22</v>
      </c>
      <c r="P498" t="s">
        <v>0</v>
      </c>
      <c r="Q498" t="s">
        <v>23</v>
      </c>
      <c r="R498" t="s">
        <v>24</v>
      </c>
      <c r="S498" t="s">
        <v>88</v>
      </c>
      <c r="T498" t="s">
        <v>26</v>
      </c>
      <c r="U498" t="s">
        <v>27</v>
      </c>
    </row>
    <row r="499" spans="1:21" x14ac:dyDescent="0.35">
      <c r="A499" t="s">
        <v>1789</v>
      </c>
      <c r="B499">
        <v>44716001</v>
      </c>
      <c r="C499">
        <v>1</v>
      </c>
      <c r="D499" s="1">
        <v>2171.29</v>
      </c>
      <c r="E499" s="1">
        <v>3578.27</v>
      </c>
      <c r="F499" s="6">
        <f>Sales[[#This Row],[OrderQuantity]]*Sales[[#This Row],[ItemCost]]</f>
        <v>2171.29</v>
      </c>
      <c r="G499" s="6">
        <f>Sales[[#This Row],[OrderQuantity]]*Sales[[#This Row],[ItemPrice]]</f>
        <v>3578.27</v>
      </c>
      <c r="H499" s="6">
        <f>Sales[[#This Row],[TotalRevenue]]-Sales[[#This Row],[TotalCost]]</f>
        <v>1406.98</v>
      </c>
      <c r="I499" s="4">
        <v>43034</v>
      </c>
      <c r="J499" s="4" t="str">
        <f>CONCATENATE(TEXT(Sales[[#This Row],[OrderDate]],"yyyy"),"-",TEXT(Sales[[#This Row],[OrderDate]],"mm"))</f>
        <v>2017-10</v>
      </c>
      <c r="K499" s="4">
        <v>43038</v>
      </c>
      <c r="L499">
        <v>4</v>
      </c>
      <c r="M499" t="s">
        <v>1790</v>
      </c>
      <c r="N499" t="s">
        <v>357</v>
      </c>
      <c r="O499" t="s">
        <v>22</v>
      </c>
      <c r="P499" t="s">
        <v>0</v>
      </c>
      <c r="Q499" t="s">
        <v>23</v>
      </c>
      <c r="R499" t="s">
        <v>24</v>
      </c>
      <c r="S499" t="s">
        <v>88</v>
      </c>
      <c r="T499" t="s">
        <v>26</v>
      </c>
      <c r="U499" t="s">
        <v>27</v>
      </c>
    </row>
    <row r="500" spans="1:21" x14ac:dyDescent="0.35">
      <c r="A500" t="s">
        <v>1799</v>
      </c>
      <c r="B500">
        <v>44721001</v>
      </c>
      <c r="C500">
        <v>1</v>
      </c>
      <c r="D500" s="1">
        <v>413.15</v>
      </c>
      <c r="E500" s="1">
        <v>699.1</v>
      </c>
      <c r="F500" s="6">
        <f>Sales[[#This Row],[OrderQuantity]]*Sales[[#This Row],[ItemCost]]</f>
        <v>413.15</v>
      </c>
      <c r="G500" s="6">
        <f>Sales[[#This Row],[OrderQuantity]]*Sales[[#This Row],[ItemPrice]]</f>
        <v>699.1</v>
      </c>
      <c r="H500" s="6">
        <f>Sales[[#This Row],[TotalRevenue]]-Sales[[#This Row],[TotalCost]]</f>
        <v>285.95000000000005</v>
      </c>
      <c r="I500" s="4">
        <v>43035</v>
      </c>
      <c r="J500" s="4" t="str">
        <f>CONCATENATE(TEXT(Sales[[#This Row],[OrderDate]],"yyyy"),"-",TEXT(Sales[[#This Row],[OrderDate]],"mm"))</f>
        <v>2017-10</v>
      </c>
      <c r="K500" s="4">
        <v>43040</v>
      </c>
      <c r="L500">
        <v>5</v>
      </c>
      <c r="M500" t="s">
        <v>1800</v>
      </c>
      <c r="N500" t="s">
        <v>1788</v>
      </c>
      <c r="O500" t="s">
        <v>22</v>
      </c>
      <c r="P500" t="s">
        <v>0</v>
      </c>
      <c r="Q500" t="s">
        <v>23</v>
      </c>
      <c r="R500" t="s">
        <v>24</v>
      </c>
      <c r="S500" t="s">
        <v>337</v>
      </c>
      <c r="T500" t="s">
        <v>1</v>
      </c>
      <c r="U500" t="s">
        <v>47</v>
      </c>
    </row>
    <row r="501" spans="1:21" x14ac:dyDescent="0.35">
      <c r="A501" t="s">
        <v>1856</v>
      </c>
      <c r="B501">
        <v>44811001</v>
      </c>
      <c r="C501">
        <v>1</v>
      </c>
      <c r="D501" s="1">
        <v>2171.29</v>
      </c>
      <c r="E501" s="1">
        <v>3578.27</v>
      </c>
      <c r="F501" s="6">
        <f>Sales[[#This Row],[OrderQuantity]]*Sales[[#This Row],[ItemCost]]</f>
        <v>2171.29</v>
      </c>
      <c r="G501" s="6">
        <f>Sales[[#This Row],[OrderQuantity]]*Sales[[#This Row],[ItemPrice]]</f>
        <v>3578.27</v>
      </c>
      <c r="H501" s="6">
        <f>Sales[[#This Row],[TotalRevenue]]-Sales[[#This Row],[TotalCost]]</f>
        <v>1406.98</v>
      </c>
      <c r="I501" s="4">
        <v>43040</v>
      </c>
      <c r="J501" s="4" t="str">
        <f>CONCATENATE(TEXT(Sales[[#This Row],[OrderDate]],"yyyy"),"-",TEXT(Sales[[#This Row],[OrderDate]],"mm"))</f>
        <v>2017-11</v>
      </c>
      <c r="K501" s="4">
        <v>43046</v>
      </c>
      <c r="L501">
        <v>6</v>
      </c>
      <c r="M501" t="s">
        <v>1857</v>
      </c>
      <c r="N501" t="s">
        <v>1788</v>
      </c>
      <c r="O501" t="s">
        <v>22</v>
      </c>
      <c r="P501" t="s">
        <v>0</v>
      </c>
      <c r="Q501" t="s">
        <v>23</v>
      </c>
      <c r="R501" t="s">
        <v>24</v>
      </c>
      <c r="S501" t="s">
        <v>55</v>
      </c>
      <c r="T501" t="s">
        <v>26</v>
      </c>
      <c r="U501" t="s">
        <v>27</v>
      </c>
    </row>
    <row r="502" spans="1:21" x14ac:dyDescent="0.35">
      <c r="A502" t="s">
        <v>1937</v>
      </c>
      <c r="B502">
        <v>44851001</v>
      </c>
      <c r="C502">
        <v>1</v>
      </c>
      <c r="D502" s="1">
        <v>2171.29</v>
      </c>
      <c r="E502" s="1">
        <v>3578.27</v>
      </c>
      <c r="F502" s="6">
        <f>Sales[[#This Row],[OrderQuantity]]*Sales[[#This Row],[ItemCost]]</f>
        <v>2171.29</v>
      </c>
      <c r="G502" s="6">
        <f>Sales[[#This Row],[OrderQuantity]]*Sales[[#This Row],[ItemPrice]]</f>
        <v>3578.27</v>
      </c>
      <c r="H502" s="6">
        <f>Sales[[#This Row],[TotalRevenue]]-Sales[[#This Row],[TotalCost]]</f>
        <v>1406.98</v>
      </c>
      <c r="I502" s="4">
        <v>43046</v>
      </c>
      <c r="J502" s="4" t="str">
        <f>CONCATENATE(TEXT(Sales[[#This Row],[OrderDate]],"yyyy"),"-",TEXT(Sales[[#This Row],[OrderDate]],"mm"))</f>
        <v>2017-11</v>
      </c>
      <c r="K502" s="4">
        <v>43051</v>
      </c>
      <c r="L502">
        <v>5</v>
      </c>
      <c r="M502" t="s">
        <v>1938</v>
      </c>
      <c r="N502" t="s">
        <v>717</v>
      </c>
      <c r="O502" t="s">
        <v>22</v>
      </c>
      <c r="P502" t="s">
        <v>0</v>
      </c>
      <c r="Q502" t="s">
        <v>23</v>
      </c>
      <c r="R502" t="s">
        <v>24</v>
      </c>
      <c r="S502" t="s">
        <v>25</v>
      </c>
      <c r="T502" t="s">
        <v>26</v>
      </c>
      <c r="U502" t="s">
        <v>27</v>
      </c>
    </row>
    <row r="503" spans="1:21" x14ac:dyDescent="0.35">
      <c r="A503" t="s">
        <v>1941</v>
      </c>
      <c r="B503">
        <v>44853001</v>
      </c>
      <c r="C503">
        <v>1</v>
      </c>
      <c r="D503" s="1">
        <v>1898.09</v>
      </c>
      <c r="E503" s="1">
        <v>3374.99</v>
      </c>
      <c r="F503" s="6">
        <f>Sales[[#This Row],[OrderQuantity]]*Sales[[#This Row],[ItemCost]]</f>
        <v>1898.09</v>
      </c>
      <c r="G503" s="6">
        <f>Sales[[#This Row],[OrderQuantity]]*Sales[[#This Row],[ItemPrice]]</f>
        <v>3374.99</v>
      </c>
      <c r="H503" s="6">
        <f>Sales[[#This Row],[TotalRevenue]]-Sales[[#This Row],[TotalCost]]</f>
        <v>1476.8999999999999</v>
      </c>
      <c r="I503" s="4">
        <v>43046</v>
      </c>
      <c r="J503" s="4" t="str">
        <f>CONCATENATE(TEXT(Sales[[#This Row],[OrderDate]],"yyyy"),"-",TEXT(Sales[[#This Row],[OrderDate]],"mm"))</f>
        <v>2017-11</v>
      </c>
      <c r="K503" s="4">
        <v>43053</v>
      </c>
      <c r="L503">
        <v>7</v>
      </c>
      <c r="M503" t="s">
        <v>1942</v>
      </c>
      <c r="N503" t="s">
        <v>1943</v>
      </c>
      <c r="O503" t="s">
        <v>22</v>
      </c>
      <c r="P503" t="s">
        <v>0</v>
      </c>
      <c r="Q503" t="s">
        <v>23</v>
      </c>
      <c r="R503" t="s">
        <v>33</v>
      </c>
      <c r="S503" t="s">
        <v>419</v>
      </c>
      <c r="T503" t="s">
        <v>1</v>
      </c>
      <c r="U503" t="s">
        <v>36</v>
      </c>
    </row>
    <row r="504" spans="1:21" x14ac:dyDescent="0.35">
      <c r="A504" t="s">
        <v>1946</v>
      </c>
      <c r="B504">
        <v>44855001</v>
      </c>
      <c r="C504">
        <v>1</v>
      </c>
      <c r="D504" s="1">
        <v>413.15</v>
      </c>
      <c r="E504" s="1">
        <v>699.1</v>
      </c>
      <c r="F504" s="6">
        <f>Sales[[#This Row],[OrderQuantity]]*Sales[[#This Row],[ItemCost]]</f>
        <v>413.15</v>
      </c>
      <c r="G504" s="6">
        <f>Sales[[#This Row],[OrderQuantity]]*Sales[[#This Row],[ItemPrice]]</f>
        <v>699.1</v>
      </c>
      <c r="H504" s="6">
        <f>Sales[[#This Row],[TotalRevenue]]-Sales[[#This Row],[TotalCost]]</f>
        <v>285.95000000000005</v>
      </c>
      <c r="I504" s="4">
        <v>43046</v>
      </c>
      <c r="J504" s="4" t="str">
        <f>CONCATENATE(TEXT(Sales[[#This Row],[OrderDate]],"yyyy"),"-",TEXT(Sales[[#This Row],[OrderDate]],"mm"))</f>
        <v>2017-11</v>
      </c>
      <c r="K504" s="4">
        <v>43051</v>
      </c>
      <c r="L504">
        <v>5</v>
      </c>
      <c r="M504" t="s">
        <v>1947</v>
      </c>
      <c r="N504" t="s">
        <v>1108</v>
      </c>
      <c r="O504" t="s">
        <v>22</v>
      </c>
      <c r="P504" t="s">
        <v>0</v>
      </c>
      <c r="Q504" t="s">
        <v>23</v>
      </c>
      <c r="R504" t="s">
        <v>24</v>
      </c>
      <c r="S504" t="s">
        <v>671</v>
      </c>
      <c r="T504" t="s">
        <v>26</v>
      </c>
      <c r="U504" t="s">
        <v>47</v>
      </c>
    </row>
    <row r="505" spans="1:21" x14ac:dyDescent="0.35">
      <c r="A505" t="s">
        <v>2020</v>
      </c>
      <c r="B505">
        <v>44892001</v>
      </c>
      <c r="C505">
        <v>1</v>
      </c>
      <c r="D505" s="1">
        <v>2171.29</v>
      </c>
      <c r="E505" s="1">
        <v>3578.27</v>
      </c>
      <c r="F505" s="6">
        <f>Sales[[#This Row],[OrderQuantity]]*Sales[[#This Row],[ItemCost]]</f>
        <v>2171.29</v>
      </c>
      <c r="G505" s="6">
        <f>Sales[[#This Row],[OrderQuantity]]*Sales[[#This Row],[ItemPrice]]</f>
        <v>3578.27</v>
      </c>
      <c r="H505" s="6">
        <f>Sales[[#This Row],[TotalRevenue]]-Sales[[#This Row],[TotalCost]]</f>
        <v>1406.98</v>
      </c>
      <c r="I505" s="4">
        <v>43051</v>
      </c>
      <c r="J505" s="4" t="str">
        <f>CONCATENATE(TEXT(Sales[[#This Row],[OrderDate]],"yyyy"),"-",TEXT(Sales[[#This Row],[OrderDate]],"mm"))</f>
        <v>2017-11</v>
      </c>
      <c r="K505" s="4">
        <v>43057</v>
      </c>
      <c r="L505">
        <v>6</v>
      </c>
      <c r="M505" t="s">
        <v>2021</v>
      </c>
      <c r="N505" t="s">
        <v>447</v>
      </c>
      <c r="O505" t="s">
        <v>22</v>
      </c>
      <c r="P505" t="s">
        <v>0</v>
      </c>
      <c r="Q505" t="s">
        <v>23</v>
      </c>
      <c r="R505" t="s">
        <v>24</v>
      </c>
      <c r="S505" t="s">
        <v>84</v>
      </c>
      <c r="T505" t="s">
        <v>26</v>
      </c>
      <c r="U505" t="s">
        <v>27</v>
      </c>
    </row>
    <row r="506" spans="1:21" x14ac:dyDescent="0.35">
      <c r="A506" t="s">
        <v>2112</v>
      </c>
      <c r="B506">
        <v>44937001</v>
      </c>
      <c r="C506">
        <v>1</v>
      </c>
      <c r="D506" s="1">
        <v>2171.29</v>
      </c>
      <c r="E506" s="1">
        <v>3578.27</v>
      </c>
      <c r="F506" s="6">
        <f>Sales[[#This Row],[OrderQuantity]]*Sales[[#This Row],[ItemCost]]</f>
        <v>2171.29</v>
      </c>
      <c r="G506" s="6">
        <f>Sales[[#This Row],[OrderQuantity]]*Sales[[#This Row],[ItemPrice]]</f>
        <v>3578.27</v>
      </c>
      <c r="H506" s="6">
        <f>Sales[[#This Row],[TotalRevenue]]-Sales[[#This Row],[TotalCost]]</f>
        <v>1406.98</v>
      </c>
      <c r="I506" s="4">
        <v>43057</v>
      </c>
      <c r="J506" s="4" t="str">
        <f>CONCATENATE(TEXT(Sales[[#This Row],[OrderDate]],"yyyy"),"-",TEXT(Sales[[#This Row],[OrderDate]],"mm"))</f>
        <v>2017-11</v>
      </c>
      <c r="K506" s="4">
        <v>43064</v>
      </c>
      <c r="L506">
        <v>7</v>
      </c>
      <c r="M506" t="s">
        <v>2113</v>
      </c>
      <c r="N506" t="s">
        <v>2114</v>
      </c>
      <c r="O506" t="s">
        <v>2115</v>
      </c>
      <c r="P506" t="s">
        <v>0</v>
      </c>
      <c r="Q506" t="s">
        <v>23</v>
      </c>
      <c r="R506" t="s">
        <v>24</v>
      </c>
      <c r="S506" t="s">
        <v>55</v>
      </c>
      <c r="T506" t="s">
        <v>26</v>
      </c>
      <c r="U506" t="s">
        <v>27</v>
      </c>
    </row>
    <row r="507" spans="1:21" x14ac:dyDescent="0.35">
      <c r="A507" t="s">
        <v>2157</v>
      </c>
      <c r="B507">
        <v>44957001</v>
      </c>
      <c r="C507">
        <v>1</v>
      </c>
      <c r="D507" s="1">
        <v>2171.29</v>
      </c>
      <c r="E507" s="1">
        <v>3578.27</v>
      </c>
      <c r="F507" s="6">
        <f>Sales[[#This Row],[OrderQuantity]]*Sales[[#This Row],[ItemCost]]</f>
        <v>2171.29</v>
      </c>
      <c r="G507" s="6">
        <f>Sales[[#This Row],[OrderQuantity]]*Sales[[#This Row],[ItemPrice]]</f>
        <v>3578.27</v>
      </c>
      <c r="H507" s="6">
        <f>Sales[[#This Row],[TotalRevenue]]-Sales[[#This Row],[TotalCost]]</f>
        <v>1406.98</v>
      </c>
      <c r="I507" s="4">
        <v>43059</v>
      </c>
      <c r="J507" s="4" t="str">
        <f>CONCATENATE(TEXT(Sales[[#This Row],[OrderDate]],"yyyy"),"-",TEXT(Sales[[#This Row],[OrderDate]],"mm"))</f>
        <v>2017-11</v>
      </c>
      <c r="K507" s="4">
        <v>43063</v>
      </c>
      <c r="L507">
        <v>4</v>
      </c>
      <c r="M507" t="s">
        <v>2158</v>
      </c>
      <c r="N507" t="s">
        <v>347</v>
      </c>
      <c r="O507" t="s">
        <v>22</v>
      </c>
      <c r="P507" t="s">
        <v>0</v>
      </c>
      <c r="Q507" t="s">
        <v>23</v>
      </c>
      <c r="R507" t="s">
        <v>24</v>
      </c>
      <c r="S507" t="s">
        <v>25</v>
      </c>
      <c r="T507" t="s">
        <v>26</v>
      </c>
      <c r="U507" t="s">
        <v>27</v>
      </c>
    </row>
    <row r="508" spans="1:21" x14ac:dyDescent="0.35">
      <c r="A508" t="s">
        <v>2163</v>
      </c>
      <c r="B508">
        <v>44960001</v>
      </c>
      <c r="C508">
        <v>1</v>
      </c>
      <c r="D508" s="1">
        <v>2171.29</v>
      </c>
      <c r="E508" s="1">
        <v>3578.27</v>
      </c>
      <c r="F508" s="6">
        <f>Sales[[#This Row],[OrderQuantity]]*Sales[[#This Row],[ItemCost]]</f>
        <v>2171.29</v>
      </c>
      <c r="G508" s="6">
        <f>Sales[[#This Row],[OrderQuantity]]*Sales[[#This Row],[ItemPrice]]</f>
        <v>3578.27</v>
      </c>
      <c r="H508" s="6">
        <f>Sales[[#This Row],[TotalRevenue]]-Sales[[#This Row],[TotalCost]]</f>
        <v>1406.98</v>
      </c>
      <c r="I508" s="4">
        <v>43059</v>
      </c>
      <c r="J508" s="4" t="str">
        <f>CONCATENATE(TEXT(Sales[[#This Row],[OrderDate]],"yyyy"),"-",TEXT(Sales[[#This Row],[OrderDate]],"mm"))</f>
        <v>2017-11</v>
      </c>
      <c r="K508" s="4">
        <v>43062</v>
      </c>
      <c r="L508">
        <v>3</v>
      </c>
      <c r="M508" t="s">
        <v>2164</v>
      </c>
      <c r="N508" t="s">
        <v>1108</v>
      </c>
      <c r="O508" t="s">
        <v>22</v>
      </c>
      <c r="P508" t="s">
        <v>0</v>
      </c>
      <c r="Q508" t="s">
        <v>23</v>
      </c>
      <c r="R508" t="s">
        <v>24</v>
      </c>
      <c r="S508" t="s">
        <v>88</v>
      </c>
      <c r="T508" t="s">
        <v>26</v>
      </c>
      <c r="U508" t="s">
        <v>27</v>
      </c>
    </row>
    <row r="509" spans="1:21" x14ac:dyDescent="0.35">
      <c r="A509" t="s">
        <v>2181</v>
      </c>
      <c r="B509">
        <v>44969001</v>
      </c>
      <c r="C509">
        <v>1</v>
      </c>
      <c r="D509" s="1">
        <v>2171.29</v>
      </c>
      <c r="E509" s="1">
        <v>3578.27</v>
      </c>
      <c r="F509" s="6">
        <f>Sales[[#This Row],[OrderQuantity]]*Sales[[#This Row],[ItemCost]]</f>
        <v>2171.29</v>
      </c>
      <c r="G509" s="6">
        <f>Sales[[#This Row],[OrderQuantity]]*Sales[[#This Row],[ItemPrice]]</f>
        <v>3578.27</v>
      </c>
      <c r="H509" s="6">
        <f>Sales[[#This Row],[TotalRevenue]]-Sales[[#This Row],[TotalCost]]</f>
        <v>1406.98</v>
      </c>
      <c r="I509" s="4">
        <v>43060</v>
      </c>
      <c r="J509" s="4" t="str">
        <f>CONCATENATE(TEXT(Sales[[#This Row],[OrderDate]],"yyyy"),"-",TEXT(Sales[[#This Row],[OrderDate]],"mm"))</f>
        <v>2017-11</v>
      </c>
      <c r="K509" s="4">
        <v>43067</v>
      </c>
      <c r="L509">
        <v>7</v>
      </c>
      <c r="M509" t="s">
        <v>2182</v>
      </c>
      <c r="N509" t="s">
        <v>706</v>
      </c>
      <c r="O509" t="s">
        <v>22</v>
      </c>
      <c r="P509" t="s">
        <v>0</v>
      </c>
      <c r="Q509" t="s">
        <v>23</v>
      </c>
      <c r="R509" t="s">
        <v>24</v>
      </c>
      <c r="S509" t="s">
        <v>71</v>
      </c>
      <c r="T509" t="s">
        <v>26</v>
      </c>
      <c r="U509" t="s">
        <v>27</v>
      </c>
    </row>
    <row r="510" spans="1:21" x14ac:dyDescent="0.35">
      <c r="A510" t="s">
        <v>2210</v>
      </c>
      <c r="B510">
        <v>44983001</v>
      </c>
      <c r="C510">
        <v>1</v>
      </c>
      <c r="D510" s="1">
        <v>2171.29</v>
      </c>
      <c r="E510" s="1">
        <v>3578.27</v>
      </c>
      <c r="F510" s="6">
        <f>Sales[[#This Row],[OrderQuantity]]*Sales[[#This Row],[ItemCost]]</f>
        <v>2171.29</v>
      </c>
      <c r="G510" s="6">
        <f>Sales[[#This Row],[OrderQuantity]]*Sales[[#This Row],[ItemPrice]]</f>
        <v>3578.27</v>
      </c>
      <c r="H510" s="6">
        <f>Sales[[#This Row],[TotalRevenue]]-Sales[[#This Row],[TotalCost]]</f>
        <v>1406.98</v>
      </c>
      <c r="I510" s="4">
        <v>43062</v>
      </c>
      <c r="J510" s="4" t="str">
        <f>CONCATENATE(TEXT(Sales[[#This Row],[OrderDate]],"yyyy"),"-",TEXT(Sales[[#This Row],[OrderDate]],"mm"))</f>
        <v>2017-11</v>
      </c>
      <c r="K510" s="4">
        <v>43067</v>
      </c>
      <c r="L510">
        <v>5</v>
      </c>
      <c r="M510" t="s">
        <v>2211</v>
      </c>
      <c r="N510" t="s">
        <v>717</v>
      </c>
      <c r="O510" t="s">
        <v>22</v>
      </c>
      <c r="P510" t="s">
        <v>0</v>
      </c>
      <c r="Q510" t="s">
        <v>23</v>
      </c>
      <c r="R510" t="s">
        <v>24</v>
      </c>
      <c r="S510" t="s">
        <v>25</v>
      </c>
      <c r="T510" t="s">
        <v>26</v>
      </c>
      <c r="U510" t="s">
        <v>27</v>
      </c>
    </row>
    <row r="511" spans="1:21" x14ac:dyDescent="0.35">
      <c r="A511" t="s">
        <v>2266</v>
      </c>
      <c r="B511">
        <v>45011001</v>
      </c>
      <c r="C511">
        <v>1</v>
      </c>
      <c r="D511" s="1">
        <v>2171.29</v>
      </c>
      <c r="E511" s="1">
        <v>3578.27</v>
      </c>
      <c r="F511" s="6">
        <f>Sales[[#This Row],[OrderQuantity]]*Sales[[#This Row],[ItemCost]]</f>
        <v>2171.29</v>
      </c>
      <c r="G511" s="6">
        <f>Sales[[#This Row],[OrderQuantity]]*Sales[[#This Row],[ItemPrice]]</f>
        <v>3578.27</v>
      </c>
      <c r="H511" s="6">
        <f>Sales[[#This Row],[TotalRevenue]]-Sales[[#This Row],[TotalCost]]</f>
        <v>1406.98</v>
      </c>
      <c r="I511" s="4">
        <v>43066</v>
      </c>
      <c r="J511" s="4" t="str">
        <f>CONCATENATE(TEXT(Sales[[#This Row],[OrderDate]],"yyyy"),"-",TEXT(Sales[[#This Row],[OrderDate]],"mm"))</f>
        <v>2017-11</v>
      </c>
      <c r="K511" s="4">
        <v>43076</v>
      </c>
      <c r="L511">
        <v>10</v>
      </c>
      <c r="M511" t="s">
        <v>2267</v>
      </c>
      <c r="N511" t="s">
        <v>447</v>
      </c>
      <c r="O511" t="s">
        <v>22</v>
      </c>
      <c r="P511" t="s">
        <v>0</v>
      </c>
      <c r="Q511" t="s">
        <v>23</v>
      </c>
      <c r="R511" t="s">
        <v>24</v>
      </c>
      <c r="S511" t="s">
        <v>84</v>
      </c>
      <c r="T511" t="s">
        <v>26</v>
      </c>
      <c r="U511" t="s">
        <v>27</v>
      </c>
    </row>
    <row r="512" spans="1:21" x14ac:dyDescent="0.35">
      <c r="A512" t="s">
        <v>2329</v>
      </c>
      <c r="B512">
        <v>45081001</v>
      </c>
      <c r="C512">
        <v>1</v>
      </c>
      <c r="D512" s="1">
        <v>413.15</v>
      </c>
      <c r="E512" s="1">
        <v>699.1</v>
      </c>
      <c r="F512" s="6">
        <f>Sales[[#This Row],[OrderQuantity]]*Sales[[#This Row],[ItemCost]]</f>
        <v>413.15</v>
      </c>
      <c r="G512" s="6">
        <f>Sales[[#This Row],[OrderQuantity]]*Sales[[#This Row],[ItemPrice]]</f>
        <v>699.1</v>
      </c>
      <c r="H512" s="6">
        <f>Sales[[#This Row],[TotalRevenue]]-Sales[[#This Row],[TotalCost]]</f>
        <v>285.95000000000005</v>
      </c>
      <c r="I512" s="4">
        <v>43070</v>
      </c>
      <c r="J512" s="4" t="str">
        <f>CONCATENATE(TEXT(Sales[[#This Row],[OrderDate]],"yyyy"),"-",TEXT(Sales[[#This Row],[OrderDate]],"mm"))</f>
        <v>2017-12</v>
      </c>
      <c r="K512" s="4">
        <v>43079</v>
      </c>
      <c r="L512">
        <v>9</v>
      </c>
      <c r="M512" t="s">
        <v>2330</v>
      </c>
      <c r="N512" t="s">
        <v>106</v>
      </c>
      <c r="O512" t="s">
        <v>22</v>
      </c>
      <c r="P512" t="s">
        <v>0</v>
      </c>
      <c r="Q512" t="s">
        <v>23</v>
      </c>
      <c r="R512" t="s">
        <v>24</v>
      </c>
      <c r="S512" t="s">
        <v>414</v>
      </c>
      <c r="T512" t="s">
        <v>1</v>
      </c>
      <c r="U512" t="s">
        <v>47</v>
      </c>
    </row>
    <row r="513" spans="1:21" x14ac:dyDescent="0.35">
      <c r="A513" t="s">
        <v>2355</v>
      </c>
      <c r="B513">
        <v>45094001</v>
      </c>
      <c r="C513">
        <v>1</v>
      </c>
      <c r="D513" s="1">
        <v>2171.29</v>
      </c>
      <c r="E513" s="1">
        <v>3578.27</v>
      </c>
      <c r="F513" s="6">
        <f>Sales[[#This Row],[OrderQuantity]]*Sales[[#This Row],[ItemCost]]</f>
        <v>2171.29</v>
      </c>
      <c r="G513" s="6">
        <f>Sales[[#This Row],[OrderQuantity]]*Sales[[#This Row],[ItemPrice]]</f>
        <v>3578.27</v>
      </c>
      <c r="H513" s="6">
        <f>Sales[[#This Row],[TotalRevenue]]-Sales[[#This Row],[TotalCost]]</f>
        <v>1406.98</v>
      </c>
      <c r="I513" s="4">
        <v>43072</v>
      </c>
      <c r="J513" s="4" t="str">
        <f>CONCATENATE(TEXT(Sales[[#This Row],[OrderDate]],"yyyy"),"-",TEXT(Sales[[#This Row],[OrderDate]],"mm"))</f>
        <v>2017-12</v>
      </c>
      <c r="K513" s="4">
        <v>43076</v>
      </c>
      <c r="L513">
        <v>4</v>
      </c>
      <c r="M513" t="s">
        <v>2356</v>
      </c>
      <c r="N513" t="s">
        <v>357</v>
      </c>
      <c r="O513" t="s">
        <v>22</v>
      </c>
      <c r="P513" t="s">
        <v>0</v>
      </c>
      <c r="Q513" t="s">
        <v>23</v>
      </c>
      <c r="R513" t="s">
        <v>24</v>
      </c>
      <c r="S513" t="s">
        <v>25</v>
      </c>
      <c r="T513" t="s">
        <v>26</v>
      </c>
      <c r="U513" t="s">
        <v>27</v>
      </c>
    </row>
    <row r="514" spans="1:21" x14ac:dyDescent="0.35">
      <c r="A514" t="s">
        <v>2371</v>
      </c>
      <c r="B514">
        <v>45101001</v>
      </c>
      <c r="C514">
        <v>1</v>
      </c>
      <c r="D514" s="1">
        <v>2171.29</v>
      </c>
      <c r="E514" s="1">
        <v>3578.27</v>
      </c>
      <c r="F514" s="6">
        <f>Sales[[#This Row],[OrderQuantity]]*Sales[[#This Row],[ItemCost]]</f>
        <v>2171.29</v>
      </c>
      <c r="G514" s="6">
        <f>Sales[[#This Row],[OrderQuantity]]*Sales[[#This Row],[ItemPrice]]</f>
        <v>3578.27</v>
      </c>
      <c r="H514" s="6">
        <f>Sales[[#This Row],[TotalRevenue]]-Sales[[#This Row],[TotalCost]]</f>
        <v>1406.98</v>
      </c>
      <c r="I514" s="4">
        <v>43074</v>
      </c>
      <c r="J514" s="4" t="str">
        <f>CONCATENATE(TEXT(Sales[[#This Row],[OrderDate]],"yyyy"),"-",TEXT(Sales[[#This Row],[OrderDate]],"mm"))</f>
        <v>2017-12</v>
      </c>
      <c r="K514" s="4">
        <v>43078</v>
      </c>
      <c r="L514">
        <v>4</v>
      </c>
      <c r="M514" t="s">
        <v>2372</v>
      </c>
      <c r="N514" t="s">
        <v>347</v>
      </c>
      <c r="O514" t="s">
        <v>22</v>
      </c>
      <c r="P514" t="s">
        <v>0</v>
      </c>
      <c r="Q514" t="s">
        <v>23</v>
      </c>
      <c r="R514" t="s">
        <v>24</v>
      </c>
      <c r="S514" t="s">
        <v>84</v>
      </c>
      <c r="T514" t="s">
        <v>26</v>
      </c>
      <c r="U514" t="s">
        <v>27</v>
      </c>
    </row>
    <row r="515" spans="1:21" x14ac:dyDescent="0.35">
      <c r="A515" t="s">
        <v>2379</v>
      </c>
      <c r="B515">
        <v>45105001</v>
      </c>
      <c r="C515">
        <v>1</v>
      </c>
      <c r="D515" s="1">
        <v>2171.29</v>
      </c>
      <c r="E515" s="1">
        <v>3578.27</v>
      </c>
      <c r="F515" s="6">
        <f>Sales[[#This Row],[OrderQuantity]]*Sales[[#This Row],[ItemCost]]</f>
        <v>2171.29</v>
      </c>
      <c r="G515" s="6">
        <f>Sales[[#This Row],[OrderQuantity]]*Sales[[#This Row],[ItemPrice]]</f>
        <v>3578.27</v>
      </c>
      <c r="H515" s="6">
        <f>Sales[[#This Row],[TotalRevenue]]-Sales[[#This Row],[TotalCost]]</f>
        <v>1406.98</v>
      </c>
      <c r="I515" s="4">
        <v>43075</v>
      </c>
      <c r="J515" s="4" t="str">
        <f>CONCATENATE(TEXT(Sales[[#This Row],[OrderDate]],"yyyy"),"-",TEXT(Sales[[#This Row],[OrderDate]],"mm"))</f>
        <v>2017-12</v>
      </c>
      <c r="K515" s="4">
        <v>43081</v>
      </c>
      <c r="L515">
        <v>6</v>
      </c>
      <c r="M515" t="s">
        <v>2380</v>
      </c>
      <c r="N515" t="s">
        <v>1943</v>
      </c>
      <c r="O515" t="s">
        <v>22</v>
      </c>
      <c r="P515" t="s">
        <v>0</v>
      </c>
      <c r="Q515" t="s">
        <v>23</v>
      </c>
      <c r="R515" t="s">
        <v>24</v>
      </c>
      <c r="S515" t="s">
        <v>71</v>
      </c>
      <c r="T515" t="s">
        <v>26</v>
      </c>
      <c r="U515" t="s">
        <v>27</v>
      </c>
    </row>
    <row r="516" spans="1:21" x14ac:dyDescent="0.35">
      <c r="A516" t="s">
        <v>2381</v>
      </c>
      <c r="B516">
        <v>45106001</v>
      </c>
      <c r="C516">
        <v>1</v>
      </c>
      <c r="D516" s="1">
        <v>1898.09</v>
      </c>
      <c r="E516" s="1">
        <v>3374.99</v>
      </c>
      <c r="F516" s="6">
        <f>Sales[[#This Row],[OrderQuantity]]*Sales[[#This Row],[ItemCost]]</f>
        <v>1898.09</v>
      </c>
      <c r="G516" s="6">
        <f>Sales[[#This Row],[OrderQuantity]]*Sales[[#This Row],[ItemPrice]]</f>
        <v>3374.99</v>
      </c>
      <c r="H516" s="6">
        <f>Sales[[#This Row],[TotalRevenue]]-Sales[[#This Row],[TotalCost]]</f>
        <v>1476.8999999999999</v>
      </c>
      <c r="I516" s="4">
        <v>43075</v>
      </c>
      <c r="J516" s="4" t="str">
        <f>CONCATENATE(TEXT(Sales[[#This Row],[OrderDate]],"yyyy"),"-",TEXT(Sales[[#This Row],[OrderDate]],"mm"))</f>
        <v>2017-12</v>
      </c>
      <c r="K516" s="4">
        <v>43077</v>
      </c>
      <c r="L516">
        <v>2</v>
      </c>
      <c r="M516" t="s">
        <v>2382</v>
      </c>
      <c r="N516" t="s">
        <v>447</v>
      </c>
      <c r="O516" t="s">
        <v>22</v>
      </c>
      <c r="P516" t="s">
        <v>0</v>
      </c>
      <c r="Q516" t="s">
        <v>23</v>
      </c>
      <c r="R516" t="s">
        <v>33</v>
      </c>
      <c r="S516" t="s">
        <v>419</v>
      </c>
      <c r="T516" t="s">
        <v>1</v>
      </c>
      <c r="U516" t="s">
        <v>36</v>
      </c>
    </row>
    <row r="517" spans="1:21" x14ac:dyDescent="0.35">
      <c r="A517" t="s">
        <v>2385</v>
      </c>
      <c r="B517">
        <v>45108001</v>
      </c>
      <c r="C517">
        <v>1</v>
      </c>
      <c r="D517" s="1">
        <v>2171.29</v>
      </c>
      <c r="E517" s="1">
        <v>3578.27</v>
      </c>
      <c r="F517" s="6">
        <f>Sales[[#This Row],[OrderQuantity]]*Sales[[#This Row],[ItemCost]]</f>
        <v>2171.29</v>
      </c>
      <c r="G517" s="6">
        <f>Sales[[#This Row],[OrderQuantity]]*Sales[[#This Row],[ItemPrice]]</f>
        <v>3578.27</v>
      </c>
      <c r="H517" s="6">
        <f>Sales[[#This Row],[TotalRevenue]]-Sales[[#This Row],[TotalCost]]</f>
        <v>1406.98</v>
      </c>
      <c r="I517" s="4">
        <v>43075</v>
      </c>
      <c r="J517" s="4" t="str">
        <f>CONCATENATE(TEXT(Sales[[#This Row],[OrderDate]],"yyyy"),"-",TEXT(Sales[[#This Row],[OrderDate]],"mm"))</f>
        <v>2017-12</v>
      </c>
      <c r="K517" s="4">
        <v>43082</v>
      </c>
      <c r="L517">
        <v>7</v>
      </c>
      <c r="M517" t="s">
        <v>2386</v>
      </c>
      <c r="N517" t="s">
        <v>21</v>
      </c>
      <c r="O517" t="s">
        <v>22</v>
      </c>
      <c r="P517" t="s">
        <v>0</v>
      </c>
      <c r="Q517" t="s">
        <v>23</v>
      </c>
      <c r="R517" t="s">
        <v>24</v>
      </c>
      <c r="S517" t="s">
        <v>25</v>
      </c>
      <c r="T517" t="s">
        <v>26</v>
      </c>
      <c r="U517" t="s">
        <v>27</v>
      </c>
    </row>
    <row r="518" spans="1:21" x14ac:dyDescent="0.35">
      <c r="A518" t="s">
        <v>2415</v>
      </c>
      <c r="B518">
        <v>45123001</v>
      </c>
      <c r="C518">
        <v>1</v>
      </c>
      <c r="D518" s="1">
        <v>2171.29</v>
      </c>
      <c r="E518" s="1">
        <v>3578.27</v>
      </c>
      <c r="F518" s="6">
        <f>Sales[[#This Row],[OrderQuantity]]*Sales[[#This Row],[ItemCost]]</f>
        <v>2171.29</v>
      </c>
      <c r="G518" s="6">
        <f>Sales[[#This Row],[OrderQuantity]]*Sales[[#This Row],[ItemPrice]]</f>
        <v>3578.27</v>
      </c>
      <c r="H518" s="6">
        <f>Sales[[#This Row],[TotalRevenue]]-Sales[[#This Row],[TotalCost]]</f>
        <v>1406.98</v>
      </c>
      <c r="I518" s="4">
        <v>43078</v>
      </c>
      <c r="J518" s="4" t="str">
        <f>CONCATENATE(TEXT(Sales[[#This Row],[OrderDate]],"yyyy"),"-",TEXT(Sales[[#This Row],[OrderDate]],"mm"))</f>
        <v>2017-12</v>
      </c>
      <c r="K518" s="4">
        <v>43083</v>
      </c>
      <c r="L518">
        <v>5</v>
      </c>
      <c r="M518" t="s">
        <v>2416</v>
      </c>
      <c r="N518" t="s">
        <v>706</v>
      </c>
      <c r="O518" t="s">
        <v>22</v>
      </c>
      <c r="P518" t="s">
        <v>0</v>
      </c>
      <c r="Q518" t="s">
        <v>23</v>
      </c>
      <c r="R518" t="s">
        <v>24</v>
      </c>
      <c r="S518" t="s">
        <v>55</v>
      </c>
      <c r="T518" t="s">
        <v>26</v>
      </c>
      <c r="U518" t="s">
        <v>27</v>
      </c>
    </row>
    <row r="519" spans="1:21" x14ac:dyDescent="0.35">
      <c r="A519" t="s">
        <v>2437</v>
      </c>
      <c r="B519">
        <v>45134001</v>
      </c>
      <c r="C519">
        <v>1</v>
      </c>
      <c r="D519" s="1">
        <v>2171.29</v>
      </c>
      <c r="E519" s="1">
        <v>3578.27</v>
      </c>
      <c r="F519" s="6">
        <f>Sales[[#This Row],[OrderQuantity]]*Sales[[#This Row],[ItemCost]]</f>
        <v>2171.29</v>
      </c>
      <c r="G519" s="6">
        <f>Sales[[#This Row],[OrderQuantity]]*Sales[[#This Row],[ItemPrice]]</f>
        <v>3578.27</v>
      </c>
      <c r="H519" s="6">
        <f>Sales[[#This Row],[TotalRevenue]]-Sales[[#This Row],[TotalCost]]</f>
        <v>1406.98</v>
      </c>
      <c r="I519" s="4">
        <v>43080</v>
      </c>
      <c r="J519" s="4" t="str">
        <f>CONCATENATE(TEXT(Sales[[#This Row],[OrderDate]],"yyyy"),"-",TEXT(Sales[[#This Row],[OrderDate]],"mm"))</f>
        <v>2017-12</v>
      </c>
      <c r="K519" s="4">
        <v>43086</v>
      </c>
      <c r="L519">
        <v>6</v>
      </c>
      <c r="M519" t="s">
        <v>2438</v>
      </c>
      <c r="N519" t="s">
        <v>441</v>
      </c>
      <c r="O519" t="s">
        <v>22</v>
      </c>
      <c r="P519" t="s">
        <v>0</v>
      </c>
      <c r="Q519" t="s">
        <v>23</v>
      </c>
      <c r="R519" t="s">
        <v>24</v>
      </c>
      <c r="S519" t="s">
        <v>88</v>
      </c>
      <c r="T519" t="s">
        <v>26</v>
      </c>
      <c r="U519" t="s">
        <v>27</v>
      </c>
    </row>
    <row r="520" spans="1:21" x14ac:dyDescent="0.35">
      <c r="A520" t="s">
        <v>2453</v>
      </c>
      <c r="B520">
        <v>45142001</v>
      </c>
      <c r="C520">
        <v>1</v>
      </c>
      <c r="D520" s="1">
        <v>2171.29</v>
      </c>
      <c r="E520" s="1">
        <v>3578.27</v>
      </c>
      <c r="F520" s="6">
        <f>Sales[[#This Row],[OrderQuantity]]*Sales[[#This Row],[ItemCost]]</f>
        <v>2171.29</v>
      </c>
      <c r="G520" s="6">
        <f>Sales[[#This Row],[OrderQuantity]]*Sales[[#This Row],[ItemPrice]]</f>
        <v>3578.27</v>
      </c>
      <c r="H520" s="6">
        <f>Sales[[#This Row],[TotalRevenue]]-Sales[[#This Row],[TotalCost]]</f>
        <v>1406.98</v>
      </c>
      <c r="I520" s="4">
        <v>43081</v>
      </c>
      <c r="J520" s="4" t="str">
        <f>CONCATENATE(TEXT(Sales[[#This Row],[OrderDate]],"yyyy"),"-",TEXT(Sales[[#This Row],[OrderDate]],"mm"))</f>
        <v>2017-12</v>
      </c>
      <c r="K520" s="4">
        <v>43086</v>
      </c>
      <c r="L520">
        <v>5</v>
      </c>
      <c r="M520" t="s">
        <v>2454</v>
      </c>
      <c r="N520" t="s">
        <v>447</v>
      </c>
      <c r="O520" t="s">
        <v>22</v>
      </c>
      <c r="P520" t="s">
        <v>0</v>
      </c>
      <c r="Q520" t="s">
        <v>23</v>
      </c>
      <c r="R520" t="s">
        <v>24</v>
      </c>
      <c r="S520" t="s">
        <v>55</v>
      </c>
      <c r="T520" t="s">
        <v>26</v>
      </c>
      <c r="U520" t="s">
        <v>27</v>
      </c>
    </row>
    <row r="521" spans="1:21" x14ac:dyDescent="0.35">
      <c r="A521" t="s">
        <v>2500</v>
      </c>
      <c r="B521">
        <v>45165001</v>
      </c>
      <c r="C521">
        <v>1</v>
      </c>
      <c r="D521" s="1">
        <v>2171.29</v>
      </c>
      <c r="E521" s="1">
        <v>3578.27</v>
      </c>
      <c r="F521" s="6">
        <f>Sales[[#This Row],[OrderQuantity]]*Sales[[#This Row],[ItemCost]]</f>
        <v>2171.29</v>
      </c>
      <c r="G521" s="6">
        <f>Sales[[#This Row],[OrderQuantity]]*Sales[[#This Row],[ItemPrice]]</f>
        <v>3578.27</v>
      </c>
      <c r="H521" s="6">
        <f>Sales[[#This Row],[TotalRevenue]]-Sales[[#This Row],[TotalCost]]</f>
        <v>1406.98</v>
      </c>
      <c r="I521" s="4">
        <v>43085</v>
      </c>
      <c r="J521" s="4" t="str">
        <f>CONCATENATE(TEXT(Sales[[#This Row],[OrderDate]],"yyyy"),"-",TEXT(Sales[[#This Row],[OrderDate]],"mm"))</f>
        <v>2017-12</v>
      </c>
      <c r="K521" s="4">
        <v>43092</v>
      </c>
      <c r="L521">
        <v>7</v>
      </c>
      <c r="M521" t="s">
        <v>2501</v>
      </c>
      <c r="N521" t="s">
        <v>447</v>
      </c>
      <c r="O521" t="s">
        <v>22</v>
      </c>
      <c r="P521" t="s">
        <v>0</v>
      </c>
      <c r="Q521" t="s">
        <v>23</v>
      </c>
      <c r="R521" t="s">
        <v>24</v>
      </c>
      <c r="S521" t="s">
        <v>84</v>
      </c>
      <c r="T521" t="s">
        <v>26</v>
      </c>
      <c r="U521" t="s">
        <v>27</v>
      </c>
    </row>
    <row r="522" spans="1:21" x14ac:dyDescent="0.35">
      <c r="A522" t="s">
        <v>2556</v>
      </c>
      <c r="B522">
        <v>45193001</v>
      </c>
      <c r="C522">
        <v>1</v>
      </c>
      <c r="D522" s="1">
        <v>2171.29</v>
      </c>
      <c r="E522" s="1">
        <v>3578.27</v>
      </c>
      <c r="F522" s="6">
        <f>Sales[[#This Row],[OrderQuantity]]*Sales[[#This Row],[ItemCost]]</f>
        <v>2171.29</v>
      </c>
      <c r="G522" s="6">
        <f>Sales[[#This Row],[OrderQuantity]]*Sales[[#This Row],[ItemPrice]]</f>
        <v>3578.27</v>
      </c>
      <c r="H522" s="6">
        <f>Sales[[#This Row],[TotalRevenue]]-Sales[[#This Row],[TotalCost]]</f>
        <v>1406.98</v>
      </c>
      <c r="I522" s="4">
        <v>43089</v>
      </c>
      <c r="J522" s="4" t="str">
        <f>CONCATENATE(TEXT(Sales[[#This Row],[OrderDate]],"yyyy"),"-",TEXT(Sales[[#This Row],[OrderDate]],"mm"))</f>
        <v>2017-12</v>
      </c>
      <c r="K522" s="4">
        <v>43094</v>
      </c>
      <c r="L522">
        <v>5</v>
      </c>
      <c r="M522" t="s">
        <v>2557</v>
      </c>
      <c r="N522" t="s">
        <v>447</v>
      </c>
      <c r="O522" t="s">
        <v>22</v>
      </c>
      <c r="P522" t="s">
        <v>0</v>
      </c>
      <c r="Q522" t="s">
        <v>23</v>
      </c>
      <c r="R522" t="s">
        <v>24</v>
      </c>
      <c r="S522" t="s">
        <v>25</v>
      </c>
      <c r="T522" t="s">
        <v>26</v>
      </c>
      <c r="U522" t="s">
        <v>27</v>
      </c>
    </row>
    <row r="523" spans="1:21" x14ac:dyDescent="0.35">
      <c r="A523" t="s">
        <v>2586</v>
      </c>
      <c r="B523">
        <v>45208001</v>
      </c>
      <c r="C523">
        <v>1</v>
      </c>
      <c r="D523" s="1">
        <v>1912.15</v>
      </c>
      <c r="E523" s="1">
        <v>3399.99</v>
      </c>
      <c r="F523" s="6">
        <f>Sales[[#This Row],[OrderQuantity]]*Sales[[#This Row],[ItemCost]]</f>
        <v>1912.15</v>
      </c>
      <c r="G523" s="6">
        <f>Sales[[#This Row],[OrderQuantity]]*Sales[[#This Row],[ItemPrice]]</f>
        <v>3399.99</v>
      </c>
      <c r="H523" s="6">
        <f>Sales[[#This Row],[TotalRevenue]]-Sales[[#This Row],[TotalCost]]</f>
        <v>1487.8399999999997</v>
      </c>
      <c r="I523" s="4">
        <v>43091</v>
      </c>
      <c r="J523" s="4" t="str">
        <f>CONCATENATE(TEXT(Sales[[#This Row],[OrderDate]],"yyyy"),"-",TEXT(Sales[[#This Row],[OrderDate]],"mm"))</f>
        <v>2017-12</v>
      </c>
      <c r="K523" s="4">
        <v>43101</v>
      </c>
      <c r="L523">
        <v>10</v>
      </c>
      <c r="M523" t="s">
        <v>2587</v>
      </c>
      <c r="N523" t="s">
        <v>1788</v>
      </c>
      <c r="O523" t="s">
        <v>22</v>
      </c>
      <c r="P523" t="s">
        <v>0</v>
      </c>
      <c r="Q523" t="s">
        <v>23</v>
      </c>
      <c r="R523" t="s">
        <v>33</v>
      </c>
      <c r="S523" t="s">
        <v>67</v>
      </c>
      <c r="T523" t="s">
        <v>35</v>
      </c>
      <c r="U523" t="s">
        <v>36</v>
      </c>
    </row>
    <row r="524" spans="1:21" x14ac:dyDescent="0.35">
      <c r="A524" t="s">
        <v>2609</v>
      </c>
      <c r="B524">
        <v>45219001</v>
      </c>
      <c r="C524">
        <v>1</v>
      </c>
      <c r="D524" s="1">
        <v>2171.29</v>
      </c>
      <c r="E524" s="1">
        <v>3578.27</v>
      </c>
      <c r="F524" s="6">
        <f>Sales[[#This Row],[OrderQuantity]]*Sales[[#This Row],[ItemCost]]</f>
        <v>2171.29</v>
      </c>
      <c r="G524" s="6">
        <f>Sales[[#This Row],[OrderQuantity]]*Sales[[#This Row],[ItemPrice]]</f>
        <v>3578.27</v>
      </c>
      <c r="H524" s="6">
        <f>Sales[[#This Row],[TotalRevenue]]-Sales[[#This Row],[TotalCost]]</f>
        <v>1406.98</v>
      </c>
      <c r="I524" s="4">
        <v>43093</v>
      </c>
      <c r="J524" s="4" t="str">
        <f>CONCATENATE(TEXT(Sales[[#This Row],[OrderDate]],"yyyy"),"-",TEXT(Sales[[#This Row],[OrderDate]],"mm"))</f>
        <v>2017-12</v>
      </c>
      <c r="K524" s="4">
        <v>43097</v>
      </c>
      <c r="L524">
        <v>4</v>
      </c>
      <c r="M524" t="s">
        <v>2610</v>
      </c>
      <c r="N524" t="s">
        <v>706</v>
      </c>
      <c r="O524" t="s">
        <v>22</v>
      </c>
      <c r="P524" t="s">
        <v>0</v>
      </c>
      <c r="Q524" t="s">
        <v>23</v>
      </c>
      <c r="R524" t="s">
        <v>24</v>
      </c>
      <c r="S524" t="s">
        <v>84</v>
      </c>
      <c r="T524" t="s">
        <v>26</v>
      </c>
      <c r="U524" t="s">
        <v>27</v>
      </c>
    </row>
    <row r="525" spans="1:21" x14ac:dyDescent="0.35">
      <c r="A525" t="s">
        <v>2613</v>
      </c>
      <c r="B525">
        <v>45221001</v>
      </c>
      <c r="C525">
        <v>1</v>
      </c>
      <c r="D525" s="1">
        <v>2171.29</v>
      </c>
      <c r="E525" s="1">
        <v>3578.27</v>
      </c>
      <c r="F525" s="6">
        <f>Sales[[#This Row],[OrderQuantity]]*Sales[[#This Row],[ItemCost]]</f>
        <v>2171.29</v>
      </c>
      <c r="G525" s="6">
        <f>Sales[[#This Row],[OrderQuantity]]*Sales[[#This Row],[ItemPrice]]</f>
        <v>3578.27</v>
      </c>
      <c r="H525" s="6">
        <f>Sales[[#This Row],[TotalRevenue]]-Sales[[#This Row],[TotalCost]]</f>
        <v>1406.98</v>
      </c>
      <c r="I525" s="4">
        <v>43093</v>
      </c>
      <c r="J525" s="4" t="str">
        <f>CONCATENATE(TEXT(Sales[[#This Row],[OrderDate]],"yyyy"),"-",TEXT(Sales[[#This Row],[OrderDate]],"mm"))</f>
        <v>2017-12</v>
      </c>
      <c r="K525" s="4">
        <v>43098</v>
      </c>
      <c r="L525">
        <v>5</v>
      </c>
      <c r="M525" t="s">
        <v>2614</v>
      </c>
      <c r="N525" t="s">
        <v>1108</v>
      </c>
      <c r="O525" t="s">
        <v>22</v>
      </c>
      <c r="P525" t="s">
        <v>0</v>
      </c>
      <c r="Q525" t="s">
        <v>23</v>
      </c>
      <c r="R525" t="s">
        <v>24</v>
      </c>
      <c r="S525" t="s">
        <v>88</v>
      </c>
      <c r="T525" t="s">
        <v>26</v>
      </c>
      <c r="U525" t="s">
        <v>27</v>
      </c>
    </row>
    <row r="526" spans="1:21" x14ac:dyDescent="0.35">
      <c r="A526" t="s">
        <v>2676</v>
      </c>
      <c r="B526">
        <v>45252001</v>
      </c>
      <c r="C526">
        <v>1</v>
      </c>
      <c r="D526" s="1">
        <v>2171.29</v>
      </c>
      <c r="E526" s="1">
        <v>3578.27</v>
      </c>
      <c r="F526" s="6">
        <f>Sales[[#This Row],[OrderQuantity]]*Sales[[#This Row],[ItemCost]]</f>
        <v>2171.29</v>
      </c>
      <c r="G526" s="6">
        <f>Sales[[#This Row],[OrderQuantity]]*Sales[[#This Row],[ItemPrice]]</f>
        <v>3578.27</v>
      </c>
      <c r="H526" s="6">
        <f>Sales[[#This Row],[TotalRevenue]]-Sales[[#This Row],[TotalCost]]</f>
        <v>1406.98</v>
      </c>
      <c r="I526" s="4">
        <v>43099</v>
      </c>
      <c r="J526" s="4" t="str">
        <f>CONCATENATE(TEXT(Sales[[#This Row],[OrderDate]],"yyyy"),"-",TEXT(Sales[[#This Row],[OrderDate]],"mm"))</f>
        <v>2017-12</v>
      </c>
      <c r="K526" s="4">
        <v>43101</v>
      </c>
      <c r="L526">
        <v>2</v>
      </c>
      <c r="M526" t="s">
        <v>2677</v>
      </c>
      <c r="N526" t="s">
        <v>706</v>
      </c>
      <c r="O526" t="s">
        <v>22</v>
      </c>
      <c r="P526" t="s">
        <v>0</v>
      </c>
      <c r="Q526" t="s">
        <v>23</v>
      </c>
      <c r="R526" t="s">
        <v>24</v>
      </c>
      <c r="S526" t="s">
        <v>71</v>
      </c>
      <c r="T526" t="s">
        <v>26</v>
      </c>
      <c r="U526" t="s">
        <v>27</v>
      </c>
    </row>
    <row r="527" spans="1:21" x14ac:dyDescent="0.35">
      <c r="A527" t="s">
        <v>28</v>
      </c>
      <c r="B527">
        <v>43698001</v>
      </c>
      <c r="C527">
        <v>1</v>
      </c>
      <c r="D527" s="1">
        <v>1912.15</v>
      </c>
      <c r="E527" s="1">
        <v>3399.99</v>
      </c>
      <c r="F527" s="6">
        <f>Sales[[#This Row],[OrderQuantity]]*Sales[[#This Row],[ItemCost]]</f>
        <v>1912.15</v>
      </c>
      <c r="G527" s="6">
        <f>Sales[[#This Row],[OrderQuantity]]*Sales[[#This Row],[ItemPrice]]</f>
        <v>3399.99</v>
      </c>
      <c r="H527" s="6">
        <f>Sales[[#This Row],[TotalRevenue]]-Sales[[#This Row],[TotalCost]]</f>
        <v>1487.8399999999997</v>
      </c>
      <c r="I527" s="4">
        <v>42917</v>
      </c>
      <c r="J527" s="4" t="str">
        <f>CONCATENATE(TEXT(Sales[[#This Row],[OrderDate]],"yyyy"),"-",TEXT(Sales[[#This Row],[OrderDate]],"mm"))</f>
        <v>2017-07</v>
      </c>
      <c r="K527" s="4">
        <v>42927</v>
      </c>
      <c r="L527">
        <v>10</v>
      </c>
      <c r="M527" t="s">
        <v>29</v>
      </c>
      <c r="N527" t="s">
        <v>30</v>
      </c>
      <c r="O527" t="s">
        <v>31</v>
      </c>
      <c r="P527" t="s">
        <v>32</v>
      </c>
      <c r="Q527" t="s">
        <v>23</v>
      </c>
      <c r="R527" t="s">
        <v>33</v>
      </c>
      <c r="S527" t="s">
        <v>34</v>
      </c>
      <c r="T527" t="s">
        <v>35</v>
      </c>
      <c r="U527" t="s">
        <v>36</v>
      </c>
    </row>
    <row r="528" spans="1:21" x14ac:dyDescent="0.35">
      <c r="A528" t="s">
        <v>175</v>
      </c>
      <c r="B528">
        <v>43738001</v>
      </c>
      <c r="C528">
        <v>1</v>
      </c>
      <c r="D528" s="1">
        <v>2171.29</v>
      </c>
      <c r="E528" s="1">
        <v>3578.27</v>
      </c>
      <c r="F528" s="6">
        <f>Sales[[#This Row],[OrderQuantity]]*Sales[[#This Row],[ItemCost]]</f>
        <v>2171.29</v>
      </c>
      <c r="G528" s="6">
        <f>Sales[[#This Row],[OrderQuantity]]*Sales[[#This Row],[ItemPrice]]</f>
        <v>3578.27</v>
      </c>
      <c r="H528" s="6">
        <f>Sales[[#This Row],[TotalRevenue]]-Sales[[#This Row],[TotalCost]]</f>
        <v>1406.98</v>
      </c>
      <c r="I528" s="4">
        <v>42922</v>
      </c>
      <c r="J528" s="4" t="str">
        <f>CONCATENATE(TEXT(Sales[[#This Row],[OrderDate]],"yyyy"),"-",TEXT(Sales[[#This Row],[OrderDate]],"mm"))</f>
        <v>2017-07</v>
      </c>
      <c r="K528" s="4">
        <v>42930</v>
      </c>
      <c r="L528">
        <v>8</v>
      </c>
      <c r="M528" t="s">
        <v>176</v>
      </c>
      <c r="N528" t="s">
        <v>177</v>
      </c>
      <c r="O528" t="s">
        <v>178</v>
      </c>
      <c r="P528" t="s">
        <v>32</v>
      </c>
      <c r="Q528" t="s">
        <v>23</v>
      </c>
      <c r="R528" t="s">
        <v>24</v>
      </c>
      <c r="S528" t="s">
        <v>71</v>
      </c>
      <c r="T528" t="s">
        <v>26</v>
      </c>
      <c r="U528" t="s">
        <v>27</v>
      </c>
    </row>
    <row r="529" spans="1:21" x14ac:dyDescent="0.35">
      <c r="A529" t="s">
        <v>211</v>
      </c>
      <c r="B529">
        <v>43750001</v>
      </c>
      <c r="C529">
        <v>1</v>
      </c>
      <c r="D529" s="1">
        <v>2171.29</v>
      </c>
      <c r="E529" s="1">
        <v>3578.27</v>
      </c>
      <c r="F529" s="6">
        <f>Sales[[#This Row],[OrderQuantity]]*Sales[[#This Row],[ItemCost]]</f>
        <v>2171.29</v>
      </c>
      <c r="G529" s="6">
        <f>Sales[[#This Row],[OrderQuantity]]*Sales[[#This Row],[ItemPrice]]</f>
        <v>3578.27</v>
      </c>
      <c r="H529" s="6">
        <f>Sales[[#This Row],[TotalRevenue]]-Sales[[#This Row],[TotalCost]]</f>
        <v>1406.98</v>
      </c>
      <c r="I529" s="4">
        <v>42923</v>
      </c>
      <c r="J529" s="4" t="str">
        <f>CONCATENATE(TEXT(Sales[[#This Row],[OrderDate]],"yyyy"),"-",TEXT(Sales[[#This Row],[OrderDate]],"mm"))</f>
        <v>2017-07</v>
      </c>
      <c r="K529" s="4">
        <v>42931</v>
      </c>
      <c r="L529">
        <v>8</v>
      </c>
      <c r="M529" t="s">
        <v>212</v>
      </c>
      <c r="N529" t="s">
        <v>213</v>
      </c>
      <c r="O529" t="s">
        <v>214</v>
      </c>
      <c r="P529" t="s">
        <v>32</v>
      </c>
      <c r="Q529" t="s">
        <v>23</v>
      </c>
      <c r="R529" t="s">
        <v>24</v>
      </c>
      <c r="S529" t="s">
        <v>55</v>
      </c>
      <c r="T529" t="s">
        <v>26</v>
      </c>
      <c r="U529" t="s">
        <v>27</v>
      </c>
    </row>
    <row r="530" spans="1:21" x14ac:dyDescent="0.35">
      <c r="A530" t="s">
        <v>215</v>
      </c>
      <c r="B530">
        <v>43751001</v>
      </c>
      <c r="C530">
        <v>1</v>
      </c>
      <c r="D530" s="1">
        <v>2171.29</v>
      </c>
      <c r="E530" s="1">
        <v>3578.27</v>
      </c>
      <c r="F530" s="6">
        <f>Sales[[#This Row],[OrderQuantity]]*Sales[[#This Row],[ItemCost]]</f>
        <v>2171.29</v>
      </c>
      <c r="G530" s="6">
        <f>Sales[[#This Row],[OrderQuantity]]*Sales[[#This Row],[ItemPrice]]</f>
        <v>3578.27</v>
      </c>
      <c r="H530" s="6">
        <f>Sales[[#This Row],[TotalRevenue]]-Sales[[#This Row],[TotalCost]]</f>
        <v>1406.98</v>
      </c>
      <c r="I530" s="4">
        <v>42923</v>
      </c>
      <c r="J530" s="4" t="str">
        <f>CONCATENATE(TEXT(Sales[[#This Row],[OrderDate]],"yyyy"),"-",TEXT(Sales[[#This Row],[OrderDate]],"mm"))</f>
        <v>2017-07</v>
      </c>
      <c r="K530" s="4">
        <v>42928</v>
      </c>
      <c r="L530">
        <v>5</v>
      </c>
      <c r="M530" t="s">
        <v>216</v>
      </c>
      <c r="N530" t="s">
        <v>217</v>
      </c>
      <c r="O530" t="s">
        <v>218</v>
      </c>
      <c r="P530" t="s">
        <v>32</v>
      </c>
      <c r="Q530" t="s">
        <v>23</v>
      </c>
      <c r="R530" t="s">
        <v>24</v>
      </c>
      <c r="S530" t="s">
        <v>84</v>
      </c>
      <c r="T530" t="s">
        <v>26</v>
      </c>
      <c r="U530" t="s">
        <v>27</v>
      </c>
    </row>
    <row r="531" spans="1:21" x14ac:dyDescent="0.35">
      <c r="A531" t="s">
        <v>292</v>
      </c>
      <c r="B531">
        <v>43780001</v>
      </c>
      <c r="C531">
        <v>1</v>
      </c>
      <c r="D531" s="1">
        <v>2171.29</v>
      </c>
      <c r="E531" s="1">
        <v>3578.27</v>
      </c>
      <c r="F531" s="6">
        <f>Sales[[#This Row],[OrderQuantity]]*Sales[[#This Row],[ItemCost]]</f>
        <v>2171.29</v>
      </c>
      <c r="G531" s="6">
        <f>Sales[[#This Row],[OrderQuantity]]*Sales[[#This Row],[ItemPrice]]</f>
        <v>3578.27</v>
      </c>
      <c r="H531" s="6">
        <f>Sales[[#This Row],[TotalRevenue]]-Sales[[#This Row],[TotalCost]]</f>
        <v>1406.98</v>
      </c>
      <c r="I531" s="4">
        <v>42927</v>
      </c>
      <c r="J531" s="4" t="str">
        <f>CONCATENATE(TEXT(Sales[[#This Row],[OrderDate]],"yyyy"),"-",TEXT(Sales[[#This Row],[OrderDate]],"mm"))</f>
        <v>2017-07</v>
      </c>
      <c r="K531" s="4">
        <v>42935</v>
      </c>
      <c r="L531">
        <v>8</v>
      </c>
      <c r="M531" t="s">
        <v>293</v>
      </c>
      <c r="N531" t="s">
        <v>294</v>
      </c>
      <c r="O531" t="s">
        <v>178</v>
      </c>
      <c r="P531" t="s">
        <v>32</v>
      </c>
      <c r="Q531" t="s">
        <v>23</v>
      </c>
      <c r="R531" t="s">
        <v>24</v>
      </c>
      <c r="S531" t="s">
        <v>55</v>
      </c>
      <c r="T531" t="s">
        <v>26</v>
      </c>
      <c r="U531" t="s">
        <v>27</v>
      </c>
    </row>
    <row r="532" spans="1:21" x14ac:dyDescent="0.35">
      <c r="A532" t="s">
        <v>306</v>
      </c>
      <c r="B532">
        <v>43785001</v>
      </c>
      <c r="C532">
        <v>1</v>
      </c>
      <c r="D532" s="1">
        <v>2171.29</v>
      </c>
      <c r="E532" s="1">
        <v>3578.27</v>
      </c>
      <c r="F532" s="6">
        <f>Sales[[#This Row],[OrderQuantity]]*Sales[[#This Row],[ItemCost]]</f>
        <v>2171.29</v>
      </c>
      <c r="G532" s="6">
        <f>Sales[[#This Row],[OrderQuantity]]*Sales[[#This Row],[ItemPrice]]</f>
        <v>3578.27</v>
      </c>
      <c r="H532" s="6">
        <f>Sales[[#This Row],[TotalRevenue]]-Sales[[#This Row],[TotalCost]]</f>
        <v>1406.98</v>
      </c>
      <c r="I532" s="4">
        <v>42928</v>
      </c>
      <c r="J532" s="4" t="str">
        <f>CONCATENATE(TEXT(Sales[[#This Row],[OrderDate]],"yyyy"),"-",TEXT(Sales[[#This Row],[OrderDate]],"mm"))</f>
        <v>2017-07</v>
      </c>
      <c r="K532" s="4">
        <v>42935</v>
      </c>
      <c r="L532">
        <v>7</v>
      </c>
      <c r="M532" t="s">
        <v>307</v>
      </c>
      <c r="N532" t="s">
        <v>213</v>
      </c>
      <c r="O532" t="s">
        <v>214</v>
      </c>
      <c r="P532" t="s">
        <v>32</v>
      </c>
      <c r="Q532" t="s">
        <v>23</v>
      </c>
      <c r="R532" t="s">
        <v>24</v>
      </c>
      <c r="S532" t="s">
        <v>55</v>
      </c>
      <c r="T532" t="s">
        <v>26</v>
      </c>
      <c r="U532" t="s">
        <v>27</v>
      </c>
    </row>
    <row r="533" spans="1:21" x14ac:dyDescent="0.35">
      <c r="A533" t="s">
        <v>308</v>
      </c>
      <c r="B533">
        <v>43786001</v>
      </c>
      <c r="C533">
        <v>1</v>
      </c>
      <c r="D533" s="1">
        <v>2171.29</v>
      </c>
      <c r="E533" s="1">
        <v>3578.27</v>
      </c>
      <c r="F533" s="6">
        <f>Sales[[#This Row],[OrderQuantity]]*Sales[[#This Row],[ItemCost]]</f>
        <v>2171.29</v>
      </c>
      <c r="G533" s="6">
        <f>Sales[[#This Row],[OrderQuantity]]*Sales[[#This Row],[ItemPrice]]</f>
        <v>3578.27</v>
      </c>
      <c r="H533" s="6">
        <f>Sales[[#This Row],[TotalRevenue]]-Sales[[#This Row],[TotalCost]]</f>
        <v>1406.98</v>
      </c>
      <c r="I533" s="4">
        <v>42928</v>
      </c>
      <c r="J533" s="4" t="str">
        <f>CONCATENATE(TEXT(Sales[[#This Row],[OrderDate]],"yyyy"),"-",TEXT(Sales[[#This Row],[OrderDate]],"mm"))</f>
        <v>2017-07</v>
      </c>
      <c r="K533" s="4">
        <v>42932</v>
      </c>
      <c r="L533">
        <v>4</v>
      </c>
      <c r="M533" t="s">
        <v>309</v>
      </c>
      <c r="N533" t="s">
        <v>217</v>
      </c>
      <c r="O533" t="s">
        <v>218</v>
      </c>
      <c r="P533" t="s">
        <v>32</v>
      </c>
      <c r="Q533" t="s">
        <v>23</v>
      </c>
      <c r="R533" t="s">
        <v>24</v>
      </c>
      <c r="S533" t="s">
        <v>55</v>
      </c>
      <c r="T533" t="s">
        <v>26</v>
      </c>
      <c r="U533" t="s">
        <v>27</v>
      </c>
    </row>
    <row r="534" spans="1:21" x14ac:dyDescent="0.35">
      <c r="A534" t="s">
        <v>333</v>
      </c>
      <c r="B534">
        <v>43796001</v>
      </c>
      <c r="C534">
        <v>1</v>
      </c>
      <c r="D534" s="1">
        <v>413.15</v>
      </c>
      <c r="E534" s="1">
        <v>699.1</v>
      </c>
      <c r="F534" s="6">
        <f>Sales[[#This Row],[OrderQuantity]]*Sales[[#This Row],[ItemCost]]</f>
        <v>413.15</v>
      </c>
      <c r="G534" s="6">
        <f>Sales[[#This Row],[OrderQuantity]]*Sales[[#This Row],[ItemPrice]]</f>
        <v>699.1</v>
      </c>
      <c r="H534" s="6">
        <f>Sales[[#This Row],[TotalRevenue]]-Sales[[#This Row],[TotalCost]]</f>
        <v>285.95000000000005</v>
      </c>
      <c r="I534" s="4">
        <v>42929</v>
      </c>
      <c r="J534" s="4" t="str">
        <f>CONCATENATE(TEXT(Sales[[#This Row],[OrderDate]],"yyyy"),"-",TEXT(Sales[[#This Row],[OrderDate]],"mm"))</f>
        <v>2017-07</v>
      </c>
      <c r="K534" s="4">
        <v>42939</v>
      </c>
      <c r="L534">
        <v>10</v>
      </c>
      <c r="M534" t="s">
        <v>334</v>
      </c>
      <c r="N534" t="s">
        <v>335</v>
      </c>
      <c r="O534" t="s">
        <v>336</v>
      </c>
      <c r="P534" t="s">
        <v>32</v>
      </c>
      <c r="Q534" t="s">
        <v>23</v>
      </c>
      <c r="R534" t="s">
        <v>24</v>
      </c>
      <c r="S534" t="s">
        <v>337</v>
      </c>
      <c r="T534" t="s">
        <v>1</v>
      </c>
      <c r="U534" t="s">
        <v>47</v>
      </c>
    </row>
    <row r="535" spans="1:21" x14ac:dyDescent="0.35">
      <c r="A535" t="s">
        <v>351</v>
      </c>
      <c r="B535">
        <v>43802001</v>
      </c>
      <c r="C535">
        <v>1</v>
      </c>
      <c r="D535" s="1">
        <v>2171.29</v>
      </c>
      <c r="E535" s="1">
        <v>3578.27</v>
      </c>
      <c r="F535" s="6">
        <f>Sales[[#This Row],[OrderQuantity]]*Sales[[#This Row],[ItemCost]]</f>
        <v>2171.29</v>
      </c>
      <c r="G535" s="6">
        <f>Sales[[#This Row],[OrderQuantity]]*Sales[[#This Row],[ItemPrice]]</f>
        <v>3578.27</v>
      </c>
      <c r="H535" s="6">
        <f>Sales[[#This Row],[TotalRevenue]]-Sales[[#This Row],[TotalCost]]</f>
        <v>1406.98</v>
      </c>
      <c r="I535" s="4">
        <v>42929</v>
      </c>
      <c r="J535" s="4" t="str">
        <f>CONCATENATE(TEXT(Sales[[#This Row],[OrderDate]],"yyyy"),"-",TEXT(Sales[[#This Row],[OrderDate]],"mm"))</f>
        <v>2017-07</v>
      </c>
      <c r="K535" s="4">
        <v>42933</v>
      </c>
      <c r="L535">
        <v>4</v>
      </c>
      <c r="M535" t="s">
        <v>352</v>
      </c>
      <c r="N535" t="s">
        <v>353</v>
      </c>
      <c r="O535" t="s">
        <v>354</v>
      </c>
      <c r="P535" t="s">
        <v>32</v>
      </c>
      <c r="Q535" t="s">
        <v>23</v>
      </c>
      <c r="R535" t="s">
        <v>24</v>
      </c>
      <c r="S535" t="s">
        <v>71</v>
      </c>
      <c r="T535" t="s">
        <v>26</v>
      </c>
      <c r="U535" t="s">
        <v>27</v>
      </c>
    </row>
    <row r="536" spans="1:21" x14ac:dyDescent="0.35">
      <c r="A536" t="s">
        <v>368</v>
      </c>
      <c r="B536">
        <v>43807001</v>
      </c>
      <c r="C536">
        <v>1</v>
      </c>
      <c r="D536" s="1">
        <v>2171.29</v>
      </c>
      <c r="E536" s="1">
        <v>3578.27</v>
      </c>
      <c r="F536" s="6">
        <f>Sales[[#This Row],[OrderQuantity]]*Sales[[#This Row],[ItemCost]]</f>
        <v>2171.29</v>
      </c>
      <c r="G536" s="6">
        <f>Sales[[#This Row],[OrderQuantity]]*Sales[[#This Row],[ItemPrice]]</f>
        <v>3578.27</v>
      </c>
      <c r="H536" s="6">
        <f>Sales[[#This Row],[TotalRevenue]]-Sales[[#This Row],[TotalCost]]</f>
        <v>1406.98</v>
      </c>
      <c r="I536" s="4">
        <v>42930</v>
      </c>
      <c r="J536" s="4" t="str">
        <f>CONCATENATE(TEXT(Sales[[#This Row],[OrderDate]],"yyyy"),"-",TEXT(Sales[[#This Row],[OrderDate]],"mm"))</f>
        <v>2017-07</v>
      </c>
      <c r="K536" s="4">
        <v>42938</v>
      </c>
      <c r="L536">
        <v>8</v>
      </c>
      <c r="M536" t="s">
        <v>369</v>
      </c>
      <c r="N536" t="s">
        <v>353</v>
      </c>
      <c r="O536" t="s">
        <v>354</v>
      </c>
      <c r="P536" t="s">
        <v>32</v>
      </c>
      <c r="Q536" t="s">
        <v>23</v>
      </c>
      <c r="R536" t="s">
        <v>24</v>
      </c>
      <c r="S536" t="s">
        <v>71</v>
      </c>
      <c r="T536" t="s">
        <v>26</v>
      </c>
      <c r="U536" t="s">
        <v>27</v>
      </c>
    </row>
    <row r="537" spans="1:21" x14ac:dyDescent="0.35">
      <c r="A537" t="s">
        <v>381</v>
      </c>
      <c r="B537">
        <v>43813001</v>
      </c>
      <c r="C537">
        <v>1</v>
      </c>
      <c r="D537" s="1">
        <v>1898.09</v>
      </c>
      <c r="E537" s="1">
        <v>3374.99</v>
      </c>
      <c r="F537" s="6">
        <f>Sales[[#This Row],[OrderQuantity]]*Sales[[#This Row],[ItemCost]]</f>
        <v>1898.09</v>
      </c>
      <c r="G537" s="6">
        <f>Sales[[#This Row],[OrderQuantity]]*Sales[[#This Row],[ItemPrice]]</f>
        <v>3374.99</v>
      </c>
      <c r="H537" s="6">
        <f>Sales[[#This Row],[TotalRevenue]]-Sales[[#This Row],[TotalCost]]</f>
        <v>1476.8999999999999</v>
      </c>
      <c r="I537" s="4">
        <v>42931</v>
      </c>
      <c r="J537" s="4" t="str">
        <f>CONCATENATE(TEXT(Sales[[#This Row],[OrderDate]],"yyyy"),"-",TEXT(Sales[[#This Row],[OrderDate]],"mm"))</f>
        <v>2017-07</v>
      </c>
      <c r="K537" s="4">
        <v>42941</v>
      </c>
      <c r="L537">
        <v>10</v>
      </c>
      <c r="M537" t="s">
        <v>382</v>
      </c>
      <c r="N537" t="s">
        <v>383</v>
      </c>
      <c r="O537" t="s">
        <v>384</v>
      </c>
      <c r="P537" t="s">
        <v>32</v>
      </c>
      <c r="Q537" t="s">
        <v>23</v>
      </c>
      <c r="R537" t="s">
        <v>33</v>
      </c>
      <c r="S537" t="s">
        <v>160</v>
      </c>
      <c r="T537" t="s">
        <v>1</v>
      </c>
      <c r="U537" t="s">
        <v>36</v>
      </c>
    </row>
    <row r="538" spans="1:21" x14ac:dyDescent="0.35">
      <c r="A538" t="s">
        <v>442</v>
      </c>
      <c r="B538">
        <v>43834001</v>
      </c>
      <c r="C538">
        <v>1</v>
      </c>
      <c r="D538" s="1">
        <v>1898.09</v>
      </c>
      <c r="E538" s="1">
        <v>3374.99</v>
      </c>
      <c r="F538" s="6">
        <f>Sales[[#This Row],[OrderQuantity]]*Sales[[#This Row],[ItemCost]]</f>
        <v>1898.09</v>
      </c>
      <c r="G538" s="6">
        <f>Sales[[#This Row],[OrderQuantity]]*Sales[[#This Row],[ItemPrice]]</f>
        <v>3374.99</v>
      </c>
      <c r="H538" s="6">
        <f>Sales[[#This Row],[TotalRevenue]]-Sales[[#This Row],[TotalCost]]</f>
        <v>1476.8999999999999</v>
      </c>
      <c r="I538" s="4">
        <v>42932</v>
      </c>
      <c r="J538" s="4" t="str">
        <f>CONCATENATE(TEXT(Sales[[#This Row],[OrderDate]],"yyyy"),"-",TEXT(Sales[[#This Row],[OrderDate]],"mm"))</f>
        <v>2017-07</v>
      </c>
      <c r="K538" s="4">
        <v>42939</v>
      </c>
      <c r="L538">
        <v>7</v>
      </c>
      <c r="M538" t="s">
        <v>443</v>
      </c>
      <c r="N538" t="s">
        <v>444</v>
      </c>
      <c r="O538" t="s">
        <v>384</v>
      </c>
      <c r="P538" t="s">
        <v>32</v>
      </c>
      <c r="Q538" t="s">
        <v>23</v>
      </c>
      <c r="R538" t="s">
        <v>33</v>
      </c>
      <c r="S538" t="s">
        <v>419</v>
      </c>
      <c r="T538" t="s">
        <v>1</v>
      </c>
      <c r="U538" t="s">
        <v>36</v>
      </c>
    </row>
    <row r="539" spans="1:21" x14ac:dyDescent="0.35">
      <c r="A539" t="s">
        <v>457</v>
      </c>
      <c r="B539">
        <v>43840001</v>
      </c>
      <c r="C539">
        <v>1</v>
      </c>
      <c r="D539" s="1">
        <v>413.15</v>
      </c>
      <c r="E539" s="1">
        <v>699.1</v>
      </c>
      <c r="F539" s="6">
        <f>Sales[[#This Row],[OrderQuantity]]*Sales[[#This Row],[ItemCost]]</f>
        <v>413.15</v>
      </c>
      <c r="G539" s="6">
        <f>Sales[[#This Row],[OrderQuantity]]*Sales[[#This Row],[ItemPrice]]</f>
        <v>699.1</v>
      </c>
      <c r="H539" s="6">
        <f>Sales[[#This Row],[TotalRevenue]]-Sales[[#This Row],[TotalCost]]</f>
        <v>285.95000000000005</v>
      </c>
      <c r="I539" s="4">
        <v>42933</v>
      </c>
      <c r="J539" s="4" t="str">
        <f>CONCATENATE(TEXT(Sales[[#This Row],[OrderDate]],"yyyy"),"-",TEXT(Sales[[#This Row],[OrderDate]],"mm"))</f>
        <v>2017-07</v>
      </c>
      <c r="K539" s="4">
        <v>42937</v>
      </c>
      <c r="L539">
        <v>4</v>
      </c>
      <c r="M539" t="s">
        <v>458</v>
      </c>
      <c r="N539" t="s">
        <v>459</v>
      </c>
      <c r="O539" t="s">
        <v>384</v>
      </c>
      <c r="P539" t="s">
        <v>32</v>
      </c>
      <c r="Q539" t="s">
        <v>23</v>
      </c>
      <c r="R539" t="s">
        <v>24</v>
      </c>
      <c r="S539" t="s">
        <v>291</v>
      </c>
      <c r="T539" t="s">
        <v>26</v>
      </c>
      <c r="U539" t="s">
        <v>47</v>
      </c>
    </row>
    <row r="540" spans="1:21" x14ac:dyDescent="0.35">
      <c r="A540" t="s">
        <v>466</v>
      </c>
      <c r="B540">
        <v>43919001</v>
      </c>
      <c r="C540">
        <v>1</v>
      </c>
      <c r="D540" s="1">
        <v>2171.29</v>
      </c>
      <c r="E540" s="1">
        <v>3578.27</v>
      </c>
      <c r="F540" s="6">
        <f>Sales[[#This Row],[OrderQuantity]]*Sales[[#This Row],[ItemCost]]</f>
        <v>2171.29</v>
      </c>
      <c r="G540" s="6">
        <f>Sales[[#This Row],[OrderQuantity]]*Sales[[#This Row],[ItemPrice]]</f>
        <v>3578.27</v>
      </c>
      <c r="H540" s="6">
        <f>Sales[[#This Row],[TotalRevenue]]-Sales[[#This Row],[TotalCost]]</f>
        <v>1406.98</v>
      </c>
      <c r="I540" s="4">
        <v>42933</v>
      </c>
      <c r="J540" s="4" t="str">
        <f>CONCATENATE(TEXT(Sales[[#This Row],[OrderDate]],"yyyy"),"-",TEXT(Sales[[#This Row],[OrderDate]],"mm"))</f>
        <v>2017-07</v>
      </c>
      <c r="K540" s="4">
        <v>42942</v>
      </c>
      <c r="L540">
        <v>9</v>
      </c>
      <c r="M540" t="s">
        <v>467</v>
      </c>
      <c r="N540" t="s">
        <v>217</v>
      </c>
      <c r="O540" t="s">
        <v>218</v>
      </c>
      <c r="P540" t="s">
        <v>32</v>
      </c>
      <c r="Q540" t="s">
        <v>23</v>
      </c>
      <c r="R540" t="s">
        <v>24</v>
      </c>
      <c r="S540" t="s">
        <v>88</v>
      </c>
      <c r="T540" t="s">
        <v>26</v>
      </c>
      <c r="U540" t="s">
        <v>27</v>
      </c>
    </row>
    <row r="541" spans="1:21" x14ac:dyDescent="0.35">
      <c r="A541" t="s">
        <v>478</v>
      </c>
      <c r="B541">
        <v>43924001</v>
      </c>
      <c r="C541">
        <v>1</v>
      </c>
      <c r="D541" s="1">
        <v>2171.29</v>
      </c>
      <c r="E541" s="1">
        <v>3578.27</v>
      </c>
      <c r="F541" s="6">
        <f>Sales[[#This Row],[OrderQuantity]]*Sales[[#This Row],[ItemCost]]</f>
        <v>2171.29</v>
      </c>
      <c r="G541" s="6">
        <f>Sales[[#This Row],[OrderQuantity]]*Sales[[#This Row],[ItemPrice]]</f>
        <v>3578.27</v>
      </c>
      <c r="H541" s="6">
        <f>Sales[[#This Row],[TotalRevenue]]-Sales[[#This Row],[TotalCost]]</f>
        <v>1406.98</v>
      </c>
      <c r="I541" s="4">
        <v>42934</v>
      </c>
      <c r="J541" s="4" t="str">
        <f>CONCATENATE(TEXT(Sales[[#This Row],[OrderDate]],"yyyy"),"-",TEXT(Sales[[#This Row],[OrderDate]],"mm"))</f>
        <v>2017-07</v>
      </c>
      <c r="K541" s="4">
        <v>42937</v>
      </c>
      <c r="L541">
        <v>3</v>
      </c>
      <c r="M541" t="s">
        <v>479</v>
      </c>
      <c r="N541" t="s">
        <v>480</v>
      </c>
      <c r="O541" t="s">
        <v>31</v>
      </c>
      <c r="P541" t="s">
        <v>32</v>
      </c>
      <c r="Q541" t="s">
        <v>23</v>
      </c>
      <c r="R541" t="s">
        <v>24</v>
      </c>
      <c r="S541" t="s">
        <v>25</v>
      </c>
      <c r="T541" t="s">
        <v>26</v>
      </c>
      <c r="U541" t="s">
        <v>27</v>
      </c>
    </row>
    <row r="542" spans="1:21" x14ac:dyDescent="0.35">
      <c r="A542" t="s">
        <v>722</v>
      </c>
      <c r="B542">
        <v>44030001</v>
      </c>
      <c r="C542">
        <v>1</v>
      </c>
      <c r="D542" s="1">
        <v>2171.29</v>
      </c>
      <c r="E542" s="1">
        <v>3578.27</v>
      </c>
      <c r="F542" s="6">
        <f>Sales[[#This Row],[OrderQuantity]]*Sales[[#This Row],[ItemCost]]</f>
        <v>2171.29</v>
      </c>
      <c r="G542" s="6">
        <f>Sales[[#This Row],[OrderQuantity]]*Sales[[#This Row],[ItemPrice]]</f>
        <v>3578.27</v>
      </c>
      <c r="H542" s="6">
        <f>Sales[[#This Row],[TotalRevenue]]-Sales[[#This Row],[TotalCost]]</f>
        <v>1406.98</v>
      </c>
      <c r="I542" s="4">
        <v>42945</v>
      </c>
      <c r="J542" s="4" t="str">
        <f>CONCATENATE(TEXT(Sales[[#This Row],[OrderDate]],"yyyy"),"-",TEXT(Sales[[#This Row],[OrderDate]],"mm"))</f>
        <v>2017-07</v>
      </c>
      <c r="K542" s="4">
        <v>42948</v>
      </c>
      <c r="L542">
        <v>3</v>
      </c>
      <c r="M542" t="s">
        <v>723</v>
      </c>
      <c r="N542" t="s">
        <v>724</v>
      </c>
      <c r="O542" t="s">
        <v>725</v>
      </c>
      <c r="P542" t="s">
        <v>32</v>
      </c>
      <c r="Q542" t="s">
        <v>23</v>
      </c>
      <c r="R542" t="s">
        <v>24</v>
      </c>
      <c r="S542" t="s">
        <v>55</v>
      </c>
      <c r="T542" t="s">
        <v>26</v>
      </c>
      <c r="U542" t="s">
        <v>27</v>
      </c>
    </row>
    <row r="543" spans="1:21" x14ac:dyDescent="0.35">
      <c r="A543" t="s">
        <v>743</v>
      </c>
      <c r="B543">
        <v>44039001</v>
      </c>
      <c r="C543">
        <v>1</v>
      </c>
      <c r="D543" s="1">
        <v>413.15</v>
      </c>
      <c r="E543" s="1">
        <v>699.1</v>
      </c>
      <c r="F543" s="6">
        <f>Sales[[#This Row],[OrderQuantity]]*Sales[[#This Row],[ItemCost]]</f>
        <v>413.15</v>
      </c>
      <c r="G543" s="6">
        <f>Sales[[#This Row],[OrderQuantity]]*Sales[[#This Row],[ItemPrice]]</f>
        <v>699.1</v>
      </c>
      <c r="H543" s="6">
        <f>Sales[[#This Row],[TotalRevenue]]-Sales[[#This Row],[TotalCost]]</f>
        <v>285.95000000000005</v>
      </c>
      <c r="I543" s="4">
        <v>42945</v>
      </c>
      <c r="J543" s="4" t="str">
        <f>CONCATENATE(TEXT(Sales[[#This Row],[OrderDate]],"yyyy"),"-",TEXT(Sales[[#This Row],[OrderDate]],"mm"))</f>
        <v>2017-07</v>
      </c>
      <c r="K543" s="4">
        <v>42948</v>
      </c>
      <c r="L543">
        <v>3</v>
      </c>
      <c r="M543" t="s">
        <v>744</v>
      </c>
      <c r="N543" t="s">
        <v>383</v>
      </c>
      <c r="O543" t="s">
        <v>384</v>
      </c>
      <c r="P543" t="s">
        <v>32</v>
      </c>
      <c r="Q543" t="s">
        <v>23</v>
      </c>
      <c r="R543" t="s">
        <v>24</v>
      </c>
      <c r="S543" t="s">
        <v>337</v>
      </c>
      <c r="T543" t="s">
        <v>1</v>
      </c>
      <c r="U543" t="s">
        <v>47</v>
      </c>
    </row>
    <row r="544" spans="1:21" x14ac:dyDescent="0.35">
      <c r="A544" t="s">
        <v>758</v>
      </c>
      <c r="B544">
        <v>44045001</v>
      </c>
      <c r="C544">
        <v>1</v>
      </c>
      <c r="D544" s="1">
        <v>1912.15</v>
      </c>
      <c r="E544" s="1">
        <v>3399.99</v>
      </c>
      <c r="F544" s="6">
        <f>Sales[[#This Row],[OrderQuantity]]*Sales[[#This Row],[ItemCost]]</f>
        <v>1912.15</v>
      </c>
      <c r="G544" s="6">
        <f>Sales[[#This Row],[OrderQuantity]]*Sales[[#This Row],[ItemPrice]]</f>
        <v>3399.99</v>
      </c>
      <c r="H544" s="6">
        <f>Sales[[#This Row],[TotalRevenue]]-Sales[[#This Row],[TotalCost]]</f>
        <v>1487.8399999999997</v>
      </c>
      <c r="I544" s="4">
        <v>42946</v>
      </c>
      <c r="J544" s="4" t="str">
        <f>CONCATENATE(TEXT(Sales[[#This Row],[OrderDate]],"yyyy"),"-",TEXT(Sales[[#This Row],[OrderDate]],"mm"))</f>
        <v>2017-07</v>
      </c>
      <c r="K544" s="4">
        <v>42956</v>
      </c>
      <c r="L544">
        <v>10</v>
      </c>
      <c r="M544" t="s">
        <v>759</v>
      </c>
      <c r="N544" t="s">
        <v>177</v>
      </c>
      <c r="O544" t="s">
        <v>178</v>
      </c>
      <c r="P544" t="s">
        <v>32</v>
      </c>
      <c r="Q544" t="s">
        <v>23</v>
      </c>
      <c r="R544" t="s">
        <v>33</v>
      </c>
      <c r="S544" t="s">
        <v>67</v>
      </c>
      <c r="T544" t="s">
        <v>35</v>
      </c>
      <c r="U544" t="s">
        <v>36</v>
      </c>
    </row>
    <row r="545" spans="1:21" x14ac:dyDescent="0.35">
      <c r="A545" t="s">
        <v>812</v>
      </c>
      <c r="B545">
        <v>44069001</v>
      </c>
      <c r="C545">
        <v>1</v>
      </c>
      <c r="D545" s="1">
        <v>1898.09</v>
      </c>
      <c r="E545" s="1">
        <v>3374.99</v>
      </c>
      <c r="F545" s="6">
        <f>Sales[[#This Row],[OrderQuantity]]*Sales[[#This Row],[ItemCost]]</f>
        <v>1898.09</v>
      </c>
      <c r="G545" s="6">
        <f>Sales[[#This Row],[OrderQuantity]]*Sales[[#This Row],[ItemPrice]]</f>
        <v>3374.99</v>
      </c>
      <c r="H545" s="6">
        <f>Sales[[#This Row],[TotalRevenue]]-Sales[[#This Row],[TotalCost]]</f>
        <v>1476.8999999999999</v>
      </c>
      <c r="I545" s="4">
        <v>42949</v>
      </c>
      <c r="J545" s="4" t="str">
        <f>CONCATENATE(TEXT(Sales[[#This Row],[OrderDate]],"yyyy"),"-",TEXT(Sales[[#This Row],[OrderDate]],"mm"))</f>
        <v>2017-08</v>
      </c>
      <c r="K545" s="4">
        <v>42953</v>
      </c>
      <c r="L545">
        <v>4</v>
      </c>
      <c r="M545" t="s">
        <v>813</v>
      </c>
      <c r="N545" t="s">
        <v>814</v>
      </c>
      <c r="O545" t="s">
        <v>815</v>
      </c>
      <c r="P545" t="s">
        <v>32</v>
      </c>
      <c r="Q545" t="s">
        <v>23</v>
      </c>
      <c r="R545" t="s">
        <v>33</v>
      </c>
      <c r="S545" t="s">
        <v>435</v>
      </c>
      <c r="T545" t="s">
        <v>1</v>
      </c>
      <c r="U545" t="s">
        <v>36</v>
      </c>
    </row>
    <row r="546" spans="1:21" x14ac:dyDescent="0.35">
      <c r="A546" t="s">
        <v>837</v>
      </c>
      <c r="B546">
        <v>44140001</v>
      </c>
      <c r="C546">
        <v>1</v>
      </c>
      <c r="D546" s="1">
        <v>2171.29</v>
      </c>
      <c r="E546" s="1">
        <v>3578.27</v>
      </c>
      <c r="F546" s="6">
        <f>Sales[[#This Row],[OrderQuantity]]*Sales[[#This Row],[ItemCost]]</f>
        <v>2171.29</v>
      </c>
      <c r="G546" s="6">
        <f>Sales[[#This Row],[OrderQuantity]]*Sales[[#This Row],[ItemPrice]]</f>
        <v>3578.27</v>
      </c>
      <c r="H546" s="6">
        <f>Sales[[#This Row],[TotalRevenue]]-Sales[[#This Row],[TotalCost]]</f>
        <v>1406.98</v>
      </c>
      <c r="I546" s="4">
        <v>42951</v>
      </c>
      <c r="J546" s="4" t="str">
        <f>CONCATENATE(TEXT(Sales[[#This Row],[OrderDate]],"yyyy"),"-",TEXT(Sales[[#This Row],[OrderDate]],"mm"))</f>
        <v>2017-08</v>
      </c>
      <c r="K546" s="4">
        <v>42958</v>
      </c>
      <c r="L546">
        <v>7</v>
      </c>
      <c r="M546" t="s">
        <v>838</v>
      </c>
      <c r="N546" t="s">
        <v>839</v>
      </c>
      <c r="O546" t="s">
        <v>214</v>
      </c>
      <c r="P546" t="s">
        <v>32</v>
      </c>
      <c r="Q546" t="s">
        <v>23</v>
      </c>
      <c r="R546" t="s">
        <v>24</v>
      </c>
      <c r="S546" t="s">
        <v>55</v>
      </c>
      <c r="T546" t="s">
        <v>26</v>
      </c>
      <c r="U546" t="s">
        <v>27</v>
      </c>
    </row>
    <row r="547" spans="1:21" x14ac:dyDescent="0.35">
      <c r="A547" t="s">
        <v>898</v>
      </c>
      <c r="B547">
        <v>44168001</v>
      </c>
      <c r="C547">
        <v>1</v>
      </c>
      <c r="D547" s="1">
        <v>2171.29</v>
      </c>
      <c r="E547" s="1">
        <v>3578.27</v>
      </c>
      <c r="F547" s="6">
        <f>Sales[[#This Row],[OrderQuantity]]*Sales[[#This Row],[ItemCost]]</f>
        <v>2171.29</v>
      </c>
      <c r="G547" s="6">
        <f>Sales[[#This Row],[OrderQuantity]]*Sales[[#This Row],[ItemPrice]]</f>
        <v>3578.27</v>
      </c>
      <c r="H547" s="6">
        <f>Sales[[#This Row],[TotalRevenue]]-Sales[[#This Row],[TotalCost]]</f>
        <v>1406.98</v>
      </c>
      <c r="I547" s="4">
        <v>42956</v>
      </c>
      <c r="J547" s="4" t="str">
        <f>CONCATENATE(TEXT(Sales[[#This Row],[OrderDate]],"yyyy"),"-",TEXT(Sales[[#This Row],[OrderDate]],"mm"))</f>
        <v>2017-08</v>
      </c>
      <c r="K547" s="4">
        <v>42962</v>
      </c>
      <c r="L547">
        <v>6</v>
      </c>
      <c r="M547" t="s">
        <v>899</v>
      </c>
      <c r="N547" t="s">
        <v>900</v>
      </c>
      <c r="O547" t="s">
        <v>901</v>
      </c>
      <c r="P547" t="s">
        <v>32</v>
      </c>
      <c r="Q547" t="s">
        <v>23</v>
      </c>
      <c r="R547" t="s">
        <v>24</v>
      </c>
      <c r="S547" t="s">
        <v>84</v>
      </c>
      <c r="T547" t="s">
        <v>26</v>
      </c>
      <c r="U547" t="s">
        <v>27</v>
      </c>
    </row>
    <row r="548" spans="1:21" x14ac:dyDescent="0.35">
      <c r="A548" t="s">
        <v>917</v>
      </c>
      <c r="B548">
        <v>44176001</v>
      </c>
      <c r="C548">
        <v>1</v>
      </c>
      <c r="D548" s="1">
        <v>2171.29</v>
      </c>
      <c r="E548" s="1">
        <v>3578.27</v>
      </c>
      <c r="F548" s="6">
        <f>Sales[[#This Row],[OrderQuantity]]*Sales[[#This Row],[ItemCost]]</f>
        <v>2171.29</v>
      </c>
      <c r="G548" s="6">
        <f>Sales[[#This Row],[OrderQuantity]]*Sales[[#This Row],[ItemPrice]]</f>
        <v>3578.27</v>
      </c>
      <c r="H548" s="6">
        <f>Sales[[#This Row],[TotalRevenue]]-Sales[[#This Row],[TotalCost]]</f>
        <v>1406.98</v>
      </c>
      <c r="I548" s="4">
        <v>42958</v>
      </c>
      <c r="J548" s="4" t="str">
        <f>CONCATENATE(TEXT(Sales[[#This Row],[OrderDate]],"yyyy"),"-",TEXT(Sales[[#This Row],[OrderDate]],"mm"))</f>
        <v>2017-08</v>
      </c>
      <c r="K548" s="4">
        <v>42965</v>
      </c>
      <c r="L548">
        <v>7</v>
      </c>
      <c r="M548" t="s">
        <v>918</v>
      </c>
      <c r="N548" t="s">
        <v>919</v>
      </c>
      <c r="O548" t="s">
        <v>384</v>
      </c>
      <c r="P548" t="s">
        <v>32</v>
      </c>
      <c r="Q548" t="s">
        <v>23</v>
      </c>
      <c r="R548" t="s">
        <v>24</v>
      </c>
      <c r="S548" t="s">
        <v>88</v>
      </c>
      <c r="T548" t="s">
        <v>26</v>
      </c>
      <c r="U548" t="s">
        <v>27</v>
      </c>
    </row>
    <row r="549" spans="1:21" x14ac:dyDescent="0.35">
      <c r="A549" t="s">
        <v>970</v>
      </c>
      <c r="B549">
        <v>44201001</v>
      </c>
      <c r="C549">
        <v>1</v>
      </c>
      <c r="D549" s="1">
        <v>2171.29</v>
      </c>
      <c r="E549" s="1">
        <v>3578.27</v>
      </c>
      <c r="F549" s="6">
        <f>Sales[[#This Row],[OrderQuantity]]*Sales[[#This Row],[ItemCost]]</f>
        <v>2171.29</v>
      </c>
      <c r="G549" s="6">
        <f>Sales[[#This Row],[OrderQuantity]]*Sales[[#This Row],[ItemPrice]]</f>
        <v>3578.27</v>
      </c>
      <c r="H549" s="6">
        <f>Sales[[#This Row],[TotalRevenue]]-Sales[[#This Row],[TotalCost]]</f>
        <v>1406.98</v>
      </c>
      <c r="I549" s="4">
        <v>42964</v>
      </c>
      <c r="J549" s="4" t="str">
        <f>CONCATENATE(TEXT(Sales[[#This Row],[OrderDate]],"yyyy"),"-",TEXT(Sales[[#This Row],[OrderDate]],"mm"))</f>
        <v>2017-08</v>
      </c>
      <c r="K549" s="4">
        <v>42971</v>
      </c>
      <c r="L549">
        <v>7</v>
      </c>
      <c r="M549" t="s">
        <v>971</v>
      </c>
      <c r="N549" t="s">
        <v>30</v>
      </c>
      <c r="O549" t="s">
        <v>31</v>
      </c>
      <c r="P549" t="s">
        <v>32</v>
      </c>
      <c r="Q549" t="s">
        <v>23</v>
      </c>
      <c r="R549" t="s">
        <v>24</v>
      </c>
      <c r="S549" t="s">
        <v>84</v>
      </c>
      <c r="T549" t="s">
        <v>26</v>
      </c>
      <c r="U549" t="s">
        <v>27</v>
      </c>
    </row>
    <row r="550" spans="1:21" x14ac:dyDescent="0.35">
      <c r="A550" t="s">
        <v>1026</v>
      </c>
      <c r="B550">
        <v>44226001</v>
      </c>
      <c r="C550">
        <v>1</v>
      </c>
      <c r="D550" s="1">
        <v>2171.29</v>
      </c>
      <c r="E550" s="1">
        <v>3578.27</v>
      </c>
      <c r="F550" s="6">
        <f>Sales[[#This Row],[OrderQuantity]]*Sales[[#This Row],[ItemCost]]</f>
        <v>2171.29</v>
      </c>
      <c r="G550" s="6">
        <f>Sales[[#This Row],[OrderQuantity]]*Sales[[#This Row],[ItemPrice]]</f>
        <v>3578.27</v>
      </c>
      <c r="H550" s="6">
        <f>Sales[[#This Row],[TotalRevenue]]-Sales[[#This Row],[TotalCost]]</f>
        <v>1406.98</v>
      </c>
      <c r="I550" s="4">
        <v>42969</v>
      </c>
      <c r="J550" s="4" t="str">
        <f>CONCATENATE(TEXT(Sales[[#This Row],[OrderDate]],"yyyy"),"-",TEXT(Sales[[#This Row],[OrderDate]],"mm"))</f>
        <v>2017-08</v>
      </c>
      <c r="K550" s="4">
        <v>42975</v>
      </c>
      <c r="L550">
        <v>6</v>
      </c>
      <c r="M550" t="s">
        <v>1027</v>
      </c>
      <c r="N550" t="s">
        <v>1028</v>
      </c>
      <c r="O550" t="s">
        <v>1029</v>
      </c>
      <c r="P550" t="s">
        <v>32</v>
      </c>
      <c r="Q550" t="s">
        <v>23</v>
      </c>
      <c r="R550" t="s">
        <v>24</v>
      </c>
      <c r="S550" t="s">
        <v>84</v>
      </c>
      <c r="T550" t="s">
        <v>26</v>
      </c>
      <c r="U550" t="s">
        <v>27</v>
      </c>
    </row>
    <row r="551" spans="1:21" x14ac:dyDescent="0.35">
      <c r="A551" t="s">
        <v>1030</v>
      </c>
      <c r="B551">
        <v>44227001</v>
      </c>
      <c r="C551">
        <v>1</v>
      </c>
      <c r="D551" s="1">
        <v>1898.09</v>
      </c>
      <c r="E551" s="1">
        <v>3374.99</v>
      </c>
      <c r="F551" s="6">
        <f>Sales[[#This Row],[OrderQuantity]]*Sales[[#This Row],[ItemCost]]</f>
        <v>1898.09</v>
      </c>
      <c r="G551" s="6">
        <f>Sales[[#This Row],[OrderQuantity]]*Sales[[#This Row],[ItemPrice]]</f>
        <v>3374.99</v>
      </c>
      <c r="H551" s="6">
        <f>Sales[[#This Row],[TotalRevenue]]-Sales[[#This Row],[TotalCost]]</f>
        <v>1476.8999999999999</v>
      </c>
      <c r="I551" s="4">
        <v>42969</v>
      </c>
      <c r="J551" s="4" t="str">
        <f>CONCATENATE(TEXT(Sales[[#This Row],[OrderDate]],"yyyy"),"-",TEXT(Sales[[#This Row],[OrderDate]],"mm"))</f>
        <v>2017-08</v>
      </c>
      <c r="K551" s="4">
        <v>42973</v>
      </c>
      <c r="L551">
        <v>4</v>
      </c>
      <c r="M551" t="s">
        <v>1031</v>
      </c>
      <c r="N551" t="s">
        <v>724</v>
      </c>
      <c r="O551" t="s">
        <v>725</v>
      </c>
      <c r="P551" t="s">
        <v>32</v>
      </c>
      <c r="Q551" t="s">
        <v>23</v>
      </c>
      <c r="R551" t="s">
        <v>33</v>
      </c>
      <c r="S551" t="s">
        <v>435</v>
      </c>
      <c r="T551" t="s">
        <v>1</v>
      </c>
      <c r="U551" t="s">
        <v>36</v>
      </c>
    </row>
    <row r="552" spans="1:21" x14ac:dyDescent="0.35">
      <c r="A552" t="s">
        <v>1040</v>
      </c>
      <c r="B552">
        <v>44231001</v>
      </c>
      <c r="C552">
        <v>1</v>
      </c>
      <c r="D552" s="1">
        <v>413.15</v>
      </c>
      <c r="E552" s="1">
        <v>699.1</v>
      </c>
      <c r="F552" s="6">
        <f>Sales[[#This Row],[OrderQuantity]]*Sales[[#This Row],[ItemCost]]</f>
        <v>413.15</v>
      </c>
      <c r="G552" s="6">
        <f>Sales[[#This Row],[OrderQuantity]]*Sales[[#This Row],[ItemPrice]]</f>
        <v>699.1</v>
      </c>
      <c r="H552" s="6">
        <f>Sales[[#This Row],[TotalRevenue]]-Sales[[#This Row],[TotalCost]]</f>
        <v>285.95000000000005</v>
      </c>
      <c r="I552" s="4">
        <v>42969</v>
      </c>
      <c r="J552" s="4" t="str">
        <f>CONCATENATE(TEXT(Sales[[#This Row],[OrderDate]],"yyyy"),"-",TEXT(Sales[[#This Row],[OrderDate]],"mm"))</f>
        <v>2017-08</v>
      </c>
      <c r="K552" s="4">
        <v>42976</v>
      </c>
      <c r="L552">
        <v>7</v>
      </c>
      <c r="M552" t="s">
        <v>1041</v>
      </c>
      <c r="N552" t="s">
        <v>217</v>
      </c>
      <c r="O552" t="s">
        <v>218</v>
      </c>
      <c r="P552" t="s">
        <v>32</v>
      </c>
      <c r="Q552" t="s">
        <v>23</v>
      </c>
      <c r="R552" t="s">
        <v>24</v>
      </c>
      <c r="S552" t="s">
        <v>507</v>
      </c>
      <c r="T552" t="s">
        <v>1</v>
      </c>
      <c r="U552" t="s">
        <v>47</v>
      </c>
    </row>
    <row r="553" spans="1:21" x14ac:dyDescent="0.35">
      <c r="A553" t="s">
        <v>1057</v>
      </c>
      <c r="B553">
        <v>44239001</v>
      </c>
      <c r="C553">
        <v>1</v>
      </c>
      <c r="D553" s="1">
        <v>2171.29</v>
      </c>
      <c r="E553" s="1">
        <v>3578.27</v>
      </c>
      <c r="F553" s="6">
        <f>Sales[[#This Row],[OrderQuantity]]*Sales[[#This Row],[ItemCost]]</f>
        <v>2171.29</v>
      </c>
      <c r="G553" s="6">
        <f>Sales[[#This Row],[OrderQuantity]]*Sales[[#This Row],[ItemPrice]]</f>
        <v>3578.27</v>
      </c>
      <c r="H553" s="6">
        <f>Sales[[#This Row],[TotalRevenue]]-Sales[[#This Row],[TotalCost]]</f>
        <v>1406.98</v>
      </c>
      <c r="I553" s="4">
        <v>42971</v>
      </c>
      <c r="J553" s="4" t="str">
        <f>CONCATENATE(TEXT(Sales[[#This Row],[OrderDate]],"yyyy"),"-",TEXT(Sales[[#This Row],[OrderDate]],"mm"))</f>
        <v>2017-08</v>
      </c>
      <c r="K553" s="4">
        <v>42974</v>
      </c>
      <c r="L553">
        <v>3</v>
      </c>
      <c r="M553" t="s">
        <v>1058</v>
      </c>
      <c r="N553" t="s">
        <v>213</v>
      </c>
      <c r="O553" t="s">
        <v>214</v>
      </c>
      <c r="P553" t="s">
        <v>32</v>
      </c>
      <c r="Q553" t="s">
        <v>23</v>
      </c>
      <c r="R553" t="s">
        <v>24</v>
      </c>
      <c r="S553" t="s">
        <v>55</v>
      </c>
      <c r="T553" t="s">
        <v>26</v>
      </c>
      <c r="U553" t="s">
        <v>27</v>
      </c>
    </row>
    <row r="554" spans="1:21" x14ac:dyDescent="0.35">
      <c r="A554" t="s">
        <v>1073</v>
      </c>
      <c r="B554">
        <v>44246001</v>
      </c>
      <c r="C554">
        <v>1</v>
      </c>
      <c r="D554" s="1">
        <v>2171.29</v>
      </c>
      <c r="E554" s="1">
        <v>3578.27</v>
      </c>
      <c r="F554" s="6">
        <f>Sales[[#This Row],[OrderQuantity]]*Sales[[#This Row],[ItemCost]]</f>
        <v>2171.29</v>
      </c>
      <c r="G554" s="6">
        <f>Sales[[#This Row],[OrderQuantity]]*Sales[[#This Row],[ItemPrice]]</f>
        <v>3578.27</v>
      </c>
      <c r="H554" s="6">
        <f>Sales[[#This Row],[TotalRevenue]]-Sales[[#This Row],[TotalCost]]</f>
        <v>1406.98</v>
      </c>
      <c r="I554" s="4">
        <v>42972</v>
      </c>
      <c r="J554" s="4" t="str">
        <f>CONCATENATE(TEXT(Sales[[#This Row],[OrderDate]],"yyyy"),"-",TEXT(Sales[[#This Row],[OrderDate]],"mm"))</f>
        <v>2017-08</v>
      </c>
      <c r="K554" s="4">
        <v>42978</v>
      </c>
      <c r="L554">
        <v>6</v>
      </c>
      <c r="M554" t="s">
        <v>1074</v>
      </c>
      <c r="N554" t="s">
        <v>1075</v>
      </c>
      <c r="O554" t="s">
        <v>725</v>
      </c>
      <c r="P554" t="s">
        <v>32</v>
      </c>
      <c r="Q554" t="s">
        <v>23</v>
      </c>
      <c r="R554" t="s">
        <v>24</v>
      </c>
      <c r="S554" t="s">
        <v>71</v>
      </c>
      <c r="T554" t="s">
        <v>26</v>
      </c>
      <c r="U554" t="s">
        <v>27</v>
      </c>
    </row>
    <row r="555" spans="1:21" x14ac:dyDescent="0.35">
      <c r="A555" t="s">
        <v>1098</v>
      </c>
      <c r="B555">
        <v>44257001</v>
      </c>
      <c r="C555">
        <v>1</v>
      </c>
      <c r="D555" s="1">
        <v>2171.29</v>
      </c>
      <c r="E555" s="1">
        <v>3578.27</v>
      </c>
      <c r="F555" s="6">
        <f>Sales[[#This Row],[OrderQuantity]]*Sales[[#This Row],[ItemCost]]</f>
        <v>2171.29</v>
      </c>
      <c r="G555" s="6">
        <f>Sales[[#This Row],[OrderQuantity]]*Sales[[#This Row],[ItemPrice]]</f>
        <v>3578.27</v>
      </c>
      <c r="H555" s="6">
        <f>Sales[[#This Row],[TotalRevenue]]-Sales[[#This Row],[TotalCost]]</f>
        <v>1406.98</v>
      </c>
      <c r="I555" s="4">
        <v>42975</v>
      </c>
      <c r="J555" s="4" t="str">
        <f>CONCATENATE(TEXT(Sales[[#This Row],[OrderDate]],"yyyy"),"-",TEXT(Sales[[#This Row],[OrderDate]],"mm"))</f>
        <v>2017-08</v>
      </c>
      <c r="K555" s="4">
        <v>42983</v>
      </c>
      <c r="L555">
        <v>8</v>
      </c>
      <c r="M555" t="s">
        <v>1099</v>
      </c>
      <c r="N555" t="s">
        <v>213</v>
      </c>
      <c r="O555" t="s">
        <v>214</v>
      </c>
      <c r="P555" t="s">
        <v>32</v>
      </c>
      <c r="Q555" t="s">
        <v>23</v>
      </c>
      <c r="R555" t="s">
        <v>24</v>
      </c>
      <c r="S555" t="s">
        <v>84</v>
      </c>
      <c r="T555" t="s">
        <v>26</v>
      </c>
      <c r="U555" t="s">
        <v>27</v>
      </c>
    </row>
    <row r="556" spans="1:21" x14ac:dyDescent="0.35">
      <c r="A556" t="s">
        <v>1131</v>
      </c>
      <c r="B556">
        <v>44272001</v>
      </c>
      <c r="C556">
        <v>1</v>
      </c>
      <c r="D556" s="1">
        <v>2171.29</v>
      </c>
      <c r="E556" s="1">
        <v>3578.27</v>
      </c>
      <c r="F556" s="6">
        <f>Sales[[#This Row],[OrderQuantity]]*Sales[[#This Row],[ItemCost]]</f>
        <v>2171.29</v>
      </c>
      <c r="G556" s="6">
        <f>Sales[[#This Row],[OrderQuantity]]*Sales[[#This Row],[ItemPrice]]</f>
        <v>3578.27</v>
      </c>
      <c r="H556" s="6">
        <f>Sales[[#This Row],[TotalRevenue]]-Sales[[#This Row],[TotalCost]]</f>
        <v>1406.98</v>
      </c>
      <c r="I556" s="4">
        <v>42978</v>
      </c>
      <c r="J556" s="4" t="str">
        <f>CONCATENATE(TEXT(Sales[[#This Row],[OrderDate]],"yyyy"),"-",TEXT(Sales[[#This Row],[OrderDate]],"mm"))</f>
        <v>2017-08</v>
      </c>
      <c r="K556" s="4">
        <v>42988</v>
      </c>
      <c r="L556">
        <v>10</v>
      </c>
      <c r="M556" t="s">
        <v>1132</v>
      </c>
      <c r="N556" t="s">
        <v>177</v>
      </c>
      <c r="O556" t="s">
        <v>178</v>
      </c>
      <c r="P556" t="s">
        <v>32</v>
      </c>
      <c r="Q556" t="s">
        <v>23</v>
      </c>
      <c r="R556" t="s">
        <v>24</v>
      </c>
      <c r="S556" t="s">
        <v>55</v>
      </c>
      <c r="T556" t="s">
        <v>26</v>
      </c>
      <c r="U556" t="s">
        <v>27</v>
      </c>
    </row>
    <row r="557" spans="1:21" x14ac:dyDescent="0.35">
      <c r="A557" t="s">
        <v>1152</v>
      </c>
      <c r="B557">
        <v>44322001</v>
      </c>
      <c r="C557">
        <v>1</v>
      </c>
      <c r="D557" s="1">
        <v>413.15</v>
      </c>
      <c r="E557" s="1">
        <v>699.1</v>
      </c>
      <c r="F557" s="6">
        <f>Sales[[#This Row],[OrderQuantity]]*Sales[[#This Row],[ItemCost]]</f>
        <v>413.15</v>
      </c>
      <c r="G557" s="6">
        <f>Sales[[#This Row],[OrderQuantity]]*Sales[[#This Row],[ItemPrice]]</f>
        <v>699.1</v>
      </c>
      <c r="H557" s="6">
        <f>Sales[[#This Row],[TotalRevenue]]-Sales[[#This Row],[TotalCost]]</f>
        <v>285.95000000000005</v>
      </c>
      <c r="I557" s="4">
        <v>42979</v>
      </c>
      <c r="J557" s="4" t="str">
        <f>CONCATENATE(TEXT(Sales[[#This Row],[OrderDate]],"yyyy"),"-",TEXT(Sales[[#This Row],[OrderDate]],"mm"))</f>
        <v>2017-09</v>
      </c>
      <c r="K557" s="4">
        <v>42989</v>
      </c>
      <c r="L557">
        <v>10</v>
      </c>
      <c r="M557" t="s">
        <v>1153</v>
      </c>
      <c r="N557" t="s">
        <v>1154</v>
      </c>
      <c r="O557" t="s">
        <v>1155</v>
      </c>
      <c r="P557" t="s">
        <v>32</v>
      </c>
      <c r="Q557" t="s">
        <v>23</v>
      </c>
      <c r="R557" t="s">
        <v>24</v>
      </c>
      <c r="S557" t="s">
        <v>364</v>
      </c>
      <c r="T557" t="s">
        <v>26</v>
      </c>
      <c r="U557" t="s">
        <v>47</v>
      </c>
    </row>
    <row r="558" spans="1:21" x14ac:dyDescent="0.35">
      <c r="A558" t="s">
        <v>1158</v>
      </c>
      <c r="B558">
        <v>44324001</v>
      </c>
      <c r="C558">
        <v>1</v>
      </c>
      <c r="D558" s="1">
        <v>2171.29</v>
      </c>
      <c r="E558" s="1">
        <v>3578.27</v>
      </c>
      <c r="F558" s="6">
        <f>Sales[[#This Row],[OrderQuantity]]*Sales[[#This Row],[ItemCost]]</f>
        <v>2171.29</v>
      </c>
      <c r="G558" s="6">
        <f>Sales[[#This Row],[OrderQuantity]]*Sales[[#This Row],[ItemPrice]]</f>
        <v>3578.27</v>
      </c>
      <c r="H558" s="6">
        <f>Sales[[#This Row],[TotalRevenue]]-Sales[[#This Row],[TotalCost]]</f>
        <v>1406.98</v>
      </c>
      <c r="I558" s="4">
        <v>42980</v>
      </c>
      <c r="J558" s="4" t="str">
        <f>CONCATENATE(TEXT(Sales[[#This Row],[OrderDate]],"yyyy"),"-",TEXT(Sales[[#This Row],[OrderDate]],"mm"))</f>
        <v>2017-09</v>
      </c>
      <c r="K558" s="4">
        <v>42990</v>
      </c>
      <c r="L558">
        <v>10</v>
      </c>
      <c r="M558" t="s">
        <v>1159</v>
      </c>
      <c r="N558" t="s">
        <v>294</v>
      </c>
      <c r="O558" t="s">
        <v>178</v>
      </c>
      <c r="P558" t="s">
        <v>32</v>
      </c>
      <c r="Q558" t="s">
        <v>23</v>
      </c>
      <c r="R558" t="s">
        <v>24</v>
      </c>
      <c r="S558" t="s">
        <v>55</v>
      </c>
      <c r="T558" t="s">
        <v>26</v>
      </c>
      <c r="U558" t="s">
        <v>27</v>
      </c>
    </row>
    <row r="559" spans="1:21" x14ac:dyDescent="0.35">
      <c r="A559" t="s">
        <v>1401</v>
      </c>
      <c r="B559">
        <v>44440001</v>
      </c>
      <c r="C559">
        <v>1</v>
      </c>
      <c r="D559" s="1">
        <v>2171.29</v>
      </c>
      <c r="E559" s="1">
        <v>3578.27</v>
      </c>
      <c r="F559" s="6">
        <f>Sales[[#This Row],[OrderQuantity]]*Sales[[#This Row],[ItemCost]]</f>
        <v>2171.29</v>
      </c>
      <c r="G559" s="6">
        <f>Sales[[#This Row],[OrderQuantity]]*Sales[[#This Row],[ItemPrice]]</f>
        <v>3578.27</v>
      </c>
      <c r="H559" s="6">
        <f>Sales[[#This Row],[TotalRevenue]]-Sales[[#This Row],[TotalCost]]</f>
        <v>1406.98</v>
      </c>
      <c r="I559" s="4">
        <v>43001</v>
      </c>
      <c r="J559" s="4" t="str">
        <f>CONCATENATE(TEXT(Sales[[#This Row],[OrderDate]],"yyyy"),"-",TEXT(Sales[[#This Row],[OrderDate]],"mm"))</f>
        <v>2017-09</v>
      </c>
      <c r="K559" s="4">
        <v>43003</v>
      </c>
      <c r="L559">
        <v>2</v>
      </c>
      <c r="M559" t="s">
        <v>1402</v>
      </c>
      <c r="N559" t="s">
        <v>724</v>
      </c>
      <c r="O559" t="s">
        <v>725</v>
      </c>
      <c r="P559" t="s">
        <v>32</v>
      </c>
      <c r="Q559" t="s">
        <v>23</v>
      </c>
      <c r="R559" t="s">
        <v>24</v>
      </c>
      <c r="S559" t="s">
        <v>71</v>
      </c>
      <c r="T559" t="s">
        <v>26</v>
      </c>
      <c r="U559" t="s">
        <v>27</v>
      </c>
    </row>
    <row r="560" spans="1:21" x14ac:dyDescent="0.35">
      <c r="A560" t="s">
        <v>1415</v>
      </c>
      <c r="B560">
        <v>44447001</v>
      </c>
      <c r="C560">
        <v>1</v>
      </c>
      <c r="D560" s="1">
        <v>2171.29</v>
      </c>
      <c r="E560" s="1">
        <v>3578.27</v>
      </c>
      <c r="F560" s="6">
        <f>Sales[[#This Row],[OrderQuantity]]*Sales[[#This Row],[ItemCost]]</f>
        <v>2171.29</v>
      </c>
      <c r="G560" s="6">
        <f>Sales[[#This Row],[OrderQuantity]]*Sales[[#This Row],[ItemPrice]]</f>
        <v>3578.27</v>
      </c>
      <c r="H560" s="6">
        <f>Sales[[#This Row],[TotalRevenue]]-Sales[[#This Row],[TotalCost]]</f>
        <v>1406.98</v>
      </c>
      <c r="I560" s="4">
        <v>43004</v>
      </c>
      <c r="J560" s="4" t="str">
        <f>CONCATENATE(TEXT(Sales[[#This Row],[OrderDate]],"yyyy"),"-",TEXT(Sales[[#This Row],[OrderDate]],"mm"))</f>
        <v>2017-09</v>
      </c>
      <c r="K560" s="4">
        <v>43012</v>
      </c>
      <c r="L560">
        <v>8</v>
      </c>
      <c r="M560" t="s">
        <v>1416</v>
      </c>
      <c r="N560" t="s">
        <v>1417</v>
      </c>
      <c r="O560" t="s">
        <v>384</v>
      </c>
      <c r="P560" t="s">
        <v>32</v>
      </c>
      <c r="Q560" t="s">
        <v>23</v>
      </c>
      <c r="R560" t="s">
        <v>24</v>
      </c>
      <c r="S560" t="s">
        <v>71</v>
      </c>
      <c r="T560" t="s">
        <v>26</v>
      </c>
      <c r="U560" t="s">
        <v>27</v>
      </c>
    </row>
    <row r="561" spans="1:21" x14ac:dyDescent="0.35">
      <c r="A561" t="s">
        <v>1527</v>
      </c>
      <c r="B561">
        <v>44591001</v>
      </c>
      <c r="C561">
        <v>1</v>
      </c>
      <c r="D561" s="1">
        <v>413.15</v>
      </c>
      <c r="E561" s="1">
        <v>699.1</v>
      </c>
      <c r="F561" s="6">
        <f>Sales[[#This Row],[OrderQuantity]]*Sales[[#This Row],[ItemCost]]</f>
        <v>413.15</v>
      </c>
      <c r="G561" s="6">
        <f>Sales[[#This Row],[OrderQuantity]]*Sales[[#This Row],[ItemPrice]]</f>
        <v>699.1</v>
      </c>
      <c r="H561" s="6">
        <f>Sales[[#This Row],[TotalRevenue]]-Sales[[#This Row],[TotalCost]]</f>
        <v>285.95000000000005</v>
      </c>
      <c r="I561" s="4">
        <v>43013</v>
      </c>
      <c r="J561" s="4" t="str">
        <f>CONCATENATE(TEXT(Sales[[#This Row],[OrderDate]],"yyyy"),"-",TEXT(Sales[[#This Row],[OrderDate]],"mm"))</f>
        <v>2017-10</v>
      </c>
      <c r="K561" s="4">
        <v>43015</v>
      </c>
      <c r="L561">
        <v>2</v>
      </c>
      <c r="M561" t="s">
        <v>1528</v>
      </c>
      <c r="N561" t="s">
        <v>217</v>
      </c>
      <c r="O561" t="s">
        <v>218</v>
      </c>
      <c r="P561" t="s">
        <v>32</v>
      </c>
      <c r="Q561" t="s">
        <v>23</v>
      </c>
      <c r="R561" t="s">
        <v>24</v>
      </c>
      <c r="S561" t="s">
        <v>80</v>
      </c>
      <c r="T561" t="s">
        <v>26</v>
      </c>
      <c r="U561" t="s">
        <v>47</v>
      </c>
    </row>
    <row r="562" spans="1:21" x14ac:dyDescent="0.35">
      <c r="A562" t="s">
        <v>1539</v>
      </c>
      <c r="B562">
        <v>44597001</v>
      </c>
      <c r="C562">
        <v>1</v>
      </c>
      <c r="D562" s="1">
        <v>2171.29</v>
      </c>
      <c r="E562" s="1">
        <v>3578.27</v>
      </c>
      <c r="F562" s="6">
        <f>Sales[[#This Row],[OrderQuantity]]*Sales[[#This Row],[ItemCost]]</f>
        <v>2171.29</v>
      </c>
      <c r="G562" s="6">
        <f>Sales[[#This Row],[OrderQuantity]]*Sales[[#This Row],[ItemPrice]]</f>
        <v>3578.27</v>
      </c>
      <c r="H562" s="6">
        <f>Sales[[#This Row],[TotalRevenue]]-Sales[[#This Row],[TotalCost]]</f>
        <v>1406.98</v>
      </c>
      <c r="I562" s="4">
        <v>43014</v>
      </c>
      <c r="J562" s="4" t="str">
        <f>CONCATENATE(TEXT(Sales[[#This Row],[OrderDate]],"yyyy"),"-",TEXT(Sales[[#This Row],[OrderDate]],"mm"))</f>
        <v>2017-10</v>
      </c>
      <c r="K562" s="4">
        <v>43020</v>
      </c>
      <c r="L562">
        <v>6</v>
      </c>
      <c r="M562" t="s">
        <v>1540</v>
      </c>
      <c r="N562" t="s">
        <v>1541</v>
      </c>
      <c r="O562" t="s">
        <v>725</v>
      </c>
      <c r="P562" t="s">
        <v>32</v>
      </c>
      <c r="Q562" t="s">
        <v>23</v>
      </c>
      <c r="R562" t="s">
        <v>24</v>
      </c>
      <c r="S562" t="s">
        <v>25</v>
      </c>
      <c r="T562" t="s">
        <v>26</v>
      </c>
      <c r="U562" t="s">
        <v>27</v>
      </c>
    </row>
    <row r="563" spans="1:21" x14ac:dyDescent="0.35">
      <c r="A563" t="s">
        <v>1593</v>
      </c>
      <c r="B563">
        <v>44623001</v>
      </c>
      <c r="C563">
        <v>1</v>
      </c>
      <c r="D563" s="1">
        <v>2171.29</v>
      </c>
      <c r="E563" s="1">
        <v>3578.27</v>
      </c>
      <c r="F563" s="6">
        <f>Sales[[#This Row],[OrderQuantity]]*Sales[[#This Row],[ItemCost]]</f>
        <v>2171.29</v>
      </c>
      <c r="G563" s="6">
        <f>Sales[[#This Row],[OrderQuantity]]*Sales[[#This Row],[ItemPrice]]</f>
        <v>3578.27</v>
      </c>
      <c r="H563" s="6">
        <f>Sales[[#This Row],[TotalRevenue]]-Sales[[#This Row],[TotalCost]]</f>
        <v>1406.98</v>
      </c>
      <c r="I563" s="4">
        <v>43018</v>
      </c>
      <c r="J563" s="4" t="str">
        <f>CONCATENATE(TEXT(Sales[[#This Row],[OrderDate]],"yyyy"),"-",TEXT(Sales[[#This Row],[OrderDate]],"mm"))</f>
        <v>2017-10</v>
      </c>
      <c r="K563" s="4">
        <v>43024</v>
      </c>
      <c r="L563">
        <v>6</v>
      </c>
      <c r="M563" t="s">
        <v>1594</v>
      </c>
      <c r="N563" t="s">
        <v>1595</v>
      </c>
      <c r="O563" t="s">
        <v>31</v>
      </c>
      <c r="P563" t="s">
        <v>32</v>
      </c>
      <c r="Q563" t="s">
        <v>23</v>
      </c>
      <c r="R563" t="s">
        <v>24</v>
      </c>
      <c r="S563" t="s">
        <v>71</v>
      </c>
      <c r="T563" t="s">
        <v>26</v>
      </c>
      <c r="U563" t="s">
        <v>27</v>
      </c>
    </row>
    <row r="564" spans="1:21" x14ac:dyDescent="0.35">
      <c r="A564" t="s">
        <v>1635</v>
      </c>
      <c r="B564">
        <v>44643001</v>
      </c>
      <c r="C564">
        <v>1</v>
      </c>
      <c r="D564" s="1">
        <v>2171.29</v>
      </c>
      <c r="E564" s="1">
        <v>3578.27</v>
      </c>
      <c r="F564" s="6">
        <f>Sales[[#This Row],[OrderQuantity]]*Sales[[#This Row],[ItemCost]]</f>
        <v>2171.29</v>
      </c>
      <c r="G564" s="6">
        <f>Sales[[#This Row],[OrderQuantity]]*Sales[[#This Row],[ItemPrice]]</f>
        <v>3578.27</v>
      </c>
      <c r="H564" s="6">
        <f>Sales[[#This Row],[TotalRevenue]]-Sales[[#This Row],[TotalCost]]</f>
        <v>1406.98</v>
      </c>
      <c r="I564" s="4">
        <v>43021</v>
      </c>
      <c r="J564" s="4" t="str">
        <f>CONCATENATE(TEXT(Sales[[#This Row],[OrderDate]],"yyyy"),"-",TEXT(Sales[[#This Row],[OrderDate]],"mm"))</f>
        <v>2017-10</v>
      </c>
      <c r="K564" s="4">
        <v>43023</v>
      </c>
      <c r="L564">
        <v>2</v>
      </c>
      <c r="M564" t="s">
        <v>1636</v>
      </c>
      <c r="N564" t="s">
        <v>1637</v>
      </c>
      <c r="O564" t="s">
        <v>1638</v>
      </c>
      <c r="P564" t="s">
        <v>32</v>
      </c>
      <c r="Q564" t="s">
        <v>23</v>
      </c>
      <c r="R564" t="s">
        <v>24</v>
      </c>
      <c r="S564" t="s">
        <v>88</v>
      </c>
      <c r="T564" t="s">
        <v>26</v>
      </c>
      <c r="U564" t="s">
        <v>27</v>
      </c>
    </row>
    <row r="565" spans="1:21" x14ac:dyDescent="0.35">
      <c r="A565" t="s">
        <v>1639</v>
      </c>
      <c r="B565">
        <v>44644001</v>
      </c>
      <c r="C565">
        <v>1</v>
      </c>
      <c r="D565" s="1">
        <v>2171.29</v>
      </c>
      <c r="E565" s="1">
        <v>3578.27</v>
      </c>
      <c r="F565" s="6">
        <f>Sales[[#This Row],[OrderQuantity]]*Sales[[#This Row],[ItemCost]]</f>
        <v>2171.29</v>
      </c>
      <c r="G565" s="6">
        <f>Sales[[#This Row],[OrderQuantity]]*Sales[[#This Row],[ItemPrice]]</f>
        <v>3578.27</v>
      </c>
      <c r="H565" s="6">
        <f>Sales[[#This Row],[TotalRevenue]]-Sales[[#This Row],[TotalCost]]</f>
        <v>1406.98</v>
      </c>
      <c r="I565" s="4">
        <v>43021</v>
      </c>
      <c r="J565" s="4" t="str">
        <f>CONCATENATE(TEXT(Sales[[#This Row],[OrderDate]],"yyyy"),"-",TEXT(Sales[[#This Row],[OrderDate]],"mm"))</f>
        <v>2017-10</v>
      </c>
      <c r="K565" s="4">
        <v>43026</v>
      </c>
      <c r="L565">
        <v>5</v>
      </c>
      <c r="M565" t="s">
        <v>1640</v>
      </c>
      <c r="N565" t="s">
        <v>217</v>
      </c>
      <c r="O565" t="s">
        <v>218</v>
      </c>
      <c r="P565" t="s">
        <v>32</v>
      </c>
      <c r="Q565" t="s">
        <v>23</v>
      </c>
      <c r="R565" t="s">
        <v>24</v>
      </c>
      <c r="S565" t="s">
        <v>55</v>
      </c>
      <c r="T565" t="s">
        <v>26</v>
      </c>
      <c r="U565" t="s">
        <v>27</v>
      </c>
    </row>
    <row r="566" spans="1:21" x14ac:dyDescent="0.35">
      <c r="A566" t="s">
        <v>1655</v>
      </c>
      <c r="B566">
        <v>44652001</v>
      </c>
      <c r="C566">
        <v>1</v>
      </c>
      <c r="D566" s="1">
        <v>1898.09</v>
      </c>
      <c r="E566" s="1">
        <v>3374.99</v>
      </c>
      <c r="F566" s="6">
        <f>Sales[[#This Row],[OrderQuantity]]*Sales[[#This Row],[ItemCost]]</f>
        <v>1898.09</v>
      </c>
      <c r="G566" s="6">
        <f>Sales[[#This Row],[OrderQuantity]]*Sales[[#This Row],[ItemPrice]]</f>
        <v>3374.99</v>
      </c>
      <c r="H566" s="6">
        <f>Sales[[#This Row],[TotalRevenue]]-Sales[[#This Row],[TotalCost]]</f>
        <v>1476.8999999999999</v>
      </c>
      <c r="I566" s="4">
        <v>43022</v>
      </c>
      <c r="J566" s="4" t="str">
        <f>CONCATENATE(TEXT(Sales[[#This Row],[OrderDate]],"yyyy"),"-",TEXT(Sales[[#This Row],[OrderDate]],"mm"))</f>
        <v>2017-10</v>
      </c>
      <c r="K566" s="4">
        <v>43025</v>
      </c>
      <c r="L566">
        <v>3</v>
      </c>
      <c r="M566" t="s">
        <v>1656</v>
      </c>
      <c r="N566" t="s">
        <v>1657</v>
      </c>
      <c r="O566" t="s">
        <v>725</v>
      </c>
      <c r="P566" t="s">
        <v>32</v>
      </c>
      <c r="Q566" t="s">
        <v>23</v>
      </c>
      <c r="R566" t="s">
        <v>33</v>
      </c>
      <c r="S566" t="s">
        <v>160</v>
      </c>
      <c r="T566" t="s">
        <v>1</v>
      </c>
      <c r="U566" t="s">
        <v>36</v>
      </c>
    </row>
    <row r="567" spans="1:21" x14ac:dyDescent="0.35">
      <c r="A567" t="s">
        <v>1713</v>
      </c>
      <c r="B567">
        <v>44680001</v>
      </c>
      <c r="C567">
        <v>1</v>
      </c>
      <c r="D567" s="1">
        <v>2171.29</v>
      </c>
      <c r="E567" s="1">
        <v>3578.27</v>
      </c>
      <c r="F567" s="6">
        <f>Sales[[#This Row],[OrderQuantity]]*Sales[[#This Row],[ItemCost]]</f>
        <v>2171.29</v>
      </c>
      <c r="G567" s="6">
        <f>Sales[[#This Row],[OrderQuantity]]*Sales[[#This Row],[ItemPrice]]</f>
        <v>3578.27</v>
      </c>
      <c r="H567" s="6">
        <f>Sales[[#This Row],[TotalRevenue]]-Sales[[#This Row],[TotalCost]]</f>
        <v>1406.98</v>
      </c>
      <c r="I567" s="4">
        <v>43027</v>
      </c>
      <c r="J567" s="4" t="str">
        <f>CONCATENATE(TEXT(Sales[[#This Row],[OrderDate]],"yyyy"),"-",TEXT(Sales[[#This Row],[OrderDate]],"mm"))</f>
        <v>2017-10</v>
      </c>
      <c r="K567" s="4">
        <v>43035</v>
      </c>
      <c r="L567">
        <v>8</v>
      </c>
      <c r="M567" t="s">
        <v>1714</v>
      </c>
      <c r="N567" t="s">
        <v>294</v>
      </c>
      <c r="O567" t="s">
        <v>178</v>
      </c>
      <c r="P567" t="s">
        <v>32</v>
      </c>
      <c r="Q567" t="s">
        <v>23</v>
      </c>
      <c r="R567" t="s">
        <v>24</v>
      </c>
      <c r="S567" t="s">
        <v>71</v>
      </c>
      <c r="T567" t="s">
        <v>26</v>
      </c>
      <c r="U567" t="s">
        <v>27</v>
      </c>
    </row>
    <row r="568" spans="1:21" x14ac:dyDescent="0.35">
      <c r="A568" t="s">
        <v>1715</v>
      </c>
      <c r="B568">
        <v>44681001</v>
      </c>
      <c r="C568">
        <v>1</v>
      </c>
      <c r="D568" s="1">
        <v>413.15</v>
      </c>
      <c r="E568" s="1">
        <v>699.1</v>
      </c>
      <c r="F568" s="6">
        <f>Sales[[#This Row],[OrderQuantity]]*Sales[[#This Row],[ItemCost]]</f>
        <v>413.15</v>
      </c>
      <c r="G568" s="6">
        <f>Sales[[#This Row],[OrderQuantity]]*Sales[[#This Row],[ItemPrice]]</f>
        <v>699.1</v>
      </c>
      <c r="H568" s="6">
        <f>Sales[[#This Row],[TotalRevenue]]-Sales[[#This Row],[TotalCost]]</f>
        <v>285.95000000000005</v>
      </c>
      <c r="I568" s="4">
        <v>43027</v>
      </c>
      <c r="J568" s="4" t="str">
        <f>CONCATENATE(TEXT(Sales[[#This Row],[OrderDate]],"yyyy"),"-",TEXT(Sales[[#This Row],[OrderDate]],"mm"))</f>
        <v>2017-10</v>
      </c>
      <c r="K568" s="4">
        <v>43036</v>
      </c>
      <c r="L568">
        <v>9</v>
      </c>
      <c r="M568" t="s">
        <v>1716</v>
      </c>
      <c r="N568" t="s">
        <v>1637</v>
      </c>
      <c r="O568" t="s">
        <v>1717</v>
      </c>
      <c r="P568" t="s">
        <v>32</v>
      </c>
      <c r="Q568" t="s">
        <v>23</v>
      </c>
      <c r="R568" t="s">
        <v>24</v>
      </c>
      <c r="S568" t="s">
        <v>337</v>
      </c>
      <c r="T568" t="s">
        <v>1</v>
      </c>
      <c r="U568" t="s">
        <v>47</v>
      </c>
    </row>
    <row r="569" spans="1:21" x14ac:dyDescent="0.35">
      <c r="A569" t="s">
        <v>1738</v>
      </c>
      <c r="B569">
        <v>44691001</v>
      </c>
      <c r="C569">
        <v>1</v>
      </c>
      <c r="D569" s="1">
        <v>1912.15</v>
      </c>
      <c r="E569" s="1">
        <v>3399.99</v>
      </c>
      <c r="F569" s="6">
        <f>Sales[[#This Row],[OrderQuantity]]*Sales[[#This Row],[ItemCost]]</f>
        <v>1912.15</v>
      </c>
      <c r="G569" s="6">
        <f>Sales[[#This Row],[OrderQuantity]]*Sales[[#This Row],[ItemPrice]]</f>
        <v>3399.99</v>
      </c>
      <c r="H569" s="6">
        <f>Sales[[#This Row],[TotalRevenue]]-Sales[[#This Row],[TotalCost]]</f>
        <v>1487.8399999999997</v>
      </c>
      <c r="I569" s="4">
        <v>43029</v>
      </c>
      <c r="J569" s="4" t="str">
        <f>CONCATENATE(TEXT(Sales[[#This Row],[OrderDate]],"yyyy"),"-",TEXT(Sales[[#This Row],[OrderDate]],"mm"))</f>
        <v>2017-10</v>
      </c>
      <c r="K569" s="4">
        <v>43039</v>
      </c>
      <c r="L569">
        <v>10</v>
      </c>
      <c r="M569" t="s">
        <v>1739</v>
      </c>
      <c r="N569" t="s">
        <v>335</v>
      </c>
      <c r="O569" t="s">
        <v>336</v>
      </c>
      <c r="P569" t="s">
        <v>32</v>
      </c>
      <c r="Q569" t="s">
        <v>23</v>
      </c>
      <c r="R569" t="s">
        <v>33</v>
      </c>
      <c r="S569" t="s">
        <v>34</v>
      </c>
      <c r="T569" t="s">
        <v>35</v>
      </c>
      <c r="U569" t="s">
        <v>36</v>
      </c>
    </row>
    <row r="570" spans="1:21" x14ac:dyDescent="0.35">
      <c r="A570" t="s">
        <v>1762</v>
      </c>
      <c r="B570">
        <v>44703001</v>
      </c>
      <c r="C570">
        <v>1</v>
      </c>
      <c r="D570" s="1">
        <v>2171.29</v>
      </c>
      <c r="E570" s="1">
        <v>3578.27</v>
      </c>
      <c r="F570" s="6">
        <f>Sales[[#This Row],[OrderQuantity]]*Sales[[#This Row],[ItemCost]]</f>
        <v>2171.29</v>
      </c>
      <c r="G570" s="6">
        <f>Sales[[#This Row],[OrderQuantity]]*Sales[[#This Row],[ItemPrice]]</f>
        <v>3578.27</v>
      </c>
      <c r="H570" s="6">
        <f>Sales[[#This Row],[TotalRevenue]]-Sales[[#This Row],[TotalCost]]</f>
        <v>1406.98</v>
      </c>
      <c r="I570" s="4">
        <v>43032</v>
      </c>
      <c r="J570" s="4" t="str">
        <f>CONCATENATE(TEXT(Sales[[#This Row],[OrderDate]],"yyyy"),"-",TEXT(Sales[[#This Row],[OrderDate]],"mm"))</f>
        <v>2017-10</v>
      </c>
      <c r="K570" s="4">
        <v>43036</v>
      </c>
      <c r="L570">
        <v>4</v>
      </c>
      <c r="M570" t="s">
        <v>1763</v>
      </c>
      <c r="N570" t="s">
        <v>1028</v>
      </c>
      <c r="O570" t="s">
        <v>1029</v>
      </c>
      <c r="P570" t="s">
        <v>32</v>
      </c>
      <c r="Q570" t="s">
        <v>23</v>
      </c>
      <c r="R570" t="s">
        <v>24</v>
      </c>
      <c r="S570" t="s">
        <v>55</v>
      </c>
      <c r="T570" t="s">
        <v>26</v>
      </c>
      <c r="U570" t="s">
        <v>27</v>
      </c>
    </row>
    <row r="571" spans="1:21" x14ac:dyDescent="0.35">
      <c r="A571" t="s">
        <v>1816</v>
      </c>
      <c r="B571">
        <v>44729001</v>
      </c>
      <c r="C571">
        <v>1</v>
      </c>
      <c r="D571" s="1">
        <v>2171.29</v>
      </c>
      <c r="E571" s="1">
        <v>3578.27</v>
      </c>
      <c r="F571" s="6">
        <f>Sales[[#This Row],[OrderQuantity]]*Sales[[#This Row],[ItemCost]]</f>
        <v>2171.29</v>
      </c>
      <c r="G571" s="6">
        <f>Sales[[#This Row],[OrderQuantity]]*Sales[[#This Row],[ItemPrice]]</f>
        <v>3578.27</v>
      </c>
      <c r="H571" s="6">
        <f>Sales[[#This Row],[TotalRevenue]]-Sales[[#This Row],[TotalCost]]</f>
        <v>1406.98</v>
      </c>
      <c r="I571" s="4">
        <v>43037</v>
      </c>
      <c r="J571" s="4" t="str">
        <f>CONCATENATE(TEXT(Sales[[#This Row],[OrderDate]],"yyyy"),"-",TEXT(Sales[[#This Row],[OrderDate]],"mm"))</f>
        <v>2017-10</v>
      </c>
      <c r="K571" s="4">
        <v>43042</v>
      </c>
      <c r="L571">
        <v>5</v>
      </c>
      <c r="M571" t="s">
        <v>1817</v>
      </c>
      <c r="N571" t="s">
        <v>1154</v>
      </c>
      <c r="O571" t="s">
        <v>1155</v>
      </c>
      <c r="P571" t="s">
        <v>32</v>
      </c>
      <c r="Q571" t="s">
        <v>23</v>
      </c>
      <c r="R571" t="s">
        <v>24</v>
      </c>
      <c r="S571" t="s">
        <v>25</v>
      </c>
      <c r="T571" t="s">
        <v>26</v>
      </c>
      <c r="U571" t="s">
        <v>27</v>
      </c>
    </row>
    <row r="572" spans="1:21" x14ac:dyDescent="0.35">
      <c r="A572" t="s">
        <v>1827</v>
      </c>
      <c r="B572">
        <v>44734001</v>
      </c>
      <c r="C572">
        <v>1</v>
      </c>
      <c r="D572" s="1">
        <v>2171.29</v>
      </c>
      <c r="E572" s="1">
        <v>3578.27</v>
      </c>
      <c r="F572" s="6">
        <f>Sales[[#This Row],[OrderQuantity]]*Sales[[#This Row],[ItemCost]]</f>
        <v>2171.29</v>
      </c>
      <c r="G572" s="6">
        <f>Sales[[#This Row],[OrderQuantity]]*Sales[[#This Row],[ItemPrice]]</f>
        <v>3578.27</v>
      </c>
      <c r="H572" s="6">
        <f>Sales[[#This Row],[TotalRevenue]]-Sales[[#This Row],[TotalCost]]</f>
        <v>1406.98</v>
      </c>
      <c r="I572" s="4">
        <v>43038</v>
      </c>
      <c r="J572" s="4" t="str">
        <f>CONCATENATE(TEXT(Sales[[#This Row],[OrderDate]],"yyyy"),"-",TEXT(Sales[[#This Row],[OrderDate]],"mm"))</f>
        <v>2017-10</v>
      </c>
      <c r="K572" s="4">
        <v>43047</v>
      </c>
      <c r="L572">
        <v>9</v>
      </c>
      <c r="M572" t="s">
        <v>1828</v>
      </c>
      <c r="N572" t="s">
        <v>1829</v>
      </c>
      <c r="O572" t="s">
        <v>31</v>
      </c>
      <c r="P572" t="s">
        <v>32</v>
      </c>
      <c r="Q572" t="s">
        <v>23</v>
      </c>
      <c r="R572" t="s">
        <v>24</v>
      </c>
      <c r="S572" t="s">
        <v>84</v>
      </c>
      <c r="T572" t="s">
        <v>26</v>
      </c>
      <c r="U572" t="s">
        <v>27</v>
      </c>
    </row>
    <row r="573" spans="1:21" x14ac:dyDescent="0.35">
      <c r="A573" t="s">
        <v>1840</v>
      </c>
      <c r="B573">
        <v>44803001</v>
      </c>
      <c r="C573">
        <v>1</v>
      </c>
      <c r="D573" s="1">
        <v>2171.29</v>
      </c>
      <c r="E573" s="1">
        <v>3578.27</v>
      </c>
      <c r="F573" s="6">
        <f>Sales[[#This Row],[OrderQuantity]]*Sales[[#This Row],[ItemCost]]</f>
        <v>2171.29</v>
      </c>
      <c r="G573" s="6">
        <f>Sales[[#This Row],[OrderQuantity]]*Sales[[#This Row],[ItemPrice]]</f>
        <v>3578.27</v>
      </c>
      <c r="H573" s="6">
        <f>Sales[[#This Row],[TotalRevenue]]-Sales[[#This Row],[TotalCost]]</f>
        <v>1406.98</v>
      </c>
      <c r="I573" s="4">
        <v>43039</v>
      </c>
      <c r="J573" s="4" t="str">
        <f>CONCATENATE(TEXT(Sales[[#This Row],[OrderDate]],"yyyy"),"-",TEXT(Sales[[#This Row],[OrderDate]],"mm"))</f>
        <v>2017-10</v>
      </c>
      <c r="K573" s="4">
        <v>43047</v>
      </c>
      <c r="L573">
        <v>8</v>
      </c>
      <c r="M573" t="s">
        <v>1841</v>
      </c>
      <c r="N573" t="s">
        <v>217</v>
      </c>
      <c r="O573" t="s">
        <v>218</v>
      </c>
      <c r="P573" t="s">
        <v>32</v>
      </c>
      <c r="Q573" t="s">
        <v>23</v>
      </c>
      <c r="R573" t="s">
        <v>24</v>
      </c>
      <c r="S573" t="s">
        <v>25</v>
      </c>
      <c r="T573" t="s">
        <v>26</v>
      </c>
      <c r="U573" t="s">
        <v>27</v>
      </c>
    </row>
    <row r="574" spans="1:21" x14ac:dyDescent="0.35">
      <c r="A574" t="s">
        <v>1866</v>
      </c>
      <c r="B574">
        <v>44816001</v>
      </c>
      <c r="C574">
        <v>1</v>
      </c>
      <c r="D574" s="1">
        <v>2171.29</v>
      </c>
      <c r="E574" s="1">
        <v>3578.27</v>
      </c>
      <c r="F574" s="6">
        <f>Sales[[#This Row],[OrderQuantity]]*Sales[[#This Row],[ItemCost]]</f>
        <v>2171.29</v>
      </c>
      <c r="G574" s="6">
        <f>Sales[[#This Row],[OrderQuantity]]*Sales[[#This Row],[ItemPrice]]</f>
        <v>3578.27</v>
      </c>
      <c r="H574" s="6">
        <f>Sales[[#This Row],[TotalRevenue]]-Sales[[#This Row],[TotalCost]]</f>
        <v>1406.98</v>
      </c>
      <c r="I574" s="4">
        <v>43041</v>
      </c>
      <c r="J574" s="4" t="str">
        <f>CONCATENATE(TEXT(Sales[[#This Row],[OrderDate]],"yyyy"),"-",TEXT(Sales[[#This Row],[OrderDate]],"mm"))</f>
        <v>2017-11</v>
      </c>
      <c r="K574" s="4">
        <v>43045</v>
      </c>
      <c r="L574">
        <v>4</v>
      </c>
      <c r="M574" t="s">
        <v>1867</v>
      </c>
      <c r="N574" t="s">
        <v>294</v>
      </c>
      <c r="O574" t="s">
        <v>178</v>
      </c>
      <c r="P574" t="s">
        <v>32</v>
      </c>
      <c r="Q574" t="s">
        <v>23</v>
      </c>
      <c r="R574" t="s">
        <v>24</v>
      </c>
      <c r="S574" t="s">
        <v>71</v>
      </c>
      <c r="T574" t="s">
        <v>26</v>
      </c>
      <c r="U574" t="s">
        <v>27</v>
      </c>
    </row>
    <row r="575" spans="1:21" x14ac:dyDescent="0.35">
      <c r="A575" t="s">
        <v>1886</v>
      </c>
      <c r="B575">
        <v>44826001</v>
      </c>
      <c r="C575">
        <v>1</v>
      </c>
      <c r="D575" s="1">
        <v>2171.29</v>
      </c>
      <c r="E575" s="1">
        <v>3578.27</v>
      </c>
      <c r="F575" s="6">
        <f>Sales[[#This Row],[OrderQuantity]]*Sales[[#This Row],[ItemCost]]</f>
        <v>2171.29</v>
      </c>
      <c r="G575" s="6">
        <f>Sales[[#This Row],[OrderQuantity]]*Sales[[#This Row],[ItemPrice]]</f>
        <v>3578.27</v>
      </c>
      <c r="H575" s="6">
        <f>Sales[[#This Row],[TotalRevenue]]-Sales[[#This Row],[TotalCost]]</f>
        <v>1406.98</v>
      </c>
      <c r="I575" s="4">
        <v>43042</v>
      </c>
      <c r="J575" s="4" t="str">
        <f>CONCATENATE(TEXT(Sales[[#This Row],[OrderDate]],"yyyy"),"-",TEXT(Sales[[#This Row],[OrderDate]],"mm"))</f>
        <v>2017-11</v>
      </c>
      <c r="K575" s="4">
        <v>43052</v>
      </c>
      <c r="L575">
        <v>10</v>
      </c>
      <c r="M575" t="s">
        <v>1887</v>
      </c>
      <c r="N575" t="s">
        <v>335</v>
      </c>
      <c r="O575" t="s">
        <v>336</v>
      </c>
      <c r="P575" t="s">
        <v>32</v>
      </c>
      <c r="Q575" t="s">
        <v>23</v>
      </c>
      <c r="R575" t="s">
        <v>24</v>
      </c>
      <c r="S575" t="s">
        <v>88</v>
      </c>
      <c r="T575" t="s">
        <v>26</v>
      </c>
      <c r="U575" t="s">
        <v>27</v>
      </c>
    </row>
    <row r="576" spans="1:21" x14ac:dyDescent="0.35">
      <c r="A576" t="s">
        <v>1931</v>
      </c>
      <c r="B576">
        <v>44848001</v>
      </c>
      <c r="C576">
        <v>1</v>
      </c>
      <c r="D576" s="1">
        <v>1898.09</v>
      </c>
      <c r="E576" s="1">
        <v>3374.99</v>
      </c>
      <c r="F576" s="6">
        <f>Sales[[#This Row],[OrderQuantity]]*Sales[[#This Row],[ItemCost]]</f>
        <v>1898.09</v>
      </c>
      <c r="G576" s="6">
        <f>Sales[[#This Row],[OrderQuantity]]*Sales[[#This Row],[ItemPrice]]</f>
        <v>3374.99</v>
      </c>
      <c r="H576" s="6">
        <f>Sales[[#This Row],[TotalRevenue]]-Sales[[#This Row],[TotalCost]]</f>
        <v>1476.8999999999999</v>
      </c>
      <c r="I576" s="4">
        <v>43046</v>
      </c>
      <c r="J576" s="4" t="str">
        <f>CONCATENATE(TEXT(Sales[[#This Row],[OrderDate]],"yyyy"),"-",TEXT(Sales[[#This Row],[OrderDate]],"mm"))</f>
        <v>2017-11</v>
      </c>
      <c r="K576" s="4">
        <v>43053</v>
      </c>
      <c r="L576">
        <v>7</v>
      </c>
      <c r="M576" t="s">
        <v>1932</v>
      </c>
      <c r="N576" t="s">
        <v>217</v>
      </c>
      <c r="O576" t="s">
        <v>218</v>
      </c>
      <c r="P576" t="s">
        <v>32</v>
      </c>
      <c r="Q576" t="s">
        <v>23</v>
      </c>
      <c r="R576" t="s">
        <v>33</v>
      </c>
      <c r="S576" t="s">
        <v>419</v>
      </c>
      <c r="T576" t="s">
        <v>1</v>
      </c>
      <c r="U576" t="s">
        <v>36</v>
      </c>
    </row>
    <row r="577" spans="1:21" x14ac:dyDescent="0.35">
      <c r="A577" t="s">
        <v>1933</v>
      </c>
      <c r="B577">
        <v>44849001</v>
      </c>
      <c r="C577">
        <v>1</v>
      </c>
      <c r="D577" s="1">
        <v>413.15</v>
      </c>
      <c r="E577" s="1">
        <v>699.1</v>
      </c>
      <c r="F577" s="6">
        <f>Sales[[#This Row],[OrderQuantity]]*Sales[[#This Row],[ItemCost]]</f>
        <v>413.15</v>
      </c>
      <c r="G577" s="6">
        <f>Sales[[#This Row],[OrderQuantity]]*Sales[[#This Row],[ItemPrice]]</f>
        <v>699.1</v>
      </c>
      <c r="H577" s="6">
        <f>Sales[[#This Row],[TotalRevenue]]-Sales[[#This Row],[TotalCost]]</f>
        <v>285.95000000000005</v>
      </c>
      <c r="I577" s="4">
        <v>43046</v>
      </c>
      <c r="J577" s="4" t="str">
        <f>CONCATENATE(TEXT(Sales[[#This Row],[OrderDate]],"yyyy"),"-",TEXT(Sales[[#This Row],[OrderDate]],"mm"))</f>
        <v>2017-11</v>
      </c>
      <c r="K577" s="4">
        <v>43053</v>
      </c>
      <c r="L577">
        <v>7</v>
      </c>
      <c r="M577" t="s">
        <v>1934</v>
      </c>
      <c r="N577" t="s">
        <v>294</v>
      </c>
      <c r="O577" t="s">
        <v>178</v>
      </c>
      <c r="P577" t="s">
        <v>32</v>
      </c>
      <c r="Q577" t="s">
        <v>23</v>
      </c>
      <c r="R577" t="s">
        <v>24</v>
      </c>
      <c r="S577" t="s">
        <v>492</v>
      </c>
      <c r="T577" t="s">
        <v>26</v>
      </c>
      <c r="U577" t="s">
        <v>47</v>
      </c>
    </row>
    <row r="578" spans="1:21" x14ac:dyDescent="0.35">
      <c r="A578" t="s">
        <v>1984</v>
      </c>
      <c r="B578">
        <v>44874001</v>
      </c>
      <c r="C578">
        <v>1</v>
      </c>
      <c r="D578" s="1">
        <v>413.15</v>
      </c>
      <c r="E578" s="1">
        <v>699.1</v>
      </c>
      <c r="F578" s="6">
        <f>Sales[[#This Row],[OrderQuantity]]*Sales[[#This Row],[ItemCost]]</f>
        <v>413.15</v>
      </c>
      <c r="G578" s="6">
        <f>Sales[[#This Row],[OrderQuantity]]*Sales[[#This Row],[ItemPrice]]</f>
        <v>699.1</v>
      </c>
      <c r="H578" s="6">
        <f>Sales[[#This Row],[TotalRevenue]]-Sales[[#This Row],[TotalCost]]</f>
        <v>285.95000000000005</v>
      </c>
      <c r="I578" s="4">
        <v>43049</v>
      </c>
      <c r="J578" s="4" t="str">
        <f>CONCATENATE(TEXT(Sales[[#This Row],[OrderDate]],"yyyy"),"-",TEXT(Sales[[#This Row],[OrderDate]],"mm"))</f>
        <v>2017-11</v>
      </c>
      <c r="K578" s="4">
        <v>43058</v>
      </c>
      <c r="L578">
        <v>9</v>
      </c>
      <c r="M578" t="s">
        <v>1985</v>
      </c>
      <c r="N578" t="s">
        <v>217</v>
      </c>
      <c r="O578" t="s">
        <v>218</v>
      </c>
      <c r="P578" t="s">
        <v>32</v>
      </c>
      <c r="Q578" t="s">
        <v>23</v>
      </c>
      <c r="R578" t="s">
        <v>24</v>
      </c>
      <c r="S578" t="s">
        <v>671</v>
      </c>
      <c r="T578" t="s">
        <v>26</v>
      </c>
      <c r="U578" t="s">
        <v>47</v>
      </c>
    </row>
    <row r="579" spans="1:21" x14ac:dyDescent="0.35">
      <c r="A579" t="s">
        <v>2039</v>
      </c>
      <c r="B579">
        <v>44901001</v>
      </c>
      <c r="C579">
        <v>1</v>
      </c>
      <c r="D579" s="1">
        <v>2171.29</v>
      </c>
      <c r="E579" s="1">
        <v>3578.27</v>
      </c>
      <c r="F579" s="6">
        <f>Sales[[#This Row],[OrderQuantity]]*Sales[[#This Row],[ItemCost]]</f>
        <v>2171.29</v>
      </c>
      <c r="G579" s="6">
        <f>Sales[[#This Row],[OrderQuantity]]*Sales[[#This Row],[ItemPrice]]</f>
        <v>3578.27</v>
      </c>
      <c r="H579" s="6">
        <f>Sales[[#This Row],[TotalRevenue]]-Sales[[#This Row],[TotalCost]]</f>
        <v>1406.98</v>
      </c>
      <c r="I579" s="4">
        <v>43052</v>
      </c>
      <c r="J579" s="4" t="str">
        <f>CONCATENATE(TEXT(Sales[[#This Row],[OrderDate]],"yyyy"),"-",TEXT(Sales[[#This Row],[OrderDate]],"mm"))</f>
        <v>2017-11</v>
      </c>
      <c r="K579" s="4">
        <v>43055</v>
      </c>
      <c r="L579">
        <v>3</v>
      </c>
      <c r="M579" t="s">
        <v>2040</v>
      </c>
      <c r="N579" t="s">
        <v>217</v>
      </c>
      <c r="O579" t="s">
        <v>218</v>
      </c>
      <c r="P579" t="s">
        <v>32</v>
      </c>
      <c r="Q579" t="s">
        <v>23</v>
      </c>
      <c r="R579" t="s">
        <v>24</v>
      </c>
      <c r="S579" t="s">
        <v>84</v>
      </c>
      <c r="T579" t="s">
        <v>26</v>
      </c>
      <c r="U579" t="s">
        <v>27</v>
      </c>
    </row>
    <row r="580" spans="1:21" x14ac:dyDescent="0.35">
      <c r="A580" t="s">
        <v>2096</v>
      </c>
      <c r="B580">
        <v>44929001</v>
      </c>
      <c r="C580">
        <v>1</v>
      </c>
      <c r="D580" s="1">
        <v>2171.29</v>
      </c>
      <c r="E580" s="1">
        <v>3578.27</v>
      </c>
      <c r="F580" s="6">
        <f>Sales[[#This Row],[OrderQuantity]]*Sales[[#This Row],[ItemCost]]</f>
        <v>2171.29</v>
      </c>
      <c r="G580" s="6">
        <f>Sales[[#This Row],[OrderQuantity]]*Sales[[#This Row],[ItemPrice]]</f>
        <v>3578.27</v>
      </c>
      <c r="H580" s="6">
        <f>Sales[[#This Row],[TotalRevenue]]-Sales[[#This Row],[TotalCost]]</f>
        <v>1406.98</v>
      </c>
      <c r="I580" s="4">
        <v>43056</v>
      </c>
      <c r="J580" s="4" t="str">
        <f>CONCATENATE(TEXT(Sales[[#This Row],[OrderDate]],"yyyy"),"-",TEXT(Sales[[#This Row],[OrderDate]],"mm"))</f>
        <v>2017-11</v>
      </c>
      <c r="K580" s="4">
        <v>43058</v>
      </c>
      <c r="L580">
        <v>2</v>
      </c>
      <c r="M580" t="s">
        <v>2097</v>
      </c>
      <c r="N580" t="s">
        <v>1541</v>
      </c>
      <c r="O580" t="s">
        <v>725</v>
      </c>
      <c r="P580" t="s">
        <v>32</v>
      </c>
      <c r="Q580" t="s">
        <v>23</v>
      </c>
      <c r="R580" t="s">
        <v>24</v>
      </c>
      <c r="S580" t="s">
        <v>71</v>
      </c>
      <c r="T580" t="s">
        <v>26</v>
      </c>
      <c r="U580" t="s">
        <v>27</v>
      </c>
    </row>
    <row r="581" spans="1:21" x14ac:dyDescent="0.35">
      <c r="A581" t="s">
        <v>2108</v>
      </c>
      <c r="B581">
        <v>44935001</v>
      </c>
      <c r="C581">
        <v>1</v>
      </c>
      <c r="D581" s="1">
        <v>2171.29</v>
      </c>
      <c r="E581" s="1">
        <v>3578.27</v>
      </c>
      <c r="F581" s="6">
        <f>Sales[[#This Row],[OrderQuantity]]*Sales[[#This Row],[ItemCost]]</f>
        <v>2171.29</v>
      </c>
      <c r="G581" s="6">
        <f>Sales[[#This Row],[OrderQuantity]]*Sales[[#This Row],[ItemPrice]]</f>
        <v>3578.27</v>
      </c>
      <c r="H581" s="6">
        <f>Sales[[#This Row],[TotalRevenue]]-Sales[[#This Row],[TotalCost]]</f>
        <v>1406.98</v>
      </c>
      <c r="I581" s="4">
        <v>43057</v>
      </c>
      <c r="J581" s="4" t="str">
        <f>CONCATENATE(TEXT(Sales[[#This Row],[OrderDate]],"yyyy"),"-",TEXT(Sales[[#This Row],[OrderDate]],"mm"))</f>
        <v>2017-11</v>
      </c>
      <c r="K581" s="4">
        <v>43064</v>
      </c>
      <c r="L581">
        <v>7</v>
      </c>
      <c r="M581" t="s">
        <v>2109</v>
      </c>
      <c r="N581" t="s">
        <v>1657</v>
      </c>
      <c r="O581" t="s">
        <v>725</v>
      </c>
      <c r="P581" t="s">
        <v>32</v>
      </c>
      <c r="Q581" t="s">
        <v>23</v>
      </c>
      <c r="R581" t="s">
        <v>24</v>
      </c>
      <c r="S581" t="s">
        <v>71</v>
      </c>
      <c r="T581" t="s">
        <v>26</v>
      </c>
      <c r="U581" t="s">
        <v>27</v>
      </c>
    </row>
    <row r="582" spans="1:21" x14ac:dyDescent="0.35">
      <c r="A582" t="s">
        <v>2136</v>
      </c>
      <c r="B582">
        <v>44948001</v>
      </c>
      <c r="C582">
        <v>1</v>
      </c>
      <c r="D582" s="1">
        <v>2171.29</v>
      </c>
      <c r="E582" s="1">
        <v>3578.27</v>
      </c>
      <c r="F582" s="6">
        <f>Sales[[#This Row],[OrderQuantity]]*Sales[[#This Row],[ItemCost]]</f>
        <v>2171.29</v>
      </c>
      <c r="G582" s="6">
        <f>Sales[[#This Row],[OrderQuantity]]*Sales[[#This Row],[ItemPrice]]</f>
        <v>3578.27</v>
      </c>
      <c r="H582" s="6">
        <f>Sales[[#This Row],[TotalRevenue]]-Sales[[#This Row],[TotalCost]]</f>
        <v>1406.98</v>
      </c>
      <c r="I582" s="4">
        <v>43058</v>
      </c>
      <c r="J582" s="4" t="str">
        <f>CONCATENATE(TEXT(Sales[[#This Row],[OrderDate]],"yyyy"),"-",TEXT(Sales[[#This Row],[OrderDate]],"mm"))</f>
        <v>2017-11</v>
      </c>
      <c r="K582" s="4">
        <v>43063</v>
      </c>
      <c r="L582">
        <v>5</v>
      </c>
      <c r="M582" t="s">
        <v>2137</v>
      </c>
      <c r="N582" t="s">
        <v>2138</v>
      </c>
      <c r="O582" t="s">
        <v>214</v>
      </c>
      <c r="P582" t="s">
        <v>32</v>
      </c>
      <c r="Q582" t="s">
        <v>23</v>
      </c>
      <c r="R582" t="s">
        <v>24</v>
      </c>
      <c r="S582" t="s">
        <v>71</v>
      </c>
      <c r="T582" t="s">
        <v>26</v>
      </c>
      <c r="U582" t="s">
        <v>27</v>
      </c>
    </row>
    <row r="583" spans="1:21" x14ac:dyDescent="0.35">
      <c r="A583" t="s">
        <v>2218</v>
      </c>
      <c r="B583">
        <v>44987001</v>
      </c>
      <c r="C583">
        <v>1</v>
      </c>
      <c r="D583" s="1">
        <v>2171.29</v>
      </c>
      <c r="E583" s="1">
        <v>3578.27</v>
      </c>
      <c r="F583" s="6">
        <f>Sales[[#This Row],[OrderQuantity]]*Sales[[#This Row],[ItemCost]]</f>
        <v>2171.29</v>
      </c>
      <c r="G583" s="6">
        <f>Sales[[#This Row],[OrderQuantity]]*Sales[[#This Row],[ItemPrice]]</f>
        <v>3578.27</v>
      </c>
      <c r="H583" s="6">
        <f>Sales[[#This Row],[TotalRevenue]]-Sales[[#This Row],[TotalCost]]</f>
        <v>1406.98</v>
      </c>
      <c r="I583" s="4">
        <v>43063</v>
      </c>
      <c r="J583" s="4" t="str">
        <f>CONCATENATE(TEXT(Sales[[#This Row],[OrderDate]],"yyyy"),"-",TEXT(Sales[[#This Row],[OrderDate]],"mm"))</f>
        <v>2017-11</v>
      </c>
      <c r="K583" s="4">
        <v>43073</v>
      </c>
      <c r="L583">
        <v>10</v>
      </c>
      <c r="M583" t="s">
        <v>2219</v>
      </c>
      <c r="N583" t="s">
        <v>1417</v>
      </c>
      <c r="O583" t="s">
        <v>384</v>
      </c>
      <c r="P583" t="s">
        <v>32</v>
      </c>
      <c r="Q583" t="s">
        <v>23</v>
      </c>
      <c r="R583" t="s">
        <v>24</v>
      </c>
      <c r="S583" t="s">
        <v>88</v>
      </c>
      <c r="T583" t="s">
        <v>26</v>
      </c>
      <c r="U583" t="s">
        <v>27</v>
      </c>
    </row>
    <row r="584" spans="1:21" x14ac:dyDescent="0.35">
      <c r="A584" t="s">
        <v>2220</v>
      </c>
      <c r="B584">
        <v>44988001</v>
      </c>
      <c r="C584">
        <v>1</v>
      </c>
      <c r="D584" s="1">
        <v>413.15</v>
      </c>
      <c r="E584" s="1">
        <v>699.1</v>
      </c>
      <c r="F584" s="6">
        <f>Sales[[#This Row],[OrderQuantity]]*Sales[[#This Row],[ItemCost]]</f>
        <v>413.15</v>
      </c>
      <c r="G584" s="6">
        <f>Sales[[#This Row],[OrderQuantity]]*Sales[[#This Row],[ItemPrice]]</f>
        <v>699.1</v>
      </c>
      <c r="H584" s="6">
        <f>Sales[[#This Row],[TotalRevenue]]-Sales[[#This Row],[TotalCost]]</f>
        <v>285.95000000000005</v>
      </c>
      <c r="I584" s="4">
        <v>43063</v>
      </c>
      <c r="J584" s="4" t="str">
        <f>CONCATENATE(TEXT(Sales[[#This Row],[OrderDate]],"yyyy"),"-",TEXT(Sales[[#This Row],[OrderDate]],"mm"))</f>
        <v>2017-11</v>
      </c>
      <c r="K584" s="4">
        <v>43070</v>
      </c>
      <c r="L584">
        <v>7</v>
      </c>
      <c r="M584" t="s">
        <v>2221</v>
      </c>
      <c r="N584" t="s">
        <v>724</v>
      </c>
      <c r="O584" t="s">
        <v>725</v>
      </c>
      <c r="P584" t="s">
        <v>32</v>
      </c>
      <c r="Q584" t="s">
        <v>23</v>
      </c>
      <c r="R584" t="s">
        <v>24</v>
      </c>
      <c r="S584" t="s">
        <v>414</v>
      </c>
      <c r="T584" t="s">
        <v>1</v>
      </c>
      <c r="U584" t="s">
        <v>47</v>
      </c>
    </row>
    <row r="585" spans="1:21" x14ac:dyDescent="0.35">
      <c r="A585" t="s">
        <v>2256</v>
      </c>
      <c r="B585">
        <v>45006001</v>
      </c>
      <c r="C585">
        <v>1</v>
      </c>
      <c r="D585" s="1">
        <v>2171.29</v>
      </c>
      <c r="E585" s="1">
        <v>3578.27</v>
      </c>
      <c r="F585" s="6">
        <f>Sales[[#This Row],[OrderQuantity]]*Sales[[#This Row],[ItemCost]]</f>
        <v>2171.29</v>
      </c>
      <c r="G585" s="6">
        <f>Sales[[#This Row],[OrderQuantity]]*Sales[[#This Row],[ItemPrice]]</f>
        <v>3578.27</v>
      </c>
      <c r="H585" s="6">
        <f>Sales[[#This Row],[TotalRevenue]]-Sales[[#This Row],[TotalCost]]</f>
        <v>1406.98</v>
      </c>
      <c r="I585" s="4">
        <v>43066</v>
      </c>
      <c r="J585" s="4" t="str">
        <f>CONCATENATE(TEXT(Sales[[#This Row],[OrderDate]],"yyyy"),"-",TEXT(Sales[[#This Row],[OrderDate]],"mm"))</f>
        <v>2017-11</v>
      </c>
      <c r="K585" s="4">
        <v>43073</v>
      </c>
      <c r="L585">
        <v>7</v>
      </c>
      <c r="M585" t="s">
        <v>2257</v>
      </c>
      <c r="N585" t="s">
        <v>213</v>
      </c>
      <c r="O585" t="s">
        <v>214</v>
      </c>
      <c r="P585" t="s">
        <v>32</v>
      </c>
      <c r="Q585" t="s">
        <v>23</v>
      </c>
      <c r="R585" t="s">
        <v>24</v>
      </c>
      <c r="S585" t="s">
        <v>71</v>
      </c>
      <c r="T585" t="s">
        <v>26</v>
      </c>
      <c r="U585" t="s">
        <v>27</v>
      </c>
    </row>
    <row r="586" spans="1:21" x14ac:dyDescent="0.35">
      <c r="A586" t="s">
        <v>2323</v>
      </c>
      <c r="B586">
        <v>45078001</v>
      </c>
      <c r="C586">
        <v>1</v>
      </c>
      <c r="D586" s="1">
        <v>2171.29</v>
      </c>
      <c r="E586" s="1">
        <v>3578.27</v>
      </c>
      <c r="F586" s="6">
        <f>Sales[[#This Row],[OrderQuantity]]*Sales[[#This Row],[ItemCost]]</f>
        <v>2171.29</v>
      </c>
      <c r="G586" s="6">
        <f>Sales[[#This Row],[OrderQuantity]]*Sales[[#This Row],[ItemPrice]]</f>
        <v>3578.27</v>
      </c>
      <c r="H586" s="6">
        <f>Sales[[#This Row],[TotalRevenue]]-Sales[[#This Row],[TotalCost]]</f>
        <v>1406.98</v>
      </c>
      <c r="I586" s="4">
        <v>43070</v>
      </c>
      <c r="J586" s="4" t="str">
        <f>CONCATENATE(TEXT(Sales[[#This Row],[OrderDate]],"yyyy"),"-",TEXT(Sales[[#This Row],[OrderDate]],"mm"))</f>
        <v>2017-12</v>
      </c>
      <c r="K586" s="4">
        <v>43075</v>
      </c>
      <c r="L586">
        <v>5</v>
      </c>
      <c r="M586" t="s">
        <v>2324</v>
      </c>
      <c r="N586" t="s">
        <v>213</v>
      </c>
      <c r="O586" t="s">
        <v>214</v>
      </c>
      <c r="P586" t="s">
        <v>32</v>
      </c>
      <c r="Q586" t="s">
        <v>23</v>
      </c>
      <c r="R586" t="s">
        <v>24</v>
      </c>
      <c r="S586" t="s">
        <v>84</v>
      </c>
      <c r="T586" t="s">
        <v>26</v>
      </c>
      <c r="U586" t="s">
        <v>27</v>
      </c>
    </row>
    <row r="587" spans="1:21" x14ac:dyDescent="0.35">
      <c r="A587" t="s">
        <v>2359</v>
      </c>
      <c r="B587">
        <v>45096001</v>
      </c>
      <c r="C587">
        <v>1</v>
      </c>
      <c r="D587" s="1">
        <v>2171.29</v>
      </c>
      <c r="E587" s="1">
        <v>3578.27</v>
      </c>
      <c r="F587" s="6">
        <f>Sales[[#This Row],[OrderQuantity]]*Sales[[#This Row],[ItemCost]]</f>
        <v>2171.29</v>
      </c>
      <c r="G587" s="6">
        <f>Sales[[#This Row],[OrderQuantity]]*Sales[[#This Row],[ItemPrice]]</f>
        <v>3578.27</v>
      </c>
      <c r="H587" s="6">
        <f>Sales[[#This Row],[TotalRevenue]]-Sales[[#This Row],[TotalCost]]</f>
        <v>1406.98</v>
      </c>
      <c r="I587" s="4">
        <v>43073</v>
      </c>
      <c r="J587" s="4" t="str">
        <f>CONCATENATE(TEXT(Sales[[#This Row],[OrderDate]],"yyyy"),"-",TEXT(Sales[[#This Row],[OrderDate]],"mm"))</f>
        <v>2017-12</v>
      </c>
      <c r="K587" s="4">
        <v>43081</v>
      </c>
      <c r="L587">
        <v>8</v>
      </c>
      <c r="M587" t="s">
        <v>2360</v>
      </c>
      <c r="N587" t="s">
        <v>2361</v>
      </c>
      <c r="O587" t="s">
        <v>725</v>
      </c>
      <c r="P587" t="s">
        <v>32</v>
      </c>
      <c r="Q587" t="s">
        <v>23</v>
      </c>
      <c r="R587" t="s">
        <v>24</v>
      </c>
      <c r="S587" t="s">
        <v>71</v>
      </c>
      <c r="T587" t="s">
        <v>26</v>
      </c>
      <c r="U587" t="s">
        <v>27</v>
      </c>
    </row>
    <row r="588" spans="1:21" x14ac:dyDescent="0.35">
      <c r="A588" t="s">
        <v>2421</v>
      </c>
      <c r="B588">
        <v>45126001</v>
      </c>
      <c r="C588">
        <v>1</v>
      </c>
      <c r="D588" s="1">
        <v>2171.29</v>
      </c>
      <c r="E588" s="1">
        <v>3578.27</v>
      </c>
      <c r="F588" s="6">
        <f>Sales[[#This Row],[OrderQuantity]]*Sales[[#This Row],[ItemCost]]</f>
        <v>2171.29</v>
      </c>
      <c r="G588" s="6">
        <f>Sales[[#This Row],[OrderQuantity]]*Sales[[#This Row],[ItemPrice]]</f>
        <v>3578.27</v>
      </c>
      <c r="H588" s="6">
        <f>Sales[[#This Row],[TotalRevenue]]-Sales[[#This Row],[TotalCost]]</f>
        <v>1406.98</v>
      </c>
      <c r="I588" s="4">
        <v>43079</v>
      </c>
      <c r="J588" s="4" t="str">
        <f>CONCATENATE(TEXT(Sales[[#This Row],[OrderDate]],"yyyy"),"-",TEXT(Sales[[#This Row],[OrderDate]],"mm"))</f>
        <v>2017-12</v>
      </c>
      <c r="K588" s="4">
        <v>43085</v>
      </c>
      <c r="L588">
        <v>6</v>
      </c>
      <c r="M588" t="s">
        <v>2422</v>
      </c>
      <c r="N588" t="s">
        <v>1541</v>
      </c>
      <c r="O588" t="s">
        <v>725</v>
      </c>
      <c r="P588" t="s">
        <v>32</v>
      </c>
      <c r="Q588" t="s">
        <v>23</v>
      </c>
      <c r="R588" t="s">
        <v>24</v>
      </c>
      <c r="S588" t="s">
        <v>55</v>
      </c>
      <c r="T588" t="s">
        <v>26</v>
      </c>
      <c r="U588" t="s">
        <v>27</v>
      </c>
    </row>
    <row r="589" spans="1:21" x14ac:dyDescent="0.35">
      <c r="A589" t="s">
        <v>2447</v>
      </c>
      <c r="B589">
        <v>45139001</v>
      </c>
      <c r="C589">
        <v>1</v>
      </c>
      <c r="D589" s="1">
        <v>2171.29</v>
      </c>
      <c r="E589" s="1">
        <v>3578.27</v>
      </c>
      <c r="F589" s="6">
        <f>Sales[[#This Row],[OrderQuantity]]*Sales[[#This Row],[ItemCost]]</f>
        <v>2171.29</v>
      </c>
      <c r="G589" s="6">
        <f>Sales[[#This Row],[OrderQuantity]]*Sales[[#This Row],[ItemPrice]]</f>
        <v>3578.27</v>
      </c>
      <c r="H589" s="6">
        <f>Sales[[#This Row],[TotalRevenue]]-Sales[[#This Row],[TotalCost]]</f>
        <v>1406.98</v>
      </c>
      <c r="I589" s="4">
        <v>43081</v>
      </c>
      <c r="J589" s="4" t="str">
        <f>CONCATENATE(TEXT(Sales[[#This Row],[OrderDate]],"yyyy"),"-",TEXT(Sales[[#This Row],[OrderDate]],"mm"))</f>
        <v>2017-12</v>
      </c>
      <c r="K589" s="4">
        <v>43086</v>
      </c>
      <c r="L589">
        <v>5</v>
      </c>
      <c r="M589" t="s">
        <v>2448</v>
      </c>
      <c r="N589" t="s">
        <v>217</v>
      </c>
      <c r="O589" t="s">
        <v>218</v>
      </c>
      <c r="P589" t="s">
        <v>32</v>
      </c>
      <c r="Q589" t="s">
        <v>23</v>
      </c>
      <c r="R589" t="s">
        <v>24</v>
      </c>
      <c r="S589" t="s">
        <v>88</v>
      </c>
      <c r="T589" t="s">
        <v>26</v>
      </c>
      <c r="U589" t="s">
        <v>27</v>
      </c>
    </row>
    <row r="590" spans="1:21" x14ac:dyDescent="0.35">
      <c r="A590" t="s">
        <v>2449</v>
      </c>
      <c r="B590">
        <v>45140001</v>
      </c>
      <c r="C590">
        <v>1</v>
      </c>
      <c r="D590" s="1">
        <v>2171.29</v>
      </c>
      <c r="E590" s="1">
        <v>3578.27</v>
      </c>
      <c r="F590" s="6">
        <f>Sales[[#This Row],[OrderQuantity]]*Sales[[#This Row],[ItemCost]]</f>
        <v>2171.29</v>
      </c>
      <c r="G590" s="6">
        <f>Sales[[#This Row],[OrderQuantity]]*Sales[[#This Row],[ItemPrice]]</f>
        <v>3578.27</v>
      </c>
      <c r="H590" s="6">
        <f>Sales[[#This Row],[TotalRevenue]]-Sales[[#This Row],[TotalCost]]</f>
        <v>1406.98</v>
      </c>
      <c r="I590" s="4">
        <v>43081</v>
      </c>
      <c r="J590" s="4" t="str">
        <f>CONCATENATE(TEXT(Sales[[#This Row],[OrderDate]],"yyyy"),"-",TEXT(Sales[[#This Row],[OrderDate]],"mm"))</f>
        <v>2017-12</v>
      </c>
      <c r="K590" s="4">
        <v>43090</v>
      </c>
      <c r="L590">
        <v>9</v>
      </c>
      <c r="M590" t="s">
        <v>2450</v>
      </c>
      <c r="N590" t="s">
        <v>1028</v>
      </c>
      <c r="O590" t="s">
        <v>1029</v>
      </c>
      <c r="P590" t="s">
        <v>32</v>
      </c>
      <c r="Q590" t="s">
        <v>23</v>
      </c>
      <c r="R590" t="s">
        <v>24</v>
      </c>
      <c r="S590" t="s">
        <v>71</v>
      </c>
      <c r="T590" t="s">
        <v>26</v>
      </c>
      <c r="U590" t="s">
        <v>27</v>
      </c>
    </row>
    <row r="591" spans="1:21" x14ac:dyDescent="0.35">
      <c r="A591" t="s">
        <v>2485</v>
      </c>
      <c r="B591">
        <v>45158001</v>
      </c>
      <c r="C591">
        <v>1</v>
      </c>
      <c r="D591" s="1">
        <v>1912.15</v>
      </c>
      <c r="E591" s="1">
        <v>3399.99</v>
      </c>
      <c r="F591" s="6">
        <f>Sales[[#This Row],[OrderQuantity]]*Sales[[#This Row],[ItemCost]]</f>
        <v>1912.15</v>
      </c>
      <c r="G591" s="6">
        <f>Sales[[#This Row],[OrderQuantity]]*Sales[[#This Row],[ItemPrice]]</f>
        <v>3399.99</v>
      </c>
      <c r="H591" s="6">
        <f>Sales[[#This Row],[TotalRevenue]]-Sales[[#This Row],[TotalCost]]</f>
        <v>1487.8399999999997</v>
      </c>
      <c r="I591" s="4">
        <v>43084</v>
      </c>
      <c r="J591" s="4" t="str">
        <f>CONCATENATE(TEXT(Sales[[#This Row],[OrderDate]],"yyyy"),"-",TEXT(Sales[[#This Row],[OrderDate]],"mm"))</f>
        <v>2017-12</v>
      </c>
      <c r="K591" s="4">
        <v>43087</v>
      </c>
      <c r="L591">
        <v>3</v>
      </c>
      <c r="M591" t="s">
        <v>2486</v>
      </c>
      <c r="N591" t="s">
        <v>294</v>
      </c>
      <c r="O591" t="s">
        <v>178</v>
      </c>
      <c r="P591" t="s">
        <v>32</v>
      </c>
      <c r="Q591" t="s">
        <v>23</v>
      </c>
      <c r="R591" t="s">
        <v>33</v>
      </c>
      <c r="S591" t="s">
        <v>67</v>
      </c>
      <c r="T591" t="s">
        <v>35</v>
      </c>
      <c r="U591" t="s">
        <v>36</v>
      </c>
    </row>
    <row r="592" spans="1:21" x14ac:dyDescent="0.35">
      <c r="A592" t="s">
        <v>2514</v>
      </c>
      <c r="B592">
        <v>45172001</v>
      </c>
      <c r="C592">
        <v>1</v>
      </c>
      <c r="D592" s="1">
        <v>413.15</v>
      </c>
      <c r="E592" s="1">
        <v>699.1</v>
      </c>
      <c r="F592" s="6">
        <f>Sales[[#This Row],[OrderQuantity]]*Sales[[#This Row],[ItemCost]]</f>
        <v>413.15</v>
      </c>
      <c r="G592" s="6">
        <f>Sales[[#This Row],[OrderQuantity]]*Sales[[#This Row],[ItemPrice]]</f>
        <v>699.1</v>
      </c>
      <c r="H592" s="6">
        <f>Sales[[#This Row],[TotalRevenue]]-Sales[[#This Row],[TotalCost]]</f>
        <v>285.95000000000005</v>
      </c>
      <c r="I592" s="4">
        <v>43086</v>
      </c>
      <c r="J592" s="4" t="str">
        <f>CONCATENATE(TEXT(Sales[[#This Row],[OrderDate]],"yyyy"),"-",TEXT(Sales[[#This Row],[OrderDate]],"mm"))</f>
        <v>2017-12</v>
      </c>
      <c r="K592" s="4">
        <v>43089</v>
      </c>
      <c r="L592">
        <v>3</v>
      </c>
      <c r="M592" t="s">
        <v>2515</v>
      </c>
      <c r="N592" t="s">
        <v>1829</v>
      </c>
      <c r="O592" t="s">
        <v>31</v>
      </c>
      <c r="P592" t="s">
        <v>32</v>
      </c>
      <c r="Q592" t="s">
        <v>23</v>
      </c>
      <c r="R592" t="s">
        <v>24</v>
      </c>
      <c r="S592" t="s">
        <v>507</v>
      </c>
      <c r="T592" t="s">
        <v>1</v>
      </c>
      <c r="U592" t="s">
        <v>47</v>
      </c>
    </row>
    <row r="593" spans="1:21" x14ac:dyDescent="0.35">
      <c r="A593" t="s">
        <v>2580</v>
      </c>
      <c r="B593">
        <v>45205001</v>
      </c>
      <c r="C593">
        <v>1</v>
      </c>
      <c r="D593" s="1">
        <v>1912.15</v>
      </c>
      <c r="E593" s="1">
        <v>3399.99</v>
      </c>
      <c r="F593" s="6">
        <f>Sales[[#This Row],[OrderQuantity]]*Sales[[#This Row],[ItemCost]]</f>
        <v>1912.15</v>
      </c>
      <c r="G593" s="6">
        <f>Sales[[#This Row],[OrderQuantity]]*Sales[[#This Row],[ItemPrice]]</f>
        <v>3399.99</v>
      </c>
      <c r="H593" s="6">
        <f>Sales[[#This Row],[TotalRevenue]]-Sales[[#This Row],[TotalCost]]</f>
        <v>1487.8399999999997</v>
      </c>
      <c r="I593" s="4">
        <v>43091</v>
      </c>
      <c r="J593" s="4" t="str">
        <f>CONCATENATE(TEXT(Sales[[#This Row],[OrderDate]],"yyyy"),"-",TEXT(Sales[[#This Row],[OrderDate]],"mm"))</f>
        <v>2017-12</v>
      </c>
      <c r="K593" s="4">
        <v>43095</v>
      </c>
      <c r="L593">
        <v>4</v>
      </c>
      <c r="M593" t="s">
        <v>2581</v>
      </c>
      <c r="N593" t="s">
        <v>1595</v>
      </c>
      <c r="O593" t="s">
        <v>31</v>
      </c>
      <c r="P593" t="s">
        <v>32</v>
      </c>
      <c r="Q593" t="s">
        <v>23</v>
      </c>
      <c r="R593" t="s">
        <v>33</v>
      </c>
      <c r="S593" t="s">
        <v>67</v>
      </c>
      <c r="T593" t="s">
        <v>35</v>
      </c>
      <c r="U593" t="s">
        <v>36</v>
      </c>
    </row>
    <row r="594" spans="1:21" x14ac:dyDescent="0.35">
      <c r="A594" t="s">
        <v>2582</v>
      </c>
      <c r="B594">
        <v>45206001</v>
      </c>
      <c r="C594">
        <v>1</v>
      </c>
      <c r="D594" s="1">
        <v>2171.29</v>
      </c>
      <c r="E594" s="1">
        <v>3578.27</v>
      </c>
      <c r="F594" s="6">
        <f>Sales[[#This Row],[OrderQuantity]]*Sales[[#This Row],[ItemCost]]</f>
        <v>2171.29</v>
      </c>
      <c r="G594" s="6">
        <f>Sales[[#This Row],[OrderQuantity]]*Sales[[#This Row],[ItemPrice]]</f>
        <v>3578.27</v>
      </c>
      <c r="H594" s="6">
        <f>Sales[[#This Row],[TotalRevenue]]-Sales[[#This Row],[TotalCost]]</f>
        <v>1406.98</v>
      </c>
      <c r="I594" s="4">
        <v>43091</v>
      </c>
      <c r="J594" s="4" t="str">
        <f>CONCATENATE(TEXT(Sales[[#This Row],[OrderDate]],"yyyy"),"-",TEXT(Sales[[#This Row],[OrderDate]],"mm"))</f>
        <v>2017-12</v>
      </c>
      <c r="K594" s="4">
        <v>43099</v>
      </c>
      <c r="L594">
        <v>8</v>
      </c>
      <c r="M594" t="s">
        <v>2583</v>
      </c>
      <c r="N594" t="s">
        <v>1154</v>
      </c>
      <c r="O594" t="s">
        <v>1155</v>
      </c>
      <c r="P594" t="s">
        <v>32</v>
      </c>
      <c r="Q594" t="s">
        <v>23</v>
      </c>
      <c r="R594" t="s">
        <v>24</v>
      </c>
      <c r="S594" t="s">
        <v>84</v>
      </c>
      <c r="T594" t="s">
        <v>26</v>
      </c>
      <c r="U594" t="s">
        <v>27</v>
      </c>
    </row>
    <row r="595" spans="1:21" x14ac:dyDescent="0.35">
      <c r="A595" t="s">
        <v>2598</v>
      </c>
      <c r="B595">
        <v>45214001</v>
      </c>
      <c r="C595">
        <v>1</v>
      </c>
      <c r="D595" s="1">
        <v>2171.29</v>
      </c>
      <c r="E595" s="1">
        <v>3578.27</v>
      </c>
      <c r="F595" s="6">
        <f>Sales[[#This Row],[OrderQuantity]]*Sales[[#This Row],[ItemCost]]</f>
        <v>2171.29</v>
      </c>
      <c r="G595" s="6">
        <f>Sales[[#This Row],[OrderQuantity]]*Sales[[#This Row],[ItemPrice]]</f>
        <v>3578.27</v>
      </c>
      <c r="H595" s="6">
        <f>Sales[[#This Row],[TotalRevenue]]-Sales[[#This Row],[TotalCost]]</f>
        <v>1406.98</v>
      </c>
      <c r="I595" s="4">
        <v>43092</v>
      </c>
      <c r="J595" s="4" t="str">
        <f>CONCATENATE(TEXT(Sales[[#This Row],[OrderDate]],"yyyy"),"-",TEXT(Sales[[#This Row],[OrderDate]],"mm"))</f>
        <v>2017-12</v>
      </c>
      <c r="K595" s="4">
        <v>43097</v>
      </c>
      <c r="L595">
        <v>5</v>
      </c>
      <c r="M595" t="s">
        <v>2599</v>
      </c>
      <c r="N595" t="s">
        <v>2600</v>
      </c>
      <c r="O595" t="s">
        <v>31</v>
      </c>
      <c r="P595" t="s">
        <v>32</v>
      </c>
      <c r="Q595" t="s">
        <v>23</v>
      </c>
      <c r="R595" t="s">
        <v>24</v>
      </c>
      <c r="S595" t="s">
        <v>25</v>
      </c>
      <c r="T595" t="s">
        <v>26</v>
      </c>
      <c r="U595" t="s">
        <v>27</v>
      </c>
    </row>
    <row r="596" spans="1:21" x14ac:dyDescent="0.35">
      <c r="A596" t="s">
        <v>2639</v>
      </c>
      <c r="B596">
        <v>45234001</v>
      </c>
      <c r="C596">
        <v>1</v>
      </c>
      <c r="D596" s="1">
        <v>413.15</v>
      </c>
      <c r="E596" s="1">
        <v>699.1</v>
      </c>
      <c r="F596" s="6">
        <f>Sales[[#This Row],[OrderQuantity]]*Sales[[#This Row],[ItemCost]]</f>
        <v>413.15</v>
      </c>
      <c r="G596" s="6">
        <f>Sales[[#This Row],[OrderQuantity]]*Sales[[#This Row],[ItemPrice]]</f>
        <v>699.1</v>
      </c>
      <c r="H596" s="6">
        <f>Sales[[#This Row],[TotalRevenue]]-Sales[[#This Row],[TotalCost]]</f>
        <v>285.95000000000005</v>
      </c>
      <c r="I596" s="4">
        <v>43096</v>
      </c>
      <c r="J596" s="4" t="str">
        <f>CONCATENATE(TEXT(Sales[[#This Row],[OrderDate]],"yyyy"),"-",TEXT(Sales[[#This Row],[OrderDate]],"mm"))</f>
        <v>2017-12</v>
      </c>
      <c r="K596" s="4">
        <v>43105</v>
      </c>
      <c r="L596">
        <v>9</v>
      </c>
      <c r="M596" t="s">
        <v>2640</v>
      </c>
      <c r="N596" t="s">
        <v>2641</v>
      </c>
      <c r="O596" t="s">
        <v>901</v>
      </c>
      <c r="P596" t="s">
        <v>32</v>
      </c>
      <c r="Q596" t="s">
        <v>23</v>
      </c>
      <c r="R596" t="s">
        <v>24</v>
      </c>
      <c r="S596" t="s">
        <v>364</v>
      </c>
      <c r="T596" t="s">
        <v>26</v>
      </c>
      <c r="U596" t="s">
        <v>47</v>
      </c>
    </row>
    <row r="597" spans="1:21" x14ac:dyDescent="0.35">
      <c r="A597" t="s">
        <v>92</v>
      </c>
      <c r="B597">
        <v>43712001</v>
      </c>
      <c r="C597">
        <v>1</v>
      </c>
      <c r="D597" s="1">
        <v>2171.29</v>
      </c>
      <c r="E597" s="1">
        <v>3578.27</v>
      </c>
      <c r="F597" s="6">
        <f>Sales[[#This Row],[OrderQuantity]]*Sales[[#This Row],[ItemCost]]</f>
        <v>2171.29</v>
      </c>
      <c r="G597" s="6">
        <f>Sales[[#This Row],[OrderQuantity]]*Sales[[#This Row],[ItemPrice]]</f>
        <v>3578.27</v>
      </c>
      <c r="H597" s="6">
        <f>Sales[[#This Row],[TotalRevenue]]-Sales[[#This Row],[TotalCost]]</f>
        <v>1406.98</v>
      </c>
      <c r="I597" s="4">
        <v>42918</v>
      </c>
      <c r="J597" s="4" t="str">
        <f>CONCATENATE(TEXT(Sales[[#This Row],[OrderDate]],"yyyy"),"-",TEXT(Sales[[#This Row],[OrderDate]],"mm"))</f>
        <v>2017-07</v>
      </c>
      <c r="K597" s="4">
        <v>42924</v>
      </c>
      <c r="L597">
        <v>6</v>
      </c>
      <c r="M597" t="s">
        <v>93</v>
      </c>
      <c r="N597" t="s">
        <v>94</v>
      </c>
      <c r="O597" t="s">
        <v>95</v>
      </c>
      <c r="P597" t="s">
        <v>96</v>
      </c>
      <c r="Q597" t="s">
        <v>23</v>
      </c>
      <c r="R597" t="s">
        <v>24</v>
      </c>
      <c r="S597" t="s">
        <v>55</v>
      </c>
      <c r="T597" t="s">
        <v>26</v>
      </c>
      <c r="U597" t="s">
        <v>27</v>
      </c>
    </row>
    <row r="598" spans="1:21" x14ac:dyDescent="0.35">
      <c r="A598" t="s">
        <v>119</v>
      </c>
      <c r="B598">
        <v>43720001</v>
      </c>
      <c r="C598">
        <v>1</v>
      </c>
      <c r="D598" s="1">
        <v>2171.29</v>
      </c>
      <c r="E598" s="1">
        <v>3578.27</v>
      </c>
      <c r="F598" s="6">
        <f>Sales[[#This Row],[OrderQuantity]]*Sales[[#This Row],[ItemCost]]</f>
        <v>2171.29</v>
      </c>
      <c r="G598" s="6">
        <f>Sales[[#This Row],[OrderQuantity]]*Sales[[#This Row],[ItemPrice]]</f>
        <v>3578.27</v>
      </c>
      <c r="H598" s="6">
        <f>Sales[[#This Row],[TotalRevenue]]-Sales[[#This Row],[TotalCost]]</f>
        <v>1406.98</v>
      </c>
      <c r="I598" s="4">
        <v>42919</v>
      </c>
      <c r="J598" s="4" t="str">
        <f>CONCATENATE(TEXT(Sales[[#This Row],[OrderDate]],"yyyy"),"-",TEXT(Sales[[#This Row],[OrderDate]],"mm"))</f>
        <v>2017-07</v>
      </c>
      <c r="K598" s="4">
        <v>42926</v>
      </c>
      <c r="L598">
        <v>7</v>
      </c>
      <c r="M598" t="s">
        <v>120</v>
      </c>
      <c r="N598" t="s">
        <v>121</v>
      </c>
      <c r="O598" t="s">
        <v>122</v>
      </c>
      <c r="P598" t="s">
        <v>96</v>
      </c>
      <c r="Q598" t="s">
        <v>23</v>
      </c>
      <c r="R598" t="s">
        <v>24</v>
      </c>
      <c r="S598" t="s">
        <v>55</v>
      </c>
      <c r="T598" t="s">
        <v>26</v>
      </c>
      <c r="U598" t="s">
        <v>27</v>
      </c>
    </row>
    <row r="599" spans="1:21" x14ac:dyDescent="0.35">
      <c r="A599" t="s">
        <v>135</v>
      </c>
      <c r="B599">
        <v>43725001</v>
      </c>
      <c r="C599">
        <v>1</v>
      </c>
      <c r="D599" s="1">
        <v>2171.29</v>
      </c>
      <c r="E599" s="1">
        <v>3578.27</v>
      </c>
      <c r="F599" s="6">
        <f>Sales[[#This Row],[OrderQuantity]]*Sales[[#This Row],[ItemCost]]</f>
        <v>2171.29</v>
      </c>
      <c r="G599" s="6">
        <f>Sales[[#This Row],[OrderQuantity]]*Sales[[#This Row],[ItemPrice]]</f>
        <v>3578.27</v>
      </c>
      <c r="H599" s="6">
        <f>Sales[[#This Row],[TotalRevenue]]-Sales[[#This Row],[TotalCost]]</f>
        <v>1406.98</v>
      </c>
      <c r="I599" s="4">
        <v>42920</v>
      </c>
      <c r="J599" s="4" t="str">
        <f>CONCATENATE(TEXT(Sales[[#This Row],[OrderDate]],"yyyy"),"-",TEXT(Sales[[#This Row],[OrderDate]],"mm"))</f>
        <v>2017-07</v>
      </c>
      <c r="K599" s="4">
        <v>42922</v>
      </c>
      <c r="L599">
        <v>2</v>
      </c>
      <c r="M599" t="s">
        <v>136</v>
      </c>
      <c r="N599" t="s">
        <v>137</v>
      </c>
      <c r="O599" t="s">
        <v>138</v>
      </c>
      <c r="P599" t="s">
        <v>96</v>
      </c>
      <c r="Q599" t="s">
        <v>23</v>
      </c>
      <c r="R599" t="s">
        <v>24</v>
      </c>
      <c r="S599" t="s">
        <v>55</v>
      </c>
      <c r="T599" t="s">
        <v>26</v>
      </c>
      <c r="U599" t="s">
        <v>27</v>
      </c>
    </row>
    <row r="600" spans="1:21" x14ac:dyDescent="0.35">
      <c r="A600" t="s">
        <v>172</v>
      </c>
      <c r="B600">
        <v>43737001</v>
      </c>
      <c r="C600">
        <v>1</v>
      </c>
      <c r="D600" s="1">
        <v>2171.29</v>
      </c>
      <c r="E600" s="1">
        <v>3578.27</v>
      </c>
      <c r="F600" s="6">
        <f>Sales[[#This Row],[OrderQuantity]]*Sales[[#This Row],[ItemCost]]</f>
        <v>2171.29</v>
      </c>
      <c r="G600" s="6">
        <f>Sales[[#This Row],[OrderQuantity]]*Sales[[#This Row],[ItemPrice]]</f>
        <v>3578.27</v>
      </c>
      <c r="H600" s="6">
        <f>Sales[[#This Row],[TotalRevenue]]-Sales[[#This Row],[TotalCost]]</f>
        <v>1406.98</v>
      </c>
      <c r="I600" s="4">
        <v>42922</v>
      </c>
      <c r="J600" s="4" t="str">
        <f>CONCATENATE(TEXT(Sales[[#This Row],[OrderDate]],"yyyy"),"-",TEXT(Sales[[#This Row],[OrderDate]],"mm"))</f>
        <v>2017-07</v>
      </c>
      <c r="K600" s="4">
        <v>42929</v>
      </c>
      <c r="L600">
        <v>7</v>
      </c>
      <c r="M600" t="s">
        <v>173</v>
      </c>
      <c r="N600" t="s">
        <v>174</v>
      </c>
      <c r="O600" t="s">
        <v>95</v>
      </c>
      <c r="P600" t="s">
        <v>96</v>
      </c>
      <c r="Q600" t="s">
        <v>23</v>
      </c>
      <c r="R600" t="s">
        <v>24</v>
      </c>
      <c r="S600" t="s">
        <v>55</v>
      </c>
      <c r="T600" t="s">
        <v>26</v>
      </c>
      <c r="U600" t="s">
        <v>27</v>
      </c>
    </row>
    <row r="601" spans="1:21" x14ac:dyDescent="0.35">
      <c r="A601" t="s">
        <v>219</v>
      </c>
      <c r="B601">
        <v>43752001</v>
      </c>
      <c r="C601">
        <v>1</v>
      </c>
      <c r="D601" s="1">
        <v>2171.29</v>
      </c>
      <c r="E601" s="1">
        <v>3578.27</v>
      </c>
      <c r="F601" s="6">
        <f>Sales[[#This Row],[OrderQuantity]]*Sales[[#This Row],[ItemCost]]</f>
        <v>2171.29</v>
      </c>
      <c r="G601" s="6">
        <f>Sales[[#This Row],[OrderQuantity]]*Sales[[#This Row],[ItemPrice]]</f>
        <v>3578.27</v>
      </c>
      <c r="H601" s="6">
        <f>Sales[[#This Row],[TotalRevenue]]-Sales[[#This Row],[TotalCost]]</f>
        <v>1406.98</v>
      </c>
      <c r="I601" s="4">
        <v>42923</v>
      </c>
      <c r="J601" s="4" t="str">
        <f>CONCATENATE(TEXT(Sales[[#This Row],[OrderDate]],"yyyy"),"-",TEXT(Sales[[#This Row],[OrderDate]],"mm"))</f>
        <v>2017-07</v>
      </c>
      <c r="K601" s="4">
        <v>42925</v>
      </c>
      <c r="L601">
        <v>2</v>
      </c>
      <c r="M601" t="s">
        <v>220</v>
      </c>
      <c r="N601" t="s">
        <v>174</v>
      </c>
      <c r="O601" t="s">
        <v>95</v>
      </c>
      <c r="P601" t="s">
        <v>96</v>
      </c>
      <c r="Q601" t="s">
        <v>23</v>
      </c>
      <c r="R601" t="s">
        <v>24</v>
      </c>
      <c r="S601" t="s">
        <v>55</v>
      </c>
      <c r="T601" t="s">
        <v>26</v>
      </c>
      <c r="U601" t="s">
        <v>27</v>
      </c>
    </row>
    <row r="602" spans="1:21" x14ac:dyDescent="0.35">
      <c r="A602" t="s">
        <v>237</v>
      </c>
      <c r="B602">
        <v>43759001</v>
      </c>
      <c r="C602">
        <v>1</v>
      </c>
      <c r="D602" s="1">
        <v>2171.29</v>
      </c>
      <c r="E602" s="1">
        <v>3578.27</v>
      </c>
      <c r="F602" s="6">
        <f>Sales[[#This Row],[OrderQuantity]]*Sales[[#This Row],[ItemCost]]</f>
        <v>2171.29</v>
      </c>
      <c r="G602" s="6">
        <f>Sales[[#This Row],[OrderQuantity]]*Sales[[#This Row],[ItemPrice]]</f>
        <v>3578.27</v>
      </c>
      <c r="H602" s="6">
        <f>Sales[[#This Row],[TotalRevenue]]-Sales[[#This Row],[TotalCost]]</f>
        <v>1406.98</v>
      </c>
      <c r="I602" s="4">
        <v>42924</v>
      </c>
      <c r="J602" s="4" t="str">
        <f>CONCATENATE(TEXT(Sales[[#This Row],[OrderDate]],"yyyy"),"-",TEXT(Sales[[#This Row],[OrderDate]],"mm"))</f>
        <v>2017-07</v>
      </c>
      <c r="K602" s="4">
        <v>42927</v>
      </c>
      <c r="L602">
        <v>3</v>
      </c>
      <c r="M602" t="s">
        <v>238</v>
      </c>
      <c r="N602" t="s">
        <v>239</v>
      </c>
      <c r="O602" t="s">
        <v>122</v>
      </c>
      <c r="P602" t="s">
        <v>96</v>
      </c>
      <c r="Q602" t="s">
        <v>23</v>
      </c>
      <c r="R602" t="s">
        <v>24</v>
      </c>
      <c r="S602" t="s">
        <v>25</v>
      </c>
      <c r="T602" t="s">
        <v>26</v>
      </c>
      <c r="U602" t="s">
        <v>27</v>
      </c>
    </row>
    <row r="603" spans="1:21" x14ac:dyDescent="0.35">
      <c r="A603" t="s">
        <v>279</v>
      </c>
      <c r="B603">
        <v>43776001</v>
      </c>
      <c r="C603">
        <v>1</v>
      </c>
      <c r="D603" s="1">
        <v>2171.29</v>
      </c>
      <c r="E603" s="1">
        <v>3578.27</v>
      </c>
      <c r="F603" s="6">
        <f>Sales[[#This Row],[OrderQuantity]]*Sales[[#This Row],[ItemCost]]</f>
        <v>2171.29</v>
      </c>
      <c r="G603" s="6">
        <f>Sales[[#This Row],[OrderQuantity]]*Sales[[#This Row],[ItemPrice]]</f>
        <v>3578.27</v>
      </c>
      <c r="H603" s="6">
        <f>Sales[[#This Row],[TotalRevenue]]-Sales[[#This Row],[TotalCost]]</f>
        <v>1406.98</v>
      </c>
      <c r="I603" s="4">
        <v>42926</v>
      </c>
      <c r="J603" s="4" t="str">
        <f>CONCATENATE(TEXT(Sales[[#This Row],[OrderDate]],"yyyy"),"-",TEXT(Sales[[#This Row],[OrderDate]],"mm"))</f>
        <v>2017-07</v>
      </c>
      <c r="K603" s="4">
        <v>42936</v>
      </c>
      <c r="L603">
        <v>10</v>
      </c>
      <c r="M603" t="s">
        <v>280</v>
      </c>
      <c r="N603" t="s">
        <v>281</v>
      </c>
      <c r="O603" t="s">
        <v>282</v>
      </c>
      <c r="P603" t="s">
        <v>96</v>
      </c>
      <c r="Q603" t="s">
        <v>23</v>
      </c>
      <c r="R603" t="s">
        <v>24</v>
      </c>
      <c r="S603" t="s">
        <v>88</v>
      </c>
      <c r="T603" t="s">
        <v>26</v>
      </c>
      <c r="U603" t="s">
        <v>27</v>
      </c>
    </row>
    <row r="604" spans="1:21" x14ac:dyDescent="0.35">
      <c r="A604" t="s">
        <v>310</v>
      </c>
      <c r="B604">
        <v>43787001</v>
      </c>
      <c r="C604">
        <v>1</v>
      </c>
      <c r="D604" s="1">
        <v>1912.15</v>
      </c>
      <c r="E604" s="1">
        <v>3399.99</v>
      </c>
      <c r="F604" s="6">
        <f>Sales[[#This Row],[OrderQuantity]]*Sales[[#This Row],[ItemCost]]</f>
        <v>1912.15</v>
      </c>
      <c r="G604" s="6">
        <f>Sales[[#This Row],[OrderQuantity]]*Sales[[#This Row],[ItemPrice]]</f>
        <v>3399.99</v>
      </c>
      <c r="H604" s="6">
        <f>Sales[[#This Row],[TotalRevenue]]-Sales[[#This Row],[TotalCost]]</f>
        <v>1487.8399999999997</v>
      </c>
      <c r="I604" s="4">
        <v>42928</v>
      </c>
      <c r="J604" s="4" t="str">
        <f>CONCATENATE(TEXT(Sales[[#This Row],[OrderDate]],"yyyy"),"-",TEXT(Sales[[#This Row],[OrderDate]],"mm"))</f>
        <v>2017-07</v>
      </c>
      <c r="K604" s="4">
        <v>42934</v>
      </c>
      <c r="L604">
        <v>6</v>
      </c>
      <c r="M604" t="s">
        <v>311</v>
      </c>
      <c r="N604" t="s">
        <v>312</v>
      </c>
      <c r="O604" t="s">
        <v>138</v>
      </c>
      <c r="P604" t="s">
        <v>96</v>
      </c>
      <c r="Q604" t="s">
        <v>23</v>
      </c>
      <c r="R604" t="s">
        <v>33</v>
      </c>
      <c r="S604" t="s">
        <v>67</v>
      </c>
      <c r="T604" t="s">
        <v>35</v>
      </c>
      <c r="U604" t="s">
        <v>36</v>
      </c>
    </row>
    <row r="605" spans="1:21" x14ac:dyDescent="0.35">
      <c r="A605" t="s">
        <v>370</v>
      </c>
      <c r="B605">
        <v>43808001</v>
      </c>
      <c r="C605">
        <v>1</v>
      </c>
      <c r="D605" s="1">
        <v>2171.29</v>
      </c>
      <c r="E605" s="1">
        <v>3578.27</v>
      </c>
      <c r="F605" s="6">
        <f>Sales[[#This Row],[OrderQuantity]]*Sales[[#This Row],[ItemCost]]</f>
        <v>2171.29</v>
      </c>
      <c r="G605" s="6">
        <f>Sales[[#This Row],[OrderQuantity]]*Sales[[#This Row],[ItemPrice]]</f>
        <v>3578.27</v>
      </c>
      <c r="H605" s="6">
        <f>Sales[[#This Row],[TotalRevenue]]-Sales[[#This Row],[TotalCost]]</f>
        <v>1406.98</v>
      </c>
      <c r="I605" s="4">
        <v>42930</v>
      </c>
      <c r="J605" s="4" t="str">
        <f>CONCATENATE(TEXT(Sales[[#This Row],[OrderDate]],"yyyy"),"-",TEXT(Sales[[#This Row],[OrderDate]],"mm"))</f>
        <v>2017-07</v>
      </c>
      <c r="K605" s="4">
        <v>42939</v>
      </c>
      <c r="L605">
        <v>9</v>
      </c>
      <c r="M605" t="s">
        <v>371</v>
      </c>
      <c r="N605" t="s">
        <v>372</v>
      </c>
      <c r="O605" t="s">
        <v>282</v>
      </c>
      <c r="P605" t="s">
        <v>96</v>
      </c>
      <c r="Q605" t="s">
        <v>23</v>
      </c>
      <c r="R605" t="s">
        <v>24</v>
      </c>
      <c r="S605" t="s">
        <v>84</v>
      </c>
      <c r="T605" t="s">
        <v>26</v>
      </c>
      <c r="U605" t="s">
        <v>27</v>
      </c>
    </row>
    <row r="606" spans="1:21" x14ac:dyDescent="0.35">
      <c r="A606" t="s">
        <v>460</v>
      </c>
      <c r="B606">
        <v>43841001</v>
      </c>
      <c r="C606">
        <v>1</v>
      </c>
      <c r="D606" s="1">
        <v>2171.29</v>
      </c>
      <c r="E606" s="1">
        <v>3578.27</v>
      </c>
      <c r="F606" s="6">
        <f>Sales[[#This Row],[OrderQuantity]]*Sales[[#This Row],[ItemCost]]</f>
        <v>2171.29</v>
      </c>
      <c r="G606" s="6">
        <f>Sales[[#This Row],[OrderQuantity]]*Sales[[#This Row],[ItemPrice]]</f>
        <v>3578.27</v>
      </c>
      <c r="H606" s="6">
        <f>Sales[[#This Row],[TotalRevenue]]-Sales[[#This Row],[TotalCost]]</f>
        <v>1406.98</v>
      </c>
      <c r="I606" s="4">
        <v>42933</v>
      </c>
      <c r="J606" s="4" t="str">
        <f>CONCATENATE(TEXT(Sales[[#This Row],[OrderDate]],"yyyy"),"-",TEXT(Sales[[#This Row],[OrderDate]],"mm"))</f>
        <v>2017-07</v>
      </c>
      <c r="K606" s="4">
        <v>42942</v>
      </c>
      <c r="L606">
        <v>9</v>
      </c>
      <c r="M606" t="s">
        <v>461</v>
      </c>
      <c r="N606" t="s">
        <v>372</v>
      </c>
      <c r="O606" t="s">
        <v>282</v>
      </c>
      <c r="P606" t="s">
        <v>96</v>
      </c>
      <c r="Q606" t="s">
        <v>23</v>
      </c>
      <c r="R606" t="s">
        <v>24</v>
      </c>
      <c r="S606" t="s">
        <v>88</v>
      </c>
      <c r="T606" t="s">
        <v>26</v>
      </c>
      <c r="U606" t="s">
        <v>27</v>
      </c>
    </row>
    <row r="607" spans="1:21" x14ac:dyDescent="0.35">
      <c r="A607" t="s">
        <v>473</v>
      </c>
      <c r="B607">
        <v>43922001</v>
      </c>
      <c r="C607">
        <v>1</v>
      </c>
      <c r="D607" s="1">
        <v>2171.29</v>
      </c>
      <c r="E607" s="1">
        <v>3578.27</v>
      </c>
      <c r="F607" s="6">
        <f>Sales[[#This Row],[OrderQuantity]]*Sales[[#This Row],[ItemCost]]</f>
        <v>2171.29</v>
      </c>
      <c r="G607" s="6">
        <f>Sales[[#This Row],[OrderQuantity]]*Sales[[#This Row],[ItemPrice]]</f>
        <v>3578.27</v>
      </c>
      <c r="H607" s="6">
        <f>Sales[[#This Row],[TotalRevenue]]-Sales[[#This Row],[TotalCost]]</f>
        <v>1406.98</v>
      </c>
      <c r="I607" s="4">
        <v>42933</v>
      </c>
      <c r="J607" s="4" t="str">
        <f>CONCATENATE(TEXT(Sales[[#This Row],[OrderDate]],"yyyy"),"-",TEXT(Sales[[#This Row],[OrderDate]],"mm"))</f>
        <v>2017-07</v>
      </c>
      <c r="K607" s="4">
        <v>42941</v>
      </c>
      <c r="L607">
        <v>8</v>
      </c>
      <c r="M607" t="s">
        <v>474</v>
      </c>
      <c r="N607" t="s">
        <v>372</v>
      </c>
      <c r="O607" t="s">
        <v>282</v>
      </c>
      <c r="P607" t="s">
        <v>96</v>
      </c>
      <c r="Q607" t="s">
        <v>23</v>
      </c>
      <c r="R607" t="s">
        <v>24</v>
      </c>
      <c r="S607" t="s">
        <v>25</v>
      </c>
      <c r="T607" t="s">
        <v>26</v>
      </c>
      <c r="U607" t="s">
        <v>27</v>
      </c>
    </row>
    <row r="608" spans="1:21" x14ac:dyDescent="0.35">
      <c r="A608" t="s">
        <v>495</v>
      </c>
      <c r="B608">
        <v>43931001</v>
      </c>
      <c r="C608">
        <v>1</v>
      </c>
      <c r="D608" s="1">
        <v>2171.29</v>
      </c>
      <c r="E608" s="1">
        <v>3578.27</v>
      </c>
      <c r="F608" s="6">
        <f>Sales[[#This Row],[OrderQuantity]]*Sales[[#This Row],[ItemCost]]</f>
        <v>2171.29</v>
      </c>
      <c r="G608" s="6">
        <f>Sales[[#This Row],[OrderQuantity]]*Sales[[#This Row],[ItemPrice]]</f>
        <v>3578.27</v>
      </c>
      <c r="H608" s="6">
        <f>Sales[[#This Row],[TotalRevenue]]-Sales[[#This Row],[TotalCost]]</f>
        <v>1406.98</v>
      </c>
      <c r="I608" s="4">
        <v>42935</v>
      </c>
      <c r="J608" s="4" t="str">
        <f>CONCATENATE(TEXT(Sales[[#This Row],[OrderDate]],"yyyy"),"-",TEXT(Sales[[#This Row],[OrderDate]],"mm"))</f>
        <v>2017-07</v>
      </c>
      <c r="K608" s="4">
        <v>42941</v>
      </c>
      <c r="L608">
        <v>6</v>
      </c>
      <c r="M608" t="s">
        <v>496</v>
      </c>
      <c r="N608" t="s">
        <v>497</v>
      </c>
      <c r="O608" t="s">
        <v>122</v>
      </c>
      <c r="P608" t="s">
        <v>96</v>
      </c>
      <c r="Q608" t="s">
        <v>23</v>
      </c>
      <c r="R608" t="s">
        <v>24</v>
      </c>
      <c r="S608" t="s">
        <v>84</v>
      </c>
      <c r="T608" t="s">
        <v>26</v>
      </c>
      <c r="U608" t="s">
        <v>27</v>
      </c>
    </row>
    <row r="609" spans="1:21" x14ac:dyDescent="0.35">
      <c r="A609" t="s">
        <v>598</v>
      </c>
      <c r="B609">
        <v>43975001</v>
      </c>
      <c r="C609">
        <v>1</v>
      </c>
      <c r="D609" s="1">
        <v>2171.29</v>
      </c>
      <c r="E609" s="1">
        <v>3578.27</v>
      </c>
      <c r="F609" s="6">
        <f>Sales[[#This Row],[OrderQuantity]]*Sales[[#This Row],[ItemCost]]</f>
        <v>2171.29</v>
      </c>
      <c r="G609" s="6">
        <f>Sales[[#This Row],[OrderQuantity]]*Sales[[#This Row],[ItemPrice]]</f>
        <v>3578.27</v>
      </c>
      <c r="H609" s="6">
        <f>Sales[[#This Row],[TotalRevenue]]-Sales[[#This Row],[TotalCost]]</f>
        <v>1406.98</v>
      </c>
      <c r="I609" s="4">
        <v>42939</v>
      </c>
      <c r="J609" s="4" t="str">
        <f>CONCATENATE(TEXT(Sales[[#This Row],[OrderDate]],"yyyy"),"-",TEXT(Sales[[#This Row],[OrderDate]],"mm"))</f>
        <v>2017-07</v>
      </c>
      <c r="K609" s="4">
        <v>42945</v>
      </c>
      <c r="L609">
        <v>6</v>
      </c>
      <c r="M609" t="s">
        <v>599</v>
      </c>
      <c r="N609" t="s">
        <v>600</v>
      </c>
      <c r="O609" t="s">
        <v>122</v>
      </c>
      <c r="P609" t="s">
        <v>96</v>
      </c>
      <c r="Q609" t="s">
        <v>23</v>
      </c>
      <c r="R609" t="s">
        <v>24</v>
      </c>
      <c r="S609" t="s">
        <v>71</v>
      </c>
      <c r="T609" t="s">
        <v>26</v>
      </c>
      <c r="U609" t="s">
        <v>27</v>
      </c>
    </row>
    <row r="610" spans="1:21" x14ac:dyDescent="0.35">
      <c r="A610" t="s">
        <v>619</v>
      </c>
      <c r="B610">
        <v>43984001</v>
      </c>
      <c r="C610">
        <v>1</v>
      </c>
      <c r="D610" s="1">
        <v>2171.29</v>
      </c>
      <c r="E610" s="1">
        <v>3578.27</v>
      </c>
      <c r="F610" s="6">
        <f>Sales[[#This Row],[OrderQuantity]]*Sales[[#This Row],[ItemCost]]</f>
        <v>2171.29</v>
      </c>
      <c r="G610" s="6">
        <f>Sales[[#This Row],[OrderQuantity]]*Sales[[#This Row],[ItemPrice]]</f>
        <v>3578.27</v>
      </c>
      <c r="H610" s="6">
        <f>Sales[[#This Row],[TotalRevenue]]-Sales[[#This Row],[TotalCost]]</f>
        <v>1406.98</v>
      </c>
      <c r="I610" s="4">
        <v>42940</v>
      </c>
      <c r="J610" s="4" t="str">
        <f>CONCATENATE(TEXT(Sales[[#This Row],[OrderDate]],"yyyy"),"-",TEXT(Sales[[#This Row],[OrderDate]],"mm"))</f>
        <v>2017-07</v>
      </c>
      <c r="K610" s="4">
        <v>42950</v>
      </c>
      <c r="L610">
        <v>10</v>
      </c>
      <c r="M610" t="s">
        <v>620</v>
      </c>
      <c r="N610" t="s">
        <v>621</v>
      </c>
      <c r="O610" t="s">
        <v>122</v>
      </c>
      <c r="P610" t="s">
        <v>96</v>
      </c>
      <c r="Q610" t="s">
        <v>23</v>
      </c>
      <c r="R610" t="s">
        <v>24</v>
      </c>
      <c r="S610" t="s">
        <v>55</v>
      </c>
      <c r="T610" t="s">
        <v>26</v>
      </c>
      <c r="U610" t="s">
        <v>27</v>
      </c>
    </row>
    <row r="611" spans="1:21" x14ac:dyDescent="0.35">
      <c r="A611" t="s">
        <v>622</v>
      </c>
      <c r="B611">
        <v>43985001</v>
      </c>
      <c r="C611">
        <v>1</v>
      </c>
      <c r="D611" s="1">
        <v>2171.29</v>
      </c>
      <c r="E611" s="1">
        <v>3578.27</v>
      </c>
      <c r="F611" s="6">
        <f>Sales[[#This Row],[OrderQuantity]]*Sales[[#This Row],[ItemCost]]</f>
        <v>2171.29</v>
      </c>
      <c r="G611" s="6">
        <f>Sales[[#This Row],[OrderQuantity]]*Sales[[#This Row],[ItemPrice]]</f>
        <v>3578.27</v>
      </c>
      <c r="H611" s="6">
        <f>Sales[[#This Row],[TotalRevenue]]-Sales[[#This Row],[TotalCost]]</f>
        <v>1406.98</v>
      </c>
      <c r="I611" s="4">
        <v>42940</v>
      </c>
      <c r="J611" s="4" t="str">
        <f>CONCATENATE(TEXT(Sales[[#This Row],[OrderDate]],"yyyy"),"-",TEXT(Sales[[#This Row],[OrderDate]],"mm"))</f>
        <v>2017-07</v>
      </c>
      <c r="K611" s="4">
        <v>42945</v>
      </c>
      <c r="L611">
        <v>5</v>
      </c>
      <c r="M611" t="s">
        <v>623</v>
      </c>
      <c r="N611" t="s">
        <v>624</v>
      </c>
      <c r="O611" t="s">
        <v>138</v>
      </c>
      <c r="P611" t="s">
        <v>96</v>
      </c>
      <c r="Q611" t="s">
        <v>23</v>
      </c>
      <c r="R611" t="s">
        <v>24</v>
      </c>
      <c r="S611" t="s">
        <v>84</v>
      </c>
      <c r="T611" t="s">
        <v>26</v>
      </c>
      <c r="U611" t="s">
        <v>27</v>
      </c>
    </row>
    <row r="612" spans="1:21" x14ac:dyDescent="0.35">
      <c r="A612" t="s">
        <v>660</v>
      </c>
      <c r="B612">
        <v>44003001</v>
      </c>
      <c r="C612">
        <v>1</v>
      </c>
      <c r="D612" s="1">
        <v>413.15</v>
      </c>
      <c r="E612" s="1">
        <v>699.1</v>
      </c>
      <c r="F612" s="6">
        <f>Sales[[#This Row],[OrderQuantity]]*Sales[[#This Row],[ItemCost]]</f>
        <v>413.15</v>
      </c>
      <c r="G612" s="6">
        <f>Sales[[#This Row],[OrderQuantity]]*Sales[[#This Row],[ItemPrice]]</f>
        <v>699.1</v>
      </c>
      <c r="H612" s="6">
        <f>Sales[[#This Row],[TotalRevenue]]-Sales[[#This Row],[TotalCost]]</f>
        <v>285.95000000000005</v>
      </c>
      <c r="I612" s="4">
        <v>42942</v>
      </c>
      <c r="J612" s="4" t="str">
        <f>CONCATENATE(TEXT(Sales[[#This Row],[OrderDate]],"yyyy"),"-",TEXT(Sales[[#This Row],[OrderDate]],"mm"))</f>
        <v>2017-07</v>
      </c>
      <c r="K612" s="4">
        <v>42948</v>
      </c>
      <c r="L612">
        <v>6</v>
      </c>
      <c r="M612" t="s">
        <v>661</v>
      </c>
      <c r="N612" t="s">
        <v>662</v>
      </c>
      <c r="O612" t="s">
        <v>138</v>
      </c>
      <c r="P612" t="s">
        <v>96</v>
      </c>
      <c r="Q612" t="s">
        <v>23</v>
      </c>
      <c r="R612" t="s">
        <v>24</v>
      </c>
      <c r="S612" t="s">
        <v>337</v>
      </c>
      <c r="T612" t="s">
        <v>1</v>
      </c>
      <c r="U612" t="s">
        <v>47</v>
      </c>
    </row>
    <row r="613" spans="1:21" x14ac:dyDescent="0.35">
      <c r="A613" t="s">
        <v>678</v>
      </c>
      <c r="B613">
        <v>44011001</v>
      </c>
      <c r="C613">
        <v>1</v>
      </c>
      <c r="D613" s="1">
        <v>2171.29</v>
      </c>
      <c r="E613" s="1">
        <v>3578.27</v>
      </c>
      <c r="F613" s="6">
        <f>Sales[[#This Row],[OrderQuantity]]*Sales[[#This Row],[ItemCost]]</f>
        <v>2171.29</v>
      </c>
      <c r="G613" s="6">
        <f>Sales[[#This Row],[OrderQuantity]]*Sales[[#This Row],[ItemPrice]]</f>
        <v>3578.27</v>
      </c>
      <c r="H613" s="6">
        <f>Sales[[#This Row],[TotalRevenue]]-Sales[[#This Row],[TotalCost]]</f>
        <v>1406.98</v>
      </c>
      <c r="I613" s="4">
        <v>42942</v>
      </c>
      <c r="J613" s="4" t="str">
        <f>CONCATENATE(TEXT(Sales[[#This Row],[OrderDate]],"yyyy"),"-",TEXT(Sales[[#This Row],[OrderDate]],"mm"))</f>
        <v>2017-07</v>
      </c>
      <c r="K613" s="4">
        <v>42944</v>
      </c>
      <c r="L613">
        <v>2</v>
      </c>
      <c r="M613" t="s">
        <v>679</v>
      </c>
      <c r="N613" t="s">
        <v>680</v>
      </c>
      <c r="O613" t="s">
        <v>681</v>
      </c>
      <c r="P613" t="s">
        <v>96</v>
      </c>
      <c r="Q613" t="s">
        <v>23</v>
      </c>
      <c r="R613" t="s">
        <v>24</v>
      </c>
      <c r="S613" t="s">
        <v>25</v>
      </c>
      <c r="T613" t="s">
        <v>26</v>
      </c>
      <c r="U613" t="s">
        <v>27</v>
      </c>
    </row>
    <row r="614" spans="1:21" x14ac:dyDescent="0.35">
      <c r="A614" t="s">
        <v>767</v>
      </c>
      <c r="B614">
        <v>44049001</v>
      </c>
      <c r="C614">
        <v>1</v>
      </c>
      <c r="D614" s="1">
        <v>2171.29</v>
      </c>
      <c r="E614" s="1">
        <v>3578.27</v>
      </c>
      <c r="F614" s="6">
        <f>Sales[[#This Row],[OrderQuantity]]*Sales[[#This Row],[ItemCost]]</f>
        <v>2171.29</v>
      </c>
      <c r="G614" s="6">
        <f>Sales[[#This Row],[OrderQuantity]]*Sales[[#This Row],[ItemPrice]]</f>
        <v>3578.27</v>
      </c>
      <c r="H614" s="6">
        <f>Sales[[#This Row],[TotalRevenue]]-Sales[[#This Row],[TotalCost]]</f>
        <v>1406.98</v>
      </c>
      <c r="I614" s="4">
        <v>42946</v>
      </c>
      <c r="J614" s="4" t="str">
        <f>CONCATENATE(TEXT(Sales[[#This Row],[OrderDate]],"yyyy"),"-",TEXT(Sales[[#This Row],[OrderDate]],"mm"))</f>
        <v>2017-07</v>
      </c>
      <c r="K614" s="4">
        <v>42950</v>
      </c>
      <c r="L614">
        <v>4</v>
      </c>
      <c r="M614" t="s">
        <v>768</v>
      </c>
      <c r="N614" t="s">
        <v>137</v>
      </c>
      <c r="O614" t="s">
        <v>138</v>
      </c>
      <c r="P614" t="s">
        <v>96</v>
      </c>
      <c r="Q614" t="s">
        <v>23</v>
      </c>
      <c r="R614" t="s">
        <v>24</v>
      </c>
      <c r="S614" t="s">
        <v>88</v>
      </c>
      <c r="T614" t="s">
        <v>26</v>
      </c>
      <c r="U614" t="s">
        <v>27</v>
      </c>
    </row>
    <row r="615" spans="1:21" x14ac:dyDescent="0.35">
      <c r="A615" t="s">
        <v>775</v>
      </c>
      <c r="B615">
        <v>44053001</v>
      </c>
      <c r="C615">
        <v>1</v>
      </c>
      <c r="D615" s="1">
        <v>413.15</v>
      </c>
      <c r="E615" s="1">
        <v>699.1</v>
      </c>
      <c r="F615" s="6">
        <f>Sales[[#This Row],[OrderQuantity]]*Sales[[#This Row],[ItemCost]]</f>
        <v>413.15</v>
      </c>
      <c r="G615" s="6">
        <f>Sales[[#This Row],[OrderQuantity]]*Sales[[#This Row],[ItemPrice]]</f>
        <v>699.1</v>
      </c>
      <c r="H615" s="6">
        <f>Sales[[#This Row],[TotalRevenue]]-Sales[[#This Row],[TotalCost]]</f>
        <v>285.95000000000005</v>
      </c>
      <c r="I615" s="4">
        <v>42947</v>
      </c>
      <c r="J615" s="4" t="str">
        <f>CONCATENATE(TEXT(Sales[[#This Row],[OrderDate]],"yyyy"),"-",TEXT(Sales[[#This Row],[OrderDate]],"mm"))</f>
        <v>2017-07</v>
      </c>
      <c r="K615" s="4">
        <v>42949</v>
      </c>
      <c r="L615">
        <v>2</v>
      </c>
      <c r="M615" t="s">
        <v>776</v>
      </c>
      <c r="N615" t="s">
        <v>777</v>
      </c>
      <c r="O615" t="s">
        <v>138</v>
      </c>
      <c r="P615" t="s">
        <v>96</v>
      </c>
      <c r="Q615" t="s">
        <v>23</v>
      </c>
      <c r="R615" t="s">
        <v>24</v>
      </c>
      <c r="S615" t="s">
        <v>414</v>
      </c>
      <c r="T615" t="s">
        <v>1</v>
      </c>
      <c r="U615" t="s">
        <v>47</v>
      </c>
    </row>
    <row r="616" spans="1:21" x14ac:dyDescent="0.35">
      <c r="A616" t="s">
        <v>778</v>
      </c>
      <c r="B616">
        <v>44054001</v>
      </c>
      <c r="C616">
        <v>1</v>
      </c>
      <c r="D616" s="1">
        <v>2171.29</v>
      </c>
      <c r="E616" s="1">
        <v>3578.27</v>
      </c>
      <c r="F616" s="6">
        <f>Sales[[#This Row],[OrderQuantity]]*Sales[[#This Row],[ItemCost]]</f>
        <v>2171.29</v>
      </c>
      <c r="G616" s="6">
        <f>Sales[[#This Row],[OrderQuantity]]*Sales[[#This Row],[ItemPrice]]</f>
        <v>3578.27</v>
      </c>
      <c r="H616" s="6">
        <f>Sales[[#This Row],[TotalRevenue]]-Sales[[#This Row],[TotalCost]]</f>
        <v>1406.98</v>
      </c>
      <c r="I616" s="4">
        <v>42947</v>
      </c>
      <c r="J616" s="4" t="str">
        <f>CONCATENATE(TEXT(Sales[[#This Row],[OrderDate]],"yyyy"),"-",TEXT(Sales[[#This Row],[OrderDate]],"mm"))</f>
        <v>2017-07</v>
      </c>
      <c r="K616" s="4">
        <v>42956</v>
      </c>
      <c r="L616">
        <v>9</v>
      </c>
      <c r="M616" t="s">
        <v>779</v>
      </c>
      <c r="N616" t="s">
        <v>497</v>
      </c>
      <c r="O616" t="s">
        <v>138</v>
      </c>
      <c r="P616" t="s">
        <v>96</v>
      </c>
      <c r="Q616" t="s">
        <v>23</v>
      </c>
      <c r="R616" t="s">
        <v>24</v>
      </c>
      <c r="S616" t="s">
        <v>88</v>
      </c>
      <c r="T616" t="s">
        <v>26</v>
      </c>
      <c r="U616" t="s">
        <v>27</v>
      </c>
    </row>
    <row r="617" spans="1:21" x14ac:dyDescent="0.35">
      <c r="A617" t="s">
        <v>780</v>
      </c>
      <c r="B617">
        <v>44055001</v>
      </c>
      <c r="C617">
        <v>1</v>
      </c>
      <c r="D617" s="1">
        <v>2171.29</v>
      </c>
      <c r="E617" s="1">
        <v>3578.27</v>
      </c>
      <c r="F617" s="6">
        <f>Sales[[#This Row],[OrderQuantity]]*Sales[[#This Row],[ItemCost]]</f>
        <v>2171.29</v>
      </c>
      <c r="G617" s="6">
        <f>Sales[[#This Row],[OrderQuantity]]*Sales[[#This Row],[ItemPrice]]</f>
        <v>3578.27</v>
      </c>
      <c r="H617" s="6">
        <f>Sales[[#This Row],[TotalRevenue]]-Sales[[#This Row],[TotalCost]]</f>
        <v>1406.98</v>
      </c>
      <c r="I617" s="4">
        <v>42947</v>
      </c>
      <c r="J617" s="4" t="str">
        <f>CONCATENATE(TEXT(Sales[[#This Row],[OrderDate]],"yyyy"),"-",TEXT(Sales[[#This Row],[OrderDate]],"mm"))</f>
        <v>2017-07</v>
      </c>
      <c r="K617" s="4">
        <v>42957</v>
      </c>
      <c r="L617">
        <v>10</v>
      </c>
      <c r="M617" t="s">
        <v>781</v>
      </c>
      <c r="N617" t="s">
        <v>782</v>
      </c>
      <c r="O617" t="s">
        <v>95</v>
      </c>
      <c r="P617" t="s">
        <v>96</v>
      </c>
      <c r="Q617" t="s">
        <v>23</v>
      </c>
      <c r="R617" t="s">
        <v>24</v>
      </c>
      <c r="S617" t="s">
        <v>25</v>
      </c>
      <c r="T617" t="s">
        <v>26</v>
      </c>
      <c r="U617" t="s">
        <v>27</v>
      </c>
    </row>
    <row r="618" spans="1:21" x14ac:dyDescent="0.35">
      <c r="A618" t="s">
        <v>783</v>
      </c>
      <c r="B618">
        <v>44056001</v>
      </c>
      <c r="C618">
        <v>1</v>
      </c>
      <c r="D618" s="1">
        <v>2171.29</v>
      </c>
      <c r="E618" s="1">
        <v>3578.27</v>
      </c>
      <c r="F618" s="6">
        <f>Sales[[#This Row],[OrderQuantity]]*Sales[[#This Row],[ItemCost]]</f>
        <v>2171.29</v>
      </c>
      <c r="G618" s="6">
        <f>Sales[[#This Row],[OrderQuantity]]*Sales[[#This Row],[ItemPrice]]</f>
        <v>3578.27</v>
      </c>
      <c r="H618" s="6">
        <f>Sales[[#This Row],[TotalRevenue]]-Sales[[#This Row],[TotalCost]]</f>
        <v>1406.98</v>
      </c>
      <c r="I618" s="4">
        <v>42947</v>
      </c>
      <c r="J618" s="4" t="str">
        <f>CONCATENATE(TEXT(Sales[[#This Row],[OrderDate]],"yyyy"),"-",TEXT(Sales[[#This Row],[OrderDate]],"mm"))</f>
        <v>2017-07</v>
      </c>
      <c r="K618" s="4">
        <v>42956</v>
      </c>
      <c r="L618">
        <v>9</v>
      </c>
      <c r="M618" t="s">
        <v>784</v>
      </c>
      <c r="N618" t="s">
        <v>312</v>
      </c>
      <c r="O618" t="s">
        <v>138</v>
      </c>
      <c r="P618" t="s">
        <v>96</v>
      </c>
      <c r="Q618" t="s">
        <v>23</v>
      </c>
      <c r="R618" t="s">
        <v>24</v>
      </c>
      <c r="S618" t="s">
        <v>88</v>
      </c>
      <c r="T618" t="s">
        <v>26</v>
      </c>
      <c r="U618" t="s">
        <v>27</v>
      </c>
    </row>
    <row r="619" spans="1:21" x14ac:dyDescent="0.35">
      <c r="A619" t="s">
        <v>809</v>
      </c>
      <c r="B619">
        <v>44068001</v>
      </c>
      <c r="C619">
        <v>1</v>
      </c>
      <c r="D619" s="1">
        <v>2171.29</v>
      </c>
      <c r="E619" s="1">
        <v>3578.27</v>
      </c>
      <c r="F619" s="6">
        <f>Sales[[#This Row],[OrderQuantity]]*Sales[[#This Row],[ItemCost]]</f>
        <v>2171.29</v>
      </c>
      <c r="G619" s="6">
        <f>Sales[[#This Row],[OrderQuantity]]*Sales[[#This Row],[ItemPrice]]</f>
        <v>3578.27</v>
      </c>
      <c r="H619" s="6">
        <f>Sales[[#This Row],[TotalRevenue]]-Sales[[#This Row],[TotalCost]]</f>
        <v>1406.98</v>
      </c>
      <c r="I619" s="4">
        <v>42949</v>
      </c>
      <c r="J619" s="4" t="str">
        <f>CONCATENATE(TEXT(Sales[[#This Row],[OrderDate]],"yyyy"),"-",TEXT(Sales[[#This Row],[OrderDate]],"mm"))</f>
        <v>2017-08</v>
      </c>
      <c r="K619" s="4">
        <v>42951</v>
      </c>
      <c r="L619">
        <v>2</v>
      </c>
      <c r="M619" t="s">
        <v>810</v>
      </c>
      <c r="N619" t="s">
        <v>811</v>
      </c>
      <c r="O619" t="s">
        <v>95</v>
      </c>
      <c r="P619" t="s">
        <v>96</v>
      </c>
      <c r="Q619" t="s">
        <v>23</v>
      </c>
      <c r="R619" t="s">
        <v>24</v>
      </c>
      <c r="S619" t="s">
        <v>84</v>
      </c>
      <c r="T619" t="s">
        <v>26</v>
      </c>
      <c r="U619" t="s">
        <v>27</v>
      </c>
    </row>
    <row r="620" spans="1:21" x14ac:dyDescent="0.35">
      <c r="A620" t="s">
        <v>840</v>
      </c>
      <c r="B620">
        <v>44141001</v>
      </c>
      <c r="C620">
        <v>1</v>
      </c>
      <c r="D620" s="1">
        <v>2171.29</v>
      </c>
      <c r="E620" s="1">
        <v>3578.27</v>
      </c>
      <c r="F620" s="6">
        <f>Sales[[#This Row],[OrderQuantity]]*Sales[[#This Row],[ItemCost]]</f>
        <v>2171.29</v>
      </c>
      <c r="G620" s="6">
        <f>Sales[[#This Row],[OrderQuantity]]*Sales[[#This Row],[ItemPrice]]</f>
        <v>3578.27</v>
      </c>
      <c r="H620" s="6">
        <f>Sales[[#This Row],[TotalRevenue]]-Sales[[#This Row],[TotalCost]]</f>
        <v>1406.98</v>
      </c>
      <c r="I620" s="4">
        <v>42951</v>
      </c>
      <c r="J620" s="4" t="str">
        <f>CONCATENATE(TEXT(Sales[[#This Row],[OrderDate]],"yyyy"),"-",TEXT(Sales[[#This Row],[OrderDate]],"mm"))</f>
        <v>2017-08</v>
      </c>
      <c r="K620" s="4">
        <v>42959</v>
      </c>
      <c r="L620">
        <v>8</v>
      </c>
      <c r="M620" t="s">
        <v>841</v>
      </c>
      <c r="N620" t="s">
        <v>842</v>
      </c>
      <c r="O620" t="s">
        <v>282</v>
      </c>
      <c r="P620" t="s">
        <v>96</v>
      </c>
      <c r="Q620" t="s">
        <v>23</v>
      </c>
      <c r="R620" t="s">
        <v>24</v>
      </c>
      <c r="S620" t="s">
        <v>84</v>
      </c>
      <c r="T620" t="s">
        <v>26</v>
      </c>
      <c r="U620" t="s">
        <v>27</v>
      </c>
    </row>
    <row r="621" spans="1:21" x14ac:dyDescent="0.35">
      <c r="A621" t="s">
        <v>876</v>
      </c>
      <c r="B621">
        <v>44158001</v>
      </c>
      <c r="C621">
        <v>1</v>
      </c>
      <c r="D621" s="1">
        <v>2171.29</v>
      </c>
      <c r="E621" s="1">
        <v>3578.27</v>
      </c>
      <c r="F621" s="6">
        <f>Sales[[#This Row],[OrderQuantity]]*Sales[[#This Row],[ItemCost]]</f>
        <v>2171.29</v>
      </c>
      <c r="G621" s="6">
        <f>Sales[[#This Row],[OrderQuantity]]*Sales[[#This Row],[ItemPrice]]</f>
        <v>3578.27</v>
      </c>
      <c r="H621" s="6">
        <f>Sales[[#This Row],[TotalRevenue]]-Sales[[#This Row],[TotalCost]]</f>
        <v>1406.98</v>
      </c>
      <c r="I621" s="4">
        <v>42954</v>
      </c>
      <c r="J621" s="4" t="str">
        <f>CONCATENATE(TEXT(Sales[[#This Row],[OrderDate]],"yyyy"),"-",TEXT(Sales[[#This Row],[OrderDate]],"mm"))</f>
        <v>2017-08</v>
      </c>
      <c r="K621" s="4">
        <v>42961</v>
      </c>
      <c r="L621">
        <v>7</v>
      </c>
      <c r="M621" t="s">
        <v>877</v>
      </c>
      <c r="N621" t="s">
        <v>842</v>
      </c>
      <c r="O621" t="s">
        <v>282</v>
      </c>
      <c r="P621" t="s">
        <v>96</v>
      </c>
      <c r="Q621" t="s">
        <v>23</v>
      </c>
      <c r="R621" t="s">
        <v>24</v>
      </c>
      <c r="S621" t="s">
        <v>55</v>
      </c>
      <c r="T621" t="s">
        <v>26</v>
      </c>
      <c r="U621" t="s">
        <v>27</v>
      </c>
    </row>
    <row r="622" spans="1:21" x14ac:dyDescent="0.35">
      <c r="A622" t="s">
        <v>952</v>
      </c>
      <c r="B622">
        <v>44192001</v>
      </c>
      <c r="C622">
        <v>1</v>
      </c>
      <c r="D622" s="1">
        <v>2171.29</v>
      </c>
      <c r="E622" s="1">
        <v>3578.27</v>
      </c>
      <c r="F622" s="6">
        <f>Sales[[#This Row],[OrderQuantity]]*Sales[[#This Row],[ItemCost]]</f>
        <v>2171.29</v>
      </c>
      <c r="G622" s="6">
        <f>Sales[[#This Row],[OrderQuantity]]*Sales[[#This Row],[ItemPrice]]</f>
        <v>3578.27</v>
      </c>
      <c r="H622" s="6">
        <f>Sales[[#This Row],[TotalRevenue]]-Sales[[#This Row],[TotalCost]]</f>
        <v>1406.98</v>
      </c>
      <c r="I622" s="4">
        <v>42962</v>
      </c>
      <c r="J622" s="4" t="str">
        <f>CONCATENATE(TEXT(Sales[[#This Row],[OrderDate]],"yyyy"),"-",TEXT(Sales[[#This Row],[OrderDate]],"mm"))</f>
        <v>2017-08</v>
      </c>
      <c r="K622" s="4">
        <v>42968</v>
      </c>
      <c r="L622">
        <v>6</v>
      </c>
      <c r="M622" t="s">
        <v>953</v>
      </c>
      <c r="N622" t="s">
        <v>121</v>
      </c>
      <c r="O622" t="s">
        <v>122</v>
      </c>
      <c r="P622" t="s">
        <v>96</v>
      </c>
      <c r="Q622" t="s">
        <v>23</v>
      </c>
      <c r="R622" t="s">
        <v>24</v>
      </c>
      <c r="S622" t="s">
        <v>71</v>
      </c>
      <c r="T622" t="s">
        <v>26</v>
      </c>
      <c r="U622" t="s">
        <v>27</v>
      </c>
    </row>
    <row r="623" spans="1:21" x14ac:dyDescent="0.35">
      <c r="A623" t="s">
        <v>1003</v>
      </c>
      <c r="B623">
        <v>44216001</v>
      </c>
      <c r="C623">
        <v>1</v>
      </c>
      <c r="D623" s="1">
        <v>2171.29</v>
      </c>
      <c r="E623" s="1">
        <v>3578.27</v>
      </c>
      <c r="F623" s="6">
        <f>Sales[[#This Row],[OrderQuantity]]*Sales[[#This Row],[ItemCost]]</f>
        <v>2171.29</v>
      </c>
      <c r="G623" s="6">
        <f>Sales[[#This Row],[OrderQuantity]]*Sales[[#This Row],[ItemPrice]]</f>
        <v>3578.27</v>
      </c>
      <c r="H623" s="6">
        <f>Sales[[#This Row],[TotalRevenue]]-Sales[[#This Row],[TotalCost]]</f>
        <v>1406.98</v>
      </c>
      <c r="I623" s="4">
        <v>42967</v>
      </c>
      <c r="J623" s="4" t="str">
        <f>CONCATENATE(TEXT(Sales[[#This Row],[OrderDate]],"yyyy"),"-",TEXT(Sales[[#This Row],[OrderDate]],"mm"))</f>
        <v>2017-08</v>
      </c>
      <c r="K623" s="4">
        <v>42969</v>
      </c>
      <c r="L623">
        <v>2</v>
      </c>
      <c r="M623" t="s">
        <v>1004</v>
      </c>
      <c r="N623" t="s">
        <v>1005</v>
      </c>
      <c r="O623" t="s">
        <v>282</v>
      </c>
      <c r="P623" t="s">
        <v>96</v>
      </c>
      <c r="Q623" t="s">
        <v>23</v>
      </c>
      <c r="R623" t="s">
        <v>24</v>
      </c>
      <c r="S623" t="s">
        <v>88</v>
      </c>
      <c r="T623" t="s">
        <v>26</v>
      </c>
      <c r="U623" t="s">
        <v>27</v>
      </c>
    </row>
    <row r="624" spans="1:21" x14ac:dyDescent="0.35">
      <c r="A624" t="s">
        <v>1059</v>
      </c>
      <c r="B624">
        <v>44240001</v>
      </c>
      <c r="C624">
        <v>1</v>
      </c>
      <c r="D624" s="1">
        <v>2171.29</v>
      </c>
      <c r="E624" s="1">
        <v>3578.27</v>
      </c>
      <c r="F624" s="6">
        <f>Sales[[#This Row],[OrderQuantity]]*Sales[[#This Row],[ItemCost]]</f>
        <v>2171.29</v>
      </c>
      <c r="G624" s="6">
        <f>Sales[[#This Row],[OrderQuantity]]*Sales[[#This Row],[ItemPrice]]</f>
        <v>3578.27</v>
      </c>
      <c r="H624" s="6">
        <f>Sales[[#This Row],[TotalRevenue]]-Sales[[#This Row],[TotalCost]]</f>
        <v>1406.98</v>
      </c>
      <c r="I624" s="4">
        <v>42971</v>
      </c>
      <c r="J624" s="4" t="str">
        <f>CONCATENATE(TEXT(Sales[[#This Row],[OrderDate]],"yyyy"),"-",TEXT(Sales[[#This Row],[OrderDate]],"mm"))</f>
        <v>2017-08</v>
      </c>
      <c r="K624" s="4">
        <v>42981</v>
      </c>
      <c r="L624">
        <v>10</v>
      </c>
      <c r="M624" t="s">
        <v>1060</v>
      </c>
      <c r="N624" t="s">
        <v>1061</v>
      </c>
      <c r="O624" t="s">
        <v>282</v>
      </c>
      <c r="P624" t="s">
        <v>96</v>
      </c>
      <c r="Q624" t="s">
        <v>23</v>
      </c>
      <c r="R624" t="s">
        <v>24</v>
      </c>
      <c r="S624" t="s">
        <v>55</v>
      </c>
      <c r="T624" t="s">
        <v>26</v>
      </c>
      <c r="U624" t="s">
        <v>27</v>
      </c>
    </row>
    <row r="625" spans="1:21" x14ac:dyDescent="0.35">
      <c r="A625" t="s">
        <v>1100</v>
      </c>
      <c r="B625">
        <v>44258001</v>
      </c>
      <c r="C625">
        <v>1</v>
      </c>
      <c r="D625" s="1">
        <v>2171.29</v>
      </c>
      <c r="E625" s="1">
        <v>3578.27</v>
      </c>
      <c r="F625" s="6">
        <f>Sales[[#This Row],[OrderQuantity]]*Sales[[#This Row],[ItemCost]]</f>
        <v>2171.29</v>
      </c>
      <c r="G625" s="6">
        <f>Sales[[#This Row],[OrderQuantity]]*Sales[[#This Row],[ItemPrice]]</f>
        <v>3578.27</v>
      </c>
      <c r="H625" s="6">
        <f>Sales[[#This Row],[TotalRevenue]]-Sales[[#This Row],[TotalCost]]</f>
        <v>1406.98</v>
      </c>
      <c r="I625" s="4">
        <v>42975</v>
      </c>
      <c r="J625" s="4" t="str">
        <f>CONCATENATE(TEXT(Sales[[#This Row],[OrderDate]],"yyyy"),"-",TEXT(Sales[[#This Row],[OrderDate]],"mm"))</f>
        <v>2017-08</v>
      </c>
      <c r="K625" s="4">
        <v>42982</v>
      </c>
      <c r="L625">
        <v>7</v>
      </c>
      <c r="M625" t="s">
        <v>1101</v>
      </c>
      <c r="N625" t="s">
        <v>121</v>
      </c>
      <c r="O625" t="s">
        <v>122</v>
      </c>
      <c r="P625" t="s">
        <v>96</v>
      </c>
      <c r="Q625" t="s">
        <v>23</v>
      </c>
      <c r="R625" t="s">
        <v>24</v>
      </c>
      <c r="S625" t="s">
        <v>25</v>
      </c>
      <c r="T625" t="s">
        <v>26</v>
      </c>
      <c r="U625" t="s">
        <v>27</v>
      </c>
    </row>
    <row r="626" spans="1:21" x14ac:dyDescent="0.35">
      <c r="A626" t="s">
        <v>1120</v>
      </c>
      <c r="B626">
        <v>44267001</v>
      </c>
      <c r="C626">
        <v>1</v>
      </c>
      <c r="D626" s="1">
        <v>413.15</v>
      </c>
      <c r="E626" s="1">
        <v>699.1</v>
      </c>
      <c r="F626" s="6">
        <f>Sales[[#This Row],[OrderQuantity]]*Sales[[#This Row],[ItemCost]]</f>
        <v>413.15</v>
      </c>
      <c r="G626" s="6">
        <f>Sales[[#This Row],[OrderQuantity]]*Sales[[#This Row],[ItemPrice]]</f>
        <v>699.1</v>
      </c>
      <c r="H626" s="6">
        <f>Sales[[#This Row],[TotalRevenue]]-Sales[[#This Row],[TotalCost]]</f>
        <v>285.95000000000005</v>
      </c>
      <c r="I626" s="4">
        <v>42976</v>
      </c>
      <c r="J626" s="4" t="str">
        <f>CONCATENATE(TEXT(Sales[[#This Row],[OrderDate]],"yyyy"),"-",TEXT(Sales[[#This Row],[OrderDate]],"mm"))</f>
        <v>2017-08</v>
      </c>
      <c r="K626" s="4">
        <v>42985</v>
      </c>
      <c r="L626">
        <v>9</v>
      </c>
      <c r="M626" t="s">
        <v>1121</v>
      </c>
      <c r="N626" t="s">
        <v>1122</v>
      </c>
      <c r="O626" t="s">
        <v>95</v>
      </c>
      <c r="P626" t="s">
        <v>96</v>
      </c>
      <c r="Q626" t="s">
        <v>23</v>
      </c>
      <c r="R626" t="s">
        <v>24</v>
      </c>
      <c r="S626" t="s">
        <v>46</v>
      </c>
      <c r="T626" t="s">
        <v>1</v>
      </c>
      <c r="U626" t="s">
        <v>47</v>
      </c>
    </row>
    <row r="627" spans="1:21" x14ac:dyDescent="0.35">
      <c r="A627" t="s">
        <v>1238</v>
      </c>
      <c r="B627">
        <v>44361001</v>
      </c>
      <c r="C627">
        <v>1</v>
      </c>
      <c r="D627" s="1">
        <v>2171.29</v>
      </c>
      <c r="E627" s="1">
        <v>3578.27</v>
      </c>
      <c r="F627" s="6">
        <f>Sales[[#This Row],[OrderQuantity]]*Sales[[#This Row],[ItemCost]]</f>
        <v>2171.29</v>
      </c>
      <c r="G627" s="6">
        <f>Sales[[#This Row],[OrderQuantity]]*Sales[[#This Row],[ItemPrice]]</f>
        <v>3578.27</v>
      </c>
      <c r="H627" s="6">
        <f>Sales[[#This Row],[TotalRevenue]]-Sales[[#This Row],[TotalCost]]</f>
        <v>1406.98</v>
      </c>
      <c r="I627" s="4">
        <v>42987</v>
      </c>
      <c r="J627" s="4" t="str">
        <f>CONCATENATE(TEXT(Sales[[#This Row],[OrderDate]],"yyyy"),"-",TEXT(Sales[[#This Row],[OrderDate]],"mm"))</f>
        <v>2017-09</v>
      </c>
      <c r="K627" s="4">
        <v>42989</v>
      </c>
      <c r="L627">
        <v>2</v>
      </c>
      <c r="M627" t="s">
        <v>1239</v>
      </c>
      <c r="N627" t="s">
        <v>1240</v>
      </c>
      <c r="O627" t="s">
        <v>138</v>
      </c>
      <c r="P627" t="s">
        <v>96</v>
      </c>
      <c r="Q627" t="s">
        <v>23</v>
      </c>
      <c r="R627" t="s">
        <v>24</v>
      </c>
      <c r="S627" t="s">
        <v>25</v>
      </c>
      <c r="T627" t="s">
        <v>26</v>
      </c>
      <c r="U627" t="s">
        <v>27</v>
      </c>
    </row>
    <row r="628" spans="1:21" x14ac:dyDescent="0.35">
      <c r="A628" t="s">
        <v>1263</v>
      </c>
      <c r="B628">
        <v>44373001</v>
      </c>
      <c r="C628">
        <v>1</v>
      </c>
      <c r="D628" s="1">
        <v>2171.29</v>
      </c>
      <c r="E628" s="1">
        <v>3578.27</v>
      </c>
      <c r="F628" s="6">
        <f>Sales[[#This Row],[OrderQuantity]]*Sales[[#This Row],[ItemCost]]</f>
        <v>2171.29</v>
      </c>
      <c r="G628" s="6">
        <f>Sales[[#This Row],[OrderQuantity]]*Sales[[#This Row],[ItemPrice]]</f>
        <v>3578.27</v>
      </c>
      <c r="H628" s="6">
        <f>Sales[[#This Row],[TotalRevenue]]-Sales[[#This Row],[TotalCost]]</f>
        <v>1406.98</v>
      </c>
      <c r="I628" s="4">
        <v>42989</v>
      </c>
      <c r="J628" s="4" t="str">
        <f>CONCATENATE(TEXT(Sales[[#This Row],[OrderDate]],"yyyy"),"-",TEXT(Sales[[#This Row],[OrderDate]],"mm"))</f>
        <v>2017-09</v>
      </c>
      <c r="K628" s="4">
        <v>42998</v>
      </c>
      <c r="L628">
        <v>9</v>
      </c>
      <c r="M628" t="s">
        <v>1264</v>
      </c>
      <c r="N628" t="s">
        <v>662</v>
      </c>
      <c r="O628" t="s">
        <v>777</v>
      </c>
      <c r="P628" t="s">
        <v>96</v>
      </c>
      <c r="Q628" t="s">
        <v>23</v>
      </c>
      <c r="R628" t="s">
        <v>24</v>
      </c>
      <c r="S628" t="s">
        <v>25</v>
      </c>
      <c r="T628" t="s">
        <v>26</v>
      </c>
      <c r="U628" t="s">
        <v>27</v>
      </c>
    </row>
    <row r="629" spans="1:21" x14ac:dyDescent="0.35">
      <c r="A629" t="s">
        <v>1270</v>
      </c>
      <c r="B629">
        <v>44376001</v>
      </c>
      <c r="C629">
        <v>1</v>
      </c>
      <c r="D629" s="1">
        <v>1898.09</v>
      </c>
      <c r="E629" s="1">
        <v>3374.99</v>
      </c>
      <c r="F629" s="6">
        <f>Sales[[#This Row],[OrderQuantity]]*Sales[[#This Row],[ItemCost]]</f>
        <v>1898.09</v>
      </c>
      <c r="G629" s="6">
        <f>Sales[[#This Row],[OrderQuantity]]*Sales[[#This Row],[ItemPrice]]</f>
        <v>3374.99</v>
      </c>
      <c r="H629" s="6">
        <f>Sales[[#This Row],[TotalRevenue]]-Sales[[#This Row],[TotalCost]]</f>
        <v>1476.8999999999999</v>
      </c>
      <c r="I629" s="4">
        <v>42989</v>
      </c>
      <c r="J629" s="4" t="str">
        <f>CONCATENATE(TEXT(Sales[[#This Row],[OrderDate]],"yyyy"),"-",TEXT(Sales[[#This Row],[OrderDate]],"mm"))</f>
        <v>2017-09</v>
      </c>
      <c r="K629" s="4">
        <v>42992</v>
      </c>
      <c r="L629">
        <v>3</v>
      </c>
      <c r="M629" t="s">
        <v>1271</v>
      </c>
      <c r="N629" t="s">
        <v>782</v>
      </c>
      <c r="O629" t="s">
        <v>95</v>
      </c>
      <c r="P629" t="s">
        <v>96</v>
      </c>
      <c r="Q629" t="s">
        <v>23</v>
      </c>
      <c r="R629" t="s">
        <v>33</v>
      </c>
      <c r="S629" t="s">
        <v>435</v>
      </c>
      <c r="T629" t="s">
        <v>1</v>
      </c>
      <c r="U629" t="s">
        <v>36</v>
      </c>
    </row>
    <row r="630" spans="1:21" x14ac:dyDescent="0.35">
      <c r="A630" t="s">
        <v>1305</v>
      </c>
      <c r="B630">
        <v>44393001</v>
      </c>
      <c r="C630">
        <v>1</v>
      </c>
      <c r="D630" s="1">
        <v>1912.15</v>
      </c>
      <c r="E630" s="1">
        <v>3399.99</v>
      </c>
      <c r="F630" s="6">
        <f>Sales[[#This Row],[OrderQuantity]]*Sales[[#This Row],[ItemCost]]</f>
        <v>1912.15</v>
      </c>
      <c r="G630" s="6">
        <f>Sales[[#This Row],[OrderQuantity]]*Sales[[#This Row],[ItemPrice]]</f>
        <v>3399.99</v>
      </c>
      <c r="H630" s="6">
        <f>Sales[[#This Row],[TotalRevenue]]-Sales[[#This Row],[TotalCost]]</f>
        <v>1487.8399999999997</v>
      </c>
      <c r="I630" s="4">
        <v>42991</v>
      </c>
      <c r="J630" s="4" t="str">
        <f>CONCATENATE(TEXT(Sales[[#This Row],[OrderDate]],"yyyy"),"-",TEXT(Sales[[#This Row],[OrderDate]],"mm"))</f>
        <v>2017-09</v>
      </c>
      <c r="K630" s="4">
        <v>42998</v>
      </c>
      <c r="L630">
        <v>7</v>
      </c>
      <c r="M630" t="s">
        <v>1306</v>
      </c>
      <c r="N630" t="s">
        <v>1307</v>
      </c>
      <c r="O630" t="s">
        <v>282</v>
      </c>
      <c r="P630" t="s">
        <v>96</v>
      </c>
      <c r="Q630" t="s">
        <v>23</v>
      </c>
      <c r="R630" t="s">
        <v>33</v>
      </c>
      <c r="S630" t="s">
        <v>287</v>
      </c>
      <c r="T630" t="s">
        <v>35</v>
      </c>
      <c r="U630" t="s">
        <v>36</v>
      </c>
    </row>
    <row r="631" spans="1:21" x14ac:dyDescent="0.35">
      <c r="A631" t="s">
        <v>1324</v>
      </c>
      <c r="B631">
        <v>44402001</v>
      </c>
      <c r="C631">
        <v>1</v>
      </c>
      <c r="D631" s="1">
        <v>2171.29</v>
      </c>
      <c r="E631" s="1">
        <v>3578.27</v>
      </c>
      <c r="F631" s="6">
        <f>Sales[[#This Row],[OrderQuantity]]*Sales[[#This Row],[ItemCost]]</f>
        <v>2171.29</v>
      </c>
      <c r="G631" s="6">
        <f>Sales[[#This Row],[OrderQuantity]]*Sales[[#This Row],[ItemPrice]]</f>
        <v>3578.27</v>
      </c>
      <c r="H631" s="6">
        <f>Sales[[#This Row],[TotalRevenue]]-Sales[[#This Row],[TotalCost]]</f>
        <v>1406.98</v>
      </c>
      <c r="I631" s="4">
        <v>42993</v>
      </c>
      <c r="J631" s="4" t="str">
        <f>CONCATENATE(TEXT(Sales[[#This Row],[OrderDate]],"yyyy"),"-",TEXT(Sales[[#This Row],[OrderDate]],"mm"))</f>
        <v>2017-09</v>
      </c>
      <c r="K631" s="4">
        <v>43000</v>
      </c>
      <c r="L631">
        <v>7</v>
      </c>
      <c r="M631" t="s">
        <v>1325</v>
      </c>
      <c r="N631" t="s">
        <v>621</v>
      </c>
      <c r="O631" t="s">
        <v>122</v>
      </c>
      <c r="P631" t="s">
        <v>96</v>
      </c>
      <c r="Q631" t="s">
        <v>23</v>
      </c>
      <c r="R631" t="s">
        <v>24</v>
      </c>
      <c r="S631" t="s">
        <v>88</v>
      </c>
      <c r="T631" t="s">
        <v>26</v>
      </c>
      <c r="U631" t="s">
        <v>27</v>
      </c>
    </row>
    <row r="632" spans="1:21" x14ac:dyDescent="0.35">
      <c r="A632" t="s">
        <v>1347</v>
      </c>
      <c r="B632">
        <v>44413001</v>
      </c>
      <c r="C632">
        <v>1</v>
      </c>
      <c r="D632" s="1">
        <v>2171.29</v>
      </c>
      <c r="E632" s="1">
        <v>3578.27</v>
      </c>
      <c r="F632" s="6">
        <f>Sales[[#This Row],[OrderQuantity]]*Sales[[#This Row],[ItemCost]]</f>
        <v>2171.29</v>
      </c>
      <c r="G632" s="6">
        <f>Sales[[#This Row],[OrderQuantity]]*Sales[[#This Row],[ItemPrice]]</f>
        <v>3578.27</v>
      </c>
      <c r="H632" s="6">
        <f>Sales[[#This Row],[TotalRevenue]]-Sales[[#This Row],[TotalCost]]</f>
        <v>1406.98</v>
      </c>
      <c r="I632" s="4">
        <v>42996</v>
      </c>
      <c r="J632" s="4" t="str">
        <f>CONCATENATE(TEXT(Sales[[#This Row],[OrderDate]],"yyyy"),"-",TEXT(Sales[[#This Row],[OrderDate]],"mm"))</f>
        <v>2017-09</v>
      </c>
      <c r="K632" s="4">
        <v>43005</v>
      </c>
      <c r="L632">
        <v>9</v>
      </c>
      <c r="M632" t="s">
        <v>1348</v>
      </c>
      <c r="N632" t="s">
        <v>497</v>
      </c>
      <c r="O632" t="s">
        <v>122</v>
      </c>
      <c r="P632" t="s">
        <v>96</v>
      </c>
      <c r="Q632" t="s">
        <v>23</v>
      </c>
      <c r="R632" t="s">
        <v>24</v>
      </c>
      <c r="S632" t="s">
        <v>25</v>
      </c>
      <c r="T632" t="s">
        <v>26</v>
      </c>
      <c r="U632" t="s">
        <v>27</v>
      </c>
    </row>
    <row r="633" spans="1:21" x14ac:dyDescent="0.35">
      <c r="A633" t="s">
        <v>1363</v>
      </c>
      <c r="B633">
        <v>44421001</v>
      </c>
      <c r="C633">
        <v>1</v>
      </c>
      <c r="D633" s="1">
        <v>2171.29</v>
      </c>
      <c r="E633" s="1">
        <v>3578.27</v>
      </c>
      <c r="F633" s="6">
        <f>Sales[[#This Row],[OrderQuantity]]*Sales[[#This Row],[ItemCost]]</f>
        <v>2171.29</v>
      </c>
      <c r="G633" s="6">
        <f>Sales[[#This Row],[OrderQuantity]]*Sales[[#This Row],[ItemPrice]]</f>
        <v>3578.27</v>
      </c>
      <c r="H633" s="6">
        <f>Sales[[#This Row],[TotalRevenue]]-Sales[[#This Row],[TotalCost]]</f>
        <v>1406.98</v>
      </c>
      <c r="I633" s="4">
        <v>42997</v>
      </c>
      <c r="J633" s="4" t="str">
        <f>CONCATENATE(TEXT(Sales[[#This Row],[OrderDate]],"yyyy"),"-",TEXT(Sales[[#This Row],[OrderDate]],"mm"))</f>
        <v>2017-09</v>
      </c>
      <c r="K633" s="4">
        <v>43001</v>
      </c>
      <c r="L633">
        <v>4</v>
      </c>
      <c r="M633" t="s">
        <v>1364</v>
      </c>
      <c r="N633" t="s">
        <v>1005</v>
      </c>
      <c r="O633" t="s">
        <v>777</v>
      </c>
      <c r="P633" t="s">
        <v>96</v>
      </c>
      <c r="Q633" t="s">
        <v>23</v>
      </c>
      <c r="R633" t="s">
        <v>24</v>
      </c>
      <c r="S633" t="s">
        <v>84</v>
      </c>
      <c r="T633" t="s">
        <v>26</v>
      </c>
      <c r="U633" t="s">
        <v>27</v>
      </c>
    </row>
    <row r="634" spans="1:21" x14ac:dyDescent="0.35">
      <c r="A634" t="s">
        <v>1365</v>
      </c>
      <c r="B634">
        <v>44422001</v>
      </c>
      <c r="C634">
        <v>1</v>
      </c>
      <c r="D634" s="1">
        <v>413.15</v>
      </c>
      <c r="E634" s="1">
        <v>699.1</v>
      </c>
      <c r="F634" s="6">
        <f>Sales[[#This Row],[OrderQuantity]]*Sales[[#This Row],[ItemCost]]</f>
        <v>413.15</v>
      </c>
      <c r="G634" s="6">
        <f>Sales[[#This Row],[OrderQuantity]]*Sales[[#This Row],[ItemPrice]]</f>
        <v>699.1</v>
      </c>
      <c r="H634" s="6">
        <f>Sales[[#This Row],[TotalRevenue]]-Sales[[#This Row],[TotalCost]]</f>
        <v>285.95000000000005</v>
      </c>
      <c r="I634" s="4">
        <v>42997</v>
      </c>
      <c r="J634" s="4" t="str">
        <f>CONCATENATE(TEXT(Sales[[#This Row],[OrderDate]],"yyyy"),"-",TEXT(Sales[[#This Row],[OrderDate]],"mm"))</f>
        <v>2017-09</v>
      </c>
      <c r="K634" s="4">
        <v>43001</v>
      </c>
      <c r="L634">
        <v>4</v>
      </c>
      <c r="M634" t="s">
        <v>1366</v>
      </c>
      <c r="N634" t="s">
        <v>600</v>
      </c>
      <c r="O634" t="s">
        <v>122</v>
      </c>
      <c r="P634" t="s">
        <v>96</v>
      </c>
      <c r="Q634" t="s">
        <v>23</v>
      </c>
      <c r="R634" t="s">
        <v>24</v>
      </c>
      <c r="S634" t="s">
        <v>291</v>
      </c>
      <c r="T634" t="s">
        <v>26</v>
      </c>
      <c r="U634" t="s">
        <v>47</v>
      </c>
    </row>
    <row r="635" spans="1:21" x14ac:dyDescent="0.35">
      <c r="A635" t="s">
        <v>1373</v>
      </c>
      <c r="B635">
        <v>44426001</v>
      </c>
      <c r="C635">
        <v>1</v>
      </c>
      <c r="D635" s="1">
        <v>2171.29</v>
      </c>
      <c r="E635" s="1">
        <v>3578.27</v>
      </c>
      <c r="F635" s="6">
        <f>Sales[[#This Row],[OrderQuantity]]*Sales[[#This Row],[ItemCost]]</f>
        <v>2171.29</v>
      </c>
      <c r="G635" s="6">
        <f>Sales[[#This Row],[OrderQuantity]]*Sales[[#This Row],[ItemPrice]]</f>
        <v>3578.27</v>
      </c>
      <c r="H635" s="6">
        <f>Sales[[#This Row],[TotalRevenue]]-Sales[[#This Row],[TotalCost]]</f>
        <v>1406.98</v>
      </c>
      <c r="I635" s="4">
        <v>42998</v>
      </c>
      <c r="J635" s="4" t="str">
        <f>CONCATENATE(TEXT(Sales[[#This Row],[OrderDate]],"yyyy"),"-",TEXT(Sales[[#This Row],[OrderDate]],"mm"))</f>
        <v>2017-09</v>
      </c>
      <c r="K635" s="4">
        <v>43003</v>
      </c>
      <c r="L635">
        <v>5</v>
      </c>
      <c r="M635" t="s">
        <v>1374</v>
      </c>
      <c r="N635" t="s">
        <v>497</v>
      </c>
      <c r="O635" t="s">
        <v>138</v>
      </c>
      <c r="P635" t="s">
        <v>96</v>
      </c>
      <c r="Q635" t="s">
        <v>23</v>
      </c>
      <c r="R635" t="s">
        <v>24</v>
      </c>
      <c r="S635" t="s">
        <v>88</v>
      </c>
      <c r="T635" t="s">
        <v>26</v>
      </c>
      <c r="U635" t="s">
        <v>27</v>
      </c>
    </row>
    <row r="636" spans="1:21" x14ac:dyDescent="0.35">
      <c r="A636" t="s">
        <v>1409</v>
      </c>
      <c r="B636">
        <v>44444001</v>
      </c>
      <c r="C636">
        <v>1</v>
      </c>
      <c r="D636" s="1">
        <v>2171.29</v>
      </c>
      <c r="E636" s="1">
        <v>3578.27</v>
      </c>
      <c r="F636" s="6">
        <f>Sales[[#This Row],[OrderQuantity]]*Sales[[#This Row],[ItemCost]]</f>
        <v>2171.29</v>
      </c>
      <c r="G636" s="6">
        <f>Sales[[#This Row],[OrderQuantity]]*Sales[[#This Row],[ItemPrice]]</f>
        <v>3578.27</v>
      </c>
      <c r="H636" s="6">
        <f>Sales[[#This Row],[TotalRevenue]]-Sales[[#This Row],[TotalCost]]</f>
        <v>1406.98</v>
      </c>
      <c r="I636" s="4">
        <v>43002</v>
      </c>
      <c r="J636" s="4" t="str">
        <f>CONCATENATE(TEXT(Sales[[#This Row],[OrderDate]],"yyyy"),"-",TEXT(Sales[[#This Row],[OrderDate]],"mm"))</f>
        <v>2017-09</v>
      </c>
      <c r="K636" s="4">
        <v>43012</v>
      </c>
      <c r="L636">
        <v>10</v>
      </c>
      <c r="M636" t="s">
        <v>1410</v>
      </c>
      <c r="N636" t="s">
        <v>1061</v>
      </c>
      <c r="O636" t="s">
        <v>282</v>
      </c>
      <c r="P636" t="s">
        <v>96</v>
      </c>
      <c r="Q636" t="s">
        <v>23</v>
      </c>
      <c r="R636" t="s">
        <v>24</v>
      </c>
      <c r="S636" t="s">
        <v>55</v>
      </c>
      <c r="T636" t="s">
        <v>26</v>
      </c>
      <c r="U636" t="s">
        <v>27</v>
      </c>
    </row>
    <row r="637" spans="1:21" x14ac:dyDescent="0.35">
      <c r="A637" t="s">
        <v>1449</v>
      </c>
      <c r="B637">
        <v>44463001</v>
      </c>
      <c r="C637">
        <v>1</v>
      </c>
      <c r="D637" s="1">
        <v>413.15</v>
      </c>
      <c r="E637" s="1">
        <v>699.1</v>
      </c>
      <c r="F637" s="6">
        <f>Sales[[#This Row],[OrderQuantity]]*Sales[[#This Row],[ItemCost]]</f>
        <v>413.15</v>
      </c>
      <c r="G637" s="6">
        <f>Sales[[#This Row],[OrderQuantity]]*Sales[[#This Row],[ItemPrice]]</f>
        <v>699.1</v>
      </c>
      <c r="H637" s="6">
        <f>Sales[[#This Row],[TotalRevenue]]-Sales[[#This Row],[TotalCost]]</f>
        <v>285.95000000000005</v>
      </c>
      <c r="I637" s="4">
        <v>43006</v>
      </c>
      <c r="J637" s="4" t="str">
        <f>CONCATENATE(TEXT(Sales[[#This Row],[OrderDate]],"yyyy"),"-",TEXT(Sales[[#This Row],[OrderDate]],"mm"))</f>
        <v>2017-09</v>
      </c>
      <c r="K637" s="4">
        <v>43015</v>
      </c>
      <c r="L637">
        <v>9</v>
      </c>
      <c r="M637" t="s">
        <v>1450</v>
      </c>
      <c r="N637" t="s">
        <v>372</v>
      </c>
      <c r="O637" t="s">
        <v>282</v>
      </c>
      <c r="P637" t="s">
        <v>96</v>
      </c>
      <c r="Q637" t="s">
        <v>23</v>
      </c>
      <c r="R637" t="s">
        <v>24</v>
      </c>
      <c r="S637" t="s">
        <v>131</v>
      </c>
      <c r="T637" t="s">
        <v>1</v>
      </c>
      <c r="U637" t="s">
        <v>47</v>
      </c>
    </row>
    <row r="638" spans="1:21" x14ac:dyDescent="0.35">
      <c r="A638" t="s">
        <v>1467</v>
      </c>
      <c r="B638">
        <v>44472001</v>
      </c>
      <c r="C638">
        <v>1</v>
      </c>
      <c r="D638" s="1">
        <v>2171.29</v>
      </c>
      <c r="E638" s="1">
        <v>3578.27</v>
      </c>
      <c r="F638" s="6">
        <f>Sales[[#This Row],[OrderQuantity]]*Sales[[#This Row],[ItemCost]]</f>
        <v>2171.29</v>
      </c>
      <c r="G638" s="6">
        <f>Sales[[#This Row],[OrderQuantity]]*Sales[[#This Row],[ItemPrice]]</f>
        <v>3578.27</v>
      </c>
      <c r="H638" s="6">
        <f>Sales[[#This Row],[TotalRevenue]]-Sales[[#This Row],[TotalCost]]</f>
        <v>1406.98</v>
      </c>
      <c r="I638" s="4">
        <v>43007</v>
      </c>
      <c r="J638" s="4" t="str">
        <f>CONCATENATE(TEXT(Sales[[#This Row],[OrderDate]],"yyyy"),"-",TEXT(Sales[[#This Row],[OrderDate]],"mm"))</f>
        <v>2017-09</v>
      </c>
      <c r="K638" s="4">
        <v>43013</v>
      </c>
      <c r="L638">
        <v>6</v>
      </c>
      <c r="M638" t="s">
        <v>1468</v>
      </c>
      <c r="N638" t="s">
        <v>312</v>
      </c>
      <c r="O638" t="s">
        <v>138</v>
      </c>
      <c r="P638" t="s">
        <v>96</v>
      </c>
      <c r="Q638" t="s">
        <v>23</v>
      </c>
      <c r="R638" t="s">
        <v>24</v>
      </c>
      <c r="S638" t="s">
        <v>71</v>
      </c>
      <c r="T638" t="s">
        <v>26</v>
      </c>
      <c r="U638" t="s">
        <v>27</v>
      </c>
    </row>
    <row r="639" spans="1:21" x14ac:dyDescent="0.35">
      <c r="A639" t="s">
        <v>1481</v>
      </c>
      <c r="B639">
        <v>44479001</v>
      </c>
      <c r="C639">
        <v>1</v>
      </c>
      <c r="D639" s="1">
        <v>1898.09</v>
      </c>
      <c r="E639" s="1">
        <v>3374.99</v>
      </c>
      <c r="F639" s="6">
        <f>Sales[[#This Row],[OrderQuantity]]*Sales[[#This Row],[ItemCost]]</f>
        <v>1898.09</v>
      </c>
      <c r="G639" s="6">
        <f>Sales[[#This Row],[OrderQuantity]]*Sales[[#This Row],[ItemPrice]]</f>
        <v>3374.99</v>
      </c>
      <c r="H639" s="6">
        <f>Sales[[#This Row],[TotalRevenue]]-Sales[[#This Row],[TotalCost]]</f>
        <v>1476.8999999999999</v>
      </c>
      <c r="I639" s="4">
        <v>43008</v>
      </c>
      <c r="J639" s="4" t="str">
        <f>CONCATENATE(TEXT(Sales[[#This Row],[OrderDate]],"yyyy"),"-",TEXT(Sales[[#This Row],[OrderDate]],"mm"))</f>
        <v>2017-09</v>
      </c>
      <c r="K639" s="4">
        <v>43014</v>
      </c>
      <c r="L639">
        <v>6</v>
      </c>
      <c r="M639" t="s">
        <v>1482</v>
      </c>
      <c r="N639" t="s">
        <v>1483</v>
      </c>
      <c r="O639" t="s">
        <v>95</v>
      </c>
      <c r="P639" t="s">
        <v>96</v>
      </c>
      <c r="Q639" t="s">
        <v>23</v>
      </c>
      <c r="R639" t="s">
        <v>33</v>
      </c>
      <c r="S639" t="s">
        <v>160</v>
      </c>
      <c r="T639" t="s">
        <v>1</v>
      </c>
      <c r="U639" t="s">
        <v>36</v>
      </c>
    </row>
    <row r="640" spans="1:21" x14ac:dyDescent="0.35">
      <c r="A640" t="s">
        <v>1486</v>
      </c>
      <c r="B640">
        <v>44571001</v>
      </c>
      <c r="C640">
        <v>1</v>
      </c>
      <c r="D640" s="1">
        <v>1912.15</v>
      </c>
      <c r="E640" s="1">
        <v>3399.99</v>
      </c>
      <c r="F640" s="6">
        <f>Sales[[#This Row],[OrderQuantity]]*Sales[[#This Row],[ItemCost]]</f>
        <v>1912.15</v>
      </c>
      <c r="G640" s="6">
        <f>Sales[[#This Row],[OrderQuantity]]*Sales[[#This Row],[ItemPrice]]</f>
        <v>3399.99</v>
      </c>
      <c r="H640" s="6">
        <f>Sales[[#This Row],[TotalRevenue]]-Sales[[#This Row],[TotalCost]]</f>
        <v>1487.8399999999997</v>
      </c>
      <c r="I640" s="4">
        <v>43009</v>
      </c>
      <c r="J640" s="4" t="str">
        <f>CONCATENATE(TEXT(Sales[[#This Row],[OrderDate]],"yyyy"),"-",TEXT(Sales[[#This Row],[OrderDate]],"mm"))</f>
        <v>2017-10</v>
      </c>
      <c r="K640" s="4">
        <v>43013</v>
      </c>
      <c r="L640">
        <v>4</v>
      </c>
      <c r="M640" t="s">
        <v>1487</v>
      </c>
      <c r="N640" t="s">
        <v>777</v>
      </c>
      <c r="O640" t="s">
        <v>138</v>
      </c>
      <c r="P640" t="s">
        <v>96</v>
      </c>
      <c r="Q640" t="s">
        <v>23</v>
      </c>
      <c r="R640" t="s">
        <v>33</v>
      </c>
      <c r="S640" t="s">
        <v>194</v>
      </c>
      <c r="T640" t="s">
        <v>35</v>
      </c>
      <c r="U640" t="s">
        <v>36</v>
      </c>
    </row>
    <row r="641" spans="1:21" x14ac:dyDescent="0.35">
      <c r="A641" t="s">
        <v>1504</v>
      </c>
      <c r="B641">
        <v>44580001</v>
      </c>
      <c r="C641">
        <v>1</v>
      </c>
      <c r="D641" s="1">
        <v>2171.29</v>
      </c>
      <c r="E641" s="1">
        <v>3578.27</v>
      </c>
      <c r="F641" s="6">
        <f>Sales[[#This Row],[OrderQuantity]]*Sales[[#This Row],[ItemCost]]</f>
        <v>2171.29</v>
      </c>
      <c r="G641" s="6">
        <f>Sales[[#This Row],[OrderQuantity]]*Sales[[#This Row],[ItemPrice]]</f>
        <v>3578.27</v>
      </c>
      <c r="H641" s="6">
        <f>Sales[[#This Row],[TotalRevenue]]-Sales[[#This Row],[TotalCost]]</f>
        <v>1406.98</v>
      </c>
      <c r="I641" s="4">
        <v>43011</v>
      </c>
      <c r="J641" s="4" t="str">
        <f>CONCATENATE(TEXT(Sales[[#This Row],[OrderDate]],"yyyy"),"-",TEXT(Sales[[#This Row],[OrderDate]],"mm"))</f>
        <v>2017-10</v>
      </c>
      <c r="K641" s="4">
        <v>43018</v>
      </c>
      <c r="L641">
        <v>7</v>
      </c>
      <c r="M641" t="s">
        <v>1505</v>
      </c>
      <c r="N641" t="s">
        <v>1506</v>
      </c>
      <c r="O641" t="s">
        <v>777</v>
      </c>
      <c r="P641" t="s">
        <v>96</v>
      </c>
      <c r="Q641" t="s">
        <v>23</v>
      </c>
      <c r="R641" t="s">
        <v>24</v>
      </c>
      <c r="S641" t="s">
        <v>88</v>
      </c>
      <c r="T641" t="s">
        <v>26</v>
      </c>
      <c r="U641" t="s">
        <v>27</v>
      </c>
    </row>
    <row r="642" spans="1:21" x14ac:dyDescent="0.35">
      <c r="A642" t="s">
        <v>1525</v>
      </c>
      <c r="B642">
        <v>44590001</v>
      </c>
      <c r="C642">
        <v>1</v>
      </c>
      <c r="D642" s="1">
        <v>2171.29</v>
      </c>
      <c r="E642" s="1">
        <v>3578.27</v>
      </c>
      <c r="F642" s="6">
        <f>Sales[[#This Row],[OrderQuantity]]*Sales[[#This Row],[ItemCost]]</f>
        <v>2171.29</v>
      </c>
      <c r="G642" s="6">
        <f>Sales[[#This Row],[OrderQuantity]]*Sales[[#This Row],[ItemPrice]]</f>
        <v>3578.27</v>
      </c>
      <c r="H642" s="6">
        <f>Sales[[#This Row],[TotalRevenue]]-Sales[[#This Row],[TotalCost]]</f>
        <v>1406.98</v>
      </c>
      <c r="I642" s="4">
        <v>43013</v>
      </c>
      <c r="J642" s="4" t="str">
        <f>CONCATENATE(TEXT(Sales[[#This Row],[OrderDate]],"yyyy"),"-",TEXT(Sales[[#This Row],[OrderDate]],"mm"))</f>
        <v>2017-10</v>
      </c>
      <c r="K642" s="4">
        <v>43017</v>
      </c>
      <c r="L642">
        <v>4</v>
      </c>
      <c r="M642" t="s">
        <v>1526</v>
      </c>
      <c r="N642" t="s">
        <v>1005</v>
      </c>
      <c r="O642" t="s">
        <v>777</v>
      </c>
      <c r="P642" t="s">
        <v>96</v>
      </c>
      <c r="Q642" t="s">
        <v>23</v>
      </c>
      <c r="R642" t="s">
        <v>24</v>
      </c>
      <c r="S642" t="s">
        <v>25</v>
      </c>
      <c r="T642" t="s">
        <v>26</v>
      </c>
      <c r="U642" t="s">
        <v>27</v>
      </c>
    </row>
    <row r="643" spans="1:21" x14ac:dyDescent="0.35">
      <c r="A643" t="s">
        <v>1542</v>
      </c>
      <c r="B643">
        <v>44598001</v>
      </c>
      <c r="C643">
        <v>1</v>
      </c>
      <c r="D643" s="1">
        <v>1898.09</v>
      </c>
      <c r="E643" s="1">
        <v>3374.99</v>
      </c>
      <c r="F643" s="6">
        <f>Sales[[#This Row],[OrderQuantity]]*Sales[[#This Row],[ItemCost]]</f>
        <v>1898.09</v>
      </c>
      <c r="G643" s="6">
        <f>Sales[[#This Row],[OrderQuantity]]*Sales[[#This Row],[ItemPrice]]</f>
        <v>3374.99</v>
      </c>
      <c r="H643" s="6">
        <f>Sales[[#This Row],[TotalRevenue]]-Sales[[#This Row],[TotalCost]]</f>
        <v>1476.8999999999999</v>
      </c>
      <c r="I643" s="4">
        <v>43014</v>
      </c>
      <c r="J643" s="4" t="str">
        <f>CONCATENATE(TEXT(Sales[[#This Row],[OrderDate]],"yyyy"),"-",TEXT(Sales[[#This Row],[OrderDate]],"mm"))</f>
        <v>2017-10</v>
      </c>
      <c r="K643" s="4">
        <v>43023</v>
      </c>
      <c r="L643">
        <v>9</v>
      </c>
      <c r="M643" t="s">
        <v>1543</v>
      </c>
      <c r="N643" t="s">
        <v>174</v>
      </c>
      <c r="O643" t="s">
        <v>777</v>
      </c>
      <c r="P643" t="s">
        <v>96</v>
      </c>
      <c r="Q643" t="s">
        <v>23</v>
      </c>
      <c r="R643" t="s">
        <v>33</v>
      </c>
      <c r="S643" t="s">
        <v>419</v>
      </c>
      <c r="T643" t="s">
        <v>1</v>
      </c>
      <c r="U643" t="s">
        <v>36</v>
      </c>
    </row>
    <row r="644" spans="1:21" x14ac:dyDescent="0.35">
      <c r="A644" t="s">
        <v>1554</v>
      </c>
      <c r="B644">
        <v>44604001</v>
      </c>
      <c r="C644">
        <v>1</v>
      </c>
      <c r="D644" s="1">
        <v>413.15</v>
      </c>
      <c r="E644" s="1">
        <v>699.1</v>
      </c>
      <c r="F644" s="6">
        <f>Sales[[#This Row],[OrderQuantity]]*Sales[[#This Row],[ItemCost]]</f>
        <v>413.15</v>
      </c>
      <c r="G644" s="6">
        <f>Sales[[#This Row],[OrderQuantity]]*Sales[[#This Row],[ItemPrice]]</f>
        <v>699.1</v>
      </c>
      <c r="H644" s="6">
        <f>Sales[[#This Row],[TotalRevenue]]-Sales[[#This Row],[TotalCost]]</f>
        <v>285.95000000000005</v>
      </c>
      <c r="I644" s="4">
        <v>43015</v>
      </c>
      <c r="J644" s="4" t="str">
        <f>CONCATENATE(TEXT(Sales[[#This Row],[OrderDate]],"yyyy"),"-",TEXT(Sales[[#This Row],[OrderDate]],"mm"))</f>
        <v>2017-10</v>
      </c>
      <c r="K644" s="4">
        <v>43019</v>
      </c>
      <c r="L644">
        <v>4</v>
      </c>
      <c r="M644" t="s">
        <v>1555</v>
      </c>
      <c r="N644" t="s">
        <v>1005</v>
      </c>
      <c r="O644" t="s">
        <v>282</v>
      </c>
      <c r="P644" t="s">
        <v>96</v>
      </c>
      <c r="Q644" t="s">
        <v>23</v>
      </c>
      <c r="R644" t="s">
        <v>24</v>
      </c>
      <c r="S644" t="s">
        <v>492</v>
      </c>
      <c r="T644" t="s">
        <v>26</v>
      </c>
      <c r="U644" t="s">
        <v>47</v>
      </c>
    </row>
    <row r="645" spans="1:21" x14ac:dyDescent="0.35">
      <c r="A645" t="s">
        <v>1568</v>
      </c>
      <c r="B645">
        <v>44611001</v>
      </c>
      <c r="C645">
        <v>1</v>
      </c>
      <c r="D645" s="1">
        <v>2171.29</v>
      </c>
      <c r="E645" s="1">
        <v>3578.27</v>
      </c>
      <c r="F645" s="6">
        <f>Sales[[#This Row],[OrderQuantity]]*Sales[[#This Row],[ItemCost]]</f>
        <v>2171.29</v>
      </c>
      <c r="G645" s="6">
        <f>Sales[[#This Row],[OrderQuantity]]*Sales[[#This Row],[ItemPrice]]</f>
        <v>3578.27</v>
      </c>
      <c r="H645" s="6">
        <f>Sales[[#This Row],[TotalRevenue]]-Sales[[#This Row],[TotalCost]]</f>
        <v>1406.98</v>
      </c>
      <c r="I645" s="4">
        <v>43016</v>
      </c>
      <c r="J645" s="4" t="str">
        <f>CONCATENATE(TEXT(Sales[[#This Row],[OrderDate]],"yyyy"),"-",TEXT(Sales[[#This Row],[OrderDate]],"mm"))</f>
        <v>2017-10</v>
      </c>
      <c r="K645" s="4">
        <v>43023</v>
      </c>
      <c r="L645">
        <v>7</v>
      </c>
      <c r="M645" t="s">
        <v>1569</v>
      </c>
      <c r="N645" t="s">
        <v>1122</v>
      </c>
      <c r="O645" t="s">
        <v>95</v>
      </c>
      <c r="P645" t="s">
        <v>96</v>
      </c>
      <c r="Q645" t="s">
        <v>23</v>
      </c>
      <c r="R645" t="s">
        <v>24</v>
      </c>
      <c r="S645" t="s">
        <v>88</v>
      </c>
      <c r="T645" t="s">
        <v>26</v>
      </c>
      <c r="U645" t="s">
        <v>27</v>
      </c>
    </row>
    <row r="646" spans="1:21" x14ac:dyDescent="0.35">
      <c r="A646" t="s">
        <v>1584</v>
      </c>
      <c r="B646">
        <v>44619001</v>
      </c>
      <c r="C646">
        <v>1</v>
      </c>
      <c r="D646" s="1">
        <v>2171.29</v>
      </c>
      <c r="E646" s="1">
        <v>3578.27</v>
      </c>
      <c r="F646" s="6">
        <f>Sales[[#This Row],[OrderQuantity]]*Sales[[#This Row],[ItemCost]]</f>
        <v>2171.29</v>
      </c>
      <c r="G646" s="6">
        <f>Sales[[#This Row],[OrderQuantity]]*Sales[[#This Row],[ItemPrice]]</f>
        <v>3578.27</v>
      </c>
      <c r="H646" s="6">
        <f>Sales[[#This Row],[TotalRevenue]]-Sales[[#This Row],[TotalCost]]</f>
        <v>1406.98</v>
      </c>
      <c r="I646" s="4">
        <v>43017</v>
      </c>
      <c r="J646" s="4" t="str">
        <f>CONCATENATE(TEXT(Sales[[#This Row],[OrderDate]],"yyyy"),"-",TEXT(Sales[[#This Row],[OrderDate]],"mm"))</f>
        <v>2017-10</v>
      </c>
      <c r="K646" s="4">
        <v>43019</v>
      </c>
      <c r="L646">
        <v>2</v>
      </c>
      <c r="M646" t="s">
        <v>1585</v>
      </c>
      <c r="N646" t="s">
        <v>1586</v>
      </c>
      <c r="O646" t="s">
        <v>282</v>
      </c>
      <c r="P646" t="s">
        <v>96</v>
      </c>
      <c r="Q646" t="s">
        <v>23</v>
      </c>
      <c r="R646" t="s">
        <v>24</v>
      </c>
      <c r="S646" t="s">
        <v>71</v>
      </c>
      <c r="T646" t="s">
        <v>26</v>
      </c>
      <c r="U646" t="s">
        <v>27</v>
      </c>
    </row>
    <row r="647" spans="1:21" x14ac:dyDescent="0.35">
      <c r="A647" t="s">
        <v>1591</v>
      </c>
      <c r="B647">
        <v>44622001</v>
      </c>
      <c r="C647">
        <v>1</v>
      </c>
      <c r="D647" s="1">
        <v>2171.29</v>
      </c>
      <c r="E647" s="1">
        <v>3578.27</v>
      </c>
      <c r="F647" s="6">
        <f>Sales[[#This Row],[OrderQuantity]]*Sales[[#This Row],[ItemCost]]</f>
        <v>2171.29</v>
      </c>
      <c r="G647" s="6">
        <f>Sales[[#This Row],[OrderQuantity]]*Sales[[#This Row],[ItemPrice]]</f>
        <v>3578.27</v>
      </c>
      <c r="H647" s="6">
        <f>Sales[[#This Row],[TotalRevenue]]-Sales[[#This Row],[TotalCost]]</f>
        <v>1406.98</v>
      </c>
      <c r="I647" s="4">
        <v>43017</v>
      </c>
      <c r="J647" s="4" t="str">
        <f>CONCATENATE(TEXT(Sales[[#This Row],[OrderDate]],"yyyy"),"-",TEXT(Sales[[#This Row],[OrderDate]],"mm"))</f>
        <v>2017-10</v>
      </c>
      <c r="K647" s="4">
        <v>43020</v>
      </c>
      <c r="L647">
        <v>3</v>
      </c>
      <c r="M647" t="s">
        <v>1592</v>
      </c>
      <c r="N647" t="s">
        <v>777</v>
      </c>
      <c r="O647" t="s">
        <v>777</v>
      </c>
      <c r="P647" t="s">
        <v>96</v>
      </c>
      <c r="Q647" t="s">
        <v>23</v>
      </c>
      <c r="R647" t="s">
        <v>24</v>
      </c>
      <c r="S647" t="s">
        <v>55</v>
      </c>
      <c r="T647" t="s">
        <v>26</v>
      </c>
      <c r="U647" t="s">
        <v>27</v>
      </c>
    </row>
    <row r="648" spans="1:21" x14ac:dyDescent="0.35">
      <c r="A648" t="s">
        <v>1596</v>
      </c>
      <c r="B648">
        <v>44624001</v>
      </c>
      <c r="C648">
        <v>1</v>
      </c>
      <c r="D648" s="1">
        <v>413.15</v>
      </c>
      <c r="E648" s="1">
        <v>699.1</v>
      </c>
      <c r="F648" s="6">
        <f>Sales[[#This Row],[OrderQuantity]]*Sales[[#This Row],[ItemCost]]</f>
        <v>413.15</v>
      </c>
      <c r="G648" s="6">
        <f>Sales[[#This Row],[OrderQuantity]]*Sales[[#This Row],[ItemPrice]]</f>
        <v>699.1</v>
      </c>
      <c r="H648" s="6">
        <f>Sales[[#This Row],[TotalRevenue]]-Sales[[#This Row],[TotalCost]]</f>
        <v>285.95000000000005</v>
      </c>
      <c r="I648" s="4">
        <v>43018</v>
      </c>
      <c r="J648" s="4" t="str">
        <f>CONCATENATE(TEXT(Sales[[#This Row],[OrderDate]],"yyyy"),"-",TEXT(Sales[[#This Row],[OrderDate]],"mm"))</f>
        <v>2017-10</v>
      </c>
      <c r="K648" s="4">
        <v>43025</v>
      </c>
      <c r="L648">
        <v>7</v>
      </c>
      <c r="M648" t="s">
        <v>1597</v>
      </c>
      <c r="N648" t="s">
        <v>121</v>
      </c>
      <c r="O648" t="s">
        <v>122</v>
      </c>
      <c r="P648" t="s">
        <v>96</v>
      </c>
      <c r="Q648" t="s">
        <v>23</v>
      </c>
      <c r="R648" t="s">
        <v>24</v>
      </c>
      <c r="S648" t="s">
        <v>337</v>
      </c>
      <c r="T648" t="s">
        <v>1</v>
      </c>
      <c r="U648" t="s">
        <v>47</v>
      </c>
    </row>
    <row r="649" spans="1:21" x14ac:dyDescent="0.35">
      <c r="A649" t="s">
        <v>1643</v>
      </c>
      <c r="B649">
        <v>44646001</v>
      </c>
      <c r="C649">
        <v>1</v>
      </c>
      <c r="D649" s="1">
        <v>1912.15</v>
      </c>
      <c r="E649" s="1">
        <v>3399.99</v>
      </c>
      <c r="F649" s="6">
        <f>Sales[[#This Row],[OrderQuantity]]*Sales[[#This Row],[ItemCost]]</f>
        <v>1912.15</v>
      </c>
      <c r="G649" s="6">
        <f>Sales[[#This Row],[OrderQuantity]]*Sales[[#This Row],[ItemPrice]]</f>
        <v>3399.99</v>
      </c>
      <c r="H649" s="6">
        <f>Sales[[#This Row],[TotalRevenue]]-Sales[[#This Row],[TotalCost]]</f>
        <v>1487.8399999999997</v>
      </c>
      <c r="I649" s="4">
        <v>43021</v>
      </c>
      <c r="J649" s="4" t="str">
        <f>CONCATENATE(TEXT(Sales[[#This Row],[OrderDate]],"yyyy"),"-",TEXT(Sales[[#This Row],[OrderDate]],"mm"))</f>
        <v>2017-10</v>
      </c>
      <c r="K649" s="4">
        <v>43030</v>
      </c>
      <c r="L649">
        <v>9</v>
      </c>
      <c r="M649" t="s">
        <v>1644</v>
      </c>
      <c r="N649" t="s">
        <v>624</v>
      </c>
      <c r="O649" t="s">
        <v>138</v>
      </c>
      <c r="P649" t="s">
        <v>96</v>
      </c>
      <c r="Q649" t="s">
        <v>23</v>
      </c>
      <c r="R649" t="s">
        <v>33</v>
      </c>
      <c r="S649" t="s">
        <v>67</v>
      </c>
      <c r="T649" t="s">
        <v>35</v>
      </c>
      <c r="U649" t="s">
        <v>36</v>
      </c>
    </row>
    <row r="650" spans="1:21" x14ac:dyDescent="0.35">
      <c r="A650" t="s">
        <v>1699</v>
      </c>
      <c r="B650">
        <v>44673001</v>
      </c>
      <c r="C650">
        <v>1</v>
      </c>
      <c r="D650" s="1">
        <v>2171.29</v>
      </c>
      <c r="E650" s="1">
        <v>3578.27</v>
      </c>
      <c r="F650" s="6">
        <f>Sales[[#This Row],[OrderQuantity]]*Sales[[#This Row],[ItemCost]]</f>
        <v>2171.29</v>
      </c>
      <c r="G650" s="6">
        <f>Sales[[#This Row],[OrderQuantity]]*Sales[[#This Row],[ItemPrice]]</f>
        <v>3578.27</v>
      </c>
      <c r="H650" s="6">
        <f>Sales[[#This Row],[TotalRevenue]]-Sales[[#This Row],[TotalCost]]</f>
        <v>1406.98</v>
      </c>
      <c r="I650" s="4">
        <v>43025</v>
      </c>
      <c r="J650" s="4" t="str">
        <f>CONCATENATE(TEXT(Sales[[#This Row],[OrderDate]],"yyyy"),"-",TEXT(Sales[[#This Row],[OrderDate]],"mm"))</f>
        <v>2017-10</v>
      </c>
      <c r="K650" s="4">
        <v>43034</v>
      </c>
      <c r="L650">
        <v>9</v>
      </c>
      <c r="M650" t="s">
        <v>1700</v>
      </c>
      <c r="N650" t="s">
        <v>372</v>
      </c>
      <c r="O650" t="s">
        <v>282</v>
      </c>
      <c r="P650" t="s">
        <v>96</v>
      </c>
      <c r="Q650" t="s">
        <v>23</v>
      </c>
      <c r="R650" t="s">
        <v>24</v>
      </c>
      <c r="S650" t="s">
        <v>88</v>
      </c>
      <c r="T650" t="s">
        <v>26</v>
      </c>
      <c r="U650" t="s">
        <v>27</v>
      </c>
    </row>
    <row r="651" spans="1:21" x14ac:dyDescent="0.35">
      <c r="A651" t="s">
        <v>1764</v>
      </c>
      <c r="B651">
        <v>44704001</v>
      </c>
      <c r="C651">
        <v>1</v>
      </c>
      <c r="D651" s="1">
        <v>1898.09</v>
      </c>
      <c r="E651" s="1">
        <v>3374.99</v>
      </c>
      <c r="F651" s="6">
        <f>Sales[[#This Row],[OrderQuantity]]*Sales[[#This Row],[ItemCost]]</f>
        <v>1898.09</v>
      </c>
      <c r="G651" s="6">
        <f>Sales[[#This Row],[OrderQuantity]]*Sales[[#This Row],[ItemPrice]]</f>
        <v>3374.99</v>
      </c>
      <c r="H651" s="6">
        <f>Sales[[#This Row],[TotalRevenue]]-Sales[[#This Row],[TotalCost]]</f>
        <v>1476.8999999999999</v>
      </c>
      <c r="I651" s="4">
        <v>43032</v>
      </c>
      <c r="J651" s="4" t="str">
        <f>CONCATENATE(TEXT(Sales[[#This Row],[OrderDate]],"yyyy"),"-",TEXT(Sales[[#This Row],[OrderDate]],"mm"))</f>
        <v>2017-10</v>
      </c>
      <c r="K651" s="4">
        <v>43042</v>
      </c>
      <c r="L651">
        <v>10</v>
      </c>
      <c r="M651" t="s">
        <v>1765</v>
      </c>
      <c r="N651" t="s">
        <v>174</v>
      </c>
      <c r="O651" t="s">
        <v>95</v>
      </c>
      <c r="P651" t="s">
        <v>96</v>
      </c>
      <c r="Q651" t="s">
        <v>23</v>
      </c>
      <c r="R651" t="s">
        <v>33</v>
      </c>
      <c r="S651" t="s">
        <v>160</v>
      </c>
      <c r="T651" t="s">
        <v>1</v>
      </c>
      <c r="U651" t="s">
        <v>36</v>
      </c>
    </row>
    <row r="652" spans="1:21" x14ac:dyDescent="0.35">
      <c r="A652" t="s">
        <v>1801</v>
      </c>
      <c r="B652">
        <v>44722001</v>
      </c>
      <c r="C652">
        <v>1</v>
      </c>
      <c r="D652" s="1">
        <v>2171.29</v>
      </c>
      <c r="E652" s="1">
        <v>3578.27</v>
      </c>
      <c r="F652" s="6">
        <f>Sales[[#This Row],[OrderQuantity]]*Sales[[#This Row],[ItemCost]]</f>
        <v>2171.29</v>
      </c>
      <c r="G652" s="6">
        <f>Sales[[#This Row],[OrderQuantity]]*Sales[[#This Row],[ItemPrice]]</f>
        <v>3578.27</v>
      </c>
      <c r="H652" s="6">
        <f>Sales[[#This Row],[TotalRevenue]]-Sales[[#This Row],[TotalCost]]</f>
        <v>1406.98</v>
      </c>
      <c r="I652" s="4">
        <v>43036</v>
      </c>
      <c r="J652" s="4" t="str">
        <f>CONCATENATE(TEXT(Sales[[#This Row],[OrderDate]],"yyyy"),"-",TEXT(Sales[[#This Row],[OrderDate]],"mm"))</f>
        <v>2017-10</v>
      </c>
      <c r="K652" s="4">
        <v>43045</v>
      </c>
      <c r="L652">
        <v>9</v>
      </c>
      <c r="M652" t="s">
        <v>1802</v>
      </c>
      <c r="N652" t="s">
        <v>777</v>
      </c>
      <c r="O652" t="s">
        <v>138</v>
      </c>
      <c r="P652" t="s">
        <v>96</v>
      </c>
      <c r="Q652" t="s">
        <v>23</v>
      </c>
      <c r="R652" t="s">
        <v>24</v>
      </c>
      <c r="S652" t="s">
        <v>25</v>
      </c>
      <c r="T652" t="s">
        <v>26</v>
      </c>
      <c r="U652" t="s">
        <v>27</v>
      </c>
    </row>
    <row r="653" spans="1:21" x14ac:dyDescent="0.35">
      <c r="A653" t="s">
        <v>1803</v>
      </c>
      <c r="B653">
        <v>44723001</v>
      </c>
      <c r="C653">
        <v>1</v>
      </c>
      <c r="D653" s="1">
        <v>1912.15</v>
      </c>
      <c r="E653" s="1">
        <v>3399.99</v>
      </c>
      <c r="F653" s="6">
        <f>Sales[[#This Row],[OrderQuantity]]*Sales[[#This Row],[ItemCost]]</f>
        <v>1912.15</v>
      </c>
      <c r="G653" s="6">
        <f>Sales[[#This Row],[OrderQuantity]]*Sales[[#This Row],[ItemPrice]]</f>
        <v>3399.99</v>
      </c>
      <c r="H653" s="6">
        <f>Sales[[#This Row],[TotalRevenue]]-Sales[[#This Row],[TotalCost]]</f>
        <v>1487.8399999999997</v>
      </c>
      <c r="I653" s="4">
        <v>43036</v>
      </c>
      <c r="J653" s="4" t="str">
        <f>CONCATENATE(TEXT(Sales[[#This Row],[OrderDate]],"yyyy"),"-",TEXT(Sales[[#This Row],[OrderDate]],"mm"))</f>
        <v>2017-10</v>
      </c>
      <c r="K653" s="4">
        <v>43044</v>
      </c>
      <c r="L653">
        <v>8</v>
      </c>
      <c r="M653" t="s">
        <v>1804</v>
      </c>
      <c r="N653" t="s">
        <v>239</v>
      </c>
      <c r="O653" t="s">
        <v>122</v>
      </c>
      <c r="P653" t="s">
        <v>96</v>
      </c>
      <c r="Q653" t="s">
        <v>23</v>
      </c>
      <c r="R653" t="s">
        <v>33</v>
      </c>
      <c r="S653" t="s">
        <v>287</v>
      </c>
      <c r="T653" t="s">
        <v>35</v>
      </c>
      <c r="U653" t="s">
        <v>36</v>
      </c>
    </row>
    <row r="654" spans="1:21" x14ac:dyDescent="0.35">
      <c r="A654" t="s">
        <v>1850</v>
      </c>
      <c r="B654">
        <v>44808001</v>
      </c>
      <c r="C654">
        <v>1</v>
      </c>
      <c r="D654" s="1">
        <v>2171.29</v>
      </c>
      <c r="E654" s="1">
        <v>3578.27</v>
      </c>
      <c r="F654" s="6">
        <f>Sales[[#This Row],[OrderQuantity]]*Sales[[#This Row],[ItemCost]]</f>
        <v>2171.29</v>
      </c>
      <c r="G654" s="6">
        <f>Sales[[#This Row],[OrderQuantity]]*Sales[[#This Row],[ItemPrice]]</f>
        <v>3578.27</v>
      </c>
      <c r="H654" s="6">
        <f>Sales[[#This Row],[TotalRevenue]]-Sales[[#This Row],[TotalCost]]</f>
        <v>1406.98</v>
      </c>
      <c r="I654" s="4">
        <v>43040</v>
      </c>
      <c r="J654" s="4" t="str">
        <f>CONCATENATE(TEXT(Sales[[#This Row],[OrderDate]],"yyyy"),"-",TEXT(Sales[[#This Row],[OrderDate]],"mm"))</f>
        <v>2017-11</v>
      </c>
      <c r="K654" s="4">
        <v>43047</v>
      </c>
      <c r="L654">
        <v>7</v>
      </c>
      <c r="M654" t="s">
        <v>1851</v>
      </c>
      <c r="N654" t="s">
        <v>239</v>
      </c>
      <c r="O654" t="s">
        <v>122</v>
      </c>
      <c r="P654" t="s">
        <v>96</v>
      </c>
      <c r="Q654" t="s">
        <v>23</v>
      </c>
      <c r="R654" t="s">
        <v>24</v>
      </c>
      <c r="S654" t="s">
        <v>55</v>
      </c>
      <c r="T654" t="s">
        <v>26</v>
      </c>
      <c r="U654" t="s">
        <v>27</v>
      </c>
    </row>
    <row r="655" spans="1:21" x14ac:dyDescent="0.35">
      <c r="A655" t="s">
        <v>1896</v>
      </c>
      <c r="B655">
        <v>44831001</v>
      </c>
      <c r="C655">
        <v>1</v>
      </c>
      <c r="D655" s="1">
        <v>1898.09</v>
      </c>
      <c r="E655" s="1">
        <v>3374.99</v>
      </c>
      <c r="F655" s="6">
        <f>Sales[[#This Row],[OrderQuantity]]*Sales[[#This Row],[ItemCost]]</f>
        <v>1898.09</v>
      </c>
      <c r="G655" s="6">
        <f>Sales[[#This Row],[OrderQuantity]]*Sales[[#This Row],[ItemPrice]]</f>
        <v>3374.99</v>
      </c>
      <c r="H655" s="6">
        <f>Sales[[#This Row],[TotalRevenue]]-Sales[[#This Row],[TotalCost]]</f>
        <v>1476.8999999999999</v>
      </c>
      <c r="I655" s="4">
        <v>43043</v>
      </c>
      <c r="J655" s="4" t="str">
        <f>CONCATENATE(TEXT(Sales[[#This Row],[OrderDate]],"yyyy"),"-",TEXT(Sales[[#This Row],[OrderDate]],"mm"))</f>
        <v>2017-11</v>
      </c>
      <c r="K655" s="4">
        <v>43045</v>
      </c>
      <c r="L655">
        <v>2</v>
      </c>
      <c r="M655" t="s">
        <v>1897</v>
      </c>
      <c r="N655" t="s">
        <v>1898</v>
      </c>
      <c r="O655" t="s">
        <v>282</v>
      </c>
      <c r="P655" t="s">
        <v>96</v>
      </c>
      <c r="Q655" t="s">
        <v>23</v>
      </c>
      <c r="R655" t="s">
        <v>33</v>
      </c>
      <c r="S655" t="s">
        <v>160</v>
      </c>
      <c r="T655" t="s">
        <v>1</v>
      </c>
      <c r="U655" t="s">
        <v>36</v>
      </c>
    </row>
    <row r="656" spans="1:21" x14ac:dyDescent="0.35">
      <c r="A656" t="s">
        <v>1909</v>
      </c>
      <c r="B656">
        <v>44837001</v>
      </c>
      <c r="C656">
        <v>1</v>
      </c>
      <c r="D656" s="1">
        <v>2171.29</v>
      </c>
      <c r="E656" s="1">
        <v>3578.27</v>
      </c>
      <c r="F656" s="6">
        <f>Sales[[#This Row],[OrderQuantity]]*Sales[[#This Row],[ItemCost]]</f>
        <v>2171.29</v>
      </c>
      <c r="G656" s="6">
        <f>Sales[[#This Row],[OrderQuantity]]*Sales[[#This Row],[ItemPrice]]</f>
        <v>3578.27</v>
      </c>
      <c r="H656" s="6">
        <f>Sales[[#This Row],[TotalRevenue]]-Sales[[#This Row],[TotalCost]]</f>
        <v>1406.98</v>
      </c>
      <c r="I656" s="4">
        <v>43044</v>
      </c>
      <c r="J656" s="4" t="str">
        <f>CONCATENATE(TEXT(Sales[[#This Row],[OrderDate]],"yyyy"),"-",TEXT(Sales[[#This Row],[OrderDate]],"mm"))</f>
        <v>2017-11</v>
      </c>
      <c r="K656" s="4">
        <v>43047</v>
      </c>
      <c r="L656">
        <v>3</v>
      </c>
      <c r="M656" t="s">
        <v>1910</v>
      </c>
      <c r="N656" t="s">
        <v>600</v>
      </c>
      <c r="O656" t="s">
        <v>122</v>
      </c>
      <c r="P656" t="s">
        <v>96</v>
      </c>
      <c r="Q656" t="s">
        <v>23</v>
      </c>
      <c r="R656" t="s">
        <v>24</v>
      </c>
      <c r="S656" t="s">
        <v>71</v>
      </c>
      <c r="T656" t="s">
        <v>26</v>
      </c>
      <c r="U656" t="s">
        <v>27</v>
      </c>
    </row>
    <row r="657" spans="1:21" x14ac:dyDescent="0.35">
      <c r="A657" t="s">
        <v>1911</v>
      </c>
      <c r="B657">
        <v>44838001</v>
      </c>
      <c r="C657">
        <v>1</v>
      </c>
      <c r="D657" s="1">
        <v>2171.29</v>
      </c>
      <c r="E657" s="1">
        <v>3578.27</v>
      </c>
      <c r="F657" s="6">
        <f>Sales[[#This Row],[OrderQuantity]]*Sales[[#This Row],[ItemCost]]</f>
        <v>2171.29</v>
      </c>
      <c r="G657" s="6">
        <f>Sales[[#This Row],[OrderQuantity]]*Sales[[#This Row],[ItemPrice]]</f>
        <v>3578.27</v>
      </c>
      <c r="H657" s="6">
        <f>Sales[[#This Row],[TotalRevenue]]-Sales[[#This Row],[TotalCost]]</f>
        <v>1406.98</v>
      </c>
      <c r="I657" s="4">
        <v>43044</v>
      </c>
      <c r="J657" s="4" t="str">
        <f>CONCATENATE(TEXT(Sales[[#This Row],[OrderDate]],"yyyy"),"-",TEXT(Sales[[#This Row],[OrderDate]],"mm"))</f>
        <v>2017-11</v>
      </c>
      <c r="K657" s="4">
        <v>43046</v>
      </c>
      <c r="L657">
        <v>2</v>
      </c>
      <c r="M657" t="s">
        <v>1912</v>
      </c>
      <c r="N657" t="s">
        <v>137</v>
      </c>
      <c r="O657" t="s">
        <v>138</v>
      </c>
      <c r="P657" t="s">
        <v>96</v>
      </c>
      <c r="Q657" t="s">
        <v>23</v>
      </c>
      <c r="R657" t="s">
        <v>24</v>
      </c>
      <c r="S657" t="s">
        <v>55</v>
      </c>
      <c r="T657" t="s">
        <v>26</v>
      </c>
      <c r="U657" t="s">
        <v>27</v>
      </c>
    </row>
    <row r="658" spans="1:21" x14ac:dyDescent="0.35">
      <c r="A658" t="s">
        <v>1919</v>
      </c>
      <c r="B658">
        <v>44842001</v>
      </c>
      <c r="C658">
        <v>1</v>
      </c>
      <c r="D658" s="1">
        <v>2171.29</v>
      </c>
      <c r="E658" s="1">
        <v>3578.27</v>
      </c>
      <c r="F658" s="6">
        <f>Sales[[#This Row],[OrderQuantity]]*Sales[[#This Row],[ItemCost]]</f>
        <v>2171.29</v>
      </c>
      <c r="G658" s="6">
        <f>Sales[[#This Row],[OrderQuantity]]*Sales[[#This Row],[ItemPrice]]</f>
        <v>3578.27</v>
      </c>
      <c r="H658" s="6">
        <f>Sales[[#This Row],[TotalRevenue]]-Sales[[#This Row],[TotalCost]]</f>
        <v>1406.98</v>
      </c>
      <c r="I658" s="4">
        <v>43045</v>
      </c>
      <c r="J658" s="4" t="str">
        <f>CONCATENATE(TEXT(Sales[[#This Row],[OrderDate]],"yyyy"),"-",TEXT(Sales[[#This Row],[OrderDate]],"mm"))</f>
        <v>2017-11</v>
      </c>
      <c r="K658" s="4">
        <v>43051</v>
      </c>
      <c r="L658">
        <v>6</v>
      </c>
      <c r="M658" t="s">
        <v>1920</v>
      </c>
      <c r="N658" t="s">
        <v>174</v>
      </c>
      <c r="O658" t="s">
        <v>95</v>
      </c>
      <c r="P658" t="s">
        <v>96</v>
      </c>
      <c r="Q658" t="s">
        <v>23</v>
      </c>
      <c r="R658" t="s">
        <v>24</v>
      </c>
      <c r="S658" t="s">
        <v>25</v>
      </c>
      <c r="T658" t="s">
        <v>26</v>
      </c>
      <c r="U658" t="s">
        <v>27</v>
      </c>
    </row>
    <row r="659" spans="1:21" x14ac:dyDescent="0.35">
      <c r="A659" t="s">
        <v>1935</v>
      </c>
      <c r="B659">
        <v>44850001</v>
      </c>
      <c r="C659">
        <v>1</v>
      </c>
      <c r="D659" s="1">
        <v>413.15</v>
      </c>
      <c r="E659" s="1">
        <v>699.1</v>
      </c>
      <c r="F659" s="6">
        <f>Sales[[#This Row],[OrderQuantity]]*Sales[[#This Row],[ItemCost]]</f>
        <v>413.15</v>
      </c>
      <c r="G659" s="6">
        <f>Sales[[#This Row],[OrderQuantity]]*Sales[[#This Row],[ItemPrice]]</f>
        <v>699.1</v>
      </c>
      <c r="H659" s="6">
        <f>Sales[[#This Row],[TotalRevenue]]-Sales[[#This Row],[TotalCost]]</f>
        <v>285.95000000000005</v>
      </c>
      <c r="I659" s="4">
        <v>43046</v>
      </c>
      <c r="J659" s="4" t="str">
        <f>CONCATENATE(TEXT(Sales[[#This Row],[OrderDate]],"yyyy"),"-",TEXT(Sales[[#This Row],[OrderDate]],"mm"))</f>
        <v>2017-11</v>
      </c>
      <c r="K659" s="4">
        <v>43054</v>
      </c>
      <c r="L659">
        <v>8</v>
      </c>
      <c r="M659" t="s">
        <v>1936</v>
      </c>
      <c r="N659" t="s">
        <v>497</v>
      </c>
      <c r="O659" t="s">
        <v>138</v>
      </c>
      <c r="P659" t="s">
        <v>96</v>
      </c>
      <c r="Q659" t="s">
        <v>23</v>
      </c>
      <c r="R659" t="s">
        <v>24</v>
      </c>
      <c r="S659" t="s">
        <v>46</v>
      </c>
      <c r="T659" t="s">
        <v>1</v>
      </c>
      <c r="U659" t="s">
        <v>47</v>
      </c>
    </row>
    <row r="660" spans="1:21" x14ac:dyDescent="0.35">
      <c r="A660" t="s">
        <v>2041</v>
      </c>
      <c r="B660">
        <v>44902001</v>
      </c>
      <c r="C660">
        <v>1</v>
      </c>
      <c r="D660" s="1">
        <v>2171.29</v>
      </c>
      <c r="E660" s="1">
        <v>3578.27</v>
      </c>
      <c r="F660" s="6">
        <f>Sales[[#This Row],[OrderQuantity]]*Sales[[#This Row],[ItemCost]]</f>
        <v>2171.29</v>
      </c>
      <c r="G660" s="6">
        <f>Sales[[#This Row],[OrderQuantity]]*Sales[[#This Row],[ItemPrice]]</f>
        <v>3578.27</v>
      </c>
      <c r="H660" s="6">
        <f>Sales[[#This Row],[TotalRevenue]]-Sales[[#This Row],[TotalCost]]</f>
        <v>1406.98</v>
      </c>
      <c r="I660" s="4">
        <v>43052</v>
      </c>
      <c r="J660" s="4" t="str">
        <f>CONCATENATE(TEXT(Sales[[#This Row],[OrderDate]],"yyyy"),"-",TEXT(Sales[[#This Row],[OrderDate]],"mm"))</f>
        <v>2017-11</v>
      </c>
      <c r="K660" s="4">
        <v>43056</v>
      </c>
      <c r="L660">
        <v>4</v>
      </c>
      <c r="M660" t="s">
        <v>2042</v>
      </c>
      <c r="N660" t="s">
        <v>621</v>
      </c>
      <c r="O660" t="s">
        <v>122</v>
      </c>
      <c r="P660" t="s">
        <v>96</v>
      </c>
      <c r="Q660" t="s">
        <v>23</v>
      </c>
      <c r="R660" t="s">
        <v>24</v>
      </c>
      <c r="S660" t="s">
        <v>88</v>
      </c>
      <c r="T660" t="s">
        <v>26</v>
      </c>
      <c r="U660" t="s">
        <v>27</v>
      </c>
    </row>
    <row r="661" spans="1:21" x14ac:dyDescent="0.35">
      <c r="A661" t="s">
        <v>2047</v>
      </c>
      <c r="B661">
        <v>44905001</v>
      </c>
      <c r="C661">
        <v>1</v>
      </c>
      <c r="D661" s="1">
        <v>2171.29</v>
      </c>
      <c r="E661" s="1">
        <v>3578.27</v>
      </c>
      <c r="F661" s="6">
        <f>Sales[[#This Row],[OrderQuantity]]*Sales[[#This Row],[ItemCost]]</f>
        <v>2171.29</v>
      </c>
      <c r="G661" s="6">
        <f>Sales[[#This Row],[OrderQuantity]]*Sales[[#This Row],[ItemPrice]]</f>
        <v>3578.27</v>
      </c>
      <c r="H661" s="6">
        <f>Sales[[#This Row],[TotalRevenue]]-Sales[[#This Row],[TotalCost]]</f>
        <v>1406.98</v>
      </c>
      <c r="I661" s="4">
        <v>43053</v>
      </c>
      <c r="J661" s="4" t="str">
        <f>CONCATENATE(TEXT(Sales[[#This Row],[OrderDate]],"yyyy"),"-",TEXT(Sales[[#This Row],[OrderDate]],"mm"))</f>
        <v>2017-11</v>
      </c>
      <c r="K661" s="4">
        <v>43063</v>
      </c>
      <c r="L661">
        <v>10</v>
      </c>
      <c r="M661" t="s">
        <v>2048</v>
      </c>
      <c r="N661" t="s">
        <v>600</v>
      </c>
      <c r="O661" t="s">
        <v>122</v>
      </c>
      <c r="P661" t="s">
        <v>96</v>
      </c>
      <c r="Q661" t="s">
        <v>23</v>
      </c>
      <c r="R661" t="s">
        <v>24</v>
      </c>
      <c r="S661" t="s">
        <v>71</v>
      </c>
      <c r="T661" t="s">
        <v>26</v>
      </c>
      <c r="U661" t="s">
        <v>27</v>
      </c>
    </row>
    <row r="662" spans="1:21" x14ac:dyDescent="0.35">
      <c r="A662" t="s">
        <v>2051</v>
      </c>
      <c r="B662">
        <v>44907001</v>
      </c>
      <c r="C662">
        <v>1</v>
      </c>
      <c r="D662" s="1">
        <v>413.15</v>
      </c>
      <c r="E662" s="1">
        <v>699.1</v>
      </c>
      <c r="F662" s="6">
        <f>Sales[[#This Row],[OrderQuantity]]*Sales[[#This Row],[ItemCost]]</f>
        <v>413.15</v>
      </c>
      <c r="G662" s="6">
        <f>Sales[[#This Row],[OrderQuantity]]*Sales[[#This Row],[ItemPrice]]</f>
        <v>699.1</v>
      </c>
      <c r="H662" s="6">
        <f>Sales[[#This Row],[TotalRevenue]]-Sales[[#This Row],[TotalCost]]</f>
        <v>285.95000000000005</v>
      </c>
      <c r="I662" s="4">
        <v>43053</v>
      </c>
      <c r="J662" s="4" t="str">
        <f>CONCATENATE(TEXT(Sales[[#This Row],[OrderDate]],"yyyy"),"-",TEXT(Sales[[#This Row],[OrderDate]],"mm"))</f>
        <v>2017-11</v>
      </c>
      <c r="K662" s="4">
        <v>43058</v>
      </c>
      <c r="L662">
        <v>5</v>
      </c>
      <c r="M662" t="s">
        <v>2052</v>
      </c>
      <c r="N662" t="s">
        <v>497</v>
      </c>
      <c r="O662" t="s">
        <v>138</v>
      </c>
      <c r="P662" t="s">
        <v>96</v>
      </c>
      <c r="Q662" t="s">
        <v>23</v>
      </c>
      <c r="R662" t="s">
        <v>24</v>
      </c>
      <c r="S662" t="s">
        <v>450</v>
      </c>
      <c r="T662" t="s">
        <v>26</v>
      </c>
      <c r="U662" t="s">
        <v>47</v>
      </c>
    </row>
    <row r="663" spans="1:21" x14ac:dyDescent="0.35">
      <c r="A663" t="s">
        <v>2071</v>
      </c>
      <c r="B663">
        <v>44917001</v>
      </c>
      <c r="C663">
        <v>1</v>
      </c>
      <c r="D663" s="1">
        <v>2171.29</v>
      </c>
      <c r="E663" s="1">
        <v>3578.27</v>
      </c>
      <c r="F663" s="6">
        <f>Sales[[#This Row],[OrderQuantity]]*Sales[[#This Row],[ItemCost]]</f>
        <v>2171.29</v>
      </c>
      <c r="G663" s="6">
        <f>Sales[[#This Row],[OrderQuantity]]*Sales[[#This Row],[ItemPrice]]</f>
        <v>3578.27</v>
      </c>
      <c r="H663" s="6">
        <f>Sales[[#This Row],[TotalRevenue]]-Sales[[#This Row],[TotalCost]]</f>
        <v>1406.98</v>
      </c>
      <c r="I663" s="4">
        <v>43054</v>
      </c>
      <c r="J663" s="4" t="str">
        <f>CONCATENATE(TEXT(Sales[[#This Row],[OrderDate]],"yyyy"),"-",TEXT(Sales[[#This Row],[OrderDate]],"mm"))</f>
        <v>2017-11</v>
      </c>
      <c r="K663" s="4">
        <v>43063</v>
      </c>
      <c r="L663">
        <v>9</v>
      </c>
      <c r="M663" t="s">
        <v>2072</v>
      </c>
      <c r="N663" t="s">
        <v>1122</v>
      </c>
      <c r="O663" t="s">
        <v>95</v>
      </c>
      <c r="P663" t="s">
        <v>96</v>
      </c>
      <c r="Q663" t="s">
        <v>23</v>
      </c>
      <c r="R663" t="s">
        <v>24</v>
      </c>
      <c r="S663" t="s">
        <v>25</v>
      </c>
      <c r="T663" t="s">
        <v>26</v>
      </c>
      <c r="U663" t="s">
        <v>27</v>
      </c>
    </row>
    <row r="664" spans="1:21" x14ac:dyDescent="0.35">
      <c r="A664" t="s">
        <v>2073</v>
      </c>
      <c r="B664">
        <v>44918001</v>
      </c>
      <c r="C664">
        <v>1</v>
      </c>
      <c r="D664" s="1">
        <v>1898.09</v>
      </c>
      <c r="E664" s="1">
        <v>3374.99</v>
      </c>
      <c r="F664" s="6">
        <f>Sales[[#This Row],[OrderQuantity]]*Sales[[#This Row],[ItemCost]]</f>
        <v>1898.09</v>
      </c>
      <c r="G664" s="6">
        <f>Sales[[#This Row],[OrderQuantity]]*Sales[[#This Row],[ItemPrice]]</f>
        <v>3374.99</v>
      </c>
      <c r="H664" s="6">
        <f>Sales[[#This Row],[TotalRevenue]]-Sales[[#This Row],[TotalCost]]</f>
        <v>1476.8999999999999</v>
      </c>
      <c r="I664" s="4">
        <v>43054</v>
      </c>
      <c r="J664" s="4" t="str">
        <f>CONCATENATE(TEXT(Sales[[#This Row],[OrderDate]],"yyyy"),"-",TEXT(Sales[[#This Row],[OrderDate]],"mm"))</f>
        <v>2017-11</v>
      </c>
      <c r="K664" s="4">
        <v>43056</v>
      </c>
      <c r="L664">
        <v>2</v>
      </c>
      <c r="M664" t="s">
        <v>2074</v>
      </c>
      <c r="N664" t="s">
        <v>2075</v>
      </c>
      <c r="O664" t="s">
        <v>95</v>
      </c>
      <c r="P664" t="s">
        <v>96</v>
      </c>
      <c r="Q664" t="s">
        <v>23</v>
      </c>
      <c r="R664" t="s">
        <v>33</v>
      </c>
      <c r="S664" t="s">
        <v>160</v>
      </c>
      <c r="T664" t="s">
        <v>1</v>
      </c>
      <c r="U664" t="s">
        <v>36</v>
      </c>
    </row>
    <row r="665" spans="1:21" x14ac:dyDescent="0.35">
      <c r="A665" t="s">
        <v>2139</v>
      </c>
      <c r="B665">
        <v>44949001</v>
      </c>
      <c r="C665">
        <v>1</v>
      </c>
      <c r="D665" s="1">
        <v>1898.09</v>
      </c>
      <c r="E665" s="1">
        <v>3374.99</v>
      </c>
      <c r="F665" s="6">
        <f>Sales[[#This Row],[OrderQuantity]]*Sales[[#This Row],[ItemCost]]</f>
        <v>1898.09</v>
      </c>
      <c r="G665" s="6">
        <f>Sales[[#This Row],[OrderQuantity]]*Sales[[#This Row],[ItemPrice]]</f>
        <v>3374.99</v>
      </c>
      <c r="H665" s="6">
        <f>Sales[[#This Row],[TotalRevenue]]-Sales[[#This Row],[TotalCost]]</f>
        <v>1476.8999999999999</v>
      </c>
      <c r="I665" s="4">
        <v>43058</v>
      </c>
      <c r="J665" s="4" t="str">
        <f>CONCATENATE(TEXT(Sales[[#This Row],[OrderDate]],"yyyy"),"-",TEXT(Sales[[#This Row],[OrderDate]],"mm"))</f>
        <v>2017-11</v>
      </c>
      <c r="K665" s="4">
        <v>43064</v>
      </c>
      <c r="L665">
        <v>6</v>
      </c>
      <c r="M665" t="s">
        <v>2140</v>
      </c>
      <c r="N665" t="s">
        <v>1586</v>
      </c>
      <c r="O665" t="s">
        <v>282</v>
      </c>
      <c r="P665" t="s">
        <v>96</v>
      </c>
      <c r="Q665" t="s">
        <v>23</v>
      </c>
      <c r="R665" t="s">
        <v>33</v>
      </c>
      <c r="S665" t="s">
        <v>435</v>
      </c>
      <c r="T665" t="s">
        <v>1</v>
      </c>
      <c r="U665" t="s">
        <v>36</v>
      </c>
    </row>
    <row r="666" spans="1:21" x14ac:dyDescent="0.35">
      <c r="A666" t="s">
        <v>2179</v>
      </c>
      <c r="B666">
        <v>44968001</v>
      </c>
      <c r="C666">
        <v>1</v>
      </c>
      <c r="D666" s="1">
        <v>413.15</v>
      </c>
      <c r="E666" s="1">
        <v>699.1</v>
      </c>
      <c r="F666" s="6">
        <f>Sales[[#This Row],[OrderQuantity]]*Sales[[#This Row],[ItemCost]]</f>
        <v>413.15</v>
      </c>
      <c r="G666" s="6">
        <f>Sales[[#This Row],[OrderQuantity]]*Sales[[#This Row],[ItemPrice]]</f>
        <v>699.1</v>
      </c>
      <c r="H666" s="6">
        <f>Sales[[#This Row],[TotalRevenue]]-Sales[[#This Row],[TotalCost]]</f>
        <v>285.95000000000005</v>
      </c>
      <c r="I666" s="4">
        <v>43060</v>
      </c>
      <c r="J666" s="4" t="str">
        <f>CONCATENATE(TEXT(Sales[[#This Row],[OrderDate]],"yyyy"),"-",TEXT(Sales[[#This Row],[OrderDate]],"mm"))</f>
        <v>2017-11</v>
      </c>
      <c r="K666" s="4">
        <v>43063</v>
      </c>
      <c r="L666">
        <v>3</v>
      </c>
      <c r="M666" t="s">
        <v>2180</v>
      </c>
      <c r="N666" t="s">
        <v>2075</v>
      </c>
      <c r="O666" t="s">
        <v>95</v>
      </c>
      <c r="P666" t="s">
        <v>96</v>
      </c>
      <c r="Q666" t="s">
        <v>23</v>
      </c>
      <c r="R666" t="s">
        <v>24</v>
      </c>
      <c r="S666" t="s">
        <v>337</v>
      </c>
      <c r="T666" t="s">
        <v>1</v>
      </c>
      <c r="U666" t="s">
        <v>47</v>
      </c>
    </row>
    <row r="667" spans="1:21" x14ac:dyDescent="0.35">
      <c r="A667" t="s">
        <v>2248</v>
      </c>
      <c r="B667">
        <v>45002001</v>
      </c>
      <c r="C667">
        <v>1</v>
      </c>
      <c r="D667" s="1">
        <v>2171.29</v>
      </c>
      <c r="E667" s="1">
        <v>3578.27</v>
      </c>
      <c r="F667" s="6">
        <f>Sales[[#This Row],[OrderQuantity]]*Sales[[#This Row],[ItemCost]]</f>
        <v>2171.29</v>
      </c>
      <c r="G667" s="6">
        <f>Sales[[#This Row],[OrderQuantity]]*Sales[[#This Row],[ItemPrice]]</f>
        <v>3578.27</v>
      </c>
      <c r="H667" s="6">
        <f>Sales[[#This Row],[TotalRevenue]]-Sales[[#This Row],[TotalCost]]</f>
        <v>1406.98</v>
      </c>
      <c r="I667" s="4">
        <v>43065</v>
      </c>
      <c r="J667" s="4" t="str">
        <f>CONCATENATE(TEXT(Sales[[#This Row],[OrderDate]],"yyyy"),"-",TEXT(Sales[[#This Row],[OrderDate]],"mm"))</f>
        <v>2017-11</v>
      </c>
      <c r="K667" s="4">
        <v>43069</v>
      </c>
      <c r="L667">
        <v>4</v>
      </c>
      <c r="M667" t="s">
        <v>2249</v>
      </c>
      <c r="N667" t="s">
        <v>174</v>
      </c>
      <c r="O667" t="s">
        <v>777</v>
      </c>
      <c r="P667" t="s">
        <v>96</v>
      </c>
      <c r="Q667" t="s">
        <v>23</v>
      </c>
      <c r="R667" t="s">
        <v>24</v>
      </c>
      <c r="S667" t="s">
        <v>71</v>
      </c>
      <c r="T667" t="s">
        <v>26</v>
      </c>
      <c r="U667" t="s">
        <v>27</v>
      </c>
    </row>
    <row r="668" spans="1:21" x14ac:dyDescent="0.35">
      <c r="A668" t="s">
        <v>2258</v>
      </c>
      <c r="B668">
        <v>45007001</v>
      </c>
      <c r="C668">
        <v>1</v>
      </c>
      <c r="D668" s="1">
        <v>2171.29</v>
      </c>
      <c r="E668" s="1">
        <v>3578.27</v>
      </c>
      <c r="F668" s="6">
        <f>Sales[[#This Row],[OrderQuantity]]*Sales[[#This Row],[ItemCost]]</f>
        <v>2171.29</v>
      </c>
      <c r="G668" s="6">
        <f>Sales[[#This Row],[OrderQuantity]]*Sales[[#This Row],[ItemPrice]]</f>
        <v>3578.27</v>
      </c>
      <c r="H668" s="6">
        <f>Sales[[#This Row],[TotalRevenue]]-Sales[[#This Row],[TotalCost]]</f>
        <v>1406.98</v>
      </c>
      <c r="I668" s="4">
        <v>43066</v>
      </c>
      <c r="J668" s="4" t="str">
        <f>CONCATENATE(TEXT(Sales[[#This Row],[OrderDate]],"yyyy"),"-",TEXT(Sales[[#This Row],[OrderDate]],"mm"))</f>
        <v>2017-11</v>
      </c>
      <c r="K668" s="4">
        <v>43075</v>
      </c>
      <c r="L668">
        <v>9</v>
      </c>
      <c r="M668" t="s">
        <v>2259</v>
      </c>
      <c r="N668" t="s">
        <v>1483</v>
      </c>
      <c r="O668" t="s">
        <v>95</v>
      </c>
      <c r="P668" t="s">
        <v>96</v>
      </c>
      <c r="Q668" t="s">
        <v>23</v>
      </c>
      <c r="R668" t="s">
        <v>24</v>
      </c>
      <c r="S668" t="s">
        <v>25</v>
      </c>
      <c r="T668" t="s">
        <v>26</v>
      </c>
      <c r="U668" t="s">
        <v>27</v>
      </c>
    </row>
    <row r="669" spans="1:21" x14ac:dyDescent="0.35">
      <c r="A669" t="s">
        <v>2262</v>
      </c>
      <c r="B669">
        <v>45009001</v>
      </c>
      <c r="C669">
        <v>1</v>
      </c>
      <c r="D669" s="1">
        <v>413.15</v>
      </c>
      <c r="E669" s="1">
        <v>699.1</v>
      </c>
      <c r="F669" s="6">
        <f>Sales[[#This Row],[OrderQuantity]]*Sales[[#This Row],[ItemCost]]</f>
        <v>413.15</v>
      </c>
      <c r="G669" s="6">
        <f>Sales[[#This Row],[OrderQuantity]]*Sales[[#This Row],[ItemPrice]]</f>
        <v>699.1</v>
      </c>
      <c r="H669" s="6">
        <f>Sales[[#This Row],[TotalRevenue]]-Sales[[#This Row],[TotalCost]]</f>
        <v>285.95000000000005</v>
      </c>
      <c r="I669" s="4">
        <v>43066</v>
      </c>
      <c r="J669" s="4" t="str">
        <f>CONCATENATE(TEXT(Sales[[#This Row],[OrderDate]],"yyyy"),"-",TEXT(Sales[[#This Row],[OrderDate]],"mm"))</f>
        <v>2017-11</v>
      </c>
      <c r="K669" s="4">
        <v>43072</v>
      </c>
      <c r="L669">
        <v>6</v>
      </c>
      <c r="M669" t="s">
        <v>2263</v>
      </c>
      <c r="N669" t="s">
        <v>1307</v>
      </c>
      <c r="O669" t="s">
        <v>282</v>
      </c>
      <c r="P669" t="s">
        <v>96</v>
      </c>
      <c r="Q669" t="s">
        <v>23</v>
      </c>
      <c r="R669" t="s">
        <v>24</v>
      </c>
      <c r="S669" t="s">
        <v>414</v>
      </c>
      <c r="T669" t="s">
        <v>1</v>
      </c>
      <c r="U669" t="s">
        <v>47</v>
      </c>
    </row>
    <row r="670" spans="1:21" x14ac:dyDescent="0.35">
      <c r="A670" t="s">
        <v>2291</v>
      </c>
      <c r="B670">
        <v>45023001</v>
      </c>
      <c r="C670">
        <v>1</v>
      </c>
      <c r="D670" s="1">
        <v>2171.29</v>
      </c>
      <c r="E670" s="1">
        <v>3578.27</v>
      </c>
      <c r="F670" s="6">
        <f>Sales[[#This Row],[OrderQuantity]]*Sales[[#This Row],[ItemCost]]</f>
        <v>2171.29</v>
      </c>
      <c r="G670" s="6">
        <f>Sales[[#This Row],[OrderQuantity]]*Sales[[#This Row],[ItemPrice]]</f>
        <v>3578.27</v>
      </c>
      <c r="H670" s="6">
        <f>Sales[[#This Row],[TotalRevenue]]-Sales[[#This Row],[TotalCost]]</f>
        <v>1406.98</v>
      </c>
      <c r="I670" s="4">
        <v>43067</v>
      </c>
      <c r="J670" s="4" t="str">
        <f>CONCATENATE(TEXT(Sales[[#This Row],[OrderDate]],"yyyy"),"-",TEXT(Sales[[#This Row],[OrderDate]],"mm"))</f>
        <v>2017-11</v>
      </c>
      <c r="K670" s="4">
        <v>43071</v>
      </c>
      <c r="L670">
        <v>4</v>
      </c>
      <c r="M670" t="s">
        <v>2292</v>
      </c>
      <c r="N670" t="s">
        <v>2293</v>
      </c>
      <c r="O670" t="s">
        <v>138</v>
      </c>
      <c r="P670" t="s">
        <v>96</v>
      </c>
      <c r="Q670" t="s">
        <v>23</v>
      </c>
      <c r="R670" t="s">
        <v>24</v>
      </c>
      <c r="S670" t="s">
        <v>25</v>
      </c>
      <c r="T670" t="s">
        <v>26</v>
      </c>
      <c r="U670" t="s">
        <v>27</v>
      </c>
    </row>
    <row r="671" spans="1:21" x14ac:dyDescent="0.35">
      <c r="A671" t="s">
        <v>2294</v>
      </c>
      <c r="B671">
        <v>45024001</v>
      </c>
      <c r="C671">
        <v>1</v>
      </c>
      <c r="D671" s="1">
        <v>1912.15</v>
      </c>
      <c r="E671" s="1">
        <v>3399.99</v>
      </c>
      <c r="F671" s="6">
        <f>Sales[[#This Row],[OrderQuantity]]*Sales[[#This Row],[ItemCost]]</f>
        <v>1912.15</v>
      </c>
      <c r="G671" s="6">
        <f>Sales[[#This Row],[OrderQuantity]]*Sales[[#This Row],[ItemPrice]]</f>
        <v>3399.99</v>
      </c>
      <c r="H671" s="6">
        <f>Sales[[#This Row],[TotalRevenue]]-Sales[[#This Row],[TotalCost]]</f>
        <v>1487.8399999999997</v>
      </c>
      <c r="I671" s="4">
        <v>43068</v>
      </c>
      <c r="J671" s="4" t="str">
        <f>CONCATENATE(TEXT(Sales[[#This Row],[OrderDate]],"yyyy"),"-",TEXT(Sales[[#This Row],[OrderDate]],"mm"))</f>
        <v>2017-11</v>
      </c>
      <c r="K671" s="4">
        <v>43070</v>
      </c>
      <c r="L671">
        <v>2</v>
      </c>
      <c r="M671" t="s">
        <v>2295</v>
      </c>
      <c r="N671" t="s">
        <v>777</v>
      </c>
      <c r="O671" t="s">
        <v>777</v>
      </c>
      <c r="P671" t="s">
        <v>96</v>
      </c>
      <c r="Q671" t="s">
        <v>23</v>
      </c>
      <c r="R671" t="s">
        <v>33</v>
      </c>
      <c r="S671" t="s">
        <v>67</v>
      </c>
      <c r="T671" t="s">
        <v>35</v>
      </c>
      <c r="U671" t="s">
        <v>36</v>
      </c>
    </row>
    <row r="672" spans="1:21" x14ac:dyDescent="0.35">
      <c r="A672" t="s">
        <v>2311</v>
      </c>
      <c r="B672">
        <v>45032001</v>
      </c>
      <c r="C672">
        <v>1</v>
      </c>
      <c r="D672" s="1">
        <v>2171.29</v>
      </c>
      <c r="E672" s="1">
        <v>3578.27</v>
      </c>
      <c r="F672" s="6">
        <f>Sales[[#This Row],[OrderQuantity]]*Sales[[#This Row],[ItemCost]]</f>
        <v>2171.29</v>
      </c>
      <c r="G672" s="6">
        <f>Sales[[#This Row],[OrderQuantity]]*Sales[[#This Row],[ItemPrice]]</f>
        <v>3578.27</v>
      </c>
      <c r="H672" s="6">
        <f>Sales[[#This Row],[TotalRevenue]]-Sales[[#This Row],[TotalCost]]</f>
        <v>1406.98</v>
      </c>
      <c r="I672" s="4">
        <v>43069</v>
      </c>
      <c r="J672" s="4" t="str">
        <f>CONCATENATE(TEXT(Sales[[#This Row],[OrderDate]],"yyyy"),"-",TEXT(Sales[[#This Row],[OrderDate]],"mm"))</f>
        <v>2017-11</v>
      </c>
      <c r="K672" s="4">
        <v>43076</v>
      </c>
      <c r="L672">
        <v>7</v>
      </c>
      <c r="M672" t="s">
        <v>2312</v>
      </c>
      <c r="N672" t="s">
        <v>1307</v>
      </c>
      <c r="O672" t="s">
        <v>282</v>
      </c>
      <c r="P672" t="s">
        <v>96</v>
      </c>
      <c r="Q672" t="s">
        <v>23</v>
      </c>
      <c r="R672" t="s">
        <v>24</v>
      </c>
      <c r="S672" t="s">
        <v>55</v>
      </c>
      <c r="T672" t="s">
        <v>26</v>
      </c>
      <c r="U672" t="s">
        <v>27</v>
      </c>
    </row>
    <row r="673" spans="1:21" x14ac:dyDescent="0.35">
      <c r="A673" t="s">
        <v>2368</v>
      </c>
      <c r="B673">
        <v>45100001</v>
      </c>
      <c r="C673">
        <v>1</v>
      </c>
      <c r="D673" s="1">
        <v>413.15</v>
      </c>
      <c r="E673" s="1">
        <v>699.1</v>
      </c>
      <c r="F673" s="6">
        <f>Sales[[#This Row],[OrderQuantity]]*Sales[[#This Row],[ItemCost]]</f>
        <v>413.15</v>
      </c>
      <c r="G673" s="6">
        <f>Sales[[#This Row],[OrderQuantity]]*Sales[[#This Row],[ItemPrice]]</f>
        <v>699.1</v>
      </c>
      <c r="H673" s="6">
        <f>Sales[[#This Row],[TotalRevenue]]-Sales[[#This Row],[TotalCost]]</f>
        <v>285.95000000000005</v>
      </c>
      <c r="I673" s="4">
        <v>43074</v>
      </c>
      <c r="J673" s="4" t="str">
        <f>CONCATENATE(TEXT(Sales[[#This Row],[OrderDate]],"yyyy"),"-",TEXT(Sales[[#This Row],[OrderDate]],"mm"))</f>
        <v>2017-12</v>
      </c>
      <c r="K673" s="4">
        <v>43077</v>
      </c>
      <c r="L673">
        <v>3</v>
      </c>
      <c r="M673" t="s">
        <v>2369</v>
      </c>
      <c r="N673" t="s">
        <v>2370</v>
      </c>
      <c r="O673" t="s">
        <v>138</v>
      </c>
      <c r="P673" t="s">
        <v>96</v>
      </c>
      <c r="Q673" t="s">
        <v>23</v>
      </c>
      <c r="R673" t="s">
        <v>24</v>
      </c>
      <c r="S673" t="s">
        <v>291</v>
      </c>
      <c r="T673" t="s">
        <v>26</v>
      </c>
      <c r="U673" t="s">
        <v>47</v>
      </c>
    </row>
    <row r="674" spans="1:21" x14ac:dyDescent="0.35">
      <c r="A674" t="s">
        <v>2568</v>
      </c>
      <c r="B674">
        <v>45199001</v>
      </c>
      <c r="C674">
        <v>1</v>
      </c>
      <c r="D674" s="1">
        <v>1912.15</v>
      </c>
      <c r="E674" s="1">
        <v>3399.99</v>
      </c>
      <c r="F674" s="6">
        <f>Sales[[#This Row],[OrderQuantity]]*Sales[[#This Row],[ItemCost]]</f>
        <v>1912.15</v>
      </c>
      <c r="G674" s="6">
        <f>Sales[[#This Row],[OrderQuantity]]*Sales[[#This Row],[ItemPrice]]</f>
        <v>3399.99</v>
      </c>
      <c r="H674" s="6">
        <f>Sales[[#This Row],[TotalRevenue]]-Sales[[#This Row],[TotalCost]]</f>
        <v>1487.8399999999997</v>
      </c>
      <c r="I674" s="4">
        <v>43090</v>
      </c>
      <c r="J674" s="4" t="str">
        <f>CONCATENATE(TEXT(Sales[[#This Row],[OrderDate]],"yyyy"),"-",TEXT(Sales[[#This Row],[OrderDate]],"mm"))</f>
        <v>2017-12</v>
      </c>
      <c r="K674" s="4">
        <v>43095</v>
      </c>
      <c r="L674">
        <v>5</v>
      </c>
      <c r="M674" t="s">
        <v>2569</v>
      </c>
      <c r="N674" t="s">
        <v>777</v>
      </c>
      <c r="O674" t="s">
        <v>777</v>
      </c>
      <c r="P674" t="s">
        <v>96</v>
      </c>
      <c r="Q674" t="s">
        <v>23</v>
      </c>
      <c r="R674" t="s">
        <v>33</v>
      </c>
      <c r="S674" t="s">
        <v>34</v>
      </c>
      <c r="T674" t="s">
        <v>35</v>
      </c>
      <c r="U674" t="s">
        <v>36</v>
      </c>
    </row>
    <row r="675" spans="1:21" x14ac:dyDescent="0.35">
      <c r="A675" t="s">
        <v>2650</v>
      </c>
      <c r="B675">
        <v>45239001</v>
      </c>
      <c r="C675">
        <v>1</v>
      </c>
      <c r="D675" s="1">
        <v>413.15</v>
      </c>
      <c r="E675" s="1">
        <v>699.1</v>
      </c>
      <c r="F675" s="6">
        <f>Sales[[#This Row],[OrderQuantity]]*Sales[[#This Row],[ItemCost]]</f>
        <v>413.15</v>
      </c>
      <c r="G675" s="6">
        <f>Sales[[#This Row],[OrderQuantity]]*Sales[[#This Row],[ItemPrice]]</f>
        <v>699.1</v>
      </c>
      <c r="H675" s="6">
        <f>Sales[[#This Row],[TotalRevenue]]-Sales[[#This Row],[TotalCost]]</f>
        <v>285.95000000000005</v>
      </c>
      <c r="I675" s="4">
        <v>43097</v>
      </c>
      <c r="J675" s="4" t="str">
        <f>CONCATENATE(TEXT(Sales[[#This Row],[OrderDate]],"yyyy"),"-",TEXT(Sales[[#This Row],[OrderDate]],"mm"))</f>
        <v>2017-12</v>
      </c>
      <c r="K675" s="4">
        <v>43102</v>
      </c>
      <c r="L675">
        <v>5</v>
      </c>
      <c r="M675" t="s">
        <v>2651</v>
      </c>
      <c r="N675" t="s">
        <v>312</v>
      </c>
      <c r="O675" t="s">
        <v>138</v>
      </c>
      <c r="P675" t="s">
        <v>96</v>
      </c>
      <c r="Q675" t="s">
        <v>23</v>
      </c>
      <c r="R675" t="s">
        <v>24</v>
      </c>
      <c r="S675" t="s">
        <v>364</v>
      </c>
      <c r="T675" t="s">
        <v>26</v>
      </c>
      <c r="U675" t="s">
        <v>47</v>
      </c>
    </row>
    <row r="676" spans="1:21" x14ac:dyDescent="0.35">
      <c r="A676" t="s">
        <v>2672</v>
      </c>
      <c r="B676">
        <v>45250001</v>
      </c>
      <c r="C676">
        <v>1</v>
      </c>
      <c r="D676" s="1">
        <v>2171.29</v>
      </c>
      <c r="E676" s="1">
        <v>3578.27</v>
      </c>
      <c r="F676" s="6">
        <f>Sales[[#This Row],[OrderQuantity]]*Sales[[#This Row],[ItemCost]]</f>
        <v>2171.29</v>
      </c>
      <c r="G676" s="6">
        <f>Sales[[#This Row],[OrderQuantity]]*Sales[[#This Row],[ItemPrice]]</f>
        <v>3578.27</v>
      </c>
      <c r="H676" s="6">
        <f>Sales[[#This Row],[TotalRevenue]]-Sales[[#This Row],[TotalCost]]</f>
        <v>1406.98</v>
      </c>
      <c r="I676" s="4">
        <v>43099</v>
      </c>
      <c r="J676" s="4" t="str">
        <f>CONCATENATE(TEXT(Sales[[#This Row],[OrderDate]],"yyyy"),"-",TEXT(Sales[[#This Row],[OrderDate]],"mm"))</f>
        <v>2017-12</v>
      </c>
      <c r="K676" s="4">
        <v>43105</v>
      </c>
      <c r="L676">
        <v>6</v>
      </c>
      <c r="M676" t="s">
        <v>2673</v>
      </c>
      <c r="N676" t="s">
        <v>1483</v>
      </c>
      <c r="O676" t="s">
        <v>95</v>
      </c>
      <c r="P676" t="s">
        <v>96</v>
      </c>
      <c r="Q676" t="s">
        <v>23</v>
      </c>
      <c r="R676" t="s">
        <v>24</v>
      </c>
      <c r="S676" t="s">
        <v>25</v>
      </c>
      <c r="T676" t="s">
        <v>26</v>
      </c>
      <c r="U676" t="s">
        <v>27</v>
      </c>
    </row>
    <row r="677" spans="1:21" x14ac:dyDescent="0.35">
      <c r="A677" t="s">
        <v>2674</v>
      </c>
      <c r="B677">
        <v>45251001</v>
      </c>
      <c r="C677">
        <v>1</v>
      </c>
      <c r="D677" s="1">
        <v>413.15</v>
      </c>
      <c r="E677" s="1">
        <v>699.1</v>
      </c>
      <c r="F677" s="6">
        <f>Sales[[#This Row],[OrderQuantity]]*Sales[[#This Row],[ItemCost]]</f>
        <v>413.15</v>
      </c>
      <c r="G677" s="6">
        <f>Sales[[#This Row],[OrderQuantity]]*Sales[[#This Row],[ItemPrice]]</f>
        <v>699.1</v>
      </c>
      <c r="H677" s="6">
        <f>Sales[[#This Row],[TotalRevenue]]-Sales[[#This Row],[TotalCost]]</f>
        <v>285.95000000000005</v>
      </c>
      <c r="I677" s="4">
        <v>43099</v>
      </c>
      <c r="J677" s="4" t="str">
        <f>CONCATENATE(TEXT(Sales[[#This Row],[OrderDate]],"yyyy"),"-",TEXT(Sales[[#This Row],[OrderDate]],"mm"))</f>
        <v>2017-12</v>
      </c>
      <c r="K677" s="4">
        <v>43105</v>
      </c>
      <c r="L677">
        <v>6</v>
      </c>
      <c r="M677" t="s">
        <v>2675</v>
      </c>
      <c r="N677" t="s">
        <v>121</v>
      </c>
      <c r="O677" t="s">
        <v>122</v>
      </c>
      <c r="P677" t="s">
        <v>96</v>
      </c>
      <c r="Q677" t="s">
        <v>23</v>
      </c>
      <c r="R677" t="s">
        <v>24</v>
      </c>
      <c r="S677" t="s">
        <v>507</v>
      </c>
      <c r="T677" t="s">
        <v>1</v>
      </c>
      <c r="U677" t="s">
        <v>47</v>
      </c>
    </row>
    <row r="678" spans="1:21" x14ac:dyDescent="0.35">
      <c r="A678" t="s">
        <v>75</v>
      </c>
      <c r="B678">
        <v>43708001</v>
      </c>
      <c r="C678">
        <v>1</v>
      </c>
      <c r="D678" s="1">
        <v>413.15</v>
      </c>
      <c r="E678" s="1">
        <v>699.1</v>
      </c>
      <c r="F678" s="6">
        <f>Sales[[#This Row],[OrderQuantity]]*Sales[[#This Row],[ItemCost]]</f>
        <v>413.15</v>
      </c>
      <c r="G678" s="6">
        <f>Sales[[#This Row],[OrderQuantity]]*Sales[[#This Row],[ItemPrice]]</f>
        <v>699.1</v>
      </c>
      <c r="H678" s="6">
        <f>Sales[[#This Row],[TotalRevenue]]-Sales[[#This Row],[TotalCost]]</f>
        <v>285.95000000000005</v>
      </c>
      <c r="I678" s="4">
        <v>42918</v>
      </c>
      <c r="J678" s="4" t="str">
        <f>CONCATENATE(TEXT(Sales[[#This Row],[OrderDate]],"yyyy"),"-",TEXT(Sales[[#This Row],[OrderDate]],"mm"))</f>
        <v>2017-07</v>
      </c>
      <c r="K678" s="4">
        <v>42921</v>
      </c>
      <c r="L678">
        <v>3</v>
      </c>
      <c r="M678" t="s">
        <v>76</v>
      </c>
      <c r="N678" t="s">
        <v>77</v>
      </c>
      <c r="O678" t="s">
        <v>78</v>
      </c>
      <c r="P678" t="s">
        <v>79</v>
      </c>
      <c r="Q678" t="s">
        <v>23</v>
      </c>
      <c r="R678" t="s">
        <v>24</v>
      </c>
      <c r="S678" t="s">
        <v>80</v>
      </c>
      <c r="T678" t="s">
        <v>26</v>
      </c>
      <c r="U678" t="s">
        <v>47</v>
      </c>
    </row>
    <row r="679" spans="1:21" x14ac:dyDescent="0.35">
      <c r="A679" t="s">
        <v>100</v>
      </c>
      <c r="B679">
        <v>43714001</v>
      </c>
      <c r="C679">
        <v>1</v>
      </c>
      <c r="D679" s="1">
        <v>2171.29</v>
      </c>
      <c r="E679" s="1">
        <v>3578.27</v>
      </c>
      <c r="F679" s="6">
        <f>Sales[[#This Row],[OrderQuantity]]*Sales[[#This Row],[ItemCost]]</f>
        <v>2171.29</v>
      </c>
      <c r="G679" s="6">
        <f>Sales[[#This Row],[OrderQuantity]]*Sales[[#This Row],[ItemPrice]]</f>
        <v>3578.27</v>
      </c>
      <c r="H679" s="6">
        <f>Sales[[#This Row],[TotalRevenue]]-Sales[[#This Row],[TotalCost]]</f>
        <v>1406.98</v>
      </c>
      <c r="I679" s="4">
        <v>42919</v>
      </c>
      <c r="J679" s="4" t="str">
        <f>CONCATENATE(TEXT(Sales[[#This Row],[OrderDate]],"yyyy"),"-",TEXT(Sales[[#This Row],[OrderDate]],"mm"))</f>
        <v>2017-07</v>
      </c>
      <c r="K679" s="4">
        <v>42921</v>
      </c>
      <c r="L679">
        <v>2</v>
      </c>
      <c r="M679" t="s">
        <v>101</v>
      </c>
      <c r="N679" t="s">
        <v>102</v>
      </c>
      <c r="O679" t="s">
        <v>78</v>
      </c>
      <c r="P679" t="s">
        <v>79</v>
      </c>
      <c r="Q679" t="s">
        <v>23</v>
      </c>
      <c r="R679" t="s">
        <v>24</v>
      </c>
      <c r="S679" t="s">
        <v>55</v>
      </c>
      <c r="T679" t="s">
        <v>26</v>
      </c>
      <c r="U679" t="s">
        <v>27</v>
      </c>
    </row>
    <row r="680" spans="1:21" x14ac:dyDescent="0.35">
      <c r="A680" t="s">
        <v>123</v>
      </c>
      <c r="B680">
        <v>43721001</v>
      </c>
      <c r="C680">
        <v>1</v>
      </c>
      <c r="D680" s="1">
        <v>2171.29</v>
      </c>
      <c r="E680" s="1">
        <v>3578.27</v>
      </c>
      <c r="F680" s="6">
        <f>Sales[[#This Row],[OrderQuantity]]*Sales[[#This Row],[ItemCost]]</f>
        <v>2171.29</v>
      </c>
      <c r="G680" s="6">
        <f>Sales[[#This Row],[OrderQuantity]]*Sales[[#This Row],[ItemPrice]]</f>
        <v>3578.27</v>
      </c>
      <c r="H680" s="6">
        <f>Sales[[#This Row],[TotalRevenue]]-Sales[[#This Row],[TotalCost]]</f>
        <v>1406.98</v>
      </c>
      <c r="I680" s="4">
        <v>42919</v>
      </c>
      <c r="J680" s="4" t="str">
        <f>CONCATENATE(TEXT(Sales[[#This Row],[OrderDate]],"yyyy"),"-",TEXT(Sales[[#This Row],[OrderDate]],"mm"))</f>
        <v>2017-07</v>
      </c>
      <c r="K680" s="4">
        <v>42925</v>
      </c>
      <c r="L680">
        <v>6</v>
      </c>
      <c r="M680" t="s">
        <v>124</v>
      </c>
      <c r="N680" t="s">
        <v>102</v>
      </c>
      <c r="O680" t="s">
        <v>78</v>
      </c>
      <c r="P680" t="s">
        <v>79</v>
      </c>
      <c r="Q680" t="s">
        <v>23</v>
      </c>
      <c r="R680" t="s">
        <v>24</v>
      </c>
      <c r="S680" t="s">
        <v>25</v>
      </c>
      <c r="T680" t="s">
        <v>26</v>
      </c>
      <c r="U680" t="s">
        <v>27</v>
      </c>
    </row>
    <row r="681" spans="1:21" x14ac:dyDescent="0.35">
      <c r="A681" t="s">
        <v>125</v>
      </c>
      <c r="B681">
        <v>43722001</v>
      </c>
      <c r="C681">
        <v>1</v>
      </c>
      <c r="D681" s="1">
        <v>2171.29</v>
      </c>
      <c r="E681" s="1">
        <v>3578.27</v>
      </c>
      <c r="F681" s="6">
        <f>Sales[[#This Row],[OrderQuantity]]*Sales[[#This Row],[ItemCost]]</f>
        <v>2171.29</v>
      </c>
      <c r="G681" s="6">
        <f>Sales[[#This Row],[OrderQuantity]]*Sales[[#This Row],[ItemPrice]]</f>
        <v>3578.27</v>
      </c>
      <c r="H681" s="6">
        <f>Sales[[#This Row],[TotalRevenue]]-Sales[[#This Row],[TotalCost]]</f>
        <v>1406.98</v>
      </c>
      <c r="I681" s="4">
        <v>42920</v>
      </c>
      <c r="J681" s="4" t="str">
        <f>CONCATENATE(TEXT(Sales[[#This Row],[OrderDate]],"yyyy"),"-",TEXT(Sales[[#This Row],[OrderDate]],"mm"))</f>
        <v>2017-07</v>
      </c>
      <c r="K681" s="4">
        <v>42929</v>
      </c>
      <c r="L681">
        <v>9</v>
      </c>
      <c r="M681" t="s">
        <v>126</v>
      </c>
      <c r="N681" t="s">
        <v>127</v>
      </c>
      <c r="O681" t="s">
        <v>78</v>
      </c>
      <c r="P681" t="s">
        <v>79</v>
      </c>
      <c r="Q681" t="s">
        <v>23</v>
      </c>
      <c r="R681" t="s">
        <v>24</v>
      </c>
      <c r="S681" t="s">
        <v>71</v>
      </c>
      <c r="T681" t="s">
        <v>26</v>
      </c>
      <c r="U681" t="s">
        <v>27</v>
      </c>
    </row>
    <row r="682" spans="1:21" x14ac:dyDescent="0.35">
      <c r="A682" t="s">
        <v>148</v>
      </c>
      <c r="B682">
        <v>43729001</v>
      </c>
      <c r="C682">
        <v>1</v>
      </c>
      <c r="D682" s="1">
        <v>1912.15</v>
      </c>
      <c r="E682" s="1">
        <v>3399.99</v>
      </c>
      <c r="F682" s="6">
        <f>Sales[[#This Row],[OrderQuantity]]*Sales[[#This Row],[ItemCost]]</f>
        <v>1912.15</v>
      </c>
      <c r="G682" s="6">
        <f>Sales[[#This Row],[OrderQuantity]]*Sales[[#This Row],[ItemPrice]]</f>
        <v>3399.99</v>
      </c>
      <c r="H682" s="6">
        <f>Sales[[#This Row],[TotalRevenue]]-Sales[[#This Row],[TotalCost]]</f>
        <v>1487.8399999999997</v>
      </c>
      <c r="I682" s="4">
        <v>42921</v>
      </c>
      <c r="J682" s="4" t="str">
        <f>CONCATENATE(TEXT(Sales[[#This Row],[OrderDate]],"yyyy"),"-",TEXT(Sales[[#This Row],[OrderDate]],"mm"))</f>
        <v>2017-07</v>
      </c>
      <c r="K682" s="4">
        <v>42923</v>
      </c>
      <c r="L682">
        <v>2</v>
      </c>
      <c r="M682" t="s">
        <v>149</v>
      </c>
      <c r="N682" t="s">
        <v>150</v>
      </c>
      <c r="O682" t="s">
        <v>78</v>
      </c>
      <c r="P682" t="s">
        <v>79</v>
      </c>
      <c r="Q682" t="s">
        <v>23</v>
      </c>
      <c r="R682" t="s">
        <v>33</v>
      </c>
      <c r="S682" t="s">
        <v>34</v>
      </c>
      <c r="T682" t="s">
        <v>35</v>
      </c>
      <c r="U682" t="s">
        <v>36</v>
      </c>
    </row>
    <row r="683" spans="1:21" x14ac:dyDescent="0.35">
      <c r="A683" t="s">
        <v>179</v>
      </c>
      <c r="B683">
        <v>43739001</v>
      </c>
      <c r="C683">
        <v>1</v>
      </c>
      <c r="D683" s="1">
        <v>2171.29</v>
      </c>
      <c r="E683" s="1">
        <v>3578.27</v>
      </c>
      <c r="F683" s="6">
        <f>Sales[[#This Row],[OrderQuantity]]*Sales[[#This Row],[ItemCost]]</f>
        <v>2171.29</v>
      </c>
      <c r="G683" s="6">
        <f>Sales[[#This Row],[OrderQuantity]]*Sales[[#This Row],[ItemPrice]]</f>
        <v>3578.27</v>
      </c>
      <c r="H683" s="6">
        <f>Sales[[#This Row],[TotalRevenue]]-Sales[[#This Row],[TotalCost]]</f>
        <v>1406.98</v>
      </c>
      <c r="I683" s="4">
        <v>42922</v>
      </c>
      <c r="J683" s="4" t="str">
        <f>CONCATENATE(TEXT(Sales[[#This Row],[OrderDate]],"yyyy"),"-",TEXT(Sales[[#This Row],[OrderDate]],"mm"))</f>
        <v>2017-07</v>
      </c>
      <c r="K683" s="4">
        <v>42929</v>
      </c>
      <c r="L683">
        <v>7</v>
      </c>
      <c r="M683" t="s">
        <v>180</v>
      </c>
      <c r="N683" t="s">
        <v>181</v>
      </c>
      <c r="O683" t="s">
        <v>78</v>
      </c>
      <c r="P683" t="s">
        <v>79</v>
      </c>
      <c r="Q683" t="s">
        <v>23</v>
      </c>
      <c r="R683" t="s">
        <v>24</v>
      </c>
      <c r="S683" t="s">
        <v>25</v>
      </c>
      <c r="T683" t="s">
        <v>26</v>
      </c>
      <c r="U683" t="s">
        <v>27</v>
      </c>
    </row>
    <row r="684" spans="1:21" x14ac:dyDescent="0.35">
      <c r="A684" t="s">
        <v>188</v>
      </c>
      <c r="B684">
        <v>43742001</v>
      </c>
      <c r="C684">
        <v>1</v>
      </c>
      <c r="D684" s="1">
        <v>2171.29</v>
      </c>
      <c r="E684" s="1">
        <v>3578.27</v>
      </c>
      <c r="F684" s="6">
        <f>Sales[[#This Row],[OrderQuantity]]*Sales[[#This Row],[ItemCost]]</f>
        <v>2171.29</v>
      </c>
      <c r="G684" s="6">
        <f>Sales[[#This Row],[OrderQuantity]]*Sales[[#This Row],[ItemPrice]]</f>
        <v>3578.27</v>
      </c>
      <c r="H684" s="6">
        <f>Sales[[#This Row],[TotalRevenue]]-Sales[[#This Row],[TotalCost]]</f>
        <v>1406.98</v>
      </c>
      <c r="I684" s="4">
        <v>42922</v>
      </c>
      <c r="J684" s="4" t="str">
        <f>CONCATENATE(TEXT(Sales[[#This Row],[OrderDate]],"yyyy"),"-",TEXT(Sales[[#This Row],[OrderDate]],"mm"))</f>
        <v>2017-07</v>
      </c>
      <c r="K684" s="4">
        <v>42927</v>
      </c>
      <c r="L684">
        <v>5</v>
      </c>
      <c r="M684" t="s">
        <v>189</v>
      </c>
      <c r="N684" t="s">
        <v>190</v>
      </c>
      <c r="O684" t="s">
        <v>78</v>
      </c>
      <c r="P684" t="s">
        <v>79</v>
      </c>
      <c r="Q684" t="s">
        <v>23</v>
      </c>
      <c r="R684" t="s">
        <v>24</v>
      </c>
      <c r="S684" t="s">
        <v>88</v>
      </c>
      <c r="T684" t="s">
        <v>26</v>
      </c>
      <c r="U684" t="s">
        <v>27</v>
      </c>
    </row>
    <row r="685" spans="1:21" x14ac:dyDescent="0.35">
      <c r="A685" t="s">
        <v>229</v>
      </c>
      <c r="B685">
        <v>43756001</v>
      </c>
      <c r="C685">
        <v>1</v>
      </c>
      <c r="D685" s="1">
        <v>413.15</v>
      </c>
      <c r="E685" s="1">
        <v>699.1</v>
      </c>
      <c r="F685" s="6">
        <f>Sales[[#This Row],[OrderQuantity]]*Sales[[#This Row],[ItemCost]]</f>
        <v>413.15</v>
      </c>
      <c r="G685" s="6">
        <f>Sales[[#This Row],[OrderQuantity]]*Sales[[#This Row],[ItemPrice]]</f>
        <v>699.1</v>
      </c>
      <c r="H685" s="6">
        <f>Sales[[#This Row],[TotalRevenue]]-Sales[[#This Row],[TotalCost]]</f>
        <v>285.95000000000005</v>
      </c>
      <c r="I685" s="4">
        <v>42924</v>
      </c>
      <c r="J685" s="4" t="str">
        <f>CONCATENATE(TEXT(Sales[[#This Row],[OrderDate]],"yyyy"),"-",TEXT(Sales[[#This Row],[OrderDate]],"mm"))</f>
        <v>2017-07</v>
      </c>
      <c r="K685" s="4">
        <v>42933</v>
      </c>
      <c r="L685">
        <v>9</v>
      </c>
      <c r="M685" t="s">
        <v>230</v>
      </c>
      <c r="N685" t="s">
        <v>190</v>
      </c>
      <c r="O685" t="s">
        <v>78</v>
      </c>
      <c r="P685" t="s">
        <v>79</v>
      </c>
      <c r="Q685" t="s">
        <v>23</v>
      </c>
      <c r="R685" t="s">
        <v>24</v>
      </c>
      <c r="S685" t="s">
        <v>131</v>
      </c>
      <c r="T685" t="s">
        <v>1</v>
      </c>
      <c r="U685" t="s">
        <v>47</v>
      </c>
    </row>
    <row r="686" spans="1:21" x14ac:dyDescent="0.35">
      <c r="A686" t="s">
        <v>313</v>
      </c>
      <c r="B686">
        <v>43788001</v>
      </c>
      <c r="C686">
        <v>1</v>
      </c>
      <c r="D686" s="1">
        <v>1898.09</v>
      </c>
      <c r="E686" s="1">
        <v>3374.99</v>
      </c>
      <c r="F686" s="6">
        <f>Sales[[#This Row],[OrderQuantity]]*Sales[[#This Row],[ItemCost]]</f>
        <v>1898.09</v>
      </c>
      <c r="G686" s="6">
        <f>Sales[[#This Row],[OrderQuantity]]*Sales[[#This Row],[ItemPrice]]</f>
        <v>3374.99</v>
      </c>
      <c r="H686" s="6">
        <f>Sales[[#This Row],[TotalRevenue]]-Sales[[#This Row],[TotalCost]]</f>
        <v>1476.8999999999999</v>
      </c>
      <c r="I686" s="4">
        <v>42928</v>
      </c>
      <c r="J686" s="4" t="str">
        <f>CONCATENATE(TEXT(Sales[[#This Row],[OrderDate]],"yyyy"),"-",TEXT(Sales[[#This Row],[OrderDate]],"mm"))</f>
        <v>2017-07</v>
      </c>
      <c r="K686" s="4">
        <v>42930</v>
      </c>
      <c r="L686">
        <v>2</v>
      </c>
      <c r="M686" t="s">
        <v>314</v>
      </c>
      <c r="N686" t="s">
        <v>190</v>
      </c>
      <c r="O686" t="s">
        <v>78</v>
      </c>
      <c r="P686" t="s">
        <v>79</v>
      </c>
      <c r="Q686" t="s">
        <v>23</v>
      </c>
      <c r="R686" t="s">
        <v>33</v>
      </c>
      <c r="S686" t="s">
        <v>64</v>
      </c>
      <c r="T686" t="s">
        <v>1</v>
      </c>
      <c r="U686" t="s">
        <v>36</v>
      </c>
    </row>
    <row r="687" spans="1:21" x14ac:dyDescent="0.35">
      <c r="A687" t="s">
        <v>348</v>
      </c>
      <c r="B687">
        <v>43801001</v>
      </c>
      <c r="C687">
        <v>1</v>
      </c>
      <c r="D687" s="1">
        <v>2171.29</v>
      </c>
      <c r="E687" s="1">
        <v>3578.27</v>
      </c>
      <c r="F687" s="6">
        <f>Sales[[#This Row],[OrderQuantity]]*Sales[[#This Row],[ItemCost]]</f>
        <v>2171.29</v>
      </c>
      <c r="G687" s="6">
        <f>Sales[[#This Row],[OrderQuantity]]*Sales[[#This Row],[ItemPrice]]</f>
        <v>3578.27</v>
      </c>
      <c r="H687" s="6">
        <f>Sales[[#This Row],[TotalRevenue]]-Sales[[#This Row],[TotalCost]]</f>
        <v>1406.98</v>
      </c>
      <c r="I687" s="4">
        <v>42929</v>
      </c>
      <c r="J687" s="4" t="str">
        <f>CONCATENATE(TEXT(Sales[[#This Row],[OrderDate]],"yyyy"),"-",TEXT(Sales[[#This Row],[OrderDate]],"mm"))</f>
        <v>2017-07</v>
      </c>
      <c r="K687" s="4">
        <v>42933</v>
      </c>
      <c r="L687">
        <v>4</v>
      </c>
      <c r="M687" t="s">
        <v>349</v>
      </c>
      <c r="N687" t="s">
        <v>350</v>
      </c>
      <c r="O687" t="s">
        <v>78</v>
      </c>
      <c r="P687" t="s">
        <v>79</v>
      </c>
      <c r="Q687" t="s">
        <v>23</v>
      </c>
      <c r="R687" t="s">
        <v>24</v>
      </c>
      <c r="S687" t="s">
        <v>55</v>
      </c>
      <c r="T687" t="s">
        <v>26</v>
      </c>
      <c r="U687" t="s">
        <v>27</v>
      </c>
    </row>
    <row r="688" spans="1:21" x14ac:dyDescent="0.35">
      <c r="A688" t="s">
        <v>358</v>
      </c>
      <c r="B688">
        <v>43804001</v>
      </c>
      <c r="C688">
        <v>1</v>
      </c>
      <c r="D688" s="1">
        <v>2171.29</v>
      </c>
      <c r="E688" s="1">
        <v>3578.27</v>
      </c>
      <c r="F688" s="6">
        <f>Sales[[#This Row],[OrderQuantity]]*Sales[[#This Row],[ItemCost]]</f>
        <v>2171.29</v>
      </c>
      <c r="G688" s="6">
        <f>Sales[[#This Row],[OrderQuantity]]*Sales[[#This Row],[ItemPrice]]</f>
        <v>3578.27</v>
      </c>
      <c r="H688" s="6">
        <f>Sales[[#This Row],[TotalRevenue]]-Sales[[#This Row],[TotalCost]]</f>
        <v>1406.98</v>
      </c>
      <c r="I688" s="4">
        <v>42930</v>
      </c>
      <c r="J688" s="4" t="str">
        <f>CONCATENATE(TEXT(Sales[[#This Row],[OrderDate]],"yyyy"),"-",TEXT(Sales[[#This Row],[OrderDate]],"mm"))</f>
        <v>2017-07</v>
      </c>
      <c r="K688" s="4">
        <v>42939</v>
      </c>
      <c r="L688">
        <v>9</v>
      </c>
      <c r="M688" t="s">
        <v>359</v>
      </c>
      <c r="N688" t="s">
        <v>360</v>
      </c>
      <c r="O688" t="s">
        <v>78</v>
      </c>
      <c r="P688" t="s">
        <v>79</v>
      </c>
      <c r="Q688" t="s">
        <v>23</v>
      </c>
      <c r="R688" t="s">
        <v>24</v>
      </c>
      <c r="S688" t="s">
        <v>25</v>
      </c>
      <c r="T688" t="s">
        <v>26</v>
      </c>
      <c r="U688" t="s">
        <v>27</v>
      </c>
    </row>
    <row r="689" spans="1:21" x14ac:dyDescent="0.35">
      <c r="A689" t="s">
        <v>408</v>
      </c>
      <c r="B689">
        <v>43823001</v>
      </c>
      <c r="C689">
        <v>1</v>
      </c>
      <c r="D689" s="1">
        <v>413.15</v>
      </c>
      <c r="E689" s="1">
        <v>699.1</v>
      </c>
      <c r="F689" s="6">
        <f>Sales[[#This Row],[OrderQuantity]]*Sales[[#This Row],[ItemCost]]</f>
        <v>413.15</v>
      </c>
      <c r="G689" s="6">
        <f>Sales[[#This Row],[OrderQuantity]]*Sales[[#This Row],[ItemPrice]]</f>
        <v>699.1</v>
      </c>
      <c r="H689" s="6">
        <f>Sales[[#This Row],[TotalRevenue]]-Sales[[#This Row],[TotalCost]]</f>
        <v>285.95000000000005</v>
      </c>
      <c r="I689" s="4">
        <v>42931</v>
      </c>
      <c r="J689" s="4" t="str">
        <f>CONCATENATE(TEXT(Sales[[#This Row],[OrderDate]],"yyyy"),"-",TEXT(Sales[[#This Row],[OrderDate]],"mm"))</f>
        <v>2017-07</v>
      </c>
      <c r="K689" s="4">
        <v>42936</v>
      </c>
      <c r="L689">
        <v>5</v>
      </c>
      <c r="M689" t="s">
        <v>409</v>
      </c>
      <c r="N689" t="s">
        <v>410</v>
      </c>
      <c r="O689" t="s">
        <v>78</v>
      </c>
      <c r="P689" t="s">
        <v>79</v>
      </c>
      <c r="Q689" t="s">
        <v>23</v>
      </c>
      <c r="R689" t="s">
        <v>24</v>
      </c>
      <c r="S689" t="s">
        <v>337</v>
      </c>
      <c r="T689" t="s">
        <v>1</v>
      </c>
      <c r="U689" t="s">
        <v>47</v>
      </c>
    </row>
    <row r="690" spans="1:21" x14ac:dyDescent="0.35">
      <c r="A690" t="s">
        <v>436</v>
      </c>
      <c r="B690">
        <v>43832001</v>
      </c>
      <c r="C690">
        <v>1</v>
      </c>
      <c r="D690" s="1">
        <v>2171.29</v>
      </c>
      <c r="E690" s="1">
        <v>3578.27</v>
      </c>
      <c r="F690" s="6">
        <f>Sales[[#This Row],[OrderQuantity]]*Sales[[#This Row],[ItemCost]]</f>
        <v>2171.29</v>
      </c>
      <c r="G690" s="6">
        <f>Sales[[#This Row],[OrderQuantity]]*Sales[[#This Row],[ItemPrice]]</f>
        <v>3578.27</v>
      </c>
      <c r="H690" s="6">
        <f>Sales[[#This Row],[TotalRevenue]]-Sales[[#This Row],[TotalCost]]</f>
        <v>1406.98</v>
      </c>
      <c r="I690" s="4">
        <v>42932</v>
      </c>
      <c r="J690" s="4" t="str">
        <f>CONCATENATE(TEXT(Sales[[#This Row],[OrderDate]],"yyyy"),"-",TEXT(Sales[[#This Row],[OrderDate]],"mm"))</f>
        <v>2017-07</v>
      </c>
      <c r="K690" s="4">
        <v>42941</v>
      </c>
      <c r="L690">
        <v>9</v>
      </c>
      <c r="M690" t="s">
        <v>437</v>
      </c>
      <c r="N690" t="s">
        <v>438</v>
      </c>
      <c r="O690" t="s">
        <v>78</v>
      </c>
      <c r="P690" t="s">
        <v>79</v>
      </c>
      <c r="Q690" t="s">
        <v>23</v>
      </c>
      <c r="R690" t="s">
        <v>24</v>
      </c>
      <c r="S690" t="s">
        <v>25</v>
      </c>
      <c r="T690" t="s">
        <v>26</v>
      </c>
      <c r="U690" t="s">
        <v>27</v>
      </c>
    </row>
    <row r="691" spans="1:21" x14ac:dyDescent="0.35">
      <c r="A691" t="s">
        <v>505</v>
      </c>
      <c r="B691">
        <v>43935001</v>
      </c>
      <c r="C691">
        <v>1</v>
      </c>
      <c r="D691" s="1">
        <v>413.15</v>
      </c>
      <c r="E691" s="1">
        <v>699.1</v>
      </c>
      <c r="F691" s="6">
        <f>Sales[[#This Row],[OrderQuantity]]*Sales[[#This Row],[ItemCost]]</f>
        <v>413.15</v>
      </c>
      <c r="G691" s="6">
        <f>Sales[[#This Row],[OrderQuantity]]*Sales[[#This Row],[ItemPrice]]</f>
        <v>699.1</v>
      </c>
      <c r="H691" s="6">
        <f>Sales[[#This Row],[TotalRevenue]]-Sales[[#This Row],[TotalCost]]</f>
        <v>285.95000000000005</v>
      </c>
      <c r="I691" s="4">
        <v>42935</v>
      </c>
      <c r="J691" s="4" t="str">
        <f>CONCATENATE(TEXT(Sales[[#This Row],[OrderDate]],"yyyy"),"-",TEXT(Sales[[#This Row],[OrderDate]],"mm"))</f>
        <v>2017-07</v>
      </c>
      <c r="K691" s="4">
        <v>42940</v>
      </c>
      <c r="L691">
        <v>5</v>
      </c>
      <c r="M691" t="s">
        <v>506</v>
      </c>
      <c r="N691" t="s">
        <v>150</v>
      </c>
      <c r="O691" t="s">
        <v>78</v>
      </c>
      <c r="P691" t="s">
        <v>79</v>
      </c>
      <c r="Q691" t="s">
        <v>23</v>
      </c>
      <c r="R691" t="s">
        <v>24</v>
      </c>
      <c r="S691" t="s">
        <v>507</v>
      </c>
      <c r="T691" t="s">
        <v>1</v>
      </c>
      <c r="U691" t="s">
        <v>47</v>
      </c>
    </row>
    <row r="692" spans="1:21" x14ac:dyDescent="0.35">
      <c r="A692" t="s">
        <v>518</v>
      </c>
      <c r="B692">
        <v>43941001</v>
      </c>
      <c r="C692">
        <v>1</v>
      </c>
      <c r="D692" s="1">
        <v>2171.29</v>
      </c>
      <c r="E692" s="1">
        <v>3578.27</v>
      </c>
      <c r="F692" s="6">
        <f>Sales[[#This Row],[OrderQuantity]]*Sales[[#This Row],[ItemCost]]</f>
        <v>2171.29</v>
      </c>
      <c r="G692" s="6">
        <f>Sales[[#This Row],[OrderQuantity]]*Sales[[#This Row],[ItemPrice]]</f>
        <v>3578.27</v>
      </c>
      <c r="H692" s="6">
        <f>Sales[[#This Row],[TotalRevenue]]-Sales[[#This Row],[TotalCost]]</f>
        <v>1406.98</v>
      </c>
      <c r="I692" s="4">
        <v>42936</v>
      </c>
      <c r="J692" s="4" t="str">
        <f>CONCATENATE(TEXT(Sales[[#This Row],[OrderDate]],"yyyy"),"-",TEXT(Sales[[#This Row],[OrderDate]],"mm"))</f>
        <v>2017-07</v>
      </c>
      <c r="K692" s="4">
        <v>42938</v>
      </c>
      <c r="L692">
        <v>2</v>
      </c>
      <c r="M692" t="s">
        <v>519</v>
      </c>
      <c r="N692" t="s">
        <v>520</v>
      </c>
      <c r="O692" t="s">
        <v>78</v>
      </c>
      <c r="P692" t="s">
        <v>79</v>
      </c>
      <c r="Q692" t="s">
        <v>23</v>
      </c>
      <c r="R692" t="s">
        <v>24</v>
      </c>
      <c r="S692" t="s">
        <v>88</v>
      </c>
      <c r="T692" t="s">
        <v>26</v>
      </c>
      <c r="U692" t="s">
        <v>27</v>
      </c>
    </row>
    <row r="693" spans="1:21" x14ac:dyDescent="0.35">
      <c r="A693" t="s">
        <v>545</v>
      </c>
      <c r="B693">
        <v>43953001</v>
      </c>
      <c r="C693">
        <v>1</v>
      </c>
      <c r="D693" s="1">
        <v>413.15</v>
      </c>
      <c r="E693" s="1">
        <v>699.1</v>
      </c>
      <c r="F693" s="6">
        <f>Sales[[#This Row],[OrderQuantity]]*Sales[[#This Row],[ItemCost]]</f>
        <v>413.15</v>
      </c>
      <c r="G693" s="6">
        <f>Sales[[#This Row],[OrderQuantity]]*Sales[[#This Row],[ItemPrice]]</f>
        <v>699.1</v>
      </c>
      <c r="H693" s="6">
        <f>Sales[[#This Row],[TotalRevenue]]-Sales[[#This Row],[TotalCost]]</f>
        <v>285.95000000000005</v>
      </c>
      <c r="I693" s="4">
        <v>42937</v>
      </c>
      <c r="J693" s="4" t="str">
        <f>CONCATENATE(TEXT(Sales[[#This Row],[OrderDate]],"yyyy"),"-",TEXT(Sales[[#This Row],[OrderDate]],"mm"))</f>
        <v>2017-07</v>
      </c>
      <c r="K693" s="4">
        <v>42940</v>
      </c>
      <c r="L693">
        <v>3</v>
      </c>
      <c r="M693" t="s">
        <v>546</v>
      </c>
      <c r="N693" t="s">
        <v>547</v>
      </c>
      <c r="O693" t="s">
        <v>78</v>
      </c>
      <c r="P693" t="s">
        <v>79</v>
      </c>
      <c r="Q693" t="s">
        <v>23</v>
      </c>
      <c r="R693" t="s">
        <v>24</v>
      </c>
      <c r="S693" t="s">
        <v>337</v>
      </c>
      <c r="T693" t="s">
        <v>1</v>
      </c>
      <c r="U693" t="s">
        <v>47</v>
      </c>
    </row>
    <row r="694" spans="1:21" x14ac:dyDescent="0.35">
      <c r="A694" t="s">
        <v>548</v>
      </c>
      <c r="B694">
        <v>43954001</v>
      </c>
      <c r="C694">
        <v>1</v>
      </c>
      <c r="D694" s="1">
        <v>2171.29</v>
      </c>
      <c r="E694" s="1">
        <v>3578.27</v>
      </c>
      <c r="F694" s="6">
        <f>Sales[[#This Row],[OrderQuantity]]*Sales[[#This Row],[ItemCost]]</f>
        <v>2171.29</v>
      </c>
      <c r="G694" s="6">
        <f>Sales[[#This Row],[OrderQuantity]]*Sales[[#This Row],[ItemPrice]]</f>
        <v>3578.27</v>
      </c>
      <c r="H694" s="6">
        <f>Sales[[#This Row],[TotalRevenue]]-Sales[[#This Row],[TotalCost]]</f>
        <v>1406.98</v>
      </c>
      <c r="I694" s="4">
        <v>42937</v>
      </c>
      <c r="J694" s="4" t="str">
        <f>CONCATENATE(TEXT(Sales[[#This Row],[OrderDate]],"yyyy"),"-",TEXT(Sales[[#This Row],[OrderDate]],"mm"))</f>
        <v>2017-07</v>
      </c>
      <c r="K694" s="4">
        <v>42944</v>
      </c>
      <c r="L694">
        <v>7</v>
      </c>
      <c r="M694" t="s">
        <v>549</v>
      </c>
      <c r="N694" t="s">
        <v>550</v>
      </c>
      <c r="O694" t="s">
        <v>78</v>
      </c>
      <c r="P694" t="s">
        <v>79</v>
      </c>
      <c r="Q694" t="s">
        <v>23</v>
      </c>
      <c r="R694" t="s">
        <v>24</v>
      </c>
      <c r="S694" t="s">
        <v>55</v>
      </c>
      <c r="T694" t="s">
        <v>26</v>
      </c>
      <c r="U694" t="s">
        <v>27</v>
      </c>
    </row>
    <row r="695" spans="1:21" x14ac:dyDescent="0.35">
      <c r="A695" t="s">
        <v>551</v>
      </c>
      <c r="B695">
        <v>43955001</v>
      </c>
      <c r="C695">
        <v>1</v>
      </c>
      <c r="D695" s="1">
        <v>2171.29</v>
      </c>
      <c r="E695" s="1">
        <v>3578.27</v>
      </c>
      <c r="F695" s="6">
        <f>Sales[[#This Row],[OrderQuantity]]*Sales[[#This Row],[ItemCost]]</f>
        <v>2171.29</v>
      </c>
      <c r="G695" s="6">
        <f>Sales[[#This Row],[OrderQuantity]]*Sales[[#This Row],[ItemPrice]]</f>
        <v>3578.27</v>
      </c>
      <c r="H695" s="6">
        <f>Sales[[#This Row],[TotalRevenue]]-Sales[[#This Row],[TotalCost]]</f>
        <v>1406.98</v>
      </c>
      <c r="I695" s="4">
        <v>42937</v>
      </c>
      <c r="J695" s="4" t="str">
        <f>CONCATENATE(TEXT(Sales[[#This Row],[OrderDate]],"yyyy"),"-",TEXT(Sales[[#This Row],[OrderDate]],"mm"))</f>
        <v>2017-07</v>
      </c>
      <c r="K695" s="4">
        <v>42939</v>
      </c>
      <c r="L695">
        <v>2</v>
      </c>
      <c r="M695" t="s">
        <v>552</v>
      </c>
      <c r="N695" t="s">
        <v>547</v>
      </c>
      <c r="O695" t="s">
        <v>78</v>
      </c>
      <c r="P695" t="s">
        <v>79</v>
      </c>
      <c r="Q695" t="s">
        <v>23</v>
      </c>
      <c r="R695" t="s">
        <v>24</v>
      </c>
      <c r="S695" t="s">
        <v>88</v>
      </c>
      <c r="T695" t="s">
        <v>26</v>
      </c>
      <c r="U695" t="s">
        <v>27</v>
      </c>
    </row>
    <row r="696" spans="1:21" x14ac:dyDescent="0.35">
      <c r="A696" t="s">
        <v>595</v>
      </c>
      <c r="B696">
        <v>43974001</v>
      </c>
      <c r="C696">
        <v>1</v>
      </c>
      <c r="D696" s="1">
        <v>2171.29</v>
      </c>
      <c r="E696" s="1">
        <v>3578.27</v>
      </c>
      <c r="F696" s="6">
        <f>Sales[[#This Row],[OrderQuantity]]*Sales[[#This Row],[ItemCost]]</f>
        <v>2171.29</v>
      </c>
      <c r="G696" s="6">
        <f>Sales[[#This Row],[OrderQuantity]]*Sales[[#This Row],[ItemPrice]]</f>
        <v>3578.27</v>
      </c>
      <c r="H696" s="6">
        <f>Sales[[#This Row],[TotalRevenue]]-Sales[[#This Row],[TotalCost]]</f>
        <v>1406.98</v>
      </c>
      <c r="I696" s="4">
        <v>42939</v>
      </c>
      <c r="J696" s="4" t="str">
        <f>CONCATENATE(TEXT(Sales[[#This Row],[OrderDate]],"yyyy"),"-",TEXT(Sales[[#This Row],[OrderDate]],"mm"))</f>
        <v>2017-07</v>
      </c>
      <c r="K696" s="4">
        <v>42943</v>
      </c>
      <c r="L696">
        <v>4</v>
      </c>
      <c r="M696" t="s">
        <v>596</v>
      </c>
      <c r="N696" t="s">
        <v>597</v>
      </c>
      <c r="O696" t="s">
        <v>78</v>
      </c>
      <c r="P696" t="s">
        <v>79</v>
      </c>
      <c r="Q696" t="s">
        <v>23</v>
      </c>
      <c r="R696" t="s">
        <v>24</v>
      </c>
      <c r="S696" t="s">
        <v>71</v>
      </c>
      <c r="T696" t="s">
        <v>26</v>
      </c>
      <c r="U696" t="s">
        <v>27</v>
      </c>
    </row>
    <row r="697" spans="1:21" x14ac:dyDescent="0.35">
      <c r="A697" t="s">
        <v>629</v>
      </c>
      <c r="B697">
        <v>43988001</v>
      </c>
      <c r="C697">
        <v>1</v>
      </c>
      <c r="D697" s="1">
        <v>1912.15</v>
      </c>
      <c r="E697" s="1">
        <v>3399.99</v>
      </c>
      <c r="F697" s="6">
        <f>Sales[[#This Row],[OrderQuantity]]*Sales[[#This Row],[ItemCost]]</f>
        <v>1912.15</v>
      </c>
      <c r="G697" s="6">
        <f>Sales[[#This Row],[OrderQuantity]]*Sales[[#This Row],[ItemPrice]]</f>
        <v>3399.99</v>
      </c>
      <c r="H697" s="6">
        <f>Sales[[#This Row],[TotalRevenue]]-Sales[[#This Row],[TotalCost]]</f>
        <v>1487.8399999999997</v>
      </c>
      <c r="I697" s="4">
        <v>42940</v>
      </c>
      <c r="J697" s="4" t="str">
        <f>CONCATENATE(TEXT(Sales[[#This Row],[OrderDate]],"yyyy"),"-",TEXT(Sales[[#This Row],[OrderDate]],"mm"))</f>
        <v>2017-07</v>
      </c>
      <c r="K697" s="4">
        <v>42945</v>
      </c>
      <c r="L697">
        <v>5</v>
      </c>
      <c r="M697" t="s">
        <v>630</v>
      </c>
      <c r="N697" t="s">
        <v>438</v>
      </c>
      <c r="O697" t="s">
        <v>78</v>
      </c>
      <c r="P697" t="s">
        <v>79</v>
      </c>
      <c r="Q697" t="s">
        <v>23</v>
      </c>
      <c r="R697" t="s">
        <v>33</v>
      </c>
      <c r="S697" t="s">
        <v>67</v>
      </c>
      <c r="T697" t="s">
        <v>35</v>
      </c>
      <c r="U697" t="s">
        <v>36</v>
      </c>
    </row>
    <row r="698" spans="1:21" x14ac:dyDescent="0.35">
      <c r="A698" t="s">
        <v>676</v>
      </c>
      <c r="B698">
        <v>44010001</v>
      </c>
      <c r="C698">
        <v>1</v>
      </c>
      <c r="D698" s="1">
        <v>2171.29</v>
      </c>
      <c r="E698" s="1">
        <v>3578.27</v>
      </c>
      <c r="F698" s="6">
        <f>Sales[[#This Row],[OrderQuantity]]*Sales[[#This Row],[ItemCost]]</f>
        <v>2171.29</v>
      </c>
      <c r="G698" s="6">
        <f>Sales[[#This Row],[OrderQuantity]]*Sales[[#This Row],[ItemPrice]]</f>
        <v>3578.27</v>
      </c>
      <c r="H698" s="6">
        <f>Sales[[#This Row],[TotalRevenue]]-Sales[[#This Row],[TotalCost]]</f>
        <v>1406.98</v>
      </c>
      <c r="I698" s="4">
        <v>42942</v>
      </c>
      <c r="J698" s="4" t="str">
        <f>CONCATENATE(TEXT(Sales[[#This Row],[OrderDate]],"yyyy"),"-",TEXT(Sales[[#This Row],[OrderDate]],"mm"))</f>
        <v>2017-07</v>
      </c>
      <c r="K698" s="4">
        <v>42949</v>
      </c>
      <c r="L698">
        <v>7</v>
      </c>
      <c r="M698" t="s">
        <v>677</v>
      </c>
      <c r="N698" t="s">
        <v>547</v>
      </c>
      <c r="O698" t="s">
        <v>78</v>
      </c>
      <c r="P698" t="s">
        <v>79</v>
      </c>
      <c r="Q698" t="s">
        <v>23</v>
      </c>
      <c r="R698" t="s">
        <v>24</v>
      </c>
      <c r="S698" t="s">
        <v>25</v>
      </c>
      <c r="T698" t="s">
        <v>26</v>
      </c>
      <c r="U698" t="s">
        <v>27</v>
      </c>
    </row>
    <row r="699" spans="1:21" x14ac:dyDescent="0.35">
      <c r="A699" t="s">
        <v>688</v>
      </c>
      <c r="B699">
        <v>44015001</v>
      </c>
      <c r="C699">
        <v>1</v>
      </c>
      <c r="D699" s="1">
        <v>2171.29</v>
      </c>
      <c r="E699" s="1">
        <v>3578.27</v>
      </c>
      <c r="F699" s="6">
        <f>Sales[[#This Row],[OrderQuantity]]*Sales[[#This Row],[ItemCost]]</f>
        <v>2171.29</v>
      </c>
      <c r="G699" s="6">
        <f>Sales[[#This Row],[OrderQuantity]]*Sales[[#This Row],[ItemPrice]]</f>
        <v>3578.27</v>
      </c>
      <c r="H699" s="6">
        <f>Sales[[#This Row],[TotalRevenue]]-Sales[[#This Row],[TotalCost]]</f>
        <v>1406.98</v>
      </c>
      <c r="I699" s="4">
        <v>42943</v>
      </c>
      <c r="J699" s="4" t="str">
        <f>CONCATENATE(TEXT(Sales[[#This Row],[OrderDate]],"yyyy"),"-",TEXT(Sales[[#This Row],[OrderDate]],"mm"))</f>
        <v>2017-07</v>
      </c>
      <c r="K699" s="4">
        <v>42951</v>
      </c>
      <c r="L699">
        <v>8</v>
      </c>
      <c r="M699" t="s">
        <v>689</v>
      </c>
      <c r="N699" t="s">
        <v>190</v>
      </c>
      <c r="O699" t="s">
        <v>78</v>
      </c>
      <c r="P699" t="s">
        <v>79</v>
      </c>
      <c r="Q699" t="s">
        <v>23</v>
      </c>
      <c r="R699" t="s">
        <v>24</v>
      </c>
      <c r="S699" t="s">
        <v>55</v>
      </c>
      <c r="T699" t="s">
        <v>26</v>
      </c>
      <c r="U699" t="s">
        <v>27</v>
      </c>
    </row>
    <row r="700" spans="1:21" x14ac:dyDescent="0.35">
      <c r="A700" t="s">
        <v>690</v>
      </c>
      <c r="B700">
        <v>44016001</v>
      </c>
      <c r="C700">
        <v>1</v>
      </c>
      <c r="D700" s="1">
        <v>1898.09</v>
      </c>
      <c r="E700" s="1">
        <v>3374.99</v>
      </c>
      <c r="F700" s="6">
        <f>Sales[[#This Row],[OrderQuantity]]*Sales[[#This Row],[ItemCost]]</f>
        <v>1898.09</v>
      </c>
      <c r="G700" s="6">
        <f>Sales[[#This Row],[OrderQuantity]]*Sales[[#This Row],[ItemPrice]]</f>
        <v>3374.99</v>
      </c>
      <c r="H700" s="6">
        <f>Sales[[#This Row],[TotalRevenue]]-Sales[[#This Row],[TotalCost]]</f>
        <v>1476.8999999999999</v>
      </c>
      <c r="I700" s="4">
        <v>42943</v>
      </c>
      <c r="J700" s="4" t="str">
        <f>CONCATENATE(TEXT(Sales[[#This Row],[OrderDate]],"yyyy"),"-",TEXT(Sales[[#This Row],[OrderDate]],"mm"))</f>
        <v>2017-07</v>
      </c>
      <c r="K700" s="4">
        <v>42953</v>
      </c>
      <c r="L700">
        <v>10</v>
      </c>
      <c r="M700" t="s">
        <v>691</v>
      </c>
      <c r="N700" t="s">
        <v>692</v>
      </c>
      <c r="O700" t="s">
        <v>78</v>
      </c>
      <c r="P700" t="s">
        <v>79</v>
      </c>
      <c r="Q700" t="s">
        <v>23</v>
      </c>
      <c r="R700" t="s">
        <v>33</v>
      </c>
      <c r="S700" t="s">
        <v>160</v>
      </c>
      <c r="T700" t="s">
        <v>1</v>
      </c>
      <c r="U700" t="s">
        <v>36</v>
      </c>
    </row>
    <row r="701" spans="1:21" x14ac:dyDescent="0.35">
      <c r="A701" t="s">
        <v>726</v>
      </c>
      <c r="B701">
        <v>44031001</v>
      </c>
      <c r="C701">
        <v>1</v>
      </c>
      <c r="D701" s="1">
        <v>2171.29</v>
      </c>
      <c r="E701" s="1">
        <v>3578.27</v>
      </c>
      <c r="F701" s="6">
        <f>Sales[[#This Row],[OrderQuantity]]*Sales[[#This Row],[ItemCost]]</f>
        <v>2171.29</v>
      </c>
      <c r="G701" s="6">
        <f>Sales[[#This Row],[OrderQuantity]]*Sales[[#This Row],[ItemPrice]]</f>
        <v>3578.27</v>
      </c>
      <c r="H701" s="6">
        <f>Sales[[#This Row],[TotalRevenue]]-Sales[[#This Row],[TotalCost]]</f>
        <v>1406.98</v>
      </c>
      <c r="I701" s="4">
        <v>42945</v>
      </c>
      <c r="J701" s="4" t="str">
        <f>CONCATENATE(TEXT(Sales[[#This Row],[OrderDate]],"yyyy"),"-",TEXT(Sales[[#This Row],[OrderDate]],"mm"))</f>
        <v>2017-07</v>
      </c>
      <c r="K701" s="4">
        <v>42947</v>
      </c>
      <c r="L701">
        <v>2</v>
      </c>
      <c r="M701" t="s">
        <v>727</v>
      </c>
      <c r="N701" t="s">
        <v>102</v>
      </c>
      <c r="O701" t="s">
        <v>78</v>
      </c>
      <c r="P701" t="s">
        <v>79</v>
      </c>
      <c r="Q701" t="s">
        <v>23</v>
      </c>
      <c r="R701" t="s">
        <v>24</v>
      </c>
      <c r="S701" t="s">
        <v>84</v>
      </c>
      <c r="T701" t="s">
        <v>26</v>
      </c>
      <c r="U701" t="s">
        <v>27</v>
      </c>
    </row>
    <row r="702" spans="1:21" x14ac:dyDescent="0.35">
      <c r="A702" t="s">
        <v>728</v>
      </c>
      <c r="B702">
        <v>44032001</v>
      </c>
      <c r="C702">
        <v>1</v>
      </c>
      <c r="D702" s="1">
        <v>1912.15</v>
      </c>
      <c r="E702" s="1">
        <v>3399.99</v>
      </c>
      <c r="F702" s="6">
        <f>Sales[[#This Row],[OrderQuantity]]*Sales[[#This Row],[ItemCost]]</f>
        <v>1912.15</v>
      </c>
      <c r="G702" s="6">
        <f>Sales[[#This Row],[OrderQuantity]]*Sales[[#This Row],[ItemPrice]]</f>
        <v>3399.99</v>
      </c>
      <c r="H702" s="6">
        <f>Sales[[#This Row],[TotalRevenue]]-Sales[[#This Row],[TotalCost]]</f>
        <v>1487.8399999999997</v>
      </c>
      <c r="I702" s="4">
        <v>42945</v>
      </c>
      <c r="J702" s="4" t="str">
        <f>CONCATENATE(TEXT(Sales[[#This Row],[OrderDate]],"yyyy"),"-",TEXT(Sales[[#This Row],[OrderDate]],"mm"))</f>
        <v>2017-07</v>
      </c>
      <c r="K702" s="4">
        <v>42953</v>
      </c>
      <c r="L702">
        <v>8</v>
      </c>
      <c r="M702" t="s">
        <v>729</v>
      </c>
      <c r="N702" t="s">
        <v>127</v>
      </c>
      <c r="O702" t="s">
        <v>78</v>
      </c>
      <c r="P702" t="s">
        <v>79</v>
      </c>
      <c r="Q702" t="s">
        <v>23</v>
      </c>
      <c r="R702" t="s">
        <v>33</v>
      </c>
      <c r="S702" t="s">
        <v>67</v>
      </c>
      <c r="T702" t="s">
        <v>35</v>
      </c>
      <c r="U702" t="s">
        <v>36</v>
      </c>
    </row>
    <row r="703" spans="1:21" x14ac:dyDescent="0.35">
      <c r="A703" t="s">
        <v>750</v>
      </c>
      <c r="B703">
        <v>44042001</v>
      </c>
      <c r="C703">
        <v>1</v>
      </c>
      <c r="D703" s="1">
        <v>2171.29</v>
      </c>
      <c r="E703" s="1">
        <v>3578.27</v>
      </c>
      <c r="F703" s="6">
        <f>Sales[[#This Row],[OrderQuantity]]*Sales[[#This Row],[ItemCost]]</f>
        <v>2171.29</v>
      </c>
      <c r="G703" s="6">
        <f>Sales[[#This Row],[OrderQuantity]]*Sales[[#This Row],[ItemPrice]]</f>
        <v>3578.27</v>
      </c>
      <c r="H703" s="6">
        <f>Sales[[#This Row],[TotalRevenue]]-Sales[[#This Row],[TotalCost]]</f>
        <v>1406.98</v>
      </c>
      <c r="I703" s="4">
        <v>42946</v>
      </c>
      <c r="J703" s="4" t="str">
        <f>CONCATENATE(TEXT(Sales[[#This Row],[OrderDate]],"yyyy"),"-",TEXT(Sales[[#This Row],[OrderDate]],"mm"))</f>
        <v>2017-07</v>
      </c>
      <c r="K703" s="4">
        <v>42949</v>
      </c>
      <c r="L703">
        <v>3</v>
      </c>
      <c r="M703" t="s">
        <v>751</v>
      </c>
      <c r="N703" t="s">
        <v>752</v>
      </c>
      <c r="O703" t="s">
        <v>78</v>
      </c>
      <c r="P703" t="s">
        <v>79</v>
      </c>
      <c r="Q703" t="s">
        <v>23</v>
      </c>
      <c r="R703" t="s">
        <v>24</v>
      </c>
      <c r="S703" t="s">
        <v>84</v>
      </c>
      <c r="T703" t="s">
        <v>26</v>
      </c>
      <c r="U703" t="s">
        <v>27</v>
      </c>
    </row>
    <row r="704" spans="1:21" x14ac:dyDescent="0.35">
      <c r="A704" t="s">
        <v>753</v>
      </c>
      <c r="B704">
        <v>44043001</v>
      </c>
      <c r="C704">
        <v>1</v>
      </c>
      <c r="D704" s="1">
        <v>2171.29</v>
      </c>
      <c r="E704" s="1">
        <v>3578.27</v>
      </c>
      <c r="F704" s="6">
        <f>Sales[[#This Row],[OrderQuantity]]*Sales[[#This Row],[ItemCost]]</f>
        <v>2171.29</v>
      </c>
      <c r="G704" s="6">
        <f>Sales[[#This Row],[OrderQuantity]]*Sales[[#This Row],[ItemPrice]]</f>
        <v>3578.27</v>
      </c>
      <c r="H704" s="6">
        <f>Sales[[#This Row],[TotalRevenue]]-Sales[[#This Row],[TotalCost]]</f>
        <v>1406.98</v>
      </c>
      <c r="I704" s="4">
        <v>42946</v>
      </c>
      <c r="J704" s="4" t="str">
        <f>CONCATENATE(TEXT(Sales[[#This Row],[OrderDate]],"yyyy"),"-",TEXT(Sales[[#This Row],[OrderDate]],"mm"))</f>
        <v>2017-07</v>
      </c>
      <c r="K704" s="4">
        <v>42955</v>
      </c>
      <c r="L704">
        <v>9</v>
      </c>
      <c r="M704" t="s">
        <v>754</v>
      </c>
      <c r="N704" t="s">
        <v>692</v>
      </c>
      <c r="O704" t="s">
        <v>78</v>
      </c>
      <c r="P704" t="s">
        <v>79</v>
      </c>
      <c r="Q704" t="s">
        <v>23</v>
      </c>
      <c r="R704" t="s">
        <v>24</v>
      </c>
      <c r="S704" t="s">
        <v>55</v>
      </c>
      <c r="T704" t="s">
        <v>26</v>
      </c>
      <c r="U704" t="s">
        <v>27</v>
      </c>
    </row>
    <row r="705" spans="1:21" x14ac:dyDescent="0.35">
      <c r="A705" t="s">
        <v>755</v>
      </c>
      <c r="B705">
        <v>44044001</v>
      </c>
      <c r="C705">
        <v>1</v>
      </c>
      <c r="D705" s="1">
        <v>2171.29</v>
      </c>
      <c r="E705" s="1">
        <v>3578.27</v>
      </c>
      <c r="F705" s="6">
        <f>Sales[[#This Row],[OrderQuantity]]*Sales[[#This Row],[ItemCost]]</f>
        <v>2171.29</v>
      </c>
      <c r="G705" s="6">
        <f>Sales[[#This Row],[OrderQuantity]]*Sales[[#This Row],[ItemPrice]]</f>
        <v>3578.27</v>
      </c>
      <c r="H705" s="6">
        <f>Sales[[#This Row],[TotalRevenue]]-Sales[[#This Row],[TotalCost]]</f>
        <v>1406.98</v>
      </c>
      <c r="I705" s="4">
        <v>42946</v>
      </c>
      <c r="J705" s="4" t="str">
        <f>CONCATENATE(TEXT(Sales[[#This Row],[OrderDate]],"yyyy"),"-",TEXT(Sales[[#This Row],[OrderDate]],"mm"))</f>
        <v>2017-07</v>
      </c>
      <c r="K705" s="4">
        <v>42949</v>
      </c>
      <c r="L705">
        <v>3</v>
      </c>
      <c r="M705" t="s">
        <v>756</v>
      </c>
      <c r="N705" t="s">
        <v>757</v>
      </c>
      <c r="O705" t="s">
        <v>78</v>
      </c>
      <c r="P705" t="s">
        <v>79</v>
      </c>
      <c r="Q705" t="s">
        <v>23</v>
      </c>
      <c r="R705" t="s">
        <v>24</v>
      </c>
      <c r="S705" t="s">
        <v>88</v>
      </c>
      <c r="T705" t="s">
        <v>26</v>
      </c>
      <c r="U705" t="s">
        <v>27</v>
      </c>
    </row>
    <row r="706" spans="1:21" x14ac:dyDescent="0.35">
      <c r="A706" t="s">
        <v>771</v>
      </c>
      <c r="B706">
        <v>44051001</v>
      </c>
      <c r="C706">
        <v>1</v>
      </c>
      <c r="D706" s="1">
        <v>2171.29</v>
      </c>
      <c r="E706" s="1">
        <v>3578.27</v>
      </c>
      <c r="F706" s="6">
        <f>Sales[[#This Row],[OrderQuantity]]*Sales[[#This Row],[ItemCost]]</f>
        <v>2171.29</v>
      </c>
      <c r="G706" s="6">
        <f>Sales[[#This Row],[OrderQuantity]]*Sales[[#This Row],[ItemPrice]]</f>
        <v>3578.27</v>
      </c>
      <c r="H706" s="6">
        <f>Sales[[#This Row],[TotalRevenue]]-Sales[[#This Row],[TotalCost]]</f>
        <v>1406.98</v>
      </c>
      <c r="I706" s="4">
        <v>42947</v>
      </c>
      <c r="J706" s="4" t="str">
        <f>CONCATENATE(TEXT(Sales[[#This Row],[OrderDate]],"yyyy"),"-",TEXT(Sales[[#This Row],[OrderDate]],"mm"))</f>
        <v>2017-07</v>
      </c>
      <c r="K706" s="4">
        <v>42950</v>
      </c>
      <c r="L706">
        <v>3</v>
      </c>
      <c r="M706" t="s">
        <v>772</v>
      </c>
      <c r="N706" t="s">
        <v>550</v>
      </c>
      <c r="O706" t="s">
        <v>78</v>
      </c>
      <c r="P706" t="s">
        <v>79</v>
      </c>
      <c r="Q706" t="s">
        <v>23</v>
      </c>
      <c r="R706" t="s">
        <v>24</v>
      </c>
      <c r="S706" t="s">
        <v>25</v>
      </c>
      <c r="T706" t="s">
        <v>26</v>
      </c>
      <c r="U706" t="s">
        <v>27</v>
      </c>
    </row>
    <row r="707" spans="1:21" x14ac:dyDescent="0.35">
      <c r="A707" t="s">
        <v>798</v>
      </c>
      <c r="B707">
        <v>44063001</v>
      </c>
      <c r="C707">
        <v>1</v>
      </c>
      <c r="D707" s="1">
        <v>1912.15</v>
      </c>
      <c r="E707" s="1">
        <v>3399.99</v>
      </c>
      <c r="F707" s="6">
        <f>Sales[[#This Row],[OrderQuantity]]*Sales[[#This Row],[ItemCost]]</f>
        <v>1912.15</v>
      </c>
      <c r="G707" s="6">
        <f>Sales[[#This Row],[OrderQuantity]]*Sales[[#This Row],[ItemPrice]]</f>
        <v>3399.99</v>
      </c>
      <c r="H707" s="6">
        <f>Sales[[#This Row],[TotalRevenue]]-Sales[[#This Row],[TotalCost]]</f>
        <v>1487.8399999999997</v>
      </c>
      <c r="I707" s="4">
        <v>42948</v>
      </c>
      <c r="J707" s="4" t="str">
        <f>CONCATENATE(TEXT(Sales[[#This Row],[OrderDate]],"yyyy"),"-",TEXT(Sales[[#This Row],[OrderDate]],"mm"))</f>
        <v>2017-08</v>
      </c>
      <c r="K707" s="4">
        <v>42954</v>
      </c>
      <c r="L707">
        <v>6</v>
      </c>
      <c r="M707" t="s">
        <v>799</v>
      </c>
      <c r="N707" t="s">
        <v>520</v>
      </c>
      <c r="O707" t="s">
        <v>78</v>
      </c>
      <c r="P707" t="s">
        <v>79</v>
      </c>
      <c r="Q707" t="s">
        <v>23</v>
      </c>
      <c r="R707" t="s">
        <v>33</v>
      </c>
      <c r="S707" t="s">
        <v>67</v>
      </c>
      <c r="T707" t="s">
        <v>35</v>
      </c>
      <c r="U707" t="s">
        <v>36</v>
      </c>
    </row>
    <row r="708" spans="1:21" x14ac:dyDescent="0.35">
      <c r="A708" t="s">
        <v>824</v>
      </c>
      <c r="B708">
        <v>44134001</v>
      </c>
      <c r="C708">
        <v>1</v>
      </c>
      <c r="D708" s="1">
        <v>2171.29</v>
      </c>
      <c r="E708" s="1">
        <v>3578.27</v>
      </c>
      <c r="F708" s="6">
        <f>Sales[[#This Row],[OrderQuantity]]*Sales[[#This Row],[ItemCost]]</f>
        <v>2171.29</v>
      </c>
      <c r="G708" s="6">
        <f>Sales[[#This Row],[OrderQuantity]]*Sales[[#This Row],[ItemPrice]]</f>
        <v>3578.27</v>
      </c>
      <c r="H708" s="6">
        <f>Sales[[#This Row],[TotalRevenue]]-Sales[[#This Row],[TotalCost]]</f>
        <v>1406.98</v>
      </c>
      <c r="I708" s="4">
        <v>42950</v>
      </c>
      <c r="J708" s="4" t="str">
        <f>CONCATENATE(TEXT(Sales[[#This Row],[OrderDate]],"yyyy"),"-",TEXT(Sales[[#This Row],[OrderDate]],"mm"))</f>
        <v>2017-08</v>
      </c>
      <c r="K708" s="4">
        <v>42957</v>
      </c>
      <c r="L708">
        <v>7</v>
      </c>
      <c r="M708" t="s">
        <v>825</v>
      </c>
      <c r="N708" t="s">
        <v>826</v>
      </c>
      <c r="O708" t="s">
        <v>78</v>
      </c>
      <c r="P708" t="s">
        <v>79</v>
      </c>
      <c r="Q708" t="s">
        <v>23</v>
      </c>
      <c r="R708" t="s">
        <v>24</v>
      </c>
      <c r="S708" t="s">
        <v>25</v>
      </c>
      <c r="T708" t="s">
        <v>26</v>
      </c>
      <c r="U708" t="s">
        <v>27</v>
      </c>
    </row>
    <row r="709" spans="1:21" x14ac:dyDescent="0.35">
      <c r="A709" t="s">
        <v>833</v>
      </c>
      <c r="B709">
        <v>44138001</v>
      </c>
      <c r="C709">
        <v>1</v>
      </c>
      <c r="D709" s="1">
        <v>2171.29</v>
      </c>
      <c r="E709" s="1">
        <v>3578.27</v>
      </c>
      <c r="F709" s="6">
        <f>Sales[[#This Row],[OrderQuantity]]*Sales[[#This Row],[ItemCost]]</f>
        <v>2171.29</v>
      </c>
      <c r="G709" s="6">
        <f>Sales[[#This Row],[OrderQuantity]]*Sales[[#This Row],[ItemPrice]]</f>
        <v>3578.27</v>
      </c>
      <c r="H709" s="6">
        <f>Sales[[#This Row],[TotalRevenue]]-Sales[[#This Row],[TotalCost]]</f>
        <v>1406.98</v>
      </c>
      <c r="I709" s="4">
        <v>42951</v>
      </c>
      <c r="J709" s="4" t="str">
        <f>CONCATENATE(TEXT(Sales[[#This Row],[OrderDate]],"yyyy"),"-",TEXT(Sales[[#This Row],[OrderDate]],"mm"))</f>
        <v>2017-08</v>
      </c>
      <c r="K709" s="4">
        <v>42956</v>
      </c>
      <c r="L709">
        <v>5</v>
      </c>
      <c r="M709" t="s">
        <v>834</v>
      </c>
      <c r="N709" t="s">
        <v>190</v>
      </c>
      <c r="O709" t="s">
        <v>78</v>
      </c>
      <c r="P709" t="s">
        <v>79</v>
      </c>
      <c r="Q709" t="s">
        <v>23</v>
      </c>
      <c r="R709" t="s">
        <v>24</v>
      </c>
      <c r="S709" t="s">
        <v>25</v>
      </c>
      <c r="T709" t="s">
        <v>26</v>
      </c>
      <c r="U709" t="s">
        <v>27</v>
      </c>
    </row>
    <row r="710" spans="1:21" x14ac:dyDescent="0.35">
      <c r="A710" t="s">
        <v>835</v>
      </c>
      <c r="B710">
        <v>44139001</v>
      </c>
      <c r="C710">
        <v>1</v>
      </c>
      <c r="D710" s="1">
        <v>2171.29</v>
      </c>
      <c r="E710" s="1">
        <v>3578.27</v>
      </c>
      <c r="F710" s="6">
        <f>Sales[[#This Row],[OrderQuantity]]*Sales[[#This Row],[ItemCost]]</f>
        <v>2171.29</v>
      </c>
      <c r="G710" s="6">
        <f>Sales[[#This Row],[OrderQuantity]]*Sales[[#This Row],[ItemPrice]]</f>
        <v>3578.27</v>
      </c>
      <c r="H710" s="6">
        <f>Sales[[#This Row],[TotalRevenue]]-Sales[[#This Row],[TotalCost]]</f>
        <v>1406.98</v>
      </c>
      <c r="I710" s="4">
        <v>42951</v>
      </c>
      <c r="J710" s="4" t="str">
        <f>CONCATENATE(TEXT(Sales[[#This Row],[OrderDate]],"yyyy"),"-",TEXT(Sales[[#This Row],[OrderDate]],"mm"))</f>
        <v>2017-08</v>
      </c>
      <c r="K710" s="4">
        <v>42953</v>
      </c>
      <c r="L710">
        <v>2</v>
      </c>
      <c r="M710" t="s">
        <v>836</v>
      </c>
      <c r="N710" t="s">
        <v>102</v>
      </c>
      <c r="O710" t="s">
        <v>78</v>
      </c>
      <c r="P710" t="s">
        <v>79</v>
      </c>
      <c r="Q710" t="s">
        <v>23</v>
      </c>
      <c r="R710" t="s">
        <v>24</v>
      </c>
      <c r="S710" t="s">
        <v>55</v>
      </c>
      <c r="T710" t="s">
        <v>26</v>
      </c>
      <c r="U710" t="s">
        <v>27</v>
      </c>
    </row>
    <row r="711" spans="1:21" x14ac:dyDescent="0.35">
      <c r="A711" t="s">
        <v>863</v>
      </c>
      <c r="B711">
        <v>44152001</v>
      </c>
      <c r="C711">
        <v>1</v>
      </c>
      <c r="D711" s="1">
        <v>1912.15</v>
      </c>
      <c r="E711" s="1">
        <v>3399.99</v>
      </c>
      <c r="F711" s="6">
        <f>Sales[[#This Row],[OrderQuantity]]*Sales[[#This Row],[ItemCost]]</f>
        <v>1912.15</v>
      </c>
      <c r="G711" s="6">
        <f>Sales[[#This Row],[OrderQuantity]]*Sales[[#This Row],[ItemPrice]]</f>
        <v>3399.99</v>
      </c>
      <c r="H711" s="6">
        <f>Sales[[#This Row],[TotalRevenue]]-Sales[[#This Row],[TotalCost]]</f>
        <v>1487.8399999999997</v>
      </c>
      <c r="I711" s="4">
        <v>42953</v>
      </c>
      <c r="J711" s="4" t="str">
        <f>CONCATENATE(TEXT(Sales[[#This Row],[OrderDate]],"yyyy"),"-",TEXT(Sales[[#This Row],[OrderDate]],"mm"))</f>
        <v>2017-08</v>
      </c>
      <c r="K711" s="4">
        <v>42960</v>
      </c>
      <c r="L711">
        <v>7</v>
      </c>
      <c r="M711" t="s">
        <v>864</v>
      </c>
      <c r="N711" t="s">
        <v>181</v>
      </c>
      <c r="O711" t="s">
        <v>78</v>
      </c>
      <c r="P711" t="s">
        <v>79</v>
      </c>
      <c r="Q711" t="s">
        <v>23</v>
      </c>
      <c r="R711" t="s">
        <v>33</v>
      </c>
      <c r="S711" t="s">
        <v>34</v>
      </c>
      <c r="T711" t="s">
        <v>35</v>
      </c>
      <c r="U711" t="s">
        <v>36</v>
      </c>
    </row>
    <row r="712" spans="1:21" x14ac:dyDescent="0.35">
      <c r="A712" t="s">
        <v>882</v>
      </c>
      <c r="B712">
        <v>44161001</v>
      </c>
      <c r="C712">
        <v>1</v>
      </c>
      <c r="D712" s="1">
        <v>2171.29</v>
      </c>
      <c r="E712" s="1">
        <v>3578.27</v>
      </c>
      <c r="F712" s="6">
        <f>Sales[[#This Row],[OrderQuantity]]*Sales[[#This Row],[ItemCost]]</f>
        <v>2171.29</v>
      </c>
      <c r="G712" s="6">
        <f>Sales[[#This Row],[OrderQuantity]]*Sales[[#This Row],[ItemPrice]]</f>
        <v>3578.27</v>
      </c>
      <c r="H712" s="6">
        <f>Sales[[#This Row],[TotalRevenue]]-Sales[[#This Row],[TotalCost]]</f>
        <v>1406.98</v>
      </c>
      <c r="I712" s="4">
        <v>42955</v>
      </c>
      <c r="J712" s="4" t="str">
        <f>CONCATENATE(TEXT(Sales[[#This Row],[OrderDate]],"yyyy"),"-",TEXT(Sales[[#This Row],[OrderDate]],"mm"))</f>
        <v>2017-08</v>
      </c>
      <c r="K712" s="4">
        <v>42962</v>
      </c>
      <c r="L712">
        <v>7</v>
      </c>
      <c r="M712" t="s">
        <v>883</v>
      </c>
      <c r="N712" t="s">
        <v>884</v>
      </c>
      <c r="O712" t="s">
        <v>78</v>
      </c>
      <c r="P712" t="s">
        <v>79</v>
      </c>
      <c r="Q712" t="s">
        <v>23</v>
      </c>
      <c r="R712" t="s">
        <v>24</v>
      </c>
      <c r="S712" t="s">
        <v>88</v>
      </c>
      <c r="T712" t="s">
        <v>26</v>
      </c>
      <c r="U712" t="s">
        <v>27</v>
      </c>
    </row>
    <row r="713" spans="1:21" x14ac:dyDescent="0.35">
      <c r="A713" t="s">
        <v>911</v>
      </c>
      <c r="B713">
        <v>44173001</v>
      </c>
      <c r="C713">
        <v>1</v>
      </c>
      <c r="D713" s="1">
        <v>2171.29</v>
      </c>
      <c r="E713" s="1">
        <v>3578.27</v>
      </c>
      <c r="F713" s="6">
        <f>Sales[[#This Row],[OrderQuantity]]*Sales[[#This Row],[ItemCost]]</f>
        <v>2171.29</v>
      </c>
      <c r="G713" s="6">
        <f>Sales[[#This Row],[OrderQuantity]]*Sales[[#This Row],[ItemPrice]]</f>
        <v>3578.27</v>
      </c>
      <c r="H713" s="6">
        <f>Sales[[#This Row],[TotalRevenue]]-Sales[[#This Row],[TotalCost]]</f>
        <v>1406.98</v>
      </c>
      <c r="I713" s="4">
        <v>42957</v>
      </c>
      <c r="J713" s="4" t="str">
        <f>CONCATENATE(TEXT(Sales[[#This Row],[OrderDate]],"yyyy"),"-",TEXT(Sales[[#This Row],[OrderDate]],"mm"))</f>
        <v>2017-08</v>
      </c>
      <c r="K713" s="4">
        <v>42961</v>
      </c>
      <c r="L713">
        <v>4</v>
      </c>
      <c r="M713" t="s">
        <v>912</v>
      </c>
      <c r="N713" t="s">
        <v>547</v>
      </c>
      <c r="O713" t="s">
        <v>78</v>
      </c>
      <c r="P713" t="s">
        <v>79</v>
      </c>
      <c r="Q713" t="s">
        <v>23</v>
      </c>
      <c r="R713" t="s">
        <v>24</v>
      </c>
      <c r="S713" t="s">
        <v>71</v>
      </c>
      <c r="T713" t="s">
        <v>26</v>
      </c>
      <c r="U713" t="s">
        <v>27</v>
      </c>
    </row>
    <row r="714" spans="1:21" x14ac:dyDescent="0.35">
      <c r="A714" t="s">
        <v>920</v>
      </c>
      <c r="B714">
        <v>44177001</v>
      </c>
      <c r="C714">
        <v>1</v>
      </c>
      <c r="D714" s="1">
        <v>1898.09</v>
      </c>
      <c r="E714" s="1">
        <v>3374.99</v>
      </c>
      <c r="F714" s="6">
        <f>Sales[[#This Row],[OrderQuantity]]*Sales[[#This Row],[ItemCost]]</f>
        <v>1898.09</v>
      </c>
      <c r="G714" s="6">
        <f>Sales[[#This Row],[OrderQuantity]]*Sales[[#This Row],[ItemPrice]]</f>
        <v>3374.99</v>
      </c>
      <c r="H714" s="6">
        <f>Sales[[#This Row],[TotalRevenue]]-Sales[[#This Row],[TotalCost]]</f>
        <v>1476.8999999999999</v>
      </c>
      <c r="I714" s="4">
        <v>42958</v>
      </c>
      <c r="J714" s="4" t="str">
        <f>CONCATENATE(TEXT(Sales[[#This Row],[OrderDate]],"yyyy"),"-",TEXT(Sales[[#This Row],[OrderDate]],"mm"))</f>
        <v>2017-08</v>
      </c>
      <c r="K714" s="4">
        <v>42967</v>
      </c>
      <c r="L714">
        <v>9</v>
      </c>
      <c r="M714" t="s">
        <v>921</v>
      </c>
      <c r="N714" t="s">
        <v>520</v>
      </c>
      <c r="O714" t="s">
        <v>78</v>
      </c>
      <c r="P714" t="s">
        <v>79</v>
      </c>
      <c r="Q714" t="s">
        <v>23</v>
      </c>
      <c r="R714" t="s">
        <v>33</v>
      </c>
      <c r="S714" t="s">
        <v>160</v>
      </c>
      <c r="T714" t="s">
        <v>1</v>
      </c>
      <c r="U714" t="s">
        <v>36</v>
      </c>
    </row>
    <row r="715" spans="1:21" x14ac:dyDescent="0.35">
      <c r="A715" t="s">
        <v>943</v>
      </c>
      <c r="B715">
        <v>44188001</v>
      </c>
      <c r="C715">
        <v>1</v>
      </c>
      <c r="D715" s="1">
        <v>413.15</v>
      </c>
      <c r="E715" s="1">
        <v>699.1</v>
      </c>
      <c r="F715" s="6">
        <f>Sales[[#This Row],[OrderQuantity]]*Sales[[#This Row],[ItemCost]]</f>
        <v>413.15</v>
      </c>
      <c r="G715" s="6">
        <f>Sales[[#This Row],[OrderQuantity]]*Sales[[#This Row],[ItemPrice]]</f>
        <v>699.1</v>
      </c>
      <c r="H715" s="6">
        <f>Sales[[#This Row],[TotalRevenue]]-Sales[[#This Row],[TotalCost]]</f>
        <v>285.95000000000005</v>
      </c>
      <c r="I715" s="4">
        <v>42961</v>
      </c>
      <c r="J715" s="4" t="str">
        <f>CONCATENATE(TEXT(Sales[[#This Row],[OrderDate]],"yyyy"),"-",TEXT(Sales[[#This Row],[OrderDate]],"mm"))</f>
        <v>2017-08</v>
      </c>
      <c r="K715" s="4">
        <v>42970</v>
      </c>
      <c r="L715">
        <v>9</v>
      </c>
      <c r="M715" t="s">
        <v>944</v>
      </c>
      <c r="N715" t="s">
        <v>945</v>
      </c>
      <c r="O715" t="s">
        <v>78</v>
      </c>
      <c r="P715" t="s">
        <v>79</v>
      </c>
      <c r="Q715" t="s">
        <v>23</v>
      </c>
      <c r="R715" t="s">
        <v>24</v>
      </c>
      <c r="S715" t="s">
        <v>507</v>
      </c>
      <c r="T715" t="s">
        <v>1</v>
      </c>
      <c r="U715" t="s">
        <v>47</v>
      </c>
    </row>
    <row r="716" spans="1:21" x14ac:dyDescent="0.35">
      <c r="A716" t="s">
        <v>946</v>
      </c>
      <c r="B716">
        <v>44189001</v>
      </c>
      <c r="C716">
        <v>1</v>
      </c>
      <c r="D716" s="1">
        <v>413.15</v>
      </c>
      <c r="E716" s="1">
        <v>699.1</v>
      </c>
      <c r="F716" s="6">
        <f>Sales[[#This Row],[OrderQuantity]]*Sales[[#This Row],[ItemCost]]</f>
        <v>413.15</v>
      </c>
      <c r="G716" s="6">
        <f>Sales[[#This Row],[OrderQuantity]]*Sales[[#This Row],[ItemPrice]]</f>
        <v>699.1</v>
      </c>
      <c r="H716" s="6">
        <f>Sales[[#This Row],[TotalRevenue]]-Sales[[#This Row],[TotalCost]]</f>
        <v>285.95000000000005</v>
      </c>
      <c r="I716" s="4">
        <v>42961</v>
      </c>
      <c r="J716" s="4" t="str">
        <f>CONCATENATE(TEXT(Sales[[#This Row],[OrderDate]],"yyyy"),"-",TEXT(Sales[[#This Row],[OrderDate]],"mm"))</f>
        <v>2017-08</v>
      </c>
      <c r="K716" s="4">
        <v>42971</v>
      </c>
      <c r="L716">
        <v>10</v>
      </c>
      <c r="M716" t="s">
        <v>947</v>
      </c>
      <c r="N716" t="s">
        <v>190</v>
      </c>
      <c r="O716" t="s">
        <v>78</v>
      </c>
      <c r="P716" t="s">
        <v>79</v>
      </c>
      <c r="Q716" t="s">
        <v>23</v>
      </c>
      <c r="R716" t="s">
        <v>24</v>
      </c>
      <c r="S716" t="s">
        <v>492</v>
      </c>
      <c r="T716" t="s">
        <v>26</v>
      </c>
      <c r="U716" t="s">
        <v>47</v>
      </c>
    </row>
    <row r="717" spans="1:21" x14ac:dyDescent="0.35">
      <c r="A717" t="s">
        <v>980</v>
      </c>
      <c r="B717">
        <v>44206001</v>
      </c>
      <c r="C717">
        <v>1</v>
      </c>
      <c r="D717" s="1">
        <v>1912.15</v>
      </c>
      <c r="E717" s="1">
        <v>3399.99</v>
      </c>
      <c r="F717" s="6">
        <f>Sales[[#This Row],[OrderQuantity]]*Sales[[#This Row],[ItemCost]]</f>
        <v>1912.15</v>
      </c>
      <c r="G717" s="6">
        <f>Sales[[#This Row],[OrderQuantity]]*Sales[[#This Row],[ItemPrice]]</f>
        <v>3399.99</v>
      </c>
      <c r="H717" s="6">
        <f>Sales[[#This Row],[TotalRevenue]]-Sales[[#This Row],[TotalCost]]</f>
        <v>1487.8399999999997</v>
      </c>
      <c r="I717" s="4">
        <v>42965</v>
      </c>
      <c r="J717" s="4" t="str">
        <f>CONCATENATE(TEXT(Sales[[#This Row],[OrderDate]],"yyyy"),"-",TEXT(Sales[[#This Row],[OrderDate]],"mm"))</f>
        <v>2017-08</v>
      </c>
      <c r="K717" s="4">
        <v>42969</v>
      </c>
      <c r="L717">
        <v>4</v>
      </c>
      <c r="M717" t="s">
        <v>981</v>
      </c>
      <c r="N717" t="s">
        <v>826</v>
      </c>
      <c r="O717" t="s">
        <v>78</v>
      </c>
      <c r="P717" t="s">
        <v>79</v>
      </c>
      <c r="Q717" t="s">
        <v>23</v>
      </c>
      <c r="R717" t="s">
        <v>33</v>
      </c>
      <c r="S717" t="s">
        <v>194</v>
      </c>
      <c r="T717" t="s">
        <v>35</v>
      </c>
      <c r="U717" t="s">
        <v>36</v>
      </c>
    </row>
    <row r="718" spans="1:21" x14ac:dyDescent="0.35">
      <c r="A718" t="s">
        <v>990</v>
      </c>
      <c r="B718">
        <v>44210001</v>
      </c>
      <c r="C718">
        <v>1</v>
      </c>
      <c r="D718" s="1">
        <v>2171.29</v>
      </c>
      <c r="E718" s="1">
        <v>3578.27</v>
      </c>
      <c r="F718" s="6">
        <f>Sales[[#This Row],[OrderQuantity]]*Sales[[#This Row],[ItemCost]]</f>
        <v>2171.29</v>
      </c>
      <c r="G718" s="6">
        <f>Sales[[#This Row],[OrderQuantity]]*Sales[[#This Row],[ItemPrice]]</f>
        <v>3578.27</v>
      </c>
      <c r="H718" s="6">
        <f>Sales[[#This Row],[TotalRevenue]]-Sales[[#This Row],[TotalCost]]</f>
        <v>1406.98</v>
      </c>
      <c r="I718" s="4">
        <v>42966</v>
      </c>
      <c r="J718" s="4" t="str">
        <f>CONCATENATE(TEXT(Sales[[#This Row],[OrderDate]],"yyyy"),"-",TEXT(Sales[[#This Row],[OrderDate]],"mm"))</f>
        <v>2017-08</v>
      </c>
      <c r="K718" s="4">
        <v>42970</v>
      </c>
      <c r="L718">
        <v>4</v>
      </c>
      <c r="M718" t="s">
        <v>991</v>
      </c>
      <c r="N718" t="s">
        <v>884</v>
      </c>
      <c r="O718" t="s">
        <v>78</v>
      </c>
      <c r="P718" t="s">
        <v>79</v>
      </c>
      <c r="Q718" t="s">
        <v>23</v>
      </c>
      <c r="R718" t="s">
        <v>24</v>
      </c>
      <c r="S718" t="s">
        <v>25</v>
      </c>
      <c r="T718" t="s">
        <v>26</v>
      </c>
      <c r="U718" t="s">
        <v>27</v>
      </c>
    </row>
    <row r="719" spans="1:21" x14ac:dyDescent="0.35">
      <c r="A719" t="s">
        <v>1019</v>
      </c>
      <c r="B719">
        <v>44223001</v>
      </c>
      <c r="C719">
        <v>1</v>
      </c>
      <c r="D719" s="1">
        <v>2171.29</v>
      </c>
      <c r="E719" s="1">
        <v>3578.27</v>
      </c>
      <c r="F719" s="6">
        <f>Sales[[#This Row],[OrderQuantity]]*Sales[[#This Row],[ItemCost]]</f>
        <v>2171.29</v>
      </c>
      <c r="G719" s="6">
        <f>Sales[[#This Row],[OrderQuantity]]*Sales[[#This Row],[ItemPrice]]</f>
        <v>3578.27</v>
      </c>
      <c r="H719" s="6">
        <f>Sales[[#This Row],[TotalRevenue]]-Sales[[#This Row],[TotalCost]]</f>
        <v>1406.98</v>
      </c>
      <c r="I719" s="4">
        <v>42968</v>
      </c>
      <c r="J719" s="4" t="str">
        <f>CONCATENATE(TEXT(Sales[[#This Row],[OrderDate]],"yyyy"),"-",TEXT(Sales[[#This Row],[OrderDate]],"mm"))</f>
        <v>2017-08</v>
      </c>
      <c r="K719" s="4">
        <v>42971</v>
      </c>
      <c r="L719">
        <v>3</v>
      </c>
      <c r="M719" t="s">
        <v>1020</v>
      </c>
      <c r="N719" t="s">
        <v>1021</v>
      </c>
      <c r="O719" t="s">
        <v>78</v>
      </c>
      <c r="P719" t="s">
        <v>79</v>
      </c>
      <c r="Q719" t="s">
        <v>23</v>
      </c>
      <c r="R719" t="s">
        <v>24</v>
      </c>
      <c r="S719" t="s">
        <v>25</v>
      </c>
      <c r="T719" t="s">
        <v>26</v>
      </c>
      <c r="U719" t="s">
        <v>27</v>
      </c>
    </row>
    <row r="720" spans="1:21" x14ac:dyDescent="0.35">
      <c r="A720" t="s">
        <v>1024</v>
      </c>
      <c r="B720">
        <v>44225001</v>
      </c>
      <c r="C720">
        <v>1</v>
      </c>
      <c r="D720" s="1">
        <v>413.15</v>
      </c>
      <c r="E720" s="1">
        <v>699.1</v>
      </c>
      <c r="F720" s="6">
        <f>Sales[[#This Row],[OrderQuantity]]*Sales[[#This Row],[ItemCost]]</f>
        <v>413.15</v>
      </c>
      <c r="G720" s="6">
        <f>Sales[[#This Row],[OrderQuantity]]*Sales[[#This Row],[ItemPrice]]</f>
        <v>699.1</v>
      </c>
      <c r="H720" s="6">
        <f>Sales[[#This Row],[TotalRevenue]]-Sales[[#This Row],[TotalCost]]</f>
        <v>285.95000000000005</v>
      </c>
      <c r="I720" s="4">
        <v>42969</v>
      </c>
      <c r="J720" s="4" t="str">
        <f>CONCATENATE(TEXT(Sales[[#This Row],[OrderDate]],"yyyy"),"-",TEXT(Sales[[#This Row],[OrderDate]],"mm"))</f>
        <v>2017-08</v>
      </c>
      <c r="K720" s="4">
        <v>42978</v>
      </c>
      <c r="L720">
        <v>9</v>
      </c>
      <c r="M720" t="s">
        <v>1025</v>
      </c>
      <c r="N720" t="s">
        <v>438</v>
      </c>
      <c r="O720" t="s">
        <v>78</v>
      </c>
      <c r="P720" t="s">
        <v>79</v>
      </c>
      <c r="Q720" t="s">
        <v>23</v>
      </c>
      <c r="R720" t="s">
        <v>24</v>
      </c>
      <c r="S720" t="s">
        <v>492</v>
      </c>
      <c r="T720" t="s">
        <v>26</v>
      </c>
      <c r="U720" t="s">
        <v>47</v>
      </c>
    </row>
    <row r="721" spans="1:21" x14ac:dyDescent="0.35">
      <c r="A721" t="s">
        <v>1032</v>
      </c>
      <c r="B721">
        <v>44228001</v>
      </c>
      <c r="C721">
        <v>1</v>
      </c>
      <c r="D721" s="1">
        <v>1912.15</v>
      </c>
      <c r="E721" s="1">
        <v>3399.99</v>
      </c>
      <c r="F721" s="6">
        <f>Sales[[#This Row],[OrderQuantity]]*Sales[[#This Row],[ItemCost]]</f>
        <v>1912.15</v>
      </c>
      <c r="G721" s="6">
        <f>Sales[[#This Row],[OrderQuantity]]*Sales[[#This Row],[ItemPrice]]</f>
        <v>3399.99</v>
      </c>
      <c r="H721" s="6">
        <f>Sales[[#This Row],[TotalRevenue]]-Sales[[#This Row],[TotalCost]]</f>
        <v>1487.8399999999997</v>
      </c>
      <c r="I721" s="4">
        <v>42969</v>
      </c>
      <c r="J721" s="4" t="str">
        <f>CONCATENATE(TEXT(Sales[[#This Row],[OrderDate]],"yyyy"),"-",TEXT(Sales[[#This Row],[OrderDate]],"mm"))</f>
        <v>2017-08</v>
      </c>
      <c r="K721" s="4">
        <v>42975</v>
      </c>
      <c r="L721">
        <v>6</v>
      </c>
      <c r="M721" t="s">
        <v>1033</v>
      </c>
      <c r="N721" t="s">
        <v>1034</v>
      </c>
      <c r="O721" t="s">
        <v>78</v>
      </c>
      <c r="P721" t="s">
        <v>79</v>
      </c>
      <c r="Q721" t="s">
        <v>23</v>
      </c>
      <c r="R721" t="s">
        <v>33</v>
      </c>
      <c r="S721" t="s">
        <v>67</v>
      </c>
      <c r="T721" t="s">
        <v>35</v>
      </c>
      <c r="U721" t="s">
        <v>36</v>
      </c>
    </row>
    <row r="722" spans="1:21" x14ac:dyDescent="0.35">
      <c r="A722" t="s">
        <v>1044</v>
      </c>
      <c r="B722">
        <v>44233001</v>
      </c>
      <c r="C722">
        <v>1</v>
      </c>
      <c r="D722" s="1">
        <v>2171.29</v>
      </c>
      <c r="E722" s="1">
        <v>3578.27</v>
      </c>
      <c r="F722" s="6">
        <f>Sales[[#This Row],[OrderQuantity]]*Sales[[#This Row],[ItemCost]]</f>
        <v>2171.29</v>
      </c>
      <c r="G722" s="6">
        <f>Sales[[#This Row],[OrderQuantity]]*Sales[[#This Row],[ItemPrice]]</f>
        <v>3578.27</v>
      </c>
      <c r="H722" s="6">
        <f>Sales[[#This Row],[TotalRevenue]]-Sales[[#This Row],[TotalCost]]</f>
        <v>1406.98</v>
      </c>
      <c r="I722" s="4">
        <v>42970</v>
      </c>
      <c r="J722" s="4" t="str">
        <f>CONCATENATE(TEXT(Sales[[#This Row],[OrderDate]],"yyyy"),"-",TEXT(Sales[[#This Row],[OrderDate]],"mm"))</f>
        <v>2017-08</v>
      </c>
      <c r="K722" s="4">
        <v>42973</v>
      </c>
      <c r="L722">
        <v>3</v>
      </c>
      <c r="M722" t="s">
        <v>1045</v>
      </c>
      <c r="N722" t="s">
        <v>102</v>
      </c>
      <c r="O722" t="s">
        <v>78</v>
      </c>
      <c r="P722" t="s">
        <v>79</v>
      </c>
      <c r="Q722" t="s">
        <v>23</v>
      </c>
      <c r="R722" t="s">
        <v>24</v>
      </c>
      <c r="S722" t="s">
        <v>25</v>
      </c>
      <c r="T722" t="s">
        <v>26</v>
      </c>
      <c r="U722" t="s">
        <v>27</v>
      </c>
    </row>
    <row r="723" spans="1:21" x14ac:dyDescent="0.35">
      <c r="A723" t="s">
        <v>1080</v>
      </c>
      <c r="B723">
        <v>44249001</v>
      </c>
      <c r="C723">
        <v>1</v>
      </c>
      <c r="D723" s="1">
        <v>2171.29</v>
      </c>
      <c r="E723" s="1">
        <v>3578.27</v>
      </c>
      <c r="F723" s="6">
        <f>Sales[[#This Row],[OrderQuantity]]*Sales[[#This Row],[ItemCost]]</f>
        <v>2171.29</v>
      </c>
      <c r="G723" s="6">
        <f>Sales[[#This Row],[OrderQuantity]]*Sales[[#This Row],[ItemPrice]]</f>
        <v>3578.27</v>
      </c>
      <c r="H723" s="6">
        <f>Sales[[#This Row],[TotalRevenue]]-Sales[[#This Row],[TotalCost]]</f>
        <v>1406.98</v>
      </c>
      <c r="I723" s="4">
        <v>42973</v>
      </c>
      <c r="J723" s="4" t="str">
        <f>CONCATENATE(TEXT(Sales[[#This Row],[OrderDate]],"yyyy"),"-",TEXT(Sales[[#This Row],[OrderDate]],"mm"))</f>
        <v>2017-08</v>
      </c>
      <c r="K723" s="4">
        <v>42975</v>
      </c>
      <c r="L723">
        <v>2</v>
      </c>
      <c r="M723" t="s">
        <v>1081</v>
      </c>
      <c r="N723" t="s">
        <v>1082</v>
      </c>
      <c r="O723" t="s">
        <v>78</v>
      </c>
      <c r="P723" t="s">
        <v>79</v>
      </c>
      <c r="Q723" t="s">
        <v>23</v>
      </c>
      <c r="R723" t="s">
        <v>24</v>
      </c>
      <c r="S723" t="s">
        <v>84</v>
      </c>
      <c r="T723" t="s">
        <v>26</v>
      </c>
      <c r="U723" t="s">
        <v>27</v>
      </c>
    </row>
    <row r="724" spans="1:21" x14ac:dyDescent="0.35">
      <c r="A724" t="s">
        <v>1087</v>
      </c>
      <c r="B724">
        <v>44252001</v>
      </c>
      <c r="C724">
        <v>1</v>
      </c>
      <c r="D724" s="1">
        <v>2171.29</v>
      </c>
      <c r="E724" s="1">
        <v>3578.27</v>
      </c>
      <c r="F724" s="6">
        <f>Sales[[#This Row],[OrderQuantity]]*Sales[[#This Row],[ItemCost]]</f>
        <v>2171.29</v>
      </c>
      <c r="G724" s="6">
        <f>Sales[[#This Row],[OrderQuantity]]*Sales[[#This Row],[ItemPrice]]</f>
        <v>3578.27</v>
      </c>
      <c r="H724" s="6">
        <f>Sales[[#This Row],[TotalRevenue]]-Sales[[#This Row],[TotalCost]]</f>
        <v>1406.98</v>
      </c>
      <c r="I724" s="4">
        <v>42974</v>
      </c>
      <c r="J724" s="4" t="str">
        <f>CONCATENATE(TEXT(Sales[[#This Row],[OrderDate]],"yyyy"),"-",TEXT(Sales[[#This Row],[OrderDate]],"mm"))</f>
        <v>2017-08</v>
      </c>
      <c r="K724" s="4">
        <v>42982</v>
      </c>
      <c r="L724">
        <v>8</v>
      </c>
      <c r="M724" t="s">
        <v>1088</v>
      </c>
      <c r="N724" t="s">
        <v>190</v>
      </c>
      <c r="O724" t="s">
        <v>78</v>
      </c>
      <c r="P724" t="s">
        <v>79</v>
      </c>
      <c r="Q724" t="s">
        <v>23</v>
      </c>
      <c r="R724" t="s">
        <v>24</v>
      </c>
      <c r="S724" t="s">
        <v>71</v>
      </c>
      <c r="T724" t="s">
        <v>26</v>
      </c>
      <c r="U724" t="s">
        <v>27</v>
      </c>
    </row>
    <row r="725" spans="1:21" x14ac:dyDescent="0.35">
      <c r="A725" t="s">
        <v>1109</v>
      </c>
      <c r="B725">
        <v>44262001</v>
      </c>
      <c r="C725">
        <v>1</v>
      </c>
      <c r="D725" s="1">
        <v>413.15</v>
      </c>
      <c r="E725" s="1">
        <v>699.1</v>
      </c>
      <c r="F725" s="6">
        <f>Sales[[#This Row],[OrderQuantity]]*Sales[[#This Row],[ItemCost]]</f>
        <v>413.15</v>
      </c>
      <c r="G725" s="6">
        <f>Sales[[#This Row],[OrderQuantity]]*Sales[[#This Row],[ItemPrice]]</f>
        <v>699.1</v>
      </c>
      <c r="H725" s="6">
        <f>Sales[[#This Row],[TotalRevenue]]-Sales[[#This Row],[TotalCost]]</f>
        <v>285.95000000000005</v>
      </c>
      <c r="I725" s="4">
        <v>42975</v>
      </c>
      <c r="J725" s="4" t="str">
        <f>CONCATENATE(TEXT(Sales[[#This Row],[OrderDate]],"yyyy"),"-",TEXT(Sales[[#This Row],[OrderDate]],"mm"))</f>
        <v>2017-08</v>
      </c>
      <c r="K725" s="4">
        <v>42979</v>
      </c>
      <c r="L725">
        <v>4</v>
      </c>
      <c r="M725" t="s">
        <v>1110</v>
      </c>
      <c r="N725" t="s">
        <v>1111</v>
      </c>
      <c r="O725" t="s">
        <v>78</v>
      </c>
      <c r="P725" t="s">
        <v>79</v>
      </c>
      <c r="Q725" t="s">
        <v>23</v>
      </c>
      <c r="R725" t="s">
        <v>24</v>
      </c>
      <c r="S725" t="s">
        <v>492</v>
      </c>
      <c r="T725" t="s">
        <v>26</v>
      </c>
      <c r="U725" t="s">
        <v>47</v>
      </c>
    </row>
    <row r="726" spans="1:21" x14ac:dyDescent="0.35">
      <c r="A726" t="s">
        <v>1123</v>
      </c>
      <c r="B726">
        <v>44268001</v>
      </c>
      <c r="C726">
        <v>1</v>
      </c>
      <c r="D726" s="1">
        <v>2171.29</v>
      </c>
      <c r="E726" s="1">
        <v>3578.27</v>
      </c>
      <c r="F726" s="6">
        <f>Sales[[#This Row],[OrderQuantity]]*Sales[[#This Row],[ItemCost]]</f>
        <v>2171.29</v>
      </c>
      <c r="G726" s="6">
        <f>Sales[[#This Row],[OrderQuantity]]*Sales[[#This Row],[ItemPrice]]</f>
        <v>3578.27</v>
      </c>
      <c r="H726" s="6">
        <f>Sales[[#This Row],[TotalRevenue]]-Sales[[#This Row],[TotalCost]]</f>
        <v>1406.98</v>
      </c>
      <c r="I726" s="4">
        <v>42976</v>
      </c>
      <c r="J726" s="4" t="str">
        <f>CONCATENATE(TEXT(Sales[[#This Row],[OrderDate]],"yyyy"),"-",TEXT(Sales[[#This Row],[OrderDate]],"mm"))</f>
        <v>2017-08</v>
      </c>
      <c r="K726" s="4">
        <v>42981</v>
      </c>
      <c r="L726">
        <v>5</v>
      </c>
      <c r="M726" t="s">
        <v>1124</v>
      </c>
      <c r="N726" t="s">
        <v>190</v>
      </c>
      <c r="O726" t="s">
        <v>78</v>
      </c>
      <c r="P726" t="s">
        <v>79</v>
      </c>
      <c r="Q726" t="s">
        <v>23</v>
      </c>
      <c r="R726" t="s">
        <v>24</v>
      </c>
      <c r="S726" t="s">
        <v>71</v>
      </c>
      <c r="T726" t="s">
        <v>26</v>
      </c>
      <c r="U726" t="s">
        <v>27</v>
      </c>
    </row>
    <row r="727" spans="1:21" x14ac:dyDescent="0.35">
      <c r="A727" t="s">
        <v>1127</v>
      </c>
      <c r="B727">
        <v>44270001</v>
      </c>
      <c r="C727">
        <v>1</v>
      </c>
      <c r="D727" s="1">
        <v>2171.29</v>
      </c>
      <c r="E727" s="1">
        <v>3578.27</v>
      </c>
      <c r="F727" s="6">
        <f>Sales[[#This Row],[OrderQuantity]]*Sales[[#This Row],[ItemCost]]</f>
        <v>2171.29</v>
      </c>
      <c r="G727" s="6">
        <f>Sales[[#This Row],[OrderQuantity]]*Sales[[#This Row],[ItemPrice]]</f>
        <v>3578.27</v>
      </c>
      <c r="H727" s="6">
        <f>Sales[[#This Row],[TotalRevenue]]-Sales[[#This Row],[TotalCost]]</f>
        <v>1406.98</v>
      </c>
      <c r="I727" s="4">
        <v>42978</v>
      </c>
      <c r="J727" s="4" t="str">
        <f>CONCATENATE(TEXT(Sales[[#This Row],[OrderDate]],"yyyy"),"-",TEXT(Sales[[#This Row],[OrderDate]],"mm"))</f>
        <v>2017-08</v>
      </c>
      <c r="K727" s="4">
        <v>42988</v>
      </c>
      <c r="L727">
        <v>10</v>
      </c>
      <c r="M727" t="s">
        <v>1128</v>
      </c>
      <c r="N727" t="s">
        <v>826</v>
      </c>
      <c r="O727" t="s">
        <v>78</v>
      </c>
      <c r="P727" t="s">
        <v>79</v>
      </c>
      <c r="Q727" t="s">
        <v>23</v>
      </c>
      <c r="R727" t="s">
        <v>24</v>
      </c>
      <c r="S727" t="s">
        <v>88</v>
      </c>
      <c r="T727" t="s">
        <v>26</v>
      </c>
      <c r="U727" t="s">
        <v>27</v>
      </c>
    </row>
    <row r="728" spans="1:21" x14ac:dyDescent="0.35">
      <c r="A728" t="s">
        <v>1129</v>
      </c>
      <c r="B728">
        <v>44271001</v>
      </c>
      <c r="C728">
        <v>1</v>
      </c>
      <c r="D728" s="1">
        <v>2171.29</v>
      </c>
      <c r="E728" s="1">
        <v>3578.27</v>
      </c>
      <c r="F728" s="6">
        <f>Sales[[#This Row],[OrderQuantity]]*Sales[[#This Row],[ItemCost]]</f>
        <v>2171.29</v>
      </c>
      <c r="G728" s="6">
        <f>Sales[[#This Row],[OrderQuantity]]*Sales[[#This Row],[ItemPrice]]</f>
        <v>3578.27</v>
      </c>
      <c r="H728" s="6">
        <f>Sales[[#This Row],[TotalRevenue]]-Sales[[#This Row],[TotalCost]]</f>
        <v>1406.98</v>
      </c>
      <c r="I728" s="4">
        <v>42978</v>
      </c>
      <c r="J728" s="4" t="str">
        <f>CONCATENATE(TEXT(Sales[[#This Row],[OrderDate]],"yyyy"),"-",TEXT(Sales[[#This Row],[OrderDate]],"mm"))</f>
        <v>2017-08</v>
      </c>
      <c r="K728" s="4">
        <v>42983</v>
      </c>
      <c r="L728">
        <v>5</v>
      </c>
      <c r="M728" t="s">
        <v>1130</v>
      </c>
      <c r="N728" t="s">
        <v>1034</v>
      </c>
      <c r="O728" t="s">
        <v>78</v>
      </c>
      <c r="P728" t="s">
        <v>79</v>
      </c>
      <c r="Q728" t="s">
        <v>23</v>
      </c>
      <c r="R728" t="s">
        <v>24</v>
      </c>
      <c r="S728" t="s">
        <v>88</v>
      </c>
      <c r="T728" t="s">
        <v>26</v>
      </c>
      <c r="U728" t="s">
        <v>27</v>
      </c>
    </row>
    <row r="729" spans="1:21" x14ac:dyDescent="0.35">
      <c r="A729" t="s">
        <v>1148</v>
      </c>
      <c r="B729">
        <v>44320001</v>
      </c>
      <c r="C729">
        <v>1</v>
      </c>
      <c r="D729" s="1">
        <v>2171.29</v>
      </c>
      <c r="E729" s="1">
        <v>3578.27</v>
      </c>
      <c r="F729" s="6">
        <f>Sales[[#This Row],[OrderQuantity]]*Sales[[#This Row],[ItemCost]]</f>
        <v>2171.29</v>
      </c>
      <c r="G729" s="6">
        <f>Sales[[#This Row],[OrderQuantity]]*Sales[[#This Row],[ItemPrice]]</f>
        <v>3578.27</v>
      </c>
      <c r="H729" s="6">
        <f>Sales[[#This Row],[TotalRevenue]]-Sales[[#This Row],[TotalCost]]</f>
        <v>1406.98</v>
      </c>
      <c r="I729" s="4">
        <v>42979</v>
      </c>
      <c r="J729" s="4" t="str">
        <f>CONCATENATE(TEXT(Sales[[#This Row],[OrderDate]],"yyyy"),"-",TEXT(Sales[[#This Row],[OrderDate]],"mm"))</f>
        <v>2017-09</v>
      </c>
      <c r="K729" s="4">
        <v>42985</v>
      </c>
      <c r="L729">
        <v>6</v>
      </c>
      <c r="M729" t="s">
        <v>1149</v>
      </c>
      <c r="N729" t="s">
        <v>190</v>
      </c>
      <c r="O729" t="s">
        <v>78</v>
      </c>
      <c r="P729" t="s">
        <v>79</v>
      </c>
      <c r="Q729" t="s">
        <v>23</v>
      </c>
      <c r="R729" t="s">
        <v>24</v>
      </c>
      <c r="S729" t="s">
        <v>88</v>
      </c>
      <c r="T729" t="s">
        <v>26</v>
      </c>
      <c r="U729" t="s">
        <v>27</v>
      </c>
    </row>
    <row r="730" spans="1:21" x14ac:dyDescent="0.35">
      <c r="A730" t="s">
        <v>1178</v>
      </c>
      <c r="B730">
        <v>44333001</v>
      </c>
      <c r="C730">
        <v>1</v>
      </c>
      <c r="D730" s="1">
        <v>1912.15</v>
      </c>
      <c r="E730" s="1">
        <v>3399.99</v>
      </c>
      <c r="F730" s="6">
        <f>Sales[[#This Row],[OrderQuantity]]*Sales[[#This Row],[ItemCost]]</f>
        <v>1912.15</v>
      </c>
      <c r="G730" s="6">
        <f>Sales[[#This Row],[OrderQuantity]]*Sales[[#This Row],[ItemPrice]]</f>
        <v>3399.99</v>
      </c>
      <c r="H730" s="6">
        <f>Sales[[#This Row],[TotalRevenue]]-Sales[[#This Row],[TotalCost]]</f>
        <v>1487.8399999999997</v>
      </c>
      <c r="I730" s="4">
        <v>42983</v>
      </c>
      <c r="J730" s="4" t="str">
        <f>CONCATENATE(TEXT(Sales[[#This Row],[OrderDate]],"yyyy"),"-",TEXT(Sales[[#This Row],[OrderDate]],"mm"))</f>
        <v>2017-09</v>
      </c>
      <c r="K730" s="4">
        <v>42990</v>
      </c>
      <c r="L730">
        <v>7</v>
      </c>
      <c r="M730" t="s">
        <v>1179</v>
      </c>
      <c r="N730" t="s">
        <v>410</v>
      </c>
      <c r="O730" t="s">
        <v>78</v>
      </c>
      <c r="P730" t="s">
        <v>79</v>
      </c>
      <c r="Q730" t="s">
        <v>23</v>
      </c>
      <c r="R730" t="s">
        <v>33</v>
      </c>
      <c r="S730" t="s">
        <v>287</v>
      </c>
      <c r="T730" t="s">
        <v>35</v>
      </c>
      <c r="U730" t="s">
        <v>36</v>
      </c>
    </row>
    <row r="731" spans="1:21" x14ac:dyDescent="0.35">
      <c r="A731" t="s">
        <v>1182</v>
      </c>
      <c r="B731">
        <v>44335001</v>
      </c>
      <c r="C731">
        <v>1</v>
      </c>
      <c r="D731" s="1">
        <v>413.15</v>
      </c>
      <c r="E731" s="1">
        <v>699.1</v>
      </c>
      <c r="F731" s="6">
        <f>Sales[[#This Row],[OrderQuantity]]*Sales[[#This Row],[ItemCost]]</f>
        <v>413.15</v>
      </c>
      <c r="G731" s="6">
        <f>Sales[[#This Row],[OrderQuantity]]*Sales[[#This Row],[ItemPrice]]</f>
        <v>699.1</v>
      </c>
      <c r="H731" s="6">
        <f>Sales[[#This Row],[TotalRevenue]]-Sales[[#This Row],[TotalCost]]</f>
        <v>285.95000000000005</v>
      </c>
      <c r="I731" s="4">
        <v>42983</v>
      </c>
      <c r="J731" s="4" t="str">
        <f>CONCATENATE(TEXT(Sales[[#This Row],[OrderDate]],"yyyy"),"-",TEXT(Sales[[#This Row],[OrderDate]],"mm"))</f>
        <v>2017-09</v>
      </c>
      <c r="K731" s="4">
        <v>42986</v>
      </c>
      <c r="L731">
        <v>3</v>
      </c>
      <c r="M731" t="s">
        <v>1183</v>
      </c>
      <c r="N731" t="s">
        <v>1184</v>
      </c>
      <c r="O731" t="s">
        <v>78</v>
      </c>
      <c r="P731" t="s">
        <v>79</v>
      </c>
      <c r="Q731" t="s">
        <v>23</v>
      </c>
      <c r="R731" t="s">
        <v>24</v>
      </c>
      <c r="S731" t="s">
        <v>450</v>
      </c>
      <c r="T731" t="s">
        <v>26</v>
      </c>
      <c r="U731" t="s">
        <v>47</v>
      </c>
    </row>
    <row r="732" spans="1:21" x14ac:dyDescent="0.35">
      <c r="A732" t="s">
        <v>1203</v>
      </c>
      <c r="B732">
        <v>44344001</v>
      </c>
      <c r="C732">
        <v>1</v>
      </c>
      <c r="D732" s="1">
        <v>2171.29</v>
      </c>
      <c r="E732" s="1">
        <v>3578.27</v>
      </c>
      <c r="F732" s="6">
        <f>Sales[[#This Row],[OrderQuantity]]*Sales[[#This Row],[ItemCost]]</f>
        <v>2171.29</v>
      </c>
      <c r="G732" s="6">
        <f>Sales[[#This Row],[OrderQuantity]]*Sales[[#This Row],[ItemPrice]]</f>
        <v>3578.27</v>
      </c>
      <c r="H732" s="6">
        <f>Sales[[#This Row],[TotalRevenue]]-Sales[[#This Row],[TotalCost]]</f>
        <v>1406.98</v>
      </c>
      <c r="I732" s="4">
        <v>42985</v>
      </c>
      <c r="J732" s="4" t="str">
        <f>CONCATENATE(TEXT(Sales[[#This Row],[OrderDate]],"yyyy"),"-",TEXT(Sales[[#This Row],[OrderDate]],"mm"))</f>
        <v>2017-09</v>
      </c>
      <c r="K732" s="4">
        <v>42995</v>
      </c>
      <c r="L732">
        <v>10</v>
      </c>
      <c r="M732" t="s">
        <v>1204</v>
      </c>
      <c r="N732" t="s">
        <v>190</v>
      </c>
      <c r="O732" t="s">
        <v>78</v>
      </c>
      <c r="P732" t="s">
        <v>79</v>
      </c>
      <c r="Q732" t="s">
        <v>23</v>
      </c>
      <c r="R732" t="s">
        <v>24</v>
      </c>
      <c r="S732" t="s">
        <v>25</v>
      </c>
      <c r="T732" t="s">
        <v>26</v>
      </c>
      <c r="U732" t="s">
        <v>27</v>
      </c>
    </row>
    <row r="733" spans="1:21" x14ac:dyDescent="0.35">
      <c r="A733" t="s">
        <v>1211</v>
      </c>
      <c r="B733">
        <v>44348001</v>
      </c>
      <c r="C733">
        <v>1</v>
      </c>
      <c r="D733" s="1">
        <v>2171.29</v>
      </c>
      <c r="E733" s="1">
        <v>3578.27</v>
      </c>
      <c r="F733" s="6">
        <f>Sales[[#This Row],[OrderQuantity]]*Sales[[#This Row],[ItemCost]]</f>
        <v>2171.29</v>
      </c>
      <c r="G733" s="6">
        <f>Sales[[#This Row],[OrderQuantity]]*Sales[[#This Row],[ItemPrice]]</f>
        <v>3578.27</v>
      </c>
      <c r="H733" s="6">
        <f>Sales[[#This Row],[TotalRevenue]]-Sales[[#This Row],[TotalCost]]</f>
        <v>1406.98</v>
      </c>
      <c r="I733" s="4">
        <v>42986</v>
      </c>
      <c r="J733" s="4" t="str">
        <f>CONCATENATE(TEXT(Sales[[#This Row],[OrderDate]],"yyyy"),"-",TEXT(Sales[[#This Row],[OrderDate]],"mm"))</f>
        <v>2017-09</v>
      </c>
      <c r="K733" s="4">
        <v>42992</v>
      </c>
      <c r="L733">
        <v>6</v>
      </c>
      <c r="M733" t="s">
        <v>1212</v>
      </c>
      <c r="N733" t="s">
        <v>945</v>
      </c>
      <c r="O733" t="s">
        <v>78</v>
      </c>
      <c r="P733" t="s">
        <v>79</v>
      </c>
      <c r="Q733" t="s">
        <v>23</v>
      </c>
      <c r="R733" t="s">
        <v>24</v>
      </c>
      <c r="S733" t="s">
        <v>84</v>
      </c>
      <c r="T733" t="s">
        <v>26</v>
      </c>
      <c r="U733" t="s">
        <v>27</v>
      </c>
    </row>
    <row r="734" spans="1:21" x14ac:dyDescent="0.35">
      <c r="A734" t="s">
        <v>1234</v>
      </c>
      <c r="B734">
        <v>44359001</v>
      </c>
      <c r="C734">
        <v>1</v>
      </c>
      <c r="D734" s="1">
        <v>2171.29</v>
      </c>
      <c r="E734" s="1">
        <v>3578.27</v>
      </c>
      <c r="F734" s="6">
        <f>Sales[[#This Row],[OrderQuantity]]*Sales[[#This Row],[ItemCost]]</f>
        <v>2171.29</v>
      </c>
      <c r="G734" s="6">
        <f>Sales[[#This Row],[OrderQuantity]]*Sales[[#This Row],[ItemPrice]]</f>
        <v>3578.27</v>
      </c>
      <c r="H734" s="6">
        <f>Sales[[#This Row],[TotalRevenue]]-Sales[[#This Row],[TotalCost]]</f>
        <v>1406.98</v>
      </c>
      <c r="I734" s="4">
        <v>42987</v>
      </c>
      <c r="J734" s="4" t="str">
        <f>CONCATENATE(TEXT(Sales[[#This Row],[OrderDate]],"yyyy"),"-",TEXT(Sales[[#This Row],[OrderDate]],"mm"))</f>
        <v>2017-09</v>
      </c>
      <c r="K734" s="4">
        <v>42992</v>
      </c>
      <c r="L734">
        <v>5</v>
      </c>
      <c r="M734" t="s">
        <v>1235</v>
      </c>
      <c r="N734" t="s">
        <v>350</v>
      </c>
      <c r="O734" t="s">
        <v>78</v>
      </c>
      <c r="P734" t="s">
        <v>79</v>
      </c>
      <c r="Q734" t="s">
        <v>23</v>
      </c>
      <c r="R734" t="s">
        <v>24</v>
      </c>
      <c r="S734" t="s">
        <v>55</v>
      </c>
      <c r="T734" t="s">
        <v>26</v>
      </c>
      <c r="U734" t="s">
        <v>27</v>
      </c>
    </row>
    <row r="735" spans="1:21" x14ac:dyDescent="0.35">
      <c r="A735" t="s">
        <v>1236</v>
      </c>
      <c r="B735">
        <v>44360001</v>
      </c>
      <c r="C735">
        <v>1</v>
      </c>
      <c r="D735" s="1">
        <v>2171.29</v>
      </c>
      <c r="E735" s="1">
        <v>3578.27</v>
      </c>
      <c r="F735" s="6">
        <f>Sales[[#This Row],[OrderQuantity]]*Sales[[#This Row],[ItemCost]]</f>
        <v>2171.29</v>
      </c>
      <c r="G735" s="6">
        <f>Sales[[#This Row],[OrderQuantity]]*Sales[[#This Row],[ItemPrice]]</f>
        <v>3578.27</v>
      </c>
      <c r="H735" s="6">
        <f>Sales[[#This Row],[TotalRevenue]]-Sales[[#This Row],[TotalCost]]</f>
        <v>1406.98</v>
      </c>
      <c r="I735" s="4">
        <v>42987</v>
      </c>
      <c r="J735" s="4" t="str">
        <f>CONCATENATE(TEXT(Sales[[#This Row],[OrderDate]],"yyyy"),"-",TEXT(Sales[[#This Row],[OrderDate]],"mm"))</f>
        <v>2017-09</v>
      </c>
      <c r="K735" s="4">
        <v>42993</v>
      </c>
      <c r="L735">
        <v>6</v>
      </c>
      <c r="M735" t="s">
        <v>1237</v>
      </c>
      <c r="N735" t="s">
        <v>102</v>
      </c>
      <c r="O735" t="s">
        <v>78</v>
      </c>
      <c r="P735" t="s">
        <v>79</v>
      </c>
      <c r="Q735" t="s">
        <v>23</v>
      </c>
      <c r="R735" t="s">
        <v>24</v>
      </c>
      <c r="S735" t="s">
        <v>55</v>
      </c>
      <c r="T735" t="s">
        <v>26</v>
      </c>
      <c r="U735" t="s">
        <v>27</v>
      </c>
    </row>
    <row r="736" spans="1:21" x14ac:dyDescent="0.35">
      <c r="A736" t="s">
        <v>1253</v>
      </c>
      <c r="B736">
        <v>44368001</v>
      </c>
      <c r="C736">
        <v>1</v>
      </c>
      <c r="D736" s="1">
        <v>2171.29</v>
      </c>
      <c r="E736" s="1">
        <v>3578.27</v>
      </c>
      <c r="F736" s="6">
        <f>Sales[[#This Row],[OrderQuantity]]*Sales[[#This Row],[ItemCost]]</f>
        <v>2171.29</v>
      </c>
      <c r="G736" s="6">
        <f>Sales[[#This Row],[OrderQuantity]]*Sales[[#This Row],[ItemPrice]]</f>
        <v>3578.27</v>
      </c>
      <c r="H736" s="6">
        <f>Sales[[#This Row],[TotalRevenue]]-Sales[[#This Row],[TotalCost]]</f>
        <v>1406.98</v>
      </c>
      <c r="I736" s="4">
        <v>42988</v>
      </c>
      <c r="J736" s="4" t="str">
        <f>CONCATENATE(TEXT(Sales[[#This Row],[OrderDate]],"yyyy"),"-",TEXT(Sales[[#This Row],[OrderDate]],"mm"))</f>
        <v>2017-09</v>
      </c>
      <c r="K736" s="4">
        <v>42995</v>
      </c>
      <c r="L736">
        <v>7</v>
      </c>
      <c r="M736" t="s">
        <v>1254</v>
      </c>
      <c r="N736" t="s">
        <v>360</v>
      </c>
      <c r="O736" t="s">
        <v>78</v>
      </c>
      <c r="P736" t="s">
        <v>79</v>
      </c>
      <c r="Q736" t="s">
        <v>23</v>
      </c>
      <c r="R736" t="s">
        <v>24</v>
      </c>
      <c r="S736" t="s">
        <v>88</v>
      </c>
      <c r="T736" t="s">
        <v>26</v>
      </c>
      <c r="U736" t="s">
        <v>27</v>
      </c>
    </row>
    <row r="737" spans="1:21" x14ac:dyDescent="0.35">
      <c r="A737" t="s">
        <v>1265</v>
      </c>
      <c r="B737">
        <v>44374001</v>
      </c>
      <c r="C737">
        <v>1</v>
      </c>
      <c r="D737" s="1">
        <v>2171.29</v>
      </c>
      <c r="E737" s="1">
        <v>3578.27</v>
      </c>
      <c r="F737" s="6">
        <f>Sales[[#This Row],[OrderQuantity]]*Sales[[#This Row],[ItemCost]]</f>
        <v>2171.29</v>
      </c>
      <c r="G737" s="6">
        <f>Sales[[#This Row],[OrderQuantity]]*Sales[[#This Row],[ItemPrice]]</f>
        <v>3578.27</v>
      </c>
      <c r="H737" s="6">
        <f>Sales[[#This Row],[TotalRevenue]]-Sales[[#This Row],[TotalCost]]</f>
        <v>1406.98</v>
      </c>
      <c r="I737" s="4">
        <v>42989</v>
      </c>
      <c r="J737" s="4" t="str">
        <f>CONCATENATE(TEXT(Sales[[#This Row],[OrderDate]],"yyyy"),"-",TEXT(Sales[[#This Row],[OrderDate]],"mm"))</f>
        <v>2017-09</v>
      </c>
      <c r="K737" s="4">
        <v>42996</v>
      </c>
      <c r="L737">
        <v>7</v>
      </c>
      <c r="M737" t="s">
        <v>1266</v>
      </c>
      <c r="N737" t="s">
        <v>190</v>
      </c>
      <c r="O737" t="s">
        <v>78</v>
      </c>
      <c r="P737" t="s">
        <v>79</v>
      </c>
      <c r="Q737" t="s">
        <v>23</v>
      </c>
      <c r="R737" t="s">
        <v>24</v>
      </c>
      <c r="S737" t="s">
        <v>25</v>
      </c>
      <c r="T737" t="s">
        <v>26</v>
      </c>
      <c r="U737" t="s">
        <v>27</v>
      </c>
    </row>
    <row r="738" spans="1:21" x14ac:dyDescent="0.35">
      <c r="A738" t="s">
        <v>1267</v>
      </c>
      <c r="B738">
        <v>44375001</v>
      </c>
      <c r="C738">
        <v>1</v>
      </c>
      <c r="D738" s="1">
        <v>2171.29</v>
      </c>
      <c r="E738" s="1">
        <v>3578.27</v>
      </c>
      <c r="F738" s="6">
        <f>Sales[[#This Row],[OrderQuantity]]*Sales[[#This Row],[ItemCost]]</f>
        <v>2171.29</v>
      </c>
      <c r="G738" s="6">
        <f>Sales[[#This Row],[OrderQuantity]]*Sales[[#This Row],[ItemPrice]]</f>
        <v>3578.27</v>
      </c>
      <c r="H738" s="6">
        <f>Sales[[#This Row],[TotalRevenue]]-Sales[[#This Row],[TotalCost]]</f>
        <v>1406.98</v>
      </c>
      <c r="I738" s="4">
        <v>42989</v>
      </c>
      <c r="J738" s="4" t="str">
        <f>CONCATENATE(TEXT(Sales[[#This Row],[OrderDate]],"yyyy"),"-",TEXT(Sales[[#This Row],[OrderDate]],"mm"))</f>
        <v>2017-09</v>
      </c>
      <c r="K738" s="4">
        <v>42993</v>
      </c>
      <c r="L738">
        <v>4</v>
      </c>
      <c r="M738" t="s">
        <v>1268</v>
      </c>
      <c r="N738" t="s">
        <v>1269</v>
      </c>
      <c r="O738" t="s">
        <v>78</v>
      </c>
      <c r="P738" t="s">
        <v>79</v>
      </c>
      <c r="Q738" t="s">
        <v>23</v>
      </c>
      <c r="R738" t="s">
        <v>24</v>
      </c>
      <c r="S738" t="s">
        <v>25</v>
      </c>
      <c r="T738" t="s">
        <v>26</v>
      </c>
      <c r="U738" t="s">
        <v>27</v>
      </c>
    </row>
    <row r="739" spans="1:21" x14ac:dyDescent="0.35">
      <c r="A739" t="s">
        <v>1280</v>
      </c>
      <c r="B739">
        <v>44381001</v>
      </c>
      <c r="C739">
        <v>1</v>
      </c>
      <c r="D739" s="1">
        <v>2171.29</v>
      </c>
      <c r="E739" s="1">
        <v>3578.27</v>
      </c>
      <c r="F739" s="6">
        <f>Sales[[#This Row],[OrderQuantity]]*Sales[[#This Row],[ItemCost]]</f>
        <v>2171.29</v>
      </c>
      <c r="G739" s="6">
        <f>Sales[[#This Row],[OrderQuantity]]*Sales[[#This Row],[ItemPrice]]</f>
        <v>3578.27</v>
      </c>
      <c r="H739" s="6">
        <f>Sales[[#This Row],[TotalRevenue]]-Sales[[#This Row],[TotalCost]]</f>
        <v>1406.98</v>
      </c>
      <c r="I739" s="4">
        <v>42990</v>
      </c>
      <c r="J739" s="4" t="str">
        <f>CONCATENATE(TEXT(Sales[[#This Row],[OrderDate]],"yyyy"),"-",TEXT(Sales[[#This Row],[OrderDate]],"mm"))</f>
        <v>2017-09</v>
      </c>
      <c r="K739" s="4">
        <v>42996</v>
      </c>
      <c r="L739">
        <v>6</v>
      </c>
      <c r="M739" t="s">
        <v>1281</v>
      </c>
      <c r="N739" t="s">
        <v>1184</v>
      </c>
      <c r="O739" t="s">
        <v>78</v>
      </c>
      <c r="P739" t="s">
        <v>79</v>
      </c>
      <c r="Q739" t="s">
        <v>23</v>
      </c>
      <c r="R739" t="s">
        <v>24</v>
      </c>
      <c r="S739" t="s">
        <v>84</v>
      </c>
      <c r="T739" t="s">
        <v>26</v>
      </c>
      <c r="U739" t="s">
        <v>27</v>
      </c>
    </row>
    <row r="740" spans="1:21" x14ac:dyDescent="0.35">
      <c r="A740" t="s">
        <v>1282</v>
      </c>
      <c r="B740">
        <v>44382001</v>
      </c>
      <c r="C740">
        <v>1</v>
      </c>
      <c r="D740" s="1">
        <v>1912.15</v>
      </c>
      <c r="E740" s="1">
        <v>3399.99</v>
      </c>
      <c r="F740" s="6">
        <f>Sales[[#This Row],[OrderQuantity]]*Sales[[#This Row],[ItemCost]]</f>
        <v>1912.15</v>
      </c>
      <c r="G740" s="6">
        <f>Sales[[#This Row],[OrderQuantity]]*Sales[[#This Row],[ItemPrice]]</f>
        <v>3399.99</v>
      </c>
      <c r="H740" s="6">
        <f>Sales[[#This Row],[TotalRevenue]]-Sales[[#This Row],[TotalCost]]</f>
        <v>1487.8399999999997</v>
      </c>
      <c r="I740" s="4">
        <v>42990</v>
      </c>
      <c r="J740" s="4" t="str">
        <f>CONCATENATE(TEXT(Sales[[#This Row],[OrderDate]],"yyyy"),"-",TEXT(Sales[[#This Row],[OrderDate]],"mm"))</f>
        <v>2017-09</v>
      </c>
      <c r="K740" s="4">
        <v>42996</v>
      </c>
      <c r="L740">
        <v>6</v>
      </c>
      <c r="M740" t="s">
        <v>1283</v>
      </c>
      <c r="N740" t="s">
        <v>1284</v>
      </c>
      <c r="O740" t="s">
        <v>78</v>
      </c>
      <c r="P740" t="s">
        <v>79</v>
      </c>
      <c r="Q740" t="s">
        <v>23</v>
      </c>
      <c r="R740" t="s">
        <v>33</v>
      </c>
      <c r="S740" t="s">
        <v>194</v>
      </c>
      <c r="T740" t="s">
        <v>35</v>
      </c>
      <c r="U740" t="s">
        <v>36</v>
      </c>
    </row>
    <row r="741" spans="1:21" x14ac:dyDescent="0.35">
      <c r="A741" t="s">
        <v>1375</v>
      </c>
      <c r="B741">
        <v>44427001</v>
      </c>
      <c r="C741">
        <v>1</v>
      </c>
      <c r="D741" s="1">
        <v>2171.29</v>
      </c>
      <c r="E741" s="1">
        <v>3578.27</v>
      </c>
      <c r="F741" s="6">
        <f>Sales[[#This Row],[OrderQuantity]]*Sales[[#This Row],[ItemCost]]</f>
        <v>2171.29</v>
      </c>
      <c r="G741" s="6">
        <f>Sales[[#This Row],[OrderQuantity]]*Sales[[#This Row],[ItemPrice]]</f>
        <v>3578.27</v>
      </c>
      <c r="H741" s="6">
        <f>Sales[[#This Row],[TotalRevenue]]-Sales[[#This Row],[TotalCost]]</f>
        <v>1406.98</v>
      </c>
      <c r="I741" s="4">
        <v>42998</v>
      </c>
      <c r="J741" s="4" t="str">
        <f>CONCATENATE(TEXT(Sales[[#This Row],[OrderDate]],"yyyy"),"-",TEXT(Sales[[#This Row],[OrderDate]],"mm"))</f>
        <v>2017-09</v>
      </c>
      <c r="K741" s="4">
        <v>43001</v>
      </c>
      <c r="L741">
        <v>3</v>
      </c>
      <c r="M741" t="s">
        <v>1376</v>
      </c>
      <c r="N741" t="s">
        <v>350</v>
      </c>
      <c r="O741" t="s">
        <v>78</v>
      </c>
      <c r="P741" t="s">
        <v>79</v>
      </c>
      <c r="Q741" t="s">
        <v>23</v>
      </c>
      <c r="R741" t="s">
        <v>24</v>
      </c>
      <c r="S741" t="s">
        <v>88</v>
      </c>
      <c r="T741" t="s">
        <v>26</v>
      </c>
      <c r="U741" t="s">
        <v>27</v>
      </c>
    </row>
    <row r="742" spans="1:21" x14ac:dyDescent="0.35">
      <c r="A742" t="s">
        <v>1385</v>
      </c>
      <c r="B742">
        <v>44432001</v>
      </c>
      <c r="C742">
        <v>1</v>
      </c>
      <c r="D742" s="1">
        <v>2171.29</v>
      </c>
      <c r="E742" s="1">
        <v>3578.27</v>
      </c>
      <c r="F742" s="6">
        <f>Sales[[#This Row],[OrderQuantity]]*Sales[[#This Row],[ItemCost]]</f>
        <v>2171.29</v>
      </c>
      <c r="G742" s="6">
        <f>Sales[[#This Row],[OrderQuantity]]*Sales[[#This Row],[ItemPrice]]</f>
        <v>3578.27</v>
      </c>
      <c r="H742" s="6">
        <f>Sales[[#This Row],[TotalRevenue]]-Sales[[#This Row],[TotalCost]]</f>
        <v>1406.98</v>
      </c>
      <c r="I742" s="4">
        <v>42999</v>
      </c>
      <c r="J742" s="4" t="str">
        <f>CONCATENATE(TEXT(Sales[[#This Row],[OrderDate]],"yyyy"),"-",TEXT(Sales[[#This Row],[OrderDate]],"mm"))</f>
        <v>2017-09</v>
      </c>
      <c r="K742" s="4">
        <v>43001</v>
      </c>
      <c r="L742">
        <v>2</v>
      </c>
      <c r="M742" t="s">
        <v>1386</v>
      </c>
      <c r="N742" t="s">
        <v>1034</v>
      </c>
      <c r="O742" t="s">
        <v>78</v>
      </c>
      <c r="P742" t="s">
        <v>79</v>
      </c>
      <c r="Q742" t="s">
        <v>23</v>
      </c>
      <c r="R742" t="s">
        <v>24</v>
      </c>
      <c r="S742" t="s">
        <v>88</v>
      </c>
      <c r="T742" t="s">
        <v>26</v>
      </c>
      <c r="U742" t="s">
        <v>27</v>
      </c>
    </row>
    <row r="743" spans="1:21" x14ac:dyDescent="0.35">
      <c r="A743" t="s">
        <v>1399</v>
      </c>
      <c r="B743">
        <v>44439001</v>
      </c>
      <c r="C743">
        <v>1</v>
      </c>
      <c r="D743" s="1">
        <v>2171.29</v>
      </c>
      <c r="E743" s="1">
        <v>3578.27</v>
      </c>
      <c r="F743" s="6">
        <f>Sales[[#This Row],[OrderQuantity]]*Sales[[#This Row],[ItemCost]]</f>
        <v>2171.29</v>
      </c>
      <c r="G743" s="6">
        <f>Sales[[#This Row],[OrderQuantity]]*Sales[[#This Row],[ItemPrice]]</f>
        <v>3578.27</v>
      </c>
      <c r="H743" s="6">
        <f>Sales[[#This Row],[TotalRevenue]]-Sales[[#This Row],[TotalCost]]</f>
        <v>1406.98</v>
      </c>
      <c r="I743" s="4">
        <v>43001</v>
      </c>
      <c r="J743" s="4" t="str">
        <f>CONCATENATE(TEXT(Sales[[#This Row],[OrderDate]],"yyyy"),"-",TEXT(Sales[[#This Row],[OrderDate]],"mm"))</f>
        <v>2017-09</v>
      </c>
      <c r="K743" s="4">
        <v>43004</v>
      </c>
      <c r="L743">
        <v>3</v>
      </c>
      <c r="M743" t="s">
        <v>1400</v>
      </c>
      <c r="N743" t="s">
        <v>190</v>
      </c>
      <c r="O743" t="s">
        <v>78</v>
      </c>
      <c r="P743" t="s">
        <v>79</v>
      </c>
      <c r="Q743" t="s">
        <v>23</v>
      </c>
      <c r="R743" t="s">
        <v>24</v>
      </c>
      <c r="S743" t="s">
        <v>25</v>
      </c>
      <c r="T743" t="s">
        <v>26</v>
      </c>
      <c r="U743" t="s">
        <v>27</v>
      </c>
    </row>
    <row r="744" spans="1:21" x14ac:dyDescent="0.35">
      <c r="A744" t="s">
        <v>1426</v>
      </c>
      <c r="B744">
        <v>44452001</v>
      </c>
      <c r="C744">
        <v>1</v>
      </c>
      <c r="D744" s="1">
        <v>413.15</v>
      </c>
      <c r="E744" s="1">
        <v>699.1</v>
      </c>
      <c r="F744" s="6">
        <f>Sales[[#This Row],[OrderQuantity]]*Sales[[#This Row],[ItemCost]]</f>
        <v>413.15</v>
      </c>
      <c r="G744" s="6">
        <f>Sales[[#This Row],[OrderQuantity]]*Sales[[#This Row],[ItemPrice]]</f>
        <v>699.1</v>
      </c>
      <c r="H744" s="6">
        <f>Sales[[#This Row],[TotalRevenue]]-Sales[[#This Row],[TotalCost]]</f>
        <v>285.95000000000005</v>
      </c>
      <c r="I744" s="4">
        <v>43004</v>
      </c>
      <c r="J744" s="4" t="str">
        <f>CONCATENATE(TEXT(Sales[[#This Row],[OrderDate]],"yyyy"),"-",TEXT(Sales[[#This Row],[OrderDate]],"mm"))</f>
        <v>2017-09</v>
      </c>
      <c r="K744" s="4">
        <v>43013</v>
      </c>
      <c r="L744">
        <v>9</v>
      </c>
      <c r="M744" t="s">
        <v>1427</v>
      </c>
      <c r="N744" t="s">
        <v>692</v>
      </c>
      <c r="O744" t="s">
        <v>78</v>
      </c>
      <c r="P744" t="s">
        <v>79</v>
      </c>
      <c r="Q744" t="s">
        <v>23</v>
      </c>
      <c r="R744" t="s">
        <v>24</v>
      </c>
      <c r="S744" t="s">
        <v>131</v>
      </c>
      <c r="T744" t="s">
        <v>1</v>
      </c>
      <c r="U744" t="s">
        <v>47</v>
      </c>
    </row>
    <row r="745" spans="1:21" x14ac:dyDescent="0.35">
      <c r="A745" t="s">
        <v>1443</v>
      </c>
      <c r="B745">
        <v>44460001</v>
      </c>
      <c r="C745">
        <v>1</v>
      </c>
      <c r="D745" s="1">
        <v>413.15</v>
      </c>
      <c r="E745" s="1">
        <v>699.1</v>
      </c>
      <c r="F745" s="6">
        <f>Sales[[#This Row],[OrderQuantity]]*Sales[[#This Row],[ItemCost]]</f>
        <v>413.15</v>
      </c>
      <c r="G745" s="6">
        <f>Sales[[#This Row],[OrderQuantity]]*Sales[[#This Row],[ItemPrice]]</f>
        <v>699.1</v>
      </c>
      <c r="H745" s="6">
        <f>Sales[[#This Row],[TotalRevenue]]-Sales[[#This Row],[TotalCost]]</f>
        <v>285.95000000000005</v>
      </c>
      <c r="I745" s="4">
        <v>43005</v>
      </c>
      <c r="J745" s="4" t="str">
        <f>CONCATENATE(TEXT(Sales[[#This Row],[OrderDate]],"yyyy"),"-",TEXT(Sales[[#This Row],[OrderDate]],"mm"))</f>
        <v>2017-09</v>
      </c>
      <c r="K745" s="4">
        <v>43013</v>
      </c>
      <c r="L745">
        <v>8</v>
      </c>
      <c r="M745" t="s">
        <v>1444</v>
      </c>
      <c r="N745" t="s">
        <v>102</v>
      </c>
      <c r="O745" t="s">
        <v>78</v>
      </c>
      <c r="P745" t="s">
        <v>79</v>
      </c>
      <c r="Q745" t="s">
        <v>23</v>
      </c>
      <c r="R745" t="s">
        <v>24</v>
      </c>
      <c r="S745" t="s">
        <v>507</v>
      </c>
      <c r="T745" t="s">
        <v>1</v>
      </c>
      <c r="U745" t="s">
        <v>47</v>
      </c>
    </row>
    <row r="746" spans="1:21" x14ac:dyDescent="0.35">
      <c r="A746" t="s">
        <v>1447</v>
      </c>
      <c r="B746">
        <v>44462001</v>
      </c>
      <c r="C746">
        <v>1</v>
      </c>
      <c r="D746" s="1">
        <v>2171.29</v>
      </c>
      <c r="E746" s="1">
        <v>3578.27</v>
      </c>
      <c r="F746" s="6">
        <f>Sales[[#This Row],[OrderQuantity]]*Sales[[#This Row],[ItemCost]]</f>
        <v>2171.29</v>
      </c>
      <c r="G746" s="6">
        <f>Sales[[#This Row],[OrderQuantity]]*Sales[[#This Row],[ItemPrice]]</f>
        <v>3578.27</v>
      </c>
      <c r="H746" s="6">
        <f>Sales[[#This Row],[TotalRevenue]]-Sales[[#This Row],[TotalCost]]</f>
        <v>1406.98</v>
      </c>
      <c r="I746" s="4">
        <v>43006</v>
      </c>
      <c r="J746" s="4" t="str">
        <f>CONCATENATE(TEXT(Sales[[#This Row],[OrderDate]],"yyyy"),"-",TEXT(Sales[[#This Row],[OrderDate]],"mm"))</f>
        <v>2017-09</v>
      </c>
      <c r="K746" s="4">
        <v>43011</v>
      </c>
      <c r="L746">
        <v>5</v>
      </c>
      <c r="M746" t="s">
        <v>1448</v>
      </c>
      <c r="N746" t="s">
        <v>1034</v>
      </c>
      <c r="O746" t="s">
        <v>78</v>
      </c>
      <c r="P746" t="s">
        <v>79</v>
      </c>
      <c r="Q746" t="s">
        <v>23</v>
      </c>
      <c r="R746" t="s">
        <v>24</v>
      </c>
      <c r="S746" t="s">
        <v>55</v>
      </c>
      <c r="T746" t="s">
        <v>26</v>
      </c>
      <c r="U746" t="s">
        <v>27</v>
      </c>
    </row>
    <row r="747" spans="1:21" x14ac:dyDescent="0.35">
      <c r="A747" t="s">
        <v>1550</v>
      </c>
      <c r="B747">
        <v>44602001</v>
      </c>
      <c r="C747">
        <v>1</v>
      </c>
      <c r="D747" s="1">
        <v>2171.29</v>
      </c>
      <c r="E747" s="1">
        <v>3578.27</v>
      </c>
      <c r="F747" s="6">
        <f>Sales[[#This Row],[OrderQuantity]]*Sales[[#This Row],[ItemCost]]</f>
        <v>2171.29</v>
      </c>
      <c r="G747" s="6">
        <f>Sales[[#This Row],[OrderQuantity]]*Sales[[#This Row],[ItemPrice]]</f>
        <v>3578.27</v>
      </c>
      <c r="H747" s="6">
        <f>Sales[[#This Row],[TotalRevenue]]-Sales[[#This Row],[TotalCost]]</f>
        <v>1406.98</v>
      </c>
      <c r="I747" s="4">
        <v>43015</v>
      </c>
      <c r="J747" s="4" t="str">
        <f>CONCATENATE(TEXT(Sales[[#This Row],[OrderDate]],"yyyy"),"-",TEXT(Sales[[#This Row],[OrderDate]],"mm"))</f>
        <v>2017-10</v>
      </c>
      <c r="K747" s="4">
        <v>43018</v>
      </c>
      <c r="L747">
        <v>3</v>
      </c>
      <c r="M747" t="s">
        <v>1551</v>
      </c>
      <c r="N747" t="s">
        <v>597</v>
      </c>
      <c r="O747" t="s">
        <v>78</v>
      </c>
      <c r="P747" t="s">
        <v>79</v>
      </c>
      <c r="Q747" t="s">
        <v>23</v>
      </c>
      <c r="R747" t="s">
        <v>24</v>
      </c>
      <c r="S747" t="s">
        <v>88</v>
      </c>
      <c r="T747" t="s">
        <v>26</v>
      </c>
      <c r="U747" t="s">
        <v>27</v>
      </c>
    </row>
    <row r="748" spans="1:21" x14ac:dyDescent="0.35">
      <c r="A748" t="s">
        <v>1552</v>
      </c>
      <c r="B748">
        <v>44603001</v>
      </c>
      <c r="C748">
        <v>1</v>
      </c>
      <c r="D748" s="1">
        <v>413.15</v>
      </c>
      <c r="E748" s="1">
        <v>699.1</v>
      </c>
      <c r="F748" s="6">
        <f>Sales[[#This Row],[OrderQuantity]]*Sales[[#This Row],[ItemCost]]</f>
        <v>413.15</v>
      </c>
      <c r="G748" s="6">
        <f>Sales[[#This Row],[OrderQuantity]]*Sales[[#This Row],[ItemPrice]]</f>
        <v>699.1</v>
      </c>
      <c r="H748" s="6">
        <f>Sales[[#This Row],[TotalRevenue]]-Sales[[#This Row],[TotalCost]]</f>
        <v>285.95000000000005</v>
      </c>
      <c r="I748" s="4">
        <v>43015</v>
      </c>
      <c r="J748" s="4" t="str">
        <f>CONCATENATE(TEXT(Sales[[#This Row],[OrderDate]],"yyyy"),"-",TEXT(Sales[[#This Row],[OrderDate]],"mm"))</f>
        <v>2017-10</v>
      </c>
      <c r="K748" s="4">
        <v>43020</v>
      </c>
      <c r="L748">
        <v>5</v>
      </c>
      <c r="M748" t="s">
        <v>1553</v>
      </c>
      <c r="N748" t="s">
        <v>190</v>
      </c>
      <c r="O748" t="s">
        <v>78</v>
      </c>
      <c r="P748" t="s">
        <v>79</v>
      </c>
      <c r="Q748" t="s">
        <v>23</v>
      </c>
      <c r="R748" t="s">
        <v>24</v>
      </c>
      <c r="S748" t="s">
        <v>337</v>
      </c>
      <c r="T748" t="s">
        <v>1</v>
      </c>
      <c r="U748" t="s">
        <v>47</v>
      </c>
    </row>
    <row r="749" spans="1:21" x14ac:dyDescent="0.35">
      <c r="A749" t="s">
        <v>1620</v>
      </c>
      <c r="B749">
        <v>44636001</v>
      </c>
      <c r="C749">
        <v>1</v>
      </c>
      <c r="D749" s="1">
        <v>2171.29</v>
      </c>
      <c r="E749" s="1">
        <v>3578.27</v>
      </c>
      <c r="F749" s="6">
        <f>Sales[[#This Row],[OrderQuantity]]*Sales[[#This Row],[ItemCost]]</f>
        <v>2171.29</v>
      </c>
      <c r="G749" s="6">
        <f>Sales[[#This Row],[OrderQuantity]]*Sales[[#This Row],[ItemPrice]]</f>
        <v>3578.27</v>
      </c>
      <c r="H749" s="6">
        <f>Sales[[#This Row],[TotalRevenue]]-Sales[[#This Row],[TotalCost]]</f>
        <v>1406.98</v>
      </c>
      <c r="I749" s="4">
        <v>43020</v>
      </c>
      <c r="J749" s="4" t="str">
        <f>CONCATENATE(TEXT(Sales[[#This Row],[OrderDate]],"yyyy"),"-",TEXT(Sales[[#This Row],[OrderDate]],"mm"))</f>
        <v>2017-10</v>
      </c>
      <c r="K749" s="4">
        <v>43025</v>
      </c>
      <c r="L749">
        <v>5</v>
      </c>
      <c r="M749" t="s">
        <v>1621</v>
      </c>
      <c r="N749" t="s">
        <v>1082</v>
      </c>
      <c r="O749" t="s">
        <v>78</v>
      </c>
      <c r="P749" t="s">
        <v>79</v>
      </c>
      <c r="Q749" t="s">
        <v>23</v>
      </c>
      <c r="R749" t="s">
        <v>24</v>
      </c>
      <c r="S749" t="s">
        <v>88</v>
      </c>
      <c r="T749" t="s">
        <v>26</v>
      </c>
      <c r="U749" t="s">
        <v>27</v>
      </c>
    </row>
    <row r="750" spans="1:21" x14ac:dyDescent="0.35">
      <c r="A750" t="s">
        <v>1641</v>
      </c>
      <c r="B750">
        <v>44645001</v>
      </c>
      <c r="C750">
        <v>1</v>
      </c>
      <c r="D750" s="1">
        <v>1912.15</v>
      </c>
      <c r="E750" s="1">
        <v>3399.99</v>
      </c>
      <c r="F750" s="6">
        <f>Sales[[#This Row],[OrderQuantity]]*Sales[[#This Row],[ItemCost]]</f>
        <v>1912.15</v>
      </c>
      <c r="G750" s="6">
        <f>Sales[[#This Row],[OrderQuantity]]*Sales[[#This Row],[ItemPrice]]</f>
        <v>3399.99</v>
      </c>
      <c r="H750" s="6">
        <f>Sales[[#This Row],[TotalRevenue]]-Sales[[#This Row],[TotalCost]]</f>
        <v>1487.8399999999997</v>
      </c>
      <c r="I750" s="4">
        <v>43021</v>
      </c>
      <c r="J750" s="4" t="str">
        <f>CONCATENATE(TEXT(Sales[[#This Row],[OrderDate]],"yyyy"),"-",TEXT(Sales[[#This Row],[OrderDate]],"mm"))</f>
        <v>2017-10</v>
      </c>
      <c r="K750" s="4">
        <v>43025</v>
      </c>
      <c r="L750">
        <v>4</v>
      </c>
      <c r="M750" t="s">
        <v>1642</v>
      </c>
      <c r="N750" t="s">
        <v>1021</v>
      </c>
      <c r="O750" t="s">
        <v>78</v>
      </c>
      <c r="P750" t="s">
        <v>79</v>
      </c>
      <c r="Q750" t="s">
        <v>23</v>
      </c>
      <c r="R750" t="s">
        <v>33</v>
      </c>
      <c r="S750" t="s">
        <v>67</v>
      </c>
      <c r="T750" t="s">
        <v>35</v>
      </c>
      <c r="U750" t="s">
        <v>36</v>
      </c>
    </row>
    <row r="751" spans="1:21" x14ac:dyDescent="0.35">
      <c r="A751" t="s">
        <v>1653</v>
      </c>
      <c r="B751">
        <v>44651001</v>
      </c>
      <c r="C751">
        <v>1</v>
      </c>
      <c r="D751" s="1">
        <v>2171.29</v>
      </c>
      <c r="E751" s="1">
        <v>3578.27</v>
      </c>
      <c r="F751" s="6">
        <f>Sales[[#This Row],[OrderQuantity]]*Sales[[#This Row],[ItemCost]]</f>
        <v>2171.29</v>
      </c>
      <c r="G751" s="6">
        <f>Sales[[#This Row],[OrderQuantity]]*Sales[[#This Row],[ItemPrice]]</f>
        <v>3578.27</v>
      </c>
      <c r="H751" s="6">
        <f>Sales[[#This Row],[TotalRevenue]]-Sales[[#This Row],[TotalCost]]</f>
        <v>1406.98</v>
      </c>
      <c r="I751" s="4">
        <v>43022</v>
      </c>
      <c r="J751" s="4" t="str">
        <f>CONCATENATE(TEXT(Sales[[#This Row],[OrderDate]],"yyyy"),"-",TEXT(Sales[[#This Row],[OrderDate]],"mm"))</f>
        <v>2017-10</v>
      </c>
      <c r="K751" s="4">
        <v>43026</v>
      </c>
      <c r="L751">
        <v>4</v>
      </c>
      <c r="M751" t="s">
        <v>1654</v>
      </c>
      <c r="N751" t="s">
        <v>150</v>
      </c>
      <c r="O751" t="s">
        <v>78</v>
      </c>
      <c r="P751" t="s">
        <v>79</v>
      </c>
      <c r="Q751" t="s">
        <v>23</v>
      </c>
      <c r="R751" t="s">
        <v>24</v>
      </c>
      <c r="S751" t="s">
        <v>84</v>
      </c>
      <c r="T751" t="s">
        <v>26</v>
      </c>
      <c r="U751" t="s">
        <v>27</v>
      </c>
    </row>
    <row r="752" spans="1:21" x14ac:dyDescent="0.35">
      <c r="A752" t="s">
        <v>1658</v>
      </c>
      <c r="B752">
        <v>44653001</v>
      </c>
      <c r="C752">
        <v>1</v>
      </c>
      <c r="D752" s="1">
        <v>413.15</v>
      </c>
      <c r="E752" s="1">
        <v>699.1</v>
      </c>
      <c r="F752" s="6">
        <f>Sales[[#This Row],[OrderQuantity]]*Sales[[#This Row],[ItemCost]]</f>
        <v>413.15</v>
      </c>
      <c r="G752" s="6">
        <f>Sales[[#This Row],[OrderQuantity]]*Sales[[#This Row],[ItemPrice]]</f>
        <v>699.1</v>
      </c>
      <c r="H752" s="6">
        <f>Sales[[#This Row],[TotalRevenue]]-Sales[[#This Row],[TotalCost]]</f>
        <v>285.95000000000005</v>
      </c>
      <c r="I752" s="4">
        <v>43022</v>
      </c>
      <c r="J752" s="4" t="str">
        <f>CONCATENATE(TEXT(Sales[[#This Row],[OrderDate]],"yyyy"),"-",TEXT(Sales[[#This Row],[OrderDate]],"mm"))</f>
        <v>2017-10</v>
      </c>
      <c r="K752" s="4">
        <v>43031</v>
      </c>
      <c r="L752">
        <v>9</v>
      </c>
      <c r="M752" t="s">
        <v>1659</v>
      </c>
      <c r="N752" t="s">
        <v>410</v>
      </c>
      <c r="O752" t="s">
        <v>78</v>
      </c>
      <c r="P752" t="s">
        <v>79</v>
      </c>
      <c r="Q752" t="s">
        <v>23</v>
      </c>
      <c r="R752" t="s">
        <v>24</v>
      </c>
      <c r="S752" t="s">
        <v>291</v>
      </c>
      <c r="T752" t="s">
        <v>26</v>
      </c>
      <c r="U752" t="s">
        <v>47</v>
      </c>
    </row>
    <row r="753" spans="1:21" x14ac:dyDescent="0.35">
      <c r="A753" t="s">
        <v>1728</v>
      </c>
      <c r="B753">
        <v>44686001</v>
      </c>
      <c r="C753">
        <v>1</v>
      </c>
      <c r="D753" s="1">
        <v>2171.29</v>
      </c>
      <c r="E753" s="1">
        <v>3578.27</v>
      </c>
      <c r="F753" s="6">
        <f>Sales[[#This Row],[OrderQuantity]]*Sales[[#This Row],[ItemCost]]</f>
        <v>2171.29</v>
      </c>
      <c r="G753" s="6">
        <f>Sales[[#This Row],[OrderQuantity]]*Sales[[#This Row],[ItemPrice]]</f>
        <v>3578.27</v>
      </c>
      <c r="H753" s="6">
        <f>Sales[[#This Row],[TotalRevenue]]-Sales[[#This Row],[TotalCost]]</f>
        <v>1406.98</v>
      </c>
      <c r="I753" s="4">
        <v>43028</v>
      </c>
      <c r="J753" s="4" t="str">
        <f>CONCATENATE(TEXT(Sales[[#This Row],[OrderDate]],"yyyy"),"-",TEXT(Sales[[#This Row],[OrderDate]],"mm"))</f>
        <v>2017-10</v>
      </c>
      <c r="K753" s="4">
        <v>43031</v>
      </c>
      <c r="L753">
        <v>3</v>
      </c>
      <c r="M753" t="s">
        <v>1729</v>
      </c>
      <c r="N753" t="s">
        <v>190</v>
      </c>
      <c r="O753" t="s">
        <v>78</v>
      </c>
      <c r="P753" t="s">
        <v>79</v>
      </c>
      <c r="Q753" t="s">
        <v>23</v>
      </c>
      <c r="R753" t="s">
        <v>24</v>
      </c>
      <c r="S753" t="s">
        <v>84</v>
      </c>
      <c r="T753" t="s">
        <v>26</v>
      </c>
      <c r="U753" t="s">
        <v>27</v>
      </c>
    </row>
    <row r="754" spans="1:21" x14ac:dyDescent="0.35">
      <c r="A754" t="s">
        <v>1730</v>
      </c>
      <c r="B754">
        <v>44687001</v>
      </c>
      <c r="C754">
        <v>1</v>
      </c>
      <c r="D754" s="1">
        <v>413.15</v>
      </c>
      <c r="E754" s="1">
        <v>699.1</v>
      </c>
      <c r="F754" s="6">
        <f>Sales[[#This Row],[OrderQuantity]]*Sales[[#This Row],[ItemCost]]</f>
        <v>413.15</v>
      </c>
      <c r="G754" s="6">
        <f>Sales[[#This Row],[OrderQuantity]]*Sales[[#This Row],[ItemPrice]]</f>
        <v>699.1</v>
      </c>
      <c r="H754" s="6">
        <f>Sales[[#This Row],[TotalRevenue]]-Sales[[#This Row],[TotalCost]]</f>
        <v>285.95000000000005</v>
      </c>
      <c r="I754" s="4">
        <v>43028</v>
      </c>
      <c r="J754" s="4" t="str">
        <f>CONCATENATE(TEXT(Sales[[#This Row],[OrderDate]],"yyyy"),"-",TEXT(Sales[[#This Row],[OrderDate]],"mm"))</f>
        <v>2017-10</v>
      </c>
      <c r="K754" s="4">
        <v>43036</v>
      </c>
      <c r="L754">
        <v>8</v>
      </c>
      <c r="M754" t="s">
        <v>1731</v>
      </c>
      <c r="N754" t="s">
        <v>1021</v>
      </c>
      <c r="O754" t="s">
        <v>78</v>
      </c>
      <c r="P754" t="s">
        <v>79</v>
      </c>
      <c r="Q754" t="s">
        <v>23</v>
      </c>
      <c r="R754" t="s">
        <v>24</v>
      </c>
      <c r="S754" t="s">
        <v>337</v>
      </c>
      <c r="T754" t="s">
        <v>1</v>
      </c>
      <c r="U754" t="s">
        <v>47</v>
      </c>
    </row>
    <row r="755" spans="1:21" x14ac:dyDescent="0.35">
      <c r="A755" t="s">
        <v>1795</v>
      </c>
      <c r="B755">
        <v>44719001</v>
      </c>
      <c r="C755">
        <v>1</v>
      </c>
      <c r="D755" s="1">
        <v>2171.29</v>
      </c>
      <c r="E755" s="1">
        <v>3578.27</v>
      </c>
      <c r="F755" s="6">
        <f>Sales[[#This Row],[OrderQuantity]]*Sales[[#This Row],[ItemCost]]</f>
        <v>2171.29</v>
      </c>
      <c r="G755" s="6">
        <f>Sales[[#This Row],[OrderQuantity]]*Sales[[#This Row],[ItemPrice]]</f>
        <v>3578.27</v>
      </c>
      <c r="H755" s="6">
        <f>Sales[[#This Row],[TotalRevenue]]-Sales[[#This Row],[TotalCost]]</f>
        <v>1406.98</v>
      </c>
      <c r="I755" s="4">
        <v>43035</v>
      </c>
      <c r="J755" s="4" t="str">
        <f>CONCATENATE(TEXT(Sales[[#This Row],[OrderDate]],"yyyy"),"-",TEXT(Sales[[#This Row],[OrderDate]],"mm"))</f>
        <v>2017-10</v>
      </c>
      <c r="K755" s="4">
        <v>43038</v>
      </c>
      <c r="L755">
        <v>3</v>
      </c>
      <c r="M755" t="s">
        <v>1796</v>
      </c>
      <c r="N755" t="s">
        <v>350</v>
      </c>
      <c r="O755" t="s">
        <v>78</v>
      </c>
      <c r="P755" t="s">
        <v>79</v>
      </c>
      <c r="Q755" t="s">
        <v>23</v>
      </c>
      <c r="R755" t="s">
        <v>24</v>
      </c>
      <c r="S755" t="s">
        <v>84</v>
      </c>
      <c r="T755" t="s">
        <v>26</v>
      </c>
      <c r="U755" t="s">
        <v>27</v>
      </c>
    </row>
    <row r="756" spans="1:21" x14ac:dyDescent="0.35">
      <c r="A756" t="s">
        <v>1818</v>
      </c>
      <c r="B756">
        <v>44730001</v>
      </c>
      <c r="C756">
        <v>1</v>
      </c>
      <c r="D756" s="1">
        <v>2171.29</v>
      </c>
      <c r="E756" s="1">
        <v>3578.27</v>
      </c>
      <c r="F756" s="6">
        <f>Sales[[#This Row],[OrderQuantity]]*Sales[[#This Row],[ItemCost]]</f>
        <v>2171.29</v>
      </c>
      <c r="G756" s="6">
        <f>Sales[[#This Row],[OrderQuantity]]*Sales[[#This Row],[ItemPrice]]</f>
        <v>3578.27</v>
      </c>
      <c r="H756" s="6">
        <f>Sales[[#This Row],[TotalRevenue]]-Sales[[#This Row],[TotalCost]]</f>
        <v>1406.98</v>
      </c>
      <c r="I756" s="4">
        <v>43037</v>
      </c>
      <c r="J756" s="4" t="str">
        <f>CONCATENATE(TEXT(Sales[[#This Row],[OrderDate]],"yyyy"),"-",TEXT(Sales[[#This Row],[OrderDate]],"mm"))</f>
        <v>2017-10</v>
      </c>
      <c r="K756" s="4">
        <v>43044</v>
      </c>
      <c r="L756">
        <v>7</v>
      </c>
      <c r="M756" t="s">
        <v>1819</v>
      </c>
      <c r="N756" t="s">
        <v>190</v>
      </c>
      <c r="O756" t="s">
        <v>78</v>
      </c>
      <c r="P756" t="s">
        <v>79</v>
      </c>
      <c r="Q756" t="s">
        <v>23</v>
      </c>
      <c r="R756" t="s">
        <v>24</v>
      </c>
      <c r="S756" t="s">
        <v>55</v>
      </c>
      <c r="T756" t="s">
        <v>26</v>
      </c>
      <c r="U756" t="s">
        <v>27</v>
      </c>
    </row>
    <row r="757" spans="1:21" x14ac:dyDescent="0.35">
      <c r="A757" t="s">
        <v>1852</v>
      </c>
      <c r="B757">
        <v>44809001</v>
      </c>
      <c r="C757">
        <v>1</v>
      </c>
      <c r="D757" s="1">
        <v>413.15</v>
      </c>
      <c r="E757" s="1">
        <v>699.1</v>
      </c>
      <c r="F757" s="6">
        <f>Sales[[#This Row],[OrderQuantity]]*Sales[[#This Row],[ItemCost]]</f>
        <v>413.15</v>
      </c>
      <c r="G757" s="6">
        <f>Sales[[#This Row],[OrderQuantity]]*Sales[[#This Row],[ItemPrice]]</f>
        <v>699.1</v>
      </c>
      <c r="H757" s="6">
        <f>Sales[[#This Row],[TotalRevenue]]-Sales[[#This Row],[TotalCost]]</f>
        <v>285.95000000000005</v>
      </c>
      <c r="I757" s="4">
        <v>43040</v>
      </c>
      <c r="J757" s="4" t="str">
        <f>CONCATENATE(TEXT(Sales[[#This Row],[OrderDate]],"yyyy"),"-",TEXT(Sales[[#This Row],[OrderDate]],"mm"))</f>
        <v>2017-11</v>
      </c>
      <c r="K757" s="4">
        <v>43048</v>
      </c>
      <c r="L757">
        <v>8</v>
      </c>
      <c r="M757" t="s">
        <v>1853</v>
      </c>
      <c r="N757" t="s">
        <v>1269</v>
      </c>
      <c r="O757" t="s">
        <v>78</v>
      </c>
      <c r="P757" t="s">
        <v>79</v>
      </c>
      <c r="Q757" t="s">
        <v>23</v>
      </c>
      <c r="R757" t="s">
        <v>24</v>
      </c>
      <c r="S757" t="s">
        <v>337</v>
      </c>
      <c r="T757" t="s">
        <v>1</v>
      </c>
      <c r="U757" t="s">
        <v>47</v>
      </c>
    </row>
    <row r="758" spans="1:21" x14ac:dyDescent="0.35">
      <c r="A758" t="s">
        <v>1868</v>
      </c>
      <c r="B758">
        <v>44817001</v>
      </c>
      <c r="C758">
        <v>1</v>
      </c>
      <c r="D758" s="1">
        <v>2171.29</v>
      </c>
      <c r="E758" s="1">
        <v>3578.27</v>
      </c>
      <c r="F758" s="6">
        <f>Sales[[#This Row],[OrderQuantity]]*Sales[[#This Row],[ItemCost]]</f>
        <v>2171.29</v>
      </c>
      <c r="G758" s="6">
        <f>Sales[[#This Row],[OrderQuantity]]*Sales[[#This Row],[ItemPrice]]</f>
        <v>3578.27</v>
      </c>
      <c r="H758" s="6">
        <f>Sales[[#This Row],[TotalRevenue]]-Sales[[#This Row],[TotalCost]]</f>
        <v>1406.98</v>
      </c>
      <c r="I758" s="4">
        <v>43041</v>
      </c>
      <c r="J758" s="4" t="str">
        <f>CONCATENATE(TEXT(Sales[[#This Row],[OrderDate]],"yyyy"),"-",TEXT(Sales[[#This Row],[OrderDate]],"mm"))</f>
        <v>2017-11</v>
      </c>
      <c r="K758" s="4">
        <v>43048</v>
      </c>
      <c r="L758">
        <v>7</v>
      </c>
      <c r="M758" t="s">
        <v>1869</v>
      </c>
      <c r="N758" t="s">
        <v>438</v>
      </c>
      <c r="O758" t="s">
        <v>78</v>
      </c>
      <c r="P758" t="s">
        <v>79</v>
      </c>
      <c r="Q758" t="s">
        <v>23</v>
      </c>
      <c r="R758" t="s">
        <v>24</v>
      </c>
      <c r="S758" t="s">
        <v>71</v>
      </c>
      <c r="T758" t="s">
        <v>26</v>
      </c>
      <c r="U758" t="s">
        <v>27</v>
      </c>
    </row>
    <row r="759" spans="1:21" x14ac:dyDescent="0.35">
      <c r="A759" t="s">
        <v>1970</v>
      </c>
      <c r="B759">
        <v>44867001</v>
      </c>
      <c r="C759">
        <v>1</v>
      </c>
      <c r="D759" s="1">
        <v>2171.29</v>
      </c>
      <c r="E759" s="1">
        <v>3578.27</v>
      </c>
      <c r="F759" s="6">
        <f>Sales[[#This Row],[OrderQuantity]]*Sales[[#This Row],[ItemCost]]</f>
        <v>2171.29</v>
      </c>
      <c r="G759" s="6">
        <f>Sales[[#This Row],[OrderQuantity]]*Sales[[#This Row],[ItemPrice]]</f>
        <v>3578.27</v>
      </c>
      <c r="H759" s="6">
        <f>Sales[[#This Row],[TotalRevenue]]-Sales[[#This Row],[TotalCost]]</f>
        <v>1406.98</v>
      </c>
      <c r="I759" s="4">
        <v>43047</v>
      </c>
      <c r="J759" s="4" t="str">
        <f>CONCATENATE(TEXT(Sales[[#This Row],[OrderDate]],"yyyy"),"-",TEXT(Sales[[#This Row],[OrderDate]],"mm"))</f>
        <v>2017-11</v>
      </c>
      <c r="K759" s="4">
        <v>43057</v>
      </c>
      <c r="L759">
        <v>10</v>
      </c>
      <c r="M759" t="s">
        <v>1971</v>
      </c>
      <c r="N759" t="s">
        <v>190</v>
      </c>
      <c r="O759" t="s">
        <v>78</v>
      </c>
      <c r="P759" t="s">
        <v>79</v>
      </c>
      <c r="Q759" t="s">
        <v>23</v>
      </c>
      <c r="R759" t="s">
        <v>24</v>
      </c>
      <c r="S759" t="s">
        <v>84</v>
      </c>
      <c r="T759" t="s">
        <v>26</v>
      </c>
      <c r="U759" t="s">
        <v>27</v>
      </c>
    </row>
    <row r="760" spans="1:21" x14ac:dyDescent="0.35">
      <c r="A760" t="s">
        <v>2006</v>
      </c>
      <c r="B760">
        <v>44885001</v>
      </c>
      <c r="C760">
        <v>1</v>
      </c>
      <c r="D760" s="1">
        <v>2171.29</v>
      </c>
      <c r="E760" s="1">
        <v>3578.27</v>
      </c>
      <c r="F760" s="6">
        <f>Sales[[#This Row],[OrderQuantity]]*Sales[[#This Row],[ItemCost]]</f>
        <v>2171.29</v>
      </c>
      <c r="G760" s="6">
        <f>Sales[[#This Row],[OrderQuantity]]*Sales[[#This Row],[ItemPrice]]</f>
        <v>3578.27</v>
      </c>
      <c r="H760" s="6">
        <f>Sales[[#This Row],[TotalRevenue]]-Sales[[#This Row],[TotalCost]]</f>
        <v>1406.98</v>
      </c>
      <c r="I760" s="4">
        <v>43050</v>
      </c>
      <c r="J760" s="4" t="str">
        <f>CONCATENATE(TEXT(Sales[[#This Row],[OrderDate]],"yyyy"),"-",TEXT(Sales[[#This Row],[OrderDate]],"mm"))</f>
        <v>2017-11</v>
      </c>
      <c r="K760" s="4">
        <v>43053</v>
      </c>
      <c r="L760">
        <v>3</v>
      </c>
      <c r="M760" t="s">
        <v>2007</v>
      </c>
      <c r="N760" t="s">
        <v>1082</v>
      </c>
      <c r="O760" t="s">
        <v>78</v>
      </c>
      <c r="P760" t="s">
        <v>79</v>
      </c>
      <c r="Q760" t="s">
        <v>23</v>
      </c>
      <c r="R760" t="s">
        <v>24</v>
      </c>
      <c r="S760" t="s">
        <v>25</v>
      </c>
      <c r="T760" t="s">
        <v>26</v>
      </c>
      <c r="U760" t="s">
        <v>27</v>
      </c>
    </row>
    <row r="761" spans="1:21" x14ac:dyDescent="0.35">
      <c r="A761" t="s">
        <v>2014</v>
      </c>
      <c r="B761">
        <v>44889001</v>
      </c>
      <c r="C761">
        <v>1</v>
      </c>
      <c r="D761" s="1">
        <v>1898.09</v>
      </c>
      <c r="E761" s="1">
        <v>3374.99</v>
      </c>
      <c r="F761" s="6">
        <f>Sales[[#This Row],[OrderQuantity]]*Sales[[#This Row],[ItemCost]]</f>
        <v>1898.09</v>
      </c>
      <c r="G761" s="6">
        <f>Sales[[#This Row],[OrderQuantity]]*Sales[[#This Row],[ItemPrice]]</f>
        <v>3374.99</v>
      </c>
      <c r="H761" s="6">
        <f>Sales[[#This Row],[TotalRevenue]]-Sales[[#This Row],[TotalCost]]</f>
        <v>1476.8999999999999</v>
      </c>
      <c r="I761" s="4">
        <v>43051</v>
      </c>
      <c r="J761" s="4" t="str">
        <f>CONCATENATE(TEXT(Sales[[#This Row],[OrderDate]],"yyyy"),"-",TEXT(Sales[[#This Row],[OrderDate]],"mm"))</f>
        <v>2017-11</v>
      </c>
      <c r="K761" s="4">
        <v>43056</v>
      </c>
      <c r="L761">
        <v>5</v>
      </c>
      <c r="M761" t="s">
        <v>2015</v>
      </c>
      <c r="N761" t="s">
        <v>190</v>
      </c>
      <c r="O761" t="s">
        <v>78</v>
      </c>
      <c r="P761" t="s">
        <v>79</v>
      </c>
      <c r="Q761" t="s">
        <v>23</v>
      </c>
      <c r="R761" t="s">
        <v>33</v>
      </c>
      <c r="S761" t="s">
        <v>419</v>
      </c>
      <c r="T761" t="s">
        <v>1</v>
      </c>
      <c r="U761" t="s">
        <v>36</v>
      </c>
    </row>
    <row r="762" spans="1:21" x14ac:dyDescent="0.35">
      <c r="A762" t="s">
        <v>2016</v>
      </c>
      <c r="B762">
        <v>44890001</v>
      </c>
      <c r="C762">
        <v>1</v>
      </c>
      <c r="D762" s="1">
        <v>1912.15</v>
      </c>
      <c r="E762" s="1">
        <v>3399.99</v>
      </c>
      <c r="F762" s="6">
        <f>Sales[[#This Row],[OrderQuantity]]*Sales[[#This Row],[ItemCost]]</f>
        <v>1912.15</v>
      </c>
      <c r="G762" s="6">
        <f>Sales[[#This Row],[OrderQuantity]]*Sales[[#This Row],[ItemPrice]]</f>
        <v>3399.99</v>
      </c>
      <c r="H762" s="6">
        <f>Sales[[#This Row],[TotalRevenue]]-Sales[[#This Row],[TotalCost]]</f>
        <v>1487.8399999999997</v>
      </c>
      <c r="I762" s="4">
        <v>43051</v>
      </c>
      <c r="J762" s="4" t="str">
        <f>CONCATENATE(TEXT(Sales[[#This Row],[OrderDate]],"yyyy"),"-",TEXT(Sales[[#This Row],[OrderDate]],"mm"))</f>
        <v>2017-11</v>
      </c>
      <c r="K762" s="4">
        <v>43055</v>
      </c>
      <c r="L762">
        <v>4</v>
      </c>
      <c r="M762" t="s">
        <v>2017</v>
      </c>
      <c r="N762" t="s">
        <v>190</v>
      </c>
      <c r="O762" t="s">
        <v>78</v>
      </c>
      <c r="P762" t="s">
        <v>79</v>
      </c>
      <c r="Q762" t="s">
        <v>23</v>
      </c>
      <c r="R762" t="s">
        <v>33</v>
      </c>
      <c r="S762" t="s">
        <v>34</v>
      </c>
      <c r="T762" t="s">
        <v>35</v>
      </c>
      <c r="U762" t="s">
        <v>36</v>
      </c>
    </row>
    <row r="763" spans="1:21" x14ac:dyDescent="0.35">
      <c r="A763" t="s">
        <v>2035</v>
      </c>
      <c r="B763">
        <v>44899001</v>
      </c>
      <c r="C763">
        <v>1</v>
      </c>
      <c r="D763" s="1">
        <v>1898.09</v>
      </c>
      <c r="E763" s="1">
        <v>3374.99</v>
      </c>
      <c r="F763" s="6">
        <f>Sales[[#This Row],[OrderQuantity]]*Sales[[#This Row],[ItemCost]]</f>
        <v>1898.09</v>
      </c>
      <c r="G763" s="6">
        <f>Sales[[#This Row],[OrderQuantity]]*Sales[[#This Row],[ItemPrice]]</f>
        <v>3374.99</v>
      </c>
      <c r="H763" s="6">
        <f>Sales[[#This Row],[TotalRevenue]]-Sales[[#This Row],[TotalCost]]</f>
        <v>1476.8999999999999</v>
      </c>
      <c r="I763" s="4">
        <v>43051</v>
      </c>
      <c r="J763" s="4" t="str">
        <f>CONCATENATE(TEXT(Sales[[#This Row],[OrderDate]],"yyyy"),"-",TEXT(Sales[[#This Row],[OrderDate]],"mm"))</f>
        <v>2017-11</v>
      </c>
      <c r="K763" s="4">
        <v>43053</v>
      </c>
      <c r="L763">
        <v>2</v>
      </c>
      <c r="M763" t="s">
        <v>2036</v>
      </c>
      <c r="N763" t="s">
        <v>547</v>
      </c>
      <c r="O763" t="s">
        <v>78</v>
      </c>
      <c r="P763" t="s">
        <v>79</v>
      </c>
      <c r="Q763" t="s">
        <v>23</v>
      </c>
      <c r="R763" t="s">
        <v>33</v>
      </c>
      <c r="S763" t="s">
        <v>64</v>
      </c>
      <c r="T763" t="s">
        <v>1</v>
      </c>
      <c r="U763" t="s">
        <v>36</v>
      </c>
    </row>
    <row r="764" spans="1:21" x14ac:dyDescent="0.35">
      <c r="A764" t="s">
        <v>2037</v>
      </c>
      <c r="B764">
        <v>44900001</v>
      </c>
      <c r="C764">
        <v>1</v>
      </c>
      <c r="D764" s="1">
        <v>2171.29</v>
      </c>
      <c r="E764" s="1">
        <v>3578.27</v>
      </c>
      <c r="F764" s="6">
        <f>Sales[[#This Row],[OrderQuantity]]*Sales[[#This Row],[ItemCost]]</f>
        <v>2171.29</v>
      </c>
      <c r="G764" s="6">
        <f>Sales[[#This Row],[OrderQuantity]]*Sales[[#This Row],[ItemPrice]]</f>
        <v>3578.27</v>
      </c>
      <c r="H764" s="6">
        <f>Sales[[#This Row],[TotalRevenue]]-Sales[[#This Row],[TotalCost]]</f>
        <v>1406.98</v>
      </c>
      <c r="I764" s="4">
        <v>43052</v>
      </c>
      <c r="J764" s="4" t="str">
        <f>CONCATENATE(TEXT(Sales[[#This Row],[OrderDate]],"yyyy"),"-",TEXT(Sales[[#This Row],[OrderDate]],"mm"))</f>
        <v>2017-11</v>
      </c>
      <c r="K764" s="4">
        <v>43060</v>
      </c>
      <c r="L764">
        <v>8</v>
      </c>
      <c r="M764" t="s">
        <v>2038</v>
      </c>
      <c r="N764" t="s">
        <v>692</v>
      </c>
      <c r="O764" t="s">
        <v>78</v>
      </c>
      <c r="P764" t="s">
        <v>79</v>
      </c>
      <c r="Q764" t="s">
        <v>23</v>
      </c>
      <c r="R764" t="s">
        <v>24</v>
      </c>
      <c r="S764" t="s">
        <v>88</v>
      </c>
      <c r="T764" t="s">
        <v>26</v>
      </c>
      <c r="U764" t="s">
        <v>27</v>
      </c>
    </row>
    <row r="765" spans="1:21" x14ac:dyDescent="0.35">
      <c r="A765" t="s">
        <v>2049</v>
      </c>
      <c r="B765">
        <v>44906001</v>
      </c>
      <c r="C765">
        <v>1</v>
      </c>
      <c r="D765" s="1">
        <v>2171.29</v>
      </c>
      <c r="E765" s="1">
        <v>3578.27</v>
      </c>
      <c r="F765" s="6">
        <f>Sales[[#This Row],[OrderQuantity]]*Sales[[#This Row],[ItemCost]]</f>
        <v>2171.29</v>
      </c>
      <c r="G765" s="6">
        <f>Sales[[#This Row],[OrderQuantity]]*Sales[[#This Row],[ItemPrice]]</f>
        <v>3578.27</v>
      </c>
      <c r="H765" s="6">
        <f>Sales[[#This Row],[TotalRevenue]]-Sales[[#This Row],[TotalCost]]</f>
        <v>1406.98</v>
      </c>
      <c r="I765" s="4">
        <v>43053</v>
      </c>
      <c r="J765" s="4" t="str">
        <f>CONCATENATE(TEXT(Sales[[#This Row],[OrderDate]],"yyyy"),"-",TEXT(Sales[[#This Row],[OrderDate]],"mm"))</f>
        <v>2017-11</v>
      </c>
      <c r="K765" s="4">
        <v>43058</v>
      </c>
      <c r="L765">
        <v>5</v>
      </c>
      <c r="M765" t="s">
        <v>2050</v>
      </c>
      <c r="N765" t="s">
        <v>150</v>
      </c>
      <c r="O765" t="s">
        <v>78</v>
      </c>
      <c r="P765" t="s">
        <v>79</v>
      </c>
      <c r="Q765" t="s">
        <v>23</v>
      </c>
      <c r="R765" t="s">
        <v>24</v>
      </c>
      <c r="S765" t="s">
        <v>55</v>
      </c>
      <c r="T765" t="s">
        <v>26</v>
      </c>
      <c r="U765" t="s">
        <v>27</v>
      </c>
    </row>
    <row r="766" spans="1:21" x14ac:dyDescent="0.35">
      <c r="A766" t="s">
        <v>2094</v>
      </c>
      <c r="B766">
        <v>44928001</v>
      </c>
      <c r="C766">
        <v>1</v>
      </c>
      <c r="D766" s="1">
        <v>2171.29</v>
      </c>
      <c r="E766" s="1">
        <v>3578.27</v>
      </c>
      <c r="F766" s="6">
        <f>Sales[[#This Row],[OrderQuantity]]*Sales[[#This Row],[ItemCost]]</f>
        <v>2171.29</v>
      </c>
      <c r="G766" s="6">
        <f>Sales[[#This Row],[OrderQuantity]]*Sales[[#This Row],[ItemPrice]]</f>
        <v>3578.27</v>
      </c>
      <c r="H766" s="6">
        <f>Sales[[#This Row],[TotalRevenue]]-Sales[[#This Row],[TotalCost]]</f>
        <v>1406.98</v>
      </c>
      <c r="I766" s="4">
        <v>43056</v>
      </c>
      <c r="J766" s="4" t="str">
        <f>CONCATENATE(TEXT(Sales[[#This Row],[OrderDate]],"yyyy"),"-",TEXT(Sales[[#This Row],[OrderDate]],"mm"))</f>
        <v>2017-11</v>
      </c>
      <c r="K766" s="4">
        <v>43059</v>
      </c>
      <c r="L766">
        <v>3</v>
      </c>
      <c r="M766" t="s">
        <v>2095</v>
      </c>
      <c r="N766" t="s">
        <v>360</v>
      </c>
      <c r="O766" t="s">
        <v>78</v>
      </c>
      <c r="P766" t="s">
        <v>79</v>
      </c>
      <c r="Q766" t="s">
        <v>23</v>
      </c>
      <c r="R766" t="s">
        <v>24</v>
      </c>
      <c r="S766" t="s">
        <v>88</v>
      </c>
      <c r="T766" t="s">
        <v>26</v>
      </c>
      <c r="U766" t="s">
        <v>27</v>
      </c>
    </row>
    <row r="767" spans="1:21" x14ac:dyDescent="0.35">
      <c r="A767" t="s">
        <v>2106</v>
      </c>
      <c r="B767">
        <v>44934001</v>
      </c>
      <c r="C767">
        <v>1</v>
      </c>
      <c r="D767" s="1">
        <v>2171.29</v>
      </c>
      <c r="E767" s="1">
        <v>3578.27</v>
      </c>
      <c r="F767" s="6">
        <f>Sales[[#This Row],[OrderQuantity]]*Sales[[#This Row],[ItemCost]]</f>
        <v>2171.29</v>
      </c>
      <c r="G767" s="6">
        <f>Sales[[#This Row],[OrderQuantity]]*Sales[[#This Row],[ItemPrice]]</f>
        <v>3578.27</v>
      </c>
      <c r="H767" s="6">
        <f>Sales[[#This Row],[TotalRevenue]]-Sales[[#This Row],[TotalCost]]</f>
        <v>1406.98</v>
      </c>
      <c r="I767" s="4">
        <v>43057</v>
      </c>
      <c r="J767" s="4" t="str">
        <f>CONCATENATE(TEXT(Sales[[#This Row],[OrderDate]],"yyyy"),"-",TEXT(Sales[[#This Row],[OrderDate]],"mm"))</f>
        <v>2017-11</v>
      </c>
      <c r="K767" s="4">
        <v>43064</v>
      </c>
      <c r="L767">
        <v>7</v>
      </c>
      <c r="M767" t="s">
        <v>2107</v>
      </c>
      <c r="N767" t="s">
        <v>190</v>
      </c>
      <c r="O767" t="s">
        <v>78</v>
      </c>
      <c r="P767" t="s">
        <v>79</v>
      </c>
      <c r="Q767" t="s">
        <v>23</v>
      </c>
      <c r="R767" t="s">
        <v>24</v>
      </c>
      <c r="S767" t="s">
        <v>71</v>
      </c>
      <c r="T767" t="s">
        <v>26</v>
      </c>
      <c r="U767" t="s">
        <v>27</v>
      </c>
    </row>
    <row r="768" spans="1:21" x14ac:dyDescent="0.35">
      <c r="A768" t="s">
        <v>2159</v>
      </c>
      <c r="B768">
        <v>44958001</v>
      </c>
      <c r="C768">
        <v>1</v>
      </c>
      <c r="D768" s="1">
        <v>413.15</v>
      </c>
      <c r="E768" s="1">
        <v>699.1</v>
      </c>
      <c r="F768" s="6">
        <f>Sales[[#This Row],[OrderQuantity]]*Sales[[#This Row],[ItemCost]]</f>
        <v>413.15</v>
      </c>
      <c r="G768" s="6">
        <f>Sales[[#This Row],[OrderQuantity]]*Sales[[#This Row],[ItemPrice]]</f>
        <v>699.1</v>
      </c>
      <c r="H768" s="6">
        <f>Sales[[#This Row],[TotalRevenue]]-Sales[[#This Row],[TotalCost]]</f>
        <v>285.95000000000005</v>
      </c>
      <c r="I768" s="4">
        <v>43059</v>
      </c>
      <c r="J768" s="4" t="str">
        <f>CONCATENATE(TEXT(Sales[[#This Row],[OrderDate]],"yyyy"),"-",TEXT(Sales[[#This Row],[OrderDate]],"mm"))</f>
        <v>2017-11</v>
      </c>
      <c r="K768" s="4">
        <v>43062</v>
      </c>
      <c r="L768">
        <v>3</v>
      </c>
      <c r="M768" t="s">
        <v>2160</v>
      </c>
      <c r="N768" t="s">
        <v>190</v>
      </c>
      <c r="O768" t="s">
        <v>78</v>
      </c>
      <c r="P768" t="s">
        <v>79</v>
      </c>
      <c r="Q768" t="s">
        <v>23</v>
      </c>
      <c r="R768" t="s">
        <v>24</v>
      </c>
      <c r="S768" t="s">
        <v>131</v>
      </c>
      <c r="T768" t="s">
        <v>1</v>
      </c>
      <c r="U768" t="s">
        <v>47</v>
      </c>
    </row>
    <row r="769" spans="1:21" x14ac:dyDescent="0.35">
      <c r="A769" t="s">
        <v>2177</v>
      </c>
      <c r="B769">
        <v>44967001</v>
      </c>
      <c r="C769">
        <v>1</v>
      </c>
      <c r="D769" s="1">
        <v>2171.29</v>
      </c>
      <c r="E769" s="1">
        <v>3578.27</v>
      </c>
      <c r="F769" s="6">
        <f>Sales[[#This Row],[OrderQuantity]]*Sales[[#This Row],[ItemCost]]</f>
        <v>2171.29</v>
      </c>
      <c r="G769" s="6">
        <f>Sales[[#This Row],[OrderQuantity]]*Sales[[#This Row],[ItemPrice]]</f>
        <v>3578.27</v>
      </c>
      <c r="H769" s="6">
        <f>Sales[[#This Row],[TotalRevenue]]-Sales[[#This Row],[TotalCost]]</f>
        <v>1406.98</v>
      </c>
      <c r="I769" s="4">
        <v>43060</v>
      </c>
      <c r="J769" s="4" t="str">
        <f>CONCATENATE(TEXT(Sales[[#This Row],[OrderDate]],"yyyy"),"-",TEXT(Sales[[#This Row],[OrderDate]],"mm"))</f>
        <v>2017-11</v>
      </c>
      <c r="K769" s="4">
        <v>43066</v>
      </c>
      <c r="L769">
        <v>6</v>
      </c>
      <c r="M769" t="s">
        <v>2178</v>
      </c>
      <c r="N769" t="s">
        <v>1021</v>
      </c>
      <c r="O769" t="s">
        <v>78</v>
      </c>
      <c r="P769" t="s">
        <v>79</v>
      </c>
      <c r="Q769" t="s">
        <v>23</v>
      </c>
      <c r="R769" t="s">
        <v>24</v>
      </c>
      <c r="S769" t="s">
        <v>25</v>
      </c>
      <c r="T769" t="s">
        <v>26</v>
      </c>
      <c r="U769" t="s">
        <v>27</v>
      </c>
    </row>
    <row r="770" spans="1:21" x14ac:dyDescent="0.35">
      <c r="A770" t="s">
        <v>2191</v>
      </c>
      <c r="B770">
        <v>44974001</v>
      </c>
      <c r="C770">
        <v>1</v>
      </c>
      <c r="D770" s="1">
        <v>2171.29</v>
      </c>
      <c r="E770" s="1">
        <v>3578.27</v>
      </c>
      <c r="F770" s="6">
        <f>Sales[[#This Row],[OrderQuantity]]*Sales[[#This Row],[ItemCost]]</f>
        <v>2171.29</v>
      </c>
      <c r="G770" s="6">
        <f>Sales[[#This Row],[OrderQuantity]]*Sales[[#This Row],[ItemPrice]]</f>
        <v>3578.27</v>
      </c>
      <c r="H770" s="6">
        <f>Sales[[#This Row],[TotalRevenue]]-Sales[[#This Row],[TotalCost]]</f>
        <v>1406.98</v>
      </c>
      <c r="I770" s="4">
        <v>43061</v>
      </c>
      <c r="J770" s="4" t="str">
        <f>CONCATENATE(TEXT(Sales[[#This Row],[OrderDate]],"yyyy"),"-",TEXT(Sales[[#This Row],[OrderDate]],"mm"))</f>
        <v>2017-11</v>
      </c>
      <c r="K770" s="4">
        <v>43066</v>
      </c>
      <c r="L770">
        <v>5</v>
      </c>
      <c r="M770" t="s">
        <v>2192</v>
      </c>
      <c r="N770" t="s">
        <v>190</v>
      </c>
      <c r="O770" t="s">
        <v>78</v>
      </c>
      <c r="P770" t="s">
        <v>79</v>
      </c>
      <c r="Q770" t="s">
        <v>23</v>
      </c>
      <c r="R770" t="s">
        <v>24</v>
      </c>
      <c r="S770" t="s">
        <v>71</v>
      </c>
      <c r="T770" t="s">
        <v>26</v>
      </c>
      <c r="U770" t="s">
        <v>27</v>
      </c>
    </row>
    <row r="771" spans="1:21" x14ac:dyDescent="0.35">
      <c r="A771" t="s">
        <v>2260</v>
      </c>
      <c r="B771">
        <v>45008001</v>
      </c>
      <c r="C771">
        <v>1</v>
      </c>
      <c r="D771" s="1">
        <v>2171.29</v>
      </c>
      <c r="E771" s="1">
        <v>3578.27</v>
      </c>
      <c r="F771" s="6">
        <f>Sales[[#This Row],[OrderQuantity]]*Sales[[#This Row],[ItemCost]]</f>
        <v>2171.29</v>
      </c>
      <c r="G771" s="6">
        <f>Sales[[#This Row],[OrderQuantity]]*Sales[[#This Row],[ItemPrice]]</f>
        <v>3578.27</v>
      </c>
      <c r="H771" s="6">
        <f>Sales[[#This Row],[TotalRevenue]]-Sales[[#This Row],[TotalCost]]</f>
        <v>1406.98</v>
      </c>
      <c r="I771" s="4">
        <v>43066</v>
      </c>
      <c r="J771" s="4" t="str">
        <f>CONCATENATE(TEXT(Sales[[#This Row],[OrderDate]],"yyyy"),"-",TEXT(Sales[[#This Row],[OrderDate]],"mm"))</f>
        <v>2017-11</v>
      </c>
      <c r="K771" s="4">
        <v>43068</v>
      </c>
      <c r="L771">
        <v>2</v>
      </c>
      <c r="M771" t="s">
        <v>2261</v>
      </c>
      <c r="N771" t="s">
        <v>550</v>
      </c>
      <c r="O771" t="s">
        <v>78</v>
      </c>
      <c r="P771" t="s">
        <v>79</v>
      </c>
      <c r="Q771" t="s">
        <v>23</v>
      </c>
      <c r="R771" t="s">
        <v>24</v>
      </c>
      <c r="S771" t="s">
        <v>84</v>
      </c>
      <c r="T771" t="s">
        <v>26</v>
      </c>
      <c r="U771" t="s">
        <v>27</v>
      </c>
    </row>
    <row r="772" spans="1:21" x14ac:dyDescent="0.35">
      <c r="A772" t="s">
        <v>2276</v>
      </c>
      <c r="B772">
        <v>45016001</v>
      </c>
      <c r="C772">
        <v>1</v>
      </c>
      <c r="D772" s="1">
        <v>2171.29</v>
      </c>
      <c r="E772" s="1">
        <v>3578.27</v>
      </c>
      <c r="F772" s="6">
        <f>Sales[[#This Row],[OrderQuantity]]*Sales[[#This Row],[ItemCost]]</f>
        <v>2171.29</v>
      </c>
      <c r="G772" s="6">
        <f>Sales[[#This Row],[OrderQuantity]]*Sales[[#This Row],[ItemPrice]]</f>
        <v>3578.27</v>
      </c>
      <c r="H772" s="6">
        <f>Sales[[#This Row],[TotalRevenue]]-Sales[[#This Row],[TotalCost]]</f>
        <v>1406.98</v>
      </c>
      <c r="I772" s="4">
        <v>43067</v>
      </c>
      <c r="J772" s="4" t="str">
        <f>CONCATENATE(TEXT(Sales[[#This Row],[OrderDate]],"yyyy"),"-",TEXT(Sales[[#This Row],[OrderDate]],"mm"))</f>
        <v>2017-11</v>
      </c>
      <c r="K772" s="4">
        <v>43071</v>
      </c>
      <c r="L772">
        <v>4</v>
      </c>
      <c r="M772" t="s">
        <v>2277</v>
      </c>
      <c r="N772" t="s">
        <v>2278</v>
      </c>
      <c r="O772" t="s">
        <v>78</v>
      </c>
      <c r="P772" t="s">
        <v>79</v>
      </c>
      <c r="Q772" t="s">
        <v>23</v>
      </c>
      <c r="R772" t="s">
        <v>24</v>
      </c>
      <c r="S772" t="s">
        <v>25</v>
      </c>
      <c r="T772" t="s">
        <v>26</v>
      </c>
      <c r="U772" t="s">
        <v>27</v>
      </c>
    </row>
    <row r="773" spans="1:21" x14ac:dyDescent="0.35">
      <c r="A773" t="s">
        <v>2308</v>
      </c>
      <c r="B773">
        <v>45031001</v>
      </c>
      <c r="C773">
        <v>1</v>
      </c>
      <c r="D773" s="1">
        <v>2171.29</v>
      </c>
      <c r="E773" s="1">
        <v>3578.27</v>
      </c>
      <c r="F773" s="6">
        <f>Sales[[#This Row],[OrderQuantity]]*Sales[[#This Row],[ItemCost]]</f>
        <v>2171.29</v>
      </c>
      <c r="G773" s="6">
        <f>Sales[[#This Row],[OrderQuantity]]*Sales[[#This Row],[ItemPrice]]</f>
        <v>3578.27</v>
      </c>
      <c r="H773" s="6">
        <f>Sales[[#This Row],[TotalRevenue]]-Sales[[#This Row],[TotalCost]]</f>
        <v>1406.98</v>
      </c>
      <c r="I773" s="4">
        <v>43069</v>
      </c>
      <c r="J773" s="4" t="str">
        <f>CONCATENATE(TEXT(Sales[[#This Row],[OrderDate]],"yyyy"),"-",TEXT(Sales[[#This Row],[OrderDate]],"mm"))</f>
        <v>2017-11</v>
      </c>
      <c r="K773" s="4">
        <v>43072</v>
      </c>
      <c r="L773">
        <v>3</v>
      </c>
      <c r="M773" t="s">
        <v>2309</v>
      </c>
      <c r="N773" t="s">
        <v>2310</v>
      </c>
      <c r="O773" t="s">
        <v>78</v>
      </c>
      <c r="P773" t="s">
        <v>79</v>
      </c>
      <c r="Q773" t="s">
        <v>23</v>
      </c>
      <c r="R773" t="s">
        <v>24</v>
      </c>
      <c r="S773" t="s">
        <v>84</v>
      </c>
      <c r="T773" t="s">
        <v>26</v>
      </c>
      <c r="U773" t="s">
        <v>27</v>
      </c>
    </row>
    <row r="774" spans="1:21" x14ac:dyDescent="0.35">
      <c r="A774" t="s">
        <v>2333</v>
      </c>
      <c r="B774">
        <v>45083001</v>
      </c>
      <c r="C774">
        <v>1</v>
      </c>
      <c r="D774" s="1">
        <v>2171.29</v>
      </c>
      <c r="E774" s="1">
        <v>3578.27</v>
      </c>
      <c r="F774" s="6">
        <f>Sales[[#This Row],[OrderQuantity]]*Sales[[#This Row],[ItemCost]]</f>
        <v>2171.29</v>
      </c>
      <c r="G774" s="6">
        <f>Sales[[#This Row],[OrderQuantity]]*Sales[[#This Row],[ItemPrice]]</f>
        <v>3578.27</v>
      </c>
      <c r="H774" s="6">
        <f>Sales[[#This Row],[TotalRevenue]]-Sales[[#This Row],[TotalCost]]</f>
        <v>1406.98</v>
      </c>
      <c r="I774" s="4">
        <v>43071</v>
      </c>
      <c r="J774" s="4" t="str">
        <f>CONCATENATE(TEXT(Sales[[#This Row],[OrderDate]],"yyyy"),"-",TEXT(Sales[[#This Row],[OrderDate]],"mm"))</f>
        <v>2017-12</v>
      </c>
      <c r="K774" s="4">
        <v>43080</v>
      </c>
      <c r="L774">
        <v>9</v>
      </c>
      <c r="M774" t="s">
        <v>2334</v>
      </c>
      <c r="N774" t="s">
        <v>597</v>
      </c>
      <c r="O774" t="s">
        <v>78</v>
      </c>
      <c r="P774" t="s">
        <v>79</v>
      </c>
      <c r="Q774" t="s">
        <v>23</v>
      </c>
      <c r="R774" t="s">
        <v>24</v>
      </c>
      <c r="S774" t="s">
        <v>71</v>
      </c>
      <c r="T774" t="s">
        <v>26</v>
      </c>
      <c r="U774" t="s">
        <v>27</v>
      </c>
    </row>
    <row r="775" spans="1:21" x14ac:dyDescent="0.35">
      <c r="A775" t="s">
        <v>2341</v>
      </c>
      <c r="B775">
        <v>45087001</v>
      </c>
      <c r="C775">
        <v>1</v>
      </c>
      <c r="D775" s="1">
        <v>1898.09</v>
      </c>
      <c r="E775" s="1">
        <v>3374.99</v>
      </c>
      <c r="F775" s="6">
        <f>Sales[[#This Row],[OrderQuantity]]*Sales[[#This Row],[ItemCost]]</f>
        <v>1898.09</v>
      </c>
      <c r="G775" s="6">
        <f>Sales[[#This Row],[OrderQuantity]]*Sales[[#This Row],[ItemPrice]]</f>
        <v>3374.99</v>
      </c>
      <c r="H775" s="6">
        <f>Sales[[#This Row],[TotalRevenue]]-Sales[[#This Row],[TotalCost]]</f>
        <v>1476.8999999999999</v>
      </c>
      <c r="I775" s="4">
        <v>43072</v>
      </c>
      <c r="J775" s="4" t="str">
        <f>CONCATENATE(TEXT(Sales[[#This Row],[OrderDate]],"yyyy"),"-",TEXT(Sales[[#This Row],[OrderDate]],"mm"))</f>
        <v>2017-12</v>
      </c>
      <c r="K775" s="4">
        <v>43080</v>
      </c>
      <c r="L775">
        <v>8</v>
      </c>
      <c r="M775" t="s">
        <v>2342</v>
      </c>
      <c r="N775" t="s">
        <v>102</v>
      </c>
      <c r="O775" t="s">
        <v>78</v>
      </c>
      <c r="P775" t="s">
        <v>79</v>
      </c>
      <c r="Q775" t="s">
        <v>23</v>
      </c>
      <c r="R775" t="s">
        <v>33</v>
      </c>
      <c r="S775" t="s">
        <v>160</v>
      </c>
      <c r="T775" t="s">
        <v>1</v>
      </c>
      <c r="U775" t="s">
        <v>36</v>
      </c>
    </row>
    <row r="776" spans="1:21" x14ac:dyDescent="0.35">
      <c r="A776" t="s">
        <v>2343</v>
      </c>
      <c r="B776">
        <v>45088001</v>
      </c>
      <c r="C776">
        <v>1</v>
      </c>
      <c r="D776" s="1">
        <v>1912.15</v>
      </c>
      <c r="E776" s="1">
        <v>3399.99</v>
      </c>
      <c r="F776" s="6">
        <f>Sales[[#This Row],[OrderQuantity]]*Sales[[#This Row],[ItemCost]]</f>
        <v>1912.15</v>
      </c>
      <c r="G776" s="6">
        <f>Sales[[#This Row],[OrderQuantity]]*Sales[[#This Row],[ItemPrice]]</f>
        <v>3399.99</v>
      </c>
      <c r="H776" s="6">
        <f>Sales[[#This Row],[TotalRevenue]]-Sales[[#This Row],[TotalCost]]</f>
        <v>1487.8399999999997</v>
      </c>
      <c r="I776" s="4">
        <v>43072</v>
      </c>
      <c r="J776" s="4" t="str">
        <f>CONCATENATE(TEXT(Sales[[#This Row],[OrderDate]],"yyyy"),"-",TEXT(Sales[[#This Row],[OrderDate]],"mm"))</f>
        <v>2017-12</v>
      </c>
      <c r="K776" s="4">
        <v>43075</v>
      </c>
      <c r="L776">
        <v>3</v>
      </c>
      <c r="M776" t="s">
        <v>2344</v>
      </c>
      <c r="N776" t="s">
        <v>1034</v>
      </c>
      <c r="O776" t="s">
        <v>78</v>
      </c>
      <c r="P776" t="s">
        <v>79</v>
      </c>
      <c r="Q776" t="s">
        <v>23</v>
      </c>
      <c r="R776" t="s">
        <v>33</v>
      </c>
      <c r="S776" t="s">
        <v>287</v>
      </c>
      <c r="T776" t="s">
        <v>35</v>
      </c>
      <c r="U776" t="s">
        <v>36</v>
      </c>
    </row>
    <row r="777" spans="1:21" x14ac:dyDescent="0.35">
      <c r="A777" t="s">
        <v>2357</v>
      </c>
      <c r="B777">
        <v>45095001</v>
      </c>
      <c r="C777">
        <v>1</v>
      </c>
      <c r="D777" s="1">
        <v>1912.15</v>
      </c>
      <c r="E777" s="1">
        <v>3399.99</v>
      </c>
      <c r="F777" s="6">
        <f>Sales[[#This Row],[OrderQuantity]]*Sales[[#This Row],[ItemCost]]</f>
        <v>1912.15</v>
      </c>
      <c r="G777" s="6">
        <f>Sales[[#This Row],[OrderQuantity]]*Sales[[#This Row],[ItemPrice]]</f>
        <v>3399.99</v>
      </c>
      <c r="H777" s="6">
        <f>Sales[[#This Row],[TotalRevenue]]-Sales[[#This Row],[TotalCost]]</f>
        <v>1487.8399999999997</v>
      </c>
      <c r="I777" s="4">
        <v>43073</v>
      </c>
      <c r="J777" s="4" t="str">
        <f>CONCATENATE(TEXT(Sales[[#This Row],[OrderDate]],"yyyy"),"-",TEXT(Sales[[#This Row],[OrderDate]],"mm"))</f>
        <v>2017-12</v>
      </c>
      <c r="K777" s="4">
        <v>43081</v>
      </c>
      <c r="L777">
        <v>8</v>
      </c>
      <c r="M777" t="s">
        <v>2358</v>
      </c>
      <c r="N777" t="s">
        <v>1269</v>
      </c>
      <c r="O777" t="s">
        <v>78</v>
      </c>
      <c r="P777" t="s">
        <v>79</v>
      </c>
      <c r="Q777" t="s">
        <v>23</v>
      </c>
      <c r="R777" t="s">
        <v>33</v>
      </c>
      <c r="S777" t="s">
        <v>67</v>
      </c>
      <c r="T777" t="s">
        <v>35</v>
      </c>
      <c r="U777" t="s">
        <v>36</v>
      </c>
    </row>
    <row r="778" spans="1:21" x14ac:dyDescent="0.35">
      <c r="A778" t="s">
        <v>2387</v>
      </c>
      <c r="B778">
        <v>45109001</v>
      </c>
      <c r="C778">
        <v>1</v>
      </c>
      <c r="D778" s="1">
        <v>2171.29</v>
      </c>
      <c r="E778" s="1">
        <v>3578.27</v>
      </c>
      <c r="F778" s="6">
        <f>Sales[[#This Row],[OrderQuantity]]*Sales[[#This Row],[ItemCost]]</f>
        <v>2171.29</v>
      </c>
      <c r="G778" s="6">
        <f>Sales[[#This Row],[OrderQuantity]]*Sales[[#This Row],[ItemPrice]]</f>
        <v>3578.27</v>
      </c>
      <c r="H778" s="6">
        <f>Sales[[#This Row],[TotalRevenue]]-Sales[[#This Row],[TotalCost]]</f>
        <v>1406.98</v>
      </c>
      <c r="I778" s="4">
        <v>43076</v>
      </c>
      <c r="J778" s="4" t="str">
        <f>CONCATENATE(TEXT(Sales[[#This Row],[OrderDate]],"yyyy"),"-",TEXT(Sales[[#This Row],[OrderDate]],"mm"))</f>
        <v>2017-12</v>
      </c>
      <c r="K778" s="4">
        <v>43083</v>
      </c>
      <c r="L778">
        <v>7</v>
      </c>
      <c r="M778" t="s">
        <v>2388</v>
      </c>
      <c r="N778" t="s">
        <v>102</v>
      </c>
      <c r="O778" t="s">
        <v>78</v>
      </c>
      <c r="P778" t="s">
        <v>79</v>
      </c>
      <c r="Q778" t="s">
        <v>23</v>
      </c>
      <c r="R778" t="s">
        <v>24</v>
      </c>
      <c r="S778" t="s">
        <v>55</v>
      </c>
      <c r="T778" t="s">
        <v>26</v>
      </c>
      <c r="U778" t="s">
        <v>27</v>
      </c>
    </row>
    <row r="779" spans="1:21" x14ac:dyDescent="0.35">
      <c r="A779" t="s">
        <v>2393</v>
      </c>
      <c r="B779">
        <v>45112001</v>
      </c>
      <c r="C779">
        <v>1</v>
      </c>
      <c r="D779" s="1">
        <v>413.15</v>
      </c>
      <c r="E779" s="1">
        <v>699.1</v>
      </c>
      <c r="F779" s="6">
        <f>Sales[[#This Row],[OrderQuantity]]*Sales[[#This Row],[ItemCost]]</f>
        <v>413.15</v>
      </c>
      <c r="G779" s="6">
        <f>Sales[[#This Row],[OrderQuantity]]*Sales[[#This Row],[ItemPrice]]</f>
        <v>699.1</v>
      </c>
      <c r="H779" s="6">
        <f>Sales[[#This Row],[TotalRevenue]]-Sales[[#This Row],[TotalCost]]</f>
        <v>285.95000000000005</v>
      </c>
      <c r="I779" s="4">
        <v>43076</v>
      </c>
      <c r="J779" s="4" t="str">
        <f>CONCATENATE(TEXT(Sales[[#This Row],[OrderDate]],"yyyy"),"-",TEXT(Sales[[#This Row],[OrderDate]],"mm"))</f>
        <v>2017-12</v>
      </c>
      <c r="K779" s="4">
        <v>43081</v>
      </c>
      <c r="L779">
        <v>5</v>
      </c>
      <c r="M779" t="s">
        <v>2394</v>
      </c>
      <c r="N779" t="s">
        <v>547</v>
      </c>
      <c r="O779" t="s">
        <v>78</v>
      </c>
      <c r="P779" t="s">
        <v>79</v>
      </c>
      <c r="Q779" t="s">
        <v>23</v>
      </c>
      <c r="R779" t="s">
        <v>24</v>
      </c>
      <c r="S779" t="s">
        <v>450</v>
      </c>
      <c r="T779" t="s">
        <v>26</v>
      </c>
      <c r="U779" t="s">
        <v>47</v>
      </c>
    </row>
    <row r="780" spans="1:21" x14ac:dyDescent="0.35">
      <c r="A780" t="s">
        <v>2429</v>
      </c>
      <c r="B780">
        <v>45130001</v>
      </c>
      <c r="C780">
        <v>1</v>
      </c>
      <c r="D780" s="1">
        <v>2171.29</v>
      </c>
      <c r="E780" s="1">
        <v>3578.27</v>
      </c>
      <c r="F780" s="6">
        <f>Sales[[#This Row],[OrderQuantity]]*Sales[[#This Row],[ItemCost]]</f>
        <v>2171.29</v>
      </c>
      <c r="G780" s="6">
        <f>Sales[[#This Row],[OrderQuantity]]*Sales[[#This Row],[ItemPrice]]</f>
        <v>3578.27</v>
      </c>
      <c r="H780" s="6">
        <f>Sales[[#This Row],[TotalRevenue]]-Sales[[#This Row],[TotalCost]]</f>
        <v>1406.98</v>
      </c>
      <c r="I780" s="4">
        <v>43080</v>
      </c>
      <c r="J780" s="4" t="str">
        <f>CONCATENATE(TEXT(Sales[[#This Row],[OrderDate]],"yyyy"),"-",TEXT(Sales[[#This Row],[OrderDate]],"mm"))</f>
        <v>2017-12</v>
      </c>
      <c r="K780" s="4">
        <v>43083</v>
      </c>
      <c r="L780">
        <v>3</v>
      </c>
      <c r="M780" t="s">
        <v>2430</v>
      </c>
      <c r="N780" t="s">
        <v>550</v>
      </c>
      <c r="O780" t="s">
        <v>78</v>
      </c>
      <c r="P780" t="s">
        <v>79</v>
      </c>
      <c r="Q780" t="s">
        <v>23</v>
      </c>
      <c r="R780" t="s">
        <v>24</v>
      </c>
      <c r="S780" t="s">
        <v>84</v>
      </c>
      <c r="T780" t="s">
        <v>26</v>
      </c>
      <c r="U780" t="s">
        <v>27</v>
      </c>
    </row>
    <row r="781" spans="1:21" x14ac:dyDescent="0.35">
      <c r="A781" t="s">
        <v>2461</v>
      </c>
      <c r="B781">
        <v>45146001</v>
      </c>
      <c r="C781">
        <v>1</v>
      </c>
      <c r="D781" s="1">
        <v>2171.29</v>
      </c>
      <c r="E781" s="1">
        <v>3578.27</v>
      </c>
      <c r="F781" s="6">
        <f>Sales[[#This Row],[OrderQuantity]]*Sales[[#This Row],[ItemCost]]</f>
        <v>2171.29</v>
      </c>
      <c r="G781" s="6">
        <f>Sales[[#This Row],[OrderQuantity]]*Sales[[#This Row],[ItemPrice]]</f>
        <v>3578.27</v>
      </c>
      <c r="H781" s="6">
        <f>Sales[[#This Row],[TotalRevenue]]-Sales[[#This Row],[TotalCost]]</f>
        <v>1406.98</v>
      </c>
      <c r="I781" s="4">
        <v>43082</v>
      </c>
      <c r="J781" s="4" t="str">
        <f>CONCATENATE(TEXT(Sales[[#This Row],[OrderDate]],"yyyy"),"-",TEXT(Sales[[#This Row],[OrderDate]],"mm"))</f>
        <v>2017-12</v>
      </c>
      <c r="K781" s="4">
        <v>43088</v>
      </c>
      <c r="L781">
        <v>6</v>
      </c>
      <c r="M781" t="s">
        <v>2462</v>
      </c>
      <c r="N781" t="s">
        <v>438</v>
      </c>
      <c r="O781" t="s">
        <v>78</v>
      </c>
      <c r="P781" t="s">
        <v>79</v>
      </c>
      <c r="Q781" t="s">
        <v>23</v>
      </c>
      <c r="R781" t="s">
        <v>24</v>
      </c>
      <c r="S781" t="s">
        <v>25</v>
      </c>
      <c r="T781" t="s">
        <v>26</v>
      </c>
      <c r="U781" t="s">
        <v>27</v>
      </c>
    </row>
    <row r="782" spans="1:21" x14ac:dyDescent="0.35">
      <c r="A782" t="s">
        <v>2467</v>
      </c>
      <c r="B782">
        <v>45149001</v>
      </c>
      <c r="C782">
        <v>1</v>
      </c>
      <c r="D782" s="1">
        <v>2171.29</v>
      </c>
      <c r="E782" s="1">
        <v>3578.27</v>
      </c>
      <c r="F782" s="6">
        <f>Sales[[#This Row],[OrderQuantity]]*Sales[[#This Row],[ItemCost]]</f>
        <v>2171.29</v>
      </c>
      <c r="G782" s="6">
        <f>Sales[[#This Row],[OrderQuantity]]*Sales[[#This Row],[ItemPrice]]</f>
        <v>3578.27</v>
      </c>
      <c r="H782" s="6">
        <f>Sales[[#This Row],[TotalRevenue]]-Sales[[#This Row],[TotalCost]]</f>
        <v>1406.98</v>
      </c>
      <c r="I782" s="4">
        <v>43083</v>
      </c>
      <c r="J782" s="4" t="str">
        <f>CONCATENATE(TEXT(Sales[[#This Row],[OrderDate]],"yyyy"),"-",TEXT(Sales[[#This Row],[OrderDate]],"mm"))</f>
        <v>2017-12</v>
      </c>
      <c r="K782" s="4">
        <v>43088</v>
      </c>
      <c r="L782">
        <v>5</v>
      </c>
      <c r="M782" t="s">
        <v>2468</v>
      </c>
      <c r="N782" t="s">
        <v>1034</v>
      </c>
      <c r="O782" t="s">
        <v>78</v>
      </c>
      <c r="P782" t="s">
        <v>79</v>
      </c>
      <c r="Q782" t="s">
        <v>23</v>
      </c>
      <c r="R782" t="s">
        <v>24</v>
      </c>
      <c r="S782" t="s">
        <v>88</v>
      </c>
      <c r="T782" t="s">
        <v>26</v>
      </c>
      <c r="U782" t="s">
        <v>27</v>
      </c>
    </row>
    <row r="783" spans="1:21" x14ac:dyDescent="0.35">
      <c r="A783" t="s">
        <v>2487</v>
      </c>
      <c r="B783">
        <v>45159001</v>
      </c>
      <c r="C783">
        <v>1</v>
      </c>
      <c r="D783" s="1">
        <v>1898.09</v>
      </c>
      <c r="E783" s="1">
        <v>3374.99</v>
      </c>
      <c r="F783" s="6">
        <f>Sales[[#This Row],[OrderQuantity]]*Sales[[#This Row],[ItemCost]]</f>
        <v>1898.09</v>
      </c>
      <c r="G783" s="6">
        <f>Sales[[#This Row],[OrderQuantity]]*Sales[[#This Row],[ItemPrice]]</f>
        <v>3374.99</v>
      </c>
      <c r="H783" s="6">
        <f>Sales[[#This Row],[TotalRevenue]]-Sales[[#This Row],[TotalCost]]</f>
        <v>1476.8999999999999</v>
      </c>
      <c r="I783" s="4">
        <v>43084</v>
      </c>
      <c r="J783" s="4" t="str">
        <f>CONCATENATE(TEXT(Sales[[#This Row],[OrderDate]],"yyyy"),"-",TEXT(Sales[[#This Row],[OrderDate]],"mm"))</f>
        <v>2017-12</v>
      </c>
      <c r="K783" s="4">
        <v>43093</v>
      </c>
      <c r="L783">
        <v>9</v>
      </c>
      <c r="M783" t="s">
        <v>2488</v>
      </c>
      <c r="N783" t="s">
        <v>190</v>
      </c>
      <c r="O783" t="s">
        <v>78</v>
      </c>
      <c r="P783" t="s">
        <v>79</v>
      </c>
      <c r="Q783" t="s">
        <v>23</v>
      </c>
      <c r="R783" t="s">
        <v>33</v>
      </c>
      <c r="S783" t="s">
        <v>435</v>
      </c>
      <c r="T783" t="s">
        <v>1</v>
      </c>
      <c r="U783" t="s">
        <v>36</v>
      </c>
    </row>
    <row r="784" spans="1:21" x14ac:dyDescent="0.35">
      <c r="A784" t="s">
        <v>2489</v>
      </c>
      <c r="B784">
        <v>45160001</v>
      </c>
      <c r="C784">
        <v>1</v>
      </c>
      <c r="D784" s="1">
        <v>2171.29</v>
      </c>
      <c r="E784" s="1">
        <v>3578.27</v>
      </c>
      <c r="F784" s="6">
        <f>Sales[[#This Row],[OrderQuantity]]*Sales[[#This Row],[ItemCost]]</f>
        <v>2171.29</v>
      </c>
      <c r="G784" s="6">
        <f>Sales[[#This Row],[OrderQuantity]]*Sales[[#This Row],[ItemPrice]]</f>
        <v>3578.27</v>
      </c>
      <c r="H784" s="6">
        <f>Sales[[#This Row],[TotalRevenue]]-Sales[[#This Row],[TotalCost]]</f>
        <v>1406.98</v>
      </c>
      <c r="I784" s="4">
        <v>43084</v>
      </c>
      <c r="J784" s="4" t="str">
        <f>CONCATENATE(TEXT(Sales[[#This Row],[OrderDate]],"yyyy"),"-",TEXT(Sales[[#This Row],[OrderDate]],"mm"))</f>
        <v>2017-12</v>
      </c>
      <c r="K784" s="4">
        <v>43087</v>
      </c>
      <c r="L784">
        <v>3</v>
      </c>
      <c r="M784" t="s">
        <v>2490</v>
      </c>
      <c r="N784" t="s">
        <v>2491</v>
      </c>
      <c r="O784" t="s">
        <v>78</v>
      </c>
      <c r="P784" t="s">
        <v>79</v>
      </c>
      <c r="Q784" t="s">
        <v>23</v>
      </c>
      <c r="R784" t="s">
        <v>24</v>
      </c>
      <c r="S784" t="s">
        <v>25</v>
      </c>
      <c r="T784" t="s">
        <v>26</v>
      </c>
      <c r="U784" t="s">
        <v>27</v>
      </c>
    </row>
    <row r="785" spans="1:21" x14ac:dyDescent="0.35">
      <c r="A785" t="s">
        <v>2530</v>
      </c>
      <c r="B785">
        <v>45180001</v>
      </c>
      <c r="C785">
        <v>1</v>
      </c>
      <c r="D785" s="1">
        <v>2171.29</v>
      </c>
      <c r="E785" s="1">
        <v>3578.27</v>
      </c>
      <c r="F785" s="6">
        <f>Sales[[#This Row],[OrderQuantity]]*Sales[[#This Row],[ItemCost]]</f>
        <v>2171.29</v>
      </c>
      <c r="G785" s="6">
        <f>Sales[[#This Row],[OrderQuantity]]*Sales[[#This Row],[ItemPrice]]</f>
        <v>3578.27</v>
      </c>
      <c r="H785" s="6">
        <f>Sales[[#This Row],[TotalRevenue]]-Sales[[#This Row],[TotalCost]]</f>
        <v>1406.98</v>
      </c>
      <c r="I785" s="4">
        <v>43087</v>
      </c>
      <c r="J785" s="4" t="str">
        <f>CONCATENATE(TEXT(Sales[[#This Row],[OrderDate]],"yyyy"),"-",TEXT(Sales[[#This Row],[OrderDate]],"mm"))</f>
        <v>2017-12</v>
      </c>
      <c r="K785" s="4">
        <v>43097</v>
      </c>
      <c r="L785">
        <v>10</v>
      </c>
      <c r="M785" t="s">
        <v>2531</v>
      </c>
      <c r="N785" t="s">
        <v>757</v>
      </c>
      <c r="O785" t="s">
        <v>78</v>
      </c>
      <c r="P785" t="s">
        <v>79</v>
      </c>
      <c r="Q785" t="s">
        <v>23</v>
      </c>
      <c r="R785" t="s">
        <v>24</v>
      </c>
      <c r="S785" t="s">
        <v>55</v>
      </c>
      <c r="T785" t="s">
        <v>26</v>
      </c>
      <c r="U785" t="s">
        <v>27</v>
      </c>
    </row>
    <row r="786" spans="1:21" x14ac:dyDescent="0.35">
      <c r="A786" t="s">
        <v>2532</v>
      </c>
      <c r="B786">
        <v>45181001</v>
      </c>
      <c r="C786">
        <v>1</v>
      </c>
      <c r="D786" s="1">
        <v>2171.29</v>
      </c>
      <c r="E786" s="1">
        <v>3578.27</v>
      </c>
      <c r="F786" s="6">
        <f>Sales[[#This Row],[OrderQuantity]]*Sales[[#This Row],[ItemCost]]</f>
        <v>2171.29</v>
      </c>
      <c r="G786" s="6">
        <f>Sales[[#This Row],[OrderQuantity]]*Sales[[#This Row],[ItemPrice]]</f>
        <v>3578.27</v>
      </c>
      <c r="H786" s="6">
        <f>Sales[[#This Row],[TotalRevenue]]-Sales[[#This Row],[TotalCost]]</f>
        <v>1406.98</v>
      </c>
      <c r="I786" s="4">
        <v>43087</v>
      </c>
      <c r="J786" s="4" t="str">
        <f>CONCATENATE(TEXT(Sales[[#This Row],[OrderDate]],"yyyy"),"-",TEXT(Sales[[#This Row],[OrderDate]],"mm"))</f>
        <v>2017-12</v>
      </c>
      <c r="K786" s="4">
        <v>43094</v>
      </c>
      <c r="L786">
        <v>7</v>
      </c>
      <c r="M786" t="s">
        <v>2533</v>
      </c>
      <c r="N786" t="s">
        <v>826</v>
      </c>
      <c r="O786" t="s">
        <v>78</v>
      </c>
      <c r="P786" t="s">
        <v>79</v>
      </c>
      <c r="Q786" t="s">
        <v>23</v>
      </c>
      <c r="R786" t="s">
        <v>24</v>
      </c>
      <c r="S786" t="s">
        <v>25</v>
      </c>
      <c r="T786" t="s">
        <v>26</v>
      </c>
      <c r="U786" t="s">
        <v>27</v>
      </c>
    </row>
    <row r="787" spans="1:21" x14ac:dyDescent="0.35">
      <c r="A787" t="s">
        <v>2540</v>
      </c>
      <c r="B787">
        <v>45185001</v>
      </c>
      <c r="C787">
        <v>1</v>
      </c>
      <c r="D787" s="1">
        <v>2171.29</v>
      </c>
      <c r="E787" s="1">
        <v>3578.27</v>
      </c>
      <c r="F787" s="6">
        <f>Sales[[#This Row],[OrderQuantity]]*Sales[[#This Row],[ItemCost]]</f>
        <v>2171.29</v>
      </c>
      <c r="G787" s="6">
        <f>Sales[[#This Row],[OrderQuantity]]*Sales[[#This Row],[ItemPrice]]</f>
        <v>3578.27</v>
      </c>
      <c r="H787" s="6">
        <f>Sales[[#This Row],[TotalRevenue]]-Sales[[#This Row],[TotalCost]]</f>
        <v>1406.98</v>
      </c>
      <c r="I787" s="4">
        <v>43087</v>
      </c>
      <c r="J787" s="4" t="str">
        <f>CONCATENATE(TEXT(Sales[[#This Row],[OrderDate]],"yyyy"),"-",TEXT(Sales[[#This Row],[OrderDate]],"mm"))</f>
        <v>2017-12</v>
      </c>
      <c r="K787" s="4">
        <v>43090</v>
      </c>
      <c r="L787">
        <v>3</v>
      </c>
      <c r="M787" t="s">
        <v>2541</v>
      </c>
      <c r="N787" t="s">
        <v>2310</v>
      </c>
      <c r="O787" t="s">
        <v>78</v>
      </c>
      <c r="P787" t="s">
        <v>79</v>
      </c>
      <c r="Q787" t="s">
        <v>23</v>
      </c>
      <c r="R787" t="s">
        <v>24</v>
      </c>
      <c r="S787" t="s">
        <v>25</v>
      </c>
      <c r="T787" t="s">
        <v>26</v>
      </c>
      <c r="U787" t="s">
        <v>27</v>
      </c>
    </row>
    <row r="788" spans="1:21" x14ac:dyDescent="0.35">
      <c r="A788" t="s">
        <v>2542</v>
      </c>
      <c r="B788">
        <v>45186001</v>
      </c>
      <c r="C788">
        <v>1</v>
      </c>
      <c r="D788" s="1">
        <v>2171.29</v>
      </c>
      <c r="E788" s="1">
        <v>3578.27</v>
      </c>
      <c r="F788" s="6">
        <f>Sales[[#This Row],[OrderQuantity]]*Sales[[#This Row],[ItemCost]]</f>
        <v>2171.29</v>
      </c>
      <c r="G788" s="6">
        <f>Sales[[#This Row],[OrderQuantity]]*Sales[[#This Row],[ItemPrice]]</f>
        <v>3578.27</v>
      </c>
      <c r="H788" s="6">
        <f>Sales[[#This Row],[TotalRevenue]]-Sales[[#This Row],[TotalCost]]</f>
        <v>1406.98</v>
      </c>
      <c r="I788" s="4">
        <v>43088</v>
      </c>
      <c r="J788" s="4" t="str">
        <f>CONCATENATE(TEXT(Sales[[#This Row],[OrderDate]],"yyyy"),"-",TEXT(Sales[[#This Row],[OrderDate]],"mm"))</f>
        <v>2017-12</v>
      </c>
      <c r="K788" s="4">
        <v>43094</v>
      </c>
      <c r="L788">
        <v>6</v>
      </c>
      <c r="M788" t="s">
        <v>2543</v>
      </c>
      <c r="N788" t="s">
        <v>547</v>
      </c>
      <c r="O788" t="s">
        <v>78</v>
      </c>
      <c r="P788" t="s">
        <v>79</v>
      </c>
      <c r="Q788" t="s">
        <v>23</v>
      </c>
      <c r="R788" t="s">
        <v>24</v>
      </c>
      <c r="S788" t="s">
        <v>84</v>
      </c>
      <c r="T788" t="s">
        <v>26</v>
      </c>
      <c r="U788" t="s">
        <v>27</v>
      </c>
    </row>
    <row r="789" spans="1:21" x14ac:dyDescent="0.35">
      <c r="A789" t="s">
        <v>2544</v>
      </c>
      <c r="B789">
        <v>45187001</v>
      </c>
      <c r="C789">
        <v>1</v>
      </c>
      <c r="D789" s="1">
        <v>2171.29</v>
      </c>
      <c r="E789" s="1">
        <v>3578.27</v>
      </c>
      <c r="F789" s="6">
        <f>Sales[[#This Row],[OrderQuantity]]*Sales[[#This Row],[ItemCost]]</f>
        <v>2171.29</v>
      </c>
      <c r="G789" s="6">
        <f>Sales[[#This Row],[OrderQuantity]]*Sales[[#This Row],[ItemPrice]]</f>
        <v>3578.27</v>
      </c>
      <c r="H789" s="6">
        <f>Sales[[#This Row],[TotalRevenue]]-Sales[[#This Row],[TotalCost]]</f>
        <v>1406.98</v>
      </c>
      <c r="I789" s="4">
        <v>43088</v>
      </c>
      <c r="J789" s="4" t="str">
        <f>CONCATENATE(TEXT(Sales[[#This Row],[OrderDate]],"yyyy"),"-",TEXT(Sales[[#This Row],[OrderDate]],"mm"))</f>
        <v>2017-12</v>
      </c>
      <c r="K789" s="4">
        <v>43098</v>
      </c>
      <c r="L789">
        <v>10</v>
      </c>
      <c r="M789" t="s">
        <v>2545</v>
      </c>
      <c r="N789" t="s">
        <v>190</v>
      </c>
      <c r="O789" t="s">
        <v>78</v>
      </c>
      <c r="P789" t="s">
        <v>79</v>
      </c>
      <c r="Q789" t="s">
        <v>23</v>
      </c>
      <c r="R789" t="s">
        <v>24</v>
      </c>
      <c r="S789" t="s">
        <v>25</v>
      </c>
      <c r="T789" t="s">
        <v>26</v>
      </c>
      <c r="U789" t="s">
        <v>27</v>
      </c>
    </row>
    <row r="790" spans="1:21" x14ac:dyDescent="0.35">
      <c r="A790" t="s">
        <v>2546</v>
      </c>
      <c r="B790">
        <v>45188001</v>
      </c>
      <c r="C790">
        <v>1</v>
      </c>
      <c r="D790" s="1">
        <v>2171.29</v>
      </c>
      <c r="E790" s="1">
        <v>3578.27</v>
      </c>
      <c r="F790" s="6">
        <f>Sales[[#This Row],[OrderQuantity]]*Sales[[#This Row],[ItemCost]]</f>
        <v>2171.29</v>
      </c>
      <c r="G790" s="6">
        <f>Sales[[#This Row],[OrderQuantity]]*Sales[[#This Row],[ItemPrice]]</f>
        <v>3578.27</v>
      </c>
      <c r="H790" s="6">
        <f>Sales[[#This Row],[TotalRevenue]]-Sales[[#This Row],[TotalCost]]</f>
        <v>1406.98</v>
      </c>
      <c r="I790" s="4">
        <v>43088</v>
      </c>
      <c r="J790" s="4" t="str">
        <f>CONCATENATE(TEXT(Sales[[#This Row],[OrderDate]],"yyyy"),"-",TEXT(Sales[[#This Row],[OrderDate]],"mm"))</f>
        <v>2017-12</v>
      </c>
      <c r="K790" s="4">
        <v>43098</v>
      </c>
      <c r="L790">
        <v>10</v>
      </c>
      <c r="M790" t="s">
        <v>2547</v>
      </c>
      <c r="N790" t="s">
        <v>550</v>
      </c>
      <c r="O790" t="s">
        <v>78</v>
      </c>
      <c r="P790" t="s">
        <v>79</v>
      </c>
      <c r="Q790" t="s">
        <v>23</v>
      </c>
      <c r="R790" t="s">
        <v>24</v>
      </c>
      <c r="S790" t="s">
        <v>55</v>
      </c>
      <c r="T790" t="s">
        <v>26</v>
      </c>
      <c r="U790" t="s">
        <v>27</v>
      </c>
    </row>
    <row r="791" spans="1:21" x14ac:dyDescent="0.35">
      <c r="A791" t="s">
        <v>2554</v>
      </c>
      <c r="B791">
        <v>45192001</v>
      </c>
      <c r="C791">
        <v>1</v>
      </c>
      <c r="D791" s="1">
        <v>2171.29</v>
      </c>
      <c r="E791" s="1">
        <v>3578.27</v>
      </c>
      <c r="F791" s="6">
        <f>Sales[[#This Row],[OrderQuantity]]*Sales[[#This Row],[ItemCost]]</f>
        <v>2171.29</v>
      </c>
      <c r="G791" s="6">
        <f>Sales[[#This Row],[OrderQuantity]]*Sales[[#This Row],[ItemPrice]]</f>
        <v>3578.27</v>
      </c>
      <c r="H791" s="6">
        <f>Sales[[#This Row],[TotalRevenue]]-Sales[[#This Row],[TotalCost]]</f>
        <v>1406.98</v>
      </c>
      <c r="I791" s="4">
        <v>43089</v>
      </c>
      <c r="J791" s="4" t="str">
        <f>CONCATENATE(TEXT(Sales[[#This Row],[OrderDate]],"yyyy"),"-",TEXT(Sales[[#This Row],[OrderDate]],"mm"))</f>
        <v>2017-12</v>
      </c>
      <c r="K791" s="4">
        <v>43098</v>
      </c>
      <c r="L791">
        <v>9</v>
      </c>
      <c r="M791" t="s">
        <v>2555</v>
      </c>
      <c r="N791" t="s">
        <v>1269</v>
      </c>
      <c r="O791" t="s">
        <v>78</v>
      </c>
      <c r="P791" t="s">
        <v>79</v>
      </c>
      <c r="Q791" t="s">
        <v>23</v>
      </c>
      <c r="R791" t="s">
        <v>24</v>
      </c>
      <c r="S791" t="s">
        <v>88</v>
      </c>
      <c r="T791" t="s">
        <v>26</v>
      </c>
      <c r="U791" t="s">
        <v>27</v>
      </c>
    </row>
    <row r="792" spans="1:21" x14ac:dyDescent="0.35">
      <c r="A792" t="s">
        <v>2566</v>
      </c>
      <c r="B792">
        <v>45198001</v>
      </c>
      <c r="C792">
        <v>1</v>
      </c>
      <c r="D792" s="1">
        <v>2171.29</v>
      </c>
      <c r="E792" s="1">
        <v>3578.27</v>
      </c>
      <c r="F792" s="6">
        <f>Sales[[#This Row],[OrderQuantity]]*Sales[[#This Row],[ItemCost]]</f>
        <v>2171.29</v>
      </c>
      <c r="G792" s="6">
        <f>Sales[[#This Row],[OrderQuantity]]*Sales[[#This Row],[ItemPrice]]</f>
        <v>3578.27</v>
      </c>
      <c r="H792" s="6">
        <f>Sales[[#This Row],[TotalRevenue]]-Sales[[#This Row],[TotalCost]]</f>
        <v>1406.98</v>
      </c>
      <c r="I792" s="4">
        <v>43090</v>
      </c>
      <c r="J792" s="4" t="str">
        <f>CONCATENATE(TEXT(Sales[[#This Row],[OrderDate]],"yyyy"),"-",TEXT(Sales[[#This Row],[OrderDate]],"mm"))</f>
        <v>2017-12</v>
      </c>
      <c r="K792" s="4">
        <v>43097</v>
      </c>
      <c r="L792">
        <v>7</v>
      </c>
      <c r="M792" t="s">
        <v>2567</v>
      </c>
      <c r="N792" t="s">
        <v>757</v>
      </c>
      <c r="O792" t="s">
        <v>78</v>
      </c>
      <c r="P792" t="s">
        <v>79</v>
      </c>
      <c r="Q792" t="s">
        <v>23</v>
      </c>
      <c r="R792" t="s">
        <v>24</v>
      </c>
      <c r="S792" t="s">
        <v>84</v>
      </c>
      <c r="T792" t="s">
        <v>26</v>
      </c>
      <c r="U792" t="s">
        <v>27</v>
      </c>
    </row>
    <row r="793" spans="1:21" x14ac:dyDescent="0.35">
      <c r="A793" t="s">
        <v>2629</v>
      </c>
      <c r="B793">
        <v>45229001</v>
      </c>
      <c r="C793">
        <v>1</v>
      </c>
      <c r="D793" s="1">
        <v>1898.09</v>
      </c>
      <c r="E793" s="1">
        <v>3374.99</v>
      </c>
      <c r="F793" s="6">
        <f>Sales[[#This Row],[OrderQuantity]]*Sales[[#This Row],[ItemCost]]</f>
        <v>1898.09</v>
      </c>
      <c r="G793" s="6">
        <f>Sales[[#This Row],[OrderQuantity]]*Sales[[#This Row],[ItemPrice]]</f>
        <v>3374.99</v>
      </c>
      <c r="H793" s="6">
        <f>Sales[[#This Row],[TotalRevenue]]-Sales[[#This Row],[TotalCost]]</f>
        <v>1476.8999999999999</v>
      </c>
      <c r="I793" s="4">
        <v>43095</v>
      </c>
      <c r="J793" s="4" t="str">
        <f>CONCATENATE(TEXT(Sales[[#This Row],[OrderDate]],"yyyy"),"-",TEXT(Sales[[#This Row],[OrderDate]],"mm"))</f>
        <v>2017-12</v>
      </c>
      <c r="K793" s="4">
        <v>43103</v>
      </c>
      <c r="L793">
        <v>8</v>
      </c>
      <c r="M793" t="s">
        <v>2630</v>
      </c>
      <c r="N793" t="s">
        <v>350</v>
      </c>
      <c r="O793" t="s">
        <v>78</v>
      </c>
      <c r="P793" t="s">
        <v>79</v>
      </c>
      <c r="Q793" t="s">
        <v>23</v>
      </c>
      <c r="R793" t="s">
        <v>33</v>
      </c>
      <c r="S793" t="s">
        <v>435</v>
      </c>
      <c r="T793" t="s">
        <v>1</v>
      </c>
      <c r="U793" t="s">
        <v>36</v>
      </c>
    </row>
    <row r="794" spans="1:21" x14ac:dyDescent="0.35">
      <c r="A794" t="s">
        <v>2670</v>
      </c>
      <c r="B794">
        <v>45249001</v>
      </c>
      <c r="C794">
        <v>1</v>
      </c>
      <c r="D794" s="1">
        <v>2171.29</v>
      </c>
      <c r="E794" s="1">
        <v>3578.27</v>
      </c>
      <c r="F794" s="6">
        <f>Sales[[#This Row],[OrderQuantity]]*Sales[[#This Row],[ItemCost]]</f>
        <v>2171.29</v>
      </c>
      <c r="G794" s="6">
        <f>Sales[[#This Row],[OrderQuantity]]*Sales[[#This Row],[ItemPrice]]</f>
        <v>3578.27</v>
      </c>
      <c r="H794" s="6">
        <f>Sales[[#This Row],[TotalRevenue]]-Sales[[#This Row],[TotalCost]]</f>
        <v>1406.98</v>
      </c>
      <c r="I794" s="4">
        <v>43099</v>
      </c>
      <c r="J794" s="4" t="str">
        <f>CONCATENATE(TEXT(Sales[[#This Row],[OrderDate]],"yyyy"),"-",TEXT(Sales[[#This Row],[OrderDate]],"mm"))</f>
        <v>2017-12</v>
      </c>
      <c r="K794" s="4">
        <v>43101</v>
      </c>
      <c r="L794">
        <v>2</v>
      </c>
      <c r="M794" t="s">
        <v>2671</v>
      </c>
      <c r="N794" t="s">
        <v>190</v>
      </c>
      <c r="O794" t="s">
        <v>78</v>
      </c>
      <c r="P794" t="s">
        <v>79</v>
      </c>
      <c r="Q794" t="s">
        <v>23</v>
      </c>
      <c r="R794" t="s">
        <v>24</v>
      </c>
      <c r="S794" t="s">
        <v>25</v>
      </c>
      <c r="T794" t="s">
        <v>26</v>
      </c>
      <c r="U794" t="s">
        <v>27</v>
      </c>
    </row>
    <row r="795" spans="1:21" x14ac:dyDescent="0.35">
      <c r="A795" t="s">
        <v>37</v>
      </c>
      <c r="B795">
        <v>43699001</v>
      </c>
      <c r="C795">
        <v>1</v>
      </c>
      <c r="D795" s="1">
        <v>1912.15</v>
      </c>
      <c r="E795" s="1">
        <v>3399.99</v>
      </c>
      <c r="F795" s="6">
        <f>Sales[[#This Row],[OrderQuantity]]*Sales[[#This Row],[ItemCost]]</f>
        <v>1912.15</v>
      </c>
      <c r="G795" s="6">
        <f>Sales[[#This Row],[OrderQuantity]]*Sales[[#This Row],[ItemPrice]]</f>
        <v>3399.99</v>
      </c>
      <c r="H795" s="6">
        <f>Sales[[#This Row],[TotalRevenue]]-Sales[[#This Row],[TotalCost]]</f>
        <v>1487.8399999999997</v>
      </c>
      <c r="I795" s="4">
        <v>42917</v>
      </c>
      <c r="J795" s="4" t="str">
        <f>CONCATENATE(TEXT(Sales[[#This Row],[OrderDate]],"yyyy"),"-",TEXT(Sales[[#This Row],[OrderDate]],"mm"))</f>
        <v>2017-07</v>
      </c>
      <c r="K795" s="4">
        <v>42922</v>
      </c>
      <c r="L795">
        <v>5</v>
      </c>
      <c r="M795" t="s">
        <v>38</v>
      </c>
      <c r="N795" t="s">
        <v>39</v>
      </c>
      <c r="O795" t="s">
        <v>40</v>
      </c>
      <c r="P795" t="s">
        <v>41</v>
      </c>
      <c r="Q795" t="s">
        <v>23</v>
      </c>
      <c r="R795" t="s">
        <v>33</v>
      </c>
      <c r="S795" t="s">
        <v>34</v>
      </c>
      <c r="T795" t="s">
        <v>35</v>
      </c>
      <c r="U795" t="s">
        <v>36</v>
      </c>
    </row>
    <row r="796" spans="1:21" x14ac:dyDescent="0.35">
      <c r="A796" t="s">
        <v>42</v>
      </c>
      <c r="B796">
        <v>43700001</v>
      </c>
      <c r="C796">
        <v>1</v>
      </c>
      <c r="D796" s="1">
        <v>413.15</v>
      </c>
      <c r="E796" s="1">
        <v>699.1</v>
      </c>
      <c r="F796" s="6">
        <f>Sales[[#This Row],[OrderQuantity]]*Sales[[#This Row],[ItemCost]]</f>
        <v>413.15</v>
      </c>
      <c r="G796" s="6">
        <f>Sales[[#This Row],[OrderQuantity]]*Sales[[#This Row],[ItemPrice]]</f>
        <v>699.1</v>
      </c>
      <c r="H796" s="6">
        <f>Sales[[#This Row],[TotalRevenue]]-Sales[[#This Row],[TotalCost]]</f>
        <v>285.95000000000005</v>
      </c>
      <c r="I796" s="4">
        <v>42917</v>
      </c>
      <c r="J796" s="4" t="str">
        <f>CONCATENATE(TEXT(Sales[[#This Row],[OrderDate]],"yyyy"),"-",TEXT(Sales[[#This Row],[OrderDate]],"mm"))</f>
        <v>2017-07</v>
      </c>
      <c r="K796" s="4">
        <v>42926</v>
      </c>
      <c r="L796">
        <v>9</v>
      </c>
      <c r="M796" t="s">
        <v>43</v>
      </c>
      <c r="N796" t="s">
        <v>44</v>
      </c>
      <c r="O796" t="s">
        <v>45</v>
      </c>
      <c r="P796" t="s">
        <v>41</v>
      </c>
      <c r="Q796" t="s">
        <v>23</v>
      </c>
      <c r="R796" t="s">
        <v>24</v>
      </c>
      <c r="S796" t="s">
        <v>46</v>
      </c>
      <c r="T796" t="s">
        <v>1</v>
      </c>
      <c r="U796" t="s">
        <v>47</v>
      </c>
    </row>
    <row r="797" spans="1:21" x14ac:dyDescent="0.35">
      <c r="A797" t="s">
        <v>53</v>
      </c>
      <c r="B797">
        <v>43702001</v>
      </c>
      <c r="C797">
        <v>1</v>
      </c>
      <c r="D797" s="1">
        <v>2171.29</v>
      </c>
      <c r="E797" s="1">
        <v>3578.27</v>
      </c>
      <c r="F797" s="6">
        <f>Sales[[#This Row],[OrderQuantity]]*Sales[[#This Row],[ItemCost]]</f>
        <v>2171.29</v>
      </c>
      <c r="G797" s="6">
        <f>Sales[[#This Row],[OrderQuantity]]*Sales[[#This Row],[ItemPrice]]</f>
        <v>3578.27</v>
      </c>
      <c r="H797" s="6">
        <f>Sales[[#This Row],[TotalRevenue]]-Sales[[#This Row],[TotalCost]]</f>
        <v>1406.98</v>
      </c>
      <c r="I797" s="4">
        <v>42917</v>
      </c>
      <c r="J797" s="4" t="str">
        <f>CONCATENATE(TEXT(Sales[[#This Row],[OrderDate]],"yyyy"),"-",TEXT(Sales[[#This Row],[OrderDate]],"mm"))</f>
        <v>2017-07</v>
      </c>
      <c r="K797" s="4">
        <v>42921</v>
      </c>
      <c r="L797">
        <v>4</v>
      </c>
      <c r="M797" t="s">
        <v>54</v>
      </c>
      <c r="O797" t="s">
        <v>45</v>
      </c>
      <c r="P797" t="s">
        <v>41</v>
      </c>
      <c r="Q797" t="s">
        <v>23</v>
      </c>
      <c r="R797" t="s">
        <v>24</v>
      </c>
      <c r="S797" t="s">
        <v>55</v>
      </c>
      <c r="T797" t="s">
        <v>26</v>
      </c>
      <c r="U797" t="s">
        <v>27</v>
      </c>
    </row>
    <row r="798" spans="1:21" x14ac:dyDescent="0.35">
      <c r="A798" t="s">
        <v>68</v>
      </c>
      <c r="B798">
        <v>43706001</v>
      </c>
      <c r="C798">
        <v>1</v>
      </c>
      <c r="D798" s="1">
        <v>2171.29</v>
      </c>
      <c r="E798" s="1">
        <v>3578.27</v>
      </c>
      <c r="F798" s="6">
        <f>Sales[[#This Row],[OrderQuantity]]*Sales[[#This Row],[ItemCost]]</f>
        <v>2171.29</v>
      </c>
      <c r="G798" s="6">
        <f>Sales[[#This Row],[OrderQuantity]]*Sales[[#This Row],[ItemPrice]]</f>
        <v>3578.27</v>
      </c>
      <c r="H798" s="6">
        <f>Sales[[#This Row],[TotalRevenue]]-Sales[[#This Row],[TotalCost]]</f>
        <v>1406.98</v>
      </c>
      <c r="I798" s="4">
        <v>42918</v>
      </c>
      <c r="J798" s="4" t="str">
        <f>CONCATENATE(TEXT(Sales[[#This Row],[OrderDate]],"yyyy"),"-",TEXT(Sales[[#This Row],[OrderDate]],"mm"))</f>
        <v>2017-07</v>
      </c>
      <c r="K798" s="4">
        <v>42924</v>
      </c>
      <c r="L798">
        <v>6</v>
      </c>
      <c r="M798" t="s">
        <v>69</v>
      </c>
      <c r="N798" t="s">
        <v>70</v>
      </c>
      <c r="O798" t="s">
        <v>45</v>
      </c>
      <c r="P798" t="s">
        <v>41</v>
      </c>
      <c r="Q798" t="s">
        <v>23</v>
      </c>
      <c r="R798" t="s">
        <v>24</v>
      </c>
      <c r="S798" t="s">
        <v>71</v>
      </c>
      <c r="T798" t="s">
        <v>26</v>
      </c>
      <c r="U798" t="s">
        <v>27</v>
      </c>
    </row>
    <row r="799" spans="1:21" x14ac:dyDescent="0.35">
      <c r="A799" t="s">
        <v>72</v>
      </c>
      <c r="B799">
        <v>43707001</v>
      </c>
      <c r="C799">
        <v>1</v>
      </c>
      <c r="D799" s="1">
        <v>2171.29</v>
      </c>
      <c r="E799" s="1">
        <v>3578.27</v>
      </c>
      <c r="F799" s="6">
        <f>Sales[[#This Row],[OrderQuantity]]*Sales[[#This Row],[ItemCost]]</f>
        <v>2171.29</v>
      </c>
      <c r="G799" s="6">
        <f>Sales[[#This Row],[OrderQuantity]]*Sales[[#This Row],[ItemPrice]]</f>
        <v>3578.27</v>
      </c>
      <c r="H799" s="6">
        <f>Sales[[#This Row],[TotalRevenue]]-Sales[[#This Row],[TotalCost]]</f>
        <v>1406.98</v>
      </c>
      <c r="I799" s="4">
        <v>42918</v>
      </c>
      <c r="J799" s="4" t="str">
        <f>CONCATENATE(TEXT(Sales[[#This Row],[OrderDate]],"yyyy"),"-",TEXT(Sales[[#This Row],[OrderDate]],"mm"))</f>
        <v>2017-07</v>
      </c>
      <c r="K799" s="4">
        <v>42925</v>
      </c>
      <c r="L799">
        <v>7</v>
      </c>
      <c r="M799" t="s">
        <v>73</v>
      </c>
      <c r="N799" t="s">
        <v>74</v>
      </c>
      <c r="O799" t="s">
        <v>45</v>
      </c>
      <c r="P799" t="s">
        <v>41</v>
      </c>
      <c r="Q799" t="s">
        <v>23</v>
      </c>
      <c r="R799" t="s">
        <v>24</v>
      </c>
      <c r="S799" t="s">
        <v>71</v>
      </c>
      <c r="T799" t="s">
        <v>26</v>
      </c>
      <c r="U799" t="s">
        <v>27</v>
      </c>
    </row>
    <row r="800" spans="1:21" x14ac:dyDescent="0.35">
      <c r="A800" t="s">
        <v>89</v>
      </c>
      <c r="B800">
        <v>43711001</v>
      </c>
      <c r="C800">
        <v>1</v>
      </c>
      <c r="D800" s="1">
        <v>2171.29</v>
      </c>
      <c r="E800" s="1">
        <v>3578.27</v>
      </c>
      <c r="F800" s="6">
        <f>Sales[[#This Row],[OrderQuantity]]*Sales[[#This Row],[ItemCost]]</f>
        <v>2171.29</v>
      </c>
      <c r="G800" s="6">
        <f>Sales[[#This Row],[OrderQuantity]]*Sales[[#This Row],[ItemPrice]]</f>
        <v>3578.27</v>
      </c>
      <c r="H800" s="6">
        <f>Sales[[#This Row],[TotalRevenue]]-Sales[[#This Row],[TotalCost]]</f>
        <v>1406.98</v>
      </c>
      <c r="I800" s="4">
        <v>42918</v>
      </c>
      <c r="J800" s="4" t="str">
        <f>CONCATENATE(TEXT(Sales[[#This Row],[OrderDate]],"yyyy"),"-",TEXT(Sales[[#This Row],[OrderDate]],"mm"))</f>
        <v>2017-07</v>
      </c>
      <c r="K800" s="4">
        <v>42928</v>
      </c>
      <c r="L800">
        <v>10</v>
      </c>
      <c r="M800" t="s">
        <v>90</v>
      </c>
      <c r="N800" t="s">
        <v>91</v>
      </c>
      <c r="O800" t="s">
        <v>40</v>
      </c>
      <c r="P800" t="s">
        <v>41</v>
      </c>
      <c r="Q800" t="s">
        <v>23</v>
      </c>
      <c r="R800" t="s">
        <v>24</v>
      </c>
      <c r="S800" t="s">
        <v>88</v>
      </c>
      <c r="T800" t="s">
        <v>26</v>
      </c>
      <c r="U800" t="s">
        <v>27</v>
      </c>
    </row>
    <row r="801" spans="1:21" x14ac:dyDescent="0.35">
      <c r="A801" t="s">
        <v>97</v>
      </c>
      <c r="B801">
        <v>43713001</v>
      </c>
      <c r="C801">
        <v>1</v>
      </c>
      <c r="D801" s="1">
        <v>2171.29</v>
      </c>
      <c r="E801" s="1">
        <v>3578.27</v>
      </c>
      <c r="F801" s="6">
        <f>Sales[[#This Row],[OrderQuantity]]*Sales[[#This Row],[ItemCost]]</f>
        <v>2171.29</v>
      </c>
      <c r="G801" s="6">
        <f>Sales[[#This Row],[OrderQuantity]]*Sales[[#This Row],[ItemPrice]]</f>
        <v>3578.27</v>
      </c>
      <c r="H801" s="6">
        <f>Sales[[#This Row],[TotalRevenue]]-Sales[[#This Row],[TotalCost]]</f>
        <v>1406.98</v>
      </c>
      <c r="I801" s="4">
        <v>42919</v>
      </c>
      <c r="J801" s="4" t="str">
        <f>CONCATENATE(TEXT(Sales[[#This Row],[OrderDate]],"yyyy"),"-",TEXT(Sales[[#This Row],[OrderDate]],"mm"))</f>
        <v>2017-07</v>
      </c>
      <c r="K801" s="4">
        <v>42925</v>
      </c>
      <c r="L801">
        <v>6</v>
      </c>
      <c r="M801" t="s">
        <v>98</v>
      </c>
      <c r="N801" t="s">
        <v>99</v>
      </c>
      <c r="O801" t="s">
        <v>45</v>
      </c>
      <c r="P801" t="s">
        <v>41</v>
      </c>
      <c r="Q801" t="s">
        <v>23</v>
      </c>
      <c r="R801" t="s">
        <v>24</v>
      </c>
      <c r="S801" t="s">
        <v>25</v>
      </c>
      <c r="T801" t="s">
        <v>26</v>
      </c>
      <c r="U801" t="s">
        <v>27</v>
      </c>
    </row>
    <row r="802" spans="1:21" x14ac:dyDescent="0.35">
      <c r="A802" t="s">
        <v>112</v>
      </c>
      <c r="B802">
        <v>43718001</v>
      </c>
      <c r="C802">
        <v>1</v>
      </c>
      <c r="D802" s="1">
        <v>2171.29</v>
      </c>
      <c r="E802" s="1">
        <v>3578.27</v>
      </c>
      <c r="F802" s="6">
        <f>Sales[[#This Row],[OrderQuantity]]*Sales[[#This Row],[ItemCost]]</f>
        <v>2171.29</v>
      </c>
      <c r="G802" s="6">
        <f>Sales[[#This Row],[OrderQuantity]]*Sales[[#This Row],[ItemPrice]]</f>
        <v>3578.27</v>
      </c>
      <c r="H802" s="6">
        <f>Sales[[#This Row],[TotalRevenue]]-Sales[[#This Row],[TotalCost]]</f>
        <v>1406.98</v>
      </c>
      <c r="I802" s="4">
        <v>42919</v>
      </c>
      <c r="J802" s="4" t="str">
        <f>CONCATENATE(TEXT(Sales[[#This Row],[OrderDate]],"yyyy"),"-",TEXT(Sales[[#This Row],[OrderDate]],"mm"))</f>
        <v>2017-07</v>
      </c>
      <c r="K802" s="4">
        <v>42921</v>
      </c>
      <c r="L802">
        <v>2</v>
      </c>
      <c r="M802" t="s">
        <v>113</v>
      </c>
      <c r="N802" t="s">
        <v>114</v>
      </c>
      <c r="O802" t="s">
        <v>115</v>
      </c>
      <c r="P802" t="s">
        <v>41</v>
      </c>
      <c r="Q802" t="s">
        <v>23</v>
      </c>
      <c r="R802" t="s">
        <v>24</v>
      </c>
      <c r="S802" t="s">
        <v>55</v>
      </c>
      <c r="T802" t="s">
        <v>26</v>
      </c>
      <c r="U802" t="s">
        <v>27</v>
      </c>
    </row>
    <row r="803" spans="1:21" x14ac:dyDescent="0.35">
      <c r="A803" t="s">
        <v>116</v>
      </c>
      <c r="B803">
        <v>43719001</v>
      </c>
      <c r="C803">
        <v>1</v>
      </c>
      <c r="D803" s="1">
        <v>2171.29</v>
      </c>
      <c r="E803" s="1">
        <v>3578.27</v>
      </c>
      <c r="F803" s="6">
        <f>Sales[[#This Row],[OrderQuantity]]*Sales[[#This Row],[ItemCost]]</f>
        <v>2171.29</v>
      </c>
      <c r="G803" s="6">
        <f>Sales[[#This Row],[OrderQuantity]]*Sales[[#This Row],[ItemPrice]]</f>
        <v>3578.27</v>
      </c>
      <c r="H803" s="6">
        <f>Sales[[#This Row],[TotalRevenue]]-Sales[[#This Row],[TotalCost]]</f>
        <v>1406.98</v>
      </c>
      <c r="I803" s="4">
        <v>42919</v>
      </c>
      <c r="J803" s="4" t="str">
        <f>CONCATENATE(TEXT(Sales[[#This Row],[OrderDate]],"yyyy"),"-",TEXT(Sales[[#This Row],[OrderDate]],"mm"))</f>
        <v>2017-07</v>
      </c>
      <c r="K803" s="4">
        <v>42924</v>
      </c>
      <c r="L803">
        <v>5</v>
      </c>
      <c r="M803" t="s">
        <v>117</v>
      </c>
      <c r="N803" t="s">
        <v>118</v>
      </c>
      <c r="O803" t="s">
        <v>45</v>
      </c>
      <c r="P803" t="s">
        <v>41</v>
      </c>
      <c r="Q803" t="s">
        <v>23</v>
      </c>
      <c r="R803" t="s">
        <v>24</v>
      </c>
      <c r="S803" t="s">
        <v>71</v>
      </c>
      <c r="T803" t="s">
        <v>26</v>
      </c>
      <c r="U803" t="s">
        <v>27</v>
      </c>
    </row>
    <row r="804" spans="1:21" x14ac:dyDescent="0.35">
      <c r="A804" t="s">
        <v>128</v>
      </c>
      <c r="B804">
        <v>43723001</v>
      </c>
      <c r="C804">
        <v>1</v>
      </c>
      <c r="D804" s="1">
        <v>413.15</v>
      </c>
      <c r="E804" s="1">
        <v>699.1</v>
      </c>
      <c r="F804" s="6">
        <f>Sales[[#This Row],[OrderQuantity]]*Sales[[#This Row],[ItemCost]]</f>
        <v>413.15</v>
      </c>
      <c r="G804" s="6">
        <f>Sales[[#This Row],[OrderQuantity]]*Sales[[#This Row],[ItemPrice]]</f>
        <v>699.1</v>
      </c>
      <c r="H804" s="6">
        <f>Sales[[#This Row],[TotalRevenue]]-Sales[[#This Row],[TotalCost]]</f>
        <v>285.95000000000005</v>
      </c>
      <c r="I804" s="4">
        <v>42920</v>
      </c>
      <c r="J804" s="4" t="str">
        <f>CONCATENATE(TEXT(Sales[[#This Row],[OrderDate]],"yyyy"),"-",TEXT(Sales[[#This Row],[OrderDate]],"mm"))</f>
        <v>2017-07</v>
      </c>
      <c r="K804" s="4">
        <v>42926</v>
      </c>
      <c r="L804">
        <v>6</v>
      </c>
      <c r="M804" t="s">
        <v>129</v>
      </c>
      <c r="N804" t="s">
        <v>130</v>
      </c>
      <c r="O804" t="s">
        <v>115</v>
      </c>
      <c r="P804" t="s">
        <v>41</v>
      </c>
      <c r="Q804" t="s">
        <v>23</v>
      </c>
      <c r="R804" t="s">
        <v>24</v>
      </c>
      <c r="S804" t="s">
        <v>131</v>
      </c>
      <c r="T804" t="s">
        <v>1</v>
      </c>
      <c r="U804" t="s">
        <v>47</v>
      </c>
    </row>
    <row r="805" spans="1:21" x14ac:dyDescent="0.35">
      <c r="A805" t="s">
        <v>139</v>
      </c>
      <c r="B805">
        <v>43726001</v>
      </c>
      <c r="C805">
        <v>1</v>
      </c>
      <c r="D805" s="1">
        <v>413.15</v>
      </c>
      <c r="E805" s="1">
        <v>699.1</v>
      </c>
      <c r="F805" s="6">
        <f>Sales[[#This Row],[OrderQuantity]]*Sales[[#This Row],[ItemCost]]</f>
        <v>413.15</v>
      </c>
      <c r="G805" s="6">
        <f>Sales[[#This Row],[OrderQuantity]]*Sales[[#This Row],[ItemPrice]]</f>
        <v>699.1</v>
      </c>
      <c r="H805" s="6">
        <f>Sales[[#This Row],[TotalRevenue]]-Sales[[#This Row],[TotalCost]]</f>
        <v>285.95000000000005</v>
      </c>
      <c r="I805" s="4">
        <v>42920</v>
      </c>
      <c r="J805" s="4" t="str">
        <f>CONCATENATE(TEXT(Sales[[#This Row],[OrderDate]],"yyyy"),"-",TEXT(Sales[[#This Row],[OrderDate]],"mm"))</f>
        <v>2017-07</v>
      </c>
      <c r="K805" s="4">
        <v>42928</v>
      </c>
      <c r="L805">
        <v>8</v>
      </c>
      <c r="M805" t="s">
        <v>140</v>
      </c>
      <c r="N805" t="s">
        <v>141</v>
      </c>
      <c r="O805" t="s">
        <v>45</v>
      </c>
      <c r="P805" t="s">
        <v>41</v>
      </c>
      <c r="Q805" t="s">
        <v>23</v>
      </c>
      <c r="R805" t="s">
        <v>24</v>
      </c>
      <c r="S805" t="s">
        <v>131</v>
      </c>
      <c r="T805" t="s">
        <v>1</v>
      </c>
      <c r="U805" t="s">
        <v>47</v>
      </c>
    </row>
    <row r="806" spans="1:21" x14ac:dyDescent="0.35">
      <c r="A806" t="s">
        <v>145</v>
      </c>
      <c r="B806">
        <v>43728001</v>
      </c>
      <c r="C806">
        <v>1</v>
      </c>
      <c r="D806" s="1">
        <v>2171.29</v>
      </c>
      <c r="E806" s="1">
        <v>3578.27</v>
      </c>
      <c r="F806" s="6">
        <f>Sales[[#This Row],[OrderQuantity]]*Sales[[#This Row],[ItemCost]]</f>
        <v>2171.29</v>
      </c>
      <c r="G806" s="6">
        <f>Sales[[#This Row],[OrderQuantity]]*Sales[[#This Row],[ItemPrice]]</f>
        <v>3578.27</v>
      </c>
      <c r="H806" s="6">
        <f>Sales[[#This Row],[TotalRevenue]]-Sales[[#This Row],[TotalCost]]</f>
        <v>1406.98</v>
      </c>
      <c r="I806" s="4">
        <v>42921</v>
      </c>
      <c r="J806" s="4" t="str">
        <f>CONCATENATE(TEXT(Sales[[#This Row],[OrderDate]],"yyyy"),"-",TEXT(Sales[[#This Row],[OrderDate]],"mm"))</f>
        <v>2017-07</v>
      </c>
      <c r="K806" s="4">
        <v>42925</v>
      </c>
      <c r="L806">
        <v>4</v>
      </c>
      <c r="M806" t="s">
        <v>146</v>
      </c>
      <c r="N806" t="s">
        <v>147</v>
      </c>
      <c r="O806" t="s">
        <v>45</v>
      </c>
      <c r="P806" t="s">
        <v>41</v>
      </c>
      <c r="Q806" t="s">
        <v>23</v>
      </c>
      <c r="R806" t="s">
        <v>24</v>
      </c>
      <c r="S806" t="s">
        <v>84</v>
      </c>
      <c r="T806" t="s">
        <v>26</v>
      </c>
      <c r="U806" t="s">
        <v>27</v>
      </c>
    </row>
    <row r="807" spans="1:21" x14ac:dyDescent="0.35">
      <c r="A807" t="s">
        <v>151</v>
      </c>
      <c r="B807">
        <v>43730001</v>
      </c>
      <c r="C807">
        <v>1</v>
      </c>
      <c r="D807" s="1">
        <v>1912.15</v>
      </c>
      <c r="E807" s="1">
        <v>3399.99</v>
      </c>
      <c r="F807" s="6">
        <f>Sales[[#This Row],[OrderQuantity]]*Sales[[#This Row],[ItemCost]]</f>
        <v>1912.15</v>
      </c>
      <c r="G807" s="6">
        <f>Sales[[#This Row],[OrderQuantity]]*Sales[[#This Row],[ItemPrice]]</f>
        <v>3399.99</v>
      </c>
      <c r="H807" s="6">
        <f>Sales[[#This Row],[TotalRevenue]]-Sales[[#This Row],[TotalCost]]</f>
        <v>1487.8399999999997</v>
      </c>
      <c r="I807" s="4">
        <v>42921</v>
      </c>
      <c r="J807" s="4" t="str">
        <f>CONCATENATE(TEXT(Sales[[#This Row],[OrderDate]],"yyyy"),"-",TEXT(Sales[[#This Row],[OrderDate]],"mm"))</f>
        <v>2017-07</v>
      </c>
      <c r="K807" s="4">
        <v>42931</v>
      </c>
      <c r="L807">
        <v>10</v>
      </c>
      <c r="M807" t="s">
        <v>152</v>
      </c>
      <c r="N807" t="s">
        <v>153</v>
      </c>
      <c r="O807" t="s">
        <v>45</v>
      </c>
      <c r="P807" t="s">
        <v>41</v>
      </c>
      <c r="Q807" t="s">
        <v>23</v>
      </c>
      <c r="R807" t="s">
        <v>33</v>
      </c>
      <c r="S807" t="s">
        <v>34</v>
      </c>
      <c r="T807" t="s">
        <v>35</v>
      </c>
      <c r="U807" t="s">
        <v>36</v>
      </c>
    </row>
    <row r="808" spans="1:21" x14ac:dyDescent="0.35">
      <c r="A808" t="s">
        <v>161</v>
      </c>
      <c r="B808">
        <v>43733001</v>
      </c>
      <c r="C808">
        <v>1</v>
      </c>
      <c r="D808" s="1">
        <v>2171.29</v>
      </c>
      <c r="E808" s="1">
        <v>3578.27</v>
      </c>
      <c r="F808" s="6">
        <f>Sales[[#This Row],[OrderQuantity]]*Sales[[#This Row],[ItemCost]]</f>
        <v>2171.29</v>
      </c>
      <c r="G808" s="6">
        <f>Sales[[#This Row],[OrderQuantity]]*Sales[[#This Row],[ItemPrice]]</f>
        <v>3578.27</v>
      </c>
      <c r="H808" s="6">
        <f>Sales[[#This Row],[TotalRevenue]]-Sales[[#This Row],[TotalCost]]</f>
        <v>1406.98</v>
      </c>
      <c r="I808" s="4">
        <v>42921</v>
      </c>
      <c r="J808" s="4" t="str">
        <f>CONCATENATE(TEXT(Sales[[#This Row],[OrderDate]],"yyyy"),"-",TEXT(Sales[[#This Row],[OrderDate]],"mm"))</f>
        <v>2017-07</v>
      </c>
      <c r="K808" s="4">
        <v>42931</v>
      </c>
      <c r="L808">
        <v>10</v>
      </c>
      <c r="M808" t="s">
        <v>162</v>
      </c>
      <c r="N808" t="s">
        <v>163</v>
      </c>
      <c r="O808" t="s">
        <v>115</v>
      </c>
      <c r="P808" t="s">
        <v>41</v>
      </c>
      <c r="Q808" t="s">
        <v>23</v>
      </c>
      <c r="R808" t="s">
        <v>24</v>
      </c>
      <c r="S808" t="s">
        <v>71</v>
      </c>
      <c r="T808" t="s">
        <v>26</v>
      </c>
      <c r="U808" t="s">
        <v>27</v>
      </c>
    </row>
    <row r="809" spans="1:21" x14ac:dyDescent="0.35">
      <c r="A809" t="s">
        <v>164</v>
      </c>
      <c r="B809">
        <v>43734001</v>
      </c>
      <c r="C809">
        <v>1</v>
      </c>
      <c r="D809" s="1">
        <v>2171.29</v>
      </c>
      <c r="E809" s="1">
        <v>3578.27</v>
      </c>
      <c r="F809" s="6">
        <f>Sales[[#This Row],[OrderQuantity]]*Sales[[#This Row],[ItemCost]]</f>
        <v>2171.29</v>
      </c>
      <c r="G809" s="6">
        <f>Sales[[#This Row],[OrderQuantity]]*Sales[[#This Row],[ItemPrice]]</f>
        <v>3578.27</v>
      </c>
      <c r="H809" s="6">
        <f>Sales[[#This Row],[TotalRevenue]]-Sales[[#This Row],[TotalCost]]</f>
        <v>1406.98</v>
      </c>
      <c r="I809" s="4">
        <v>42921</v>
      </c>
      <c r="J809" s="4" t="str">
        <f>CONCATENATE(TEXT(Sales[[#This Row],[OrderDate]],"yyyy"),"-",TEXT(Sales[[#This Row],[OrderDate]],"mm"))</f>
        <v>2017-07</v>
      </c>
      <c r="K809" s="4">
        <v>42925</v>
      </c>
      <c r="L809">
        <v>4</v>
      </c>
      <c r="M809" t="s">
        <v>2</v>
      </c>
      <c r="N809" t="s">
        <v>163</v>
      </c>
      <c r="O809" t="s">
        <v>115</v>
      </c>
      <c r="P809" t="s">
        <v>41</v>
      </c>
      <c r="Q809" t="s">
        <v>23</v>
      </c>
      <c r="R809" t="s">
        <v>24</v>
      </c>
      <c r="S809" t="s">
        <v>71</v>
      </c>
      <c r="T809" t="s">
        <v>26</v>
      </c>
      <c r="U809" t="s">
        <v>27</v>
      </c>
    </row>
    <row r="810" spans="1:21" x14ac:dyDescent="0.35">
      <c r="A810" t="s">
        <v>185</v>
      </c>
      <c r="B810">
        <v>43741001</v>
      </c>
      <c r="C810">
        <v>1</v>
      </c>
      <c r="D810" s="1">
        <v>2171.29</v>
      </c>
      <c r="E810" s="1">
        <v>3578.27</v>
      </c>
      <c r="F810" s="6">
        <f>Sales[[#This Row],[OrderQuantity]]*Sales[[#This Row],[ItemCost]]</f>
        <v>2171.29</v>
      </c>
      <c r="G810" s="6">
        <f>Sales[[#This Row],[OrderQuantity]]*Sales[[#This Row],[ItemPrice]]</f>
        <v>3578.27</v>
      </c>
      <c r="H810" s="6">
        <f>Sales[[#This Row],[TotalRevenue]]-Sales[[#This Row],[TotalCost]]</f>
        <v>1406.98</v>
      </c>
      <c r="I810" s="4">
        <v>42922</v>
      </c>
      <c r="J810" s="4" t="str">
        <f>CONCATENATE(TEXT(Sales[[#This Row],[OrderDate]],"yyyy"),"-",TEXT(Sales[[#This Row],[OrderDate]],"mm"))</f>
        <v>2017-07</v>
      </c>
      <c r="K810" s="4">
        <v>42928</v>
      </c>
      <c r="L810">
        <v>6</v>
      </c>
      <c r="M810" t="s">
        <v>186</v>
      </c>
      <c r="N810" t="s">
        <v>187</v>
      </c>
      <c r="O810" t="s">
        <v>115</v>
      </c>
      <c r="P810" t="s">
        <v>41</v>
      </c>
      <c r="Q810" t="s">
        <v>23</v>
      </c>
      <c r="R810" t="s">
        <v>24</v>
      </c>
      <c r="S810" t="s">
        <v>25</v>
      </c>
      <c r="T810" t="s">
        <v>26</v>
      </c>
      <c r="U810" t="s">
        <v>27</v>
      </c>
    </row>
    <row r="811" spans="1:21" x14ac:dyDescent="0.35">
      <c r="A811" t="s">
        <v>202</v>
      </c>
      <c r="B811">
        <v>43747001</v>
      </c>
      <c r="C811">
        <v>1</v>
      </c>
      <c r="D811" s="1">
        <v>2171.29</v>
      </c>
      <c r="E811" s="1">
        <v>3578.27</v>
      </c>
      <c r="F811" s="6">
        <f>Sales[[#This Row],[OrderQuantity]]*Sales[[#This Row],[ItemCost]]</f>
        <v>2171.29</v>
      </c>
      <c r="G811" s="6">
        <f>Sales[[#This Row],[OrderQuantity]]*Sales[[#This Row],[ItemPrice]]</f>
        <v>3578.27</v>
      </c>
      <c r="H811" s="6">
        <f>Sales[[#This Row],[TotalRevenue]]-Sales[[#This Row],[TotalCost]]</f>
        <v>1406.98</v>
      </c>
      <c r="I811" s="4">
        <v>42923</v>
      </c>
      <c r="J811" s="4" t="str">
        <f>CONCATENATE(TEXT(Sales[[#This Row],[OrderDate]],"yyyy"),"-",TEXT(Sales[[#This Row],[OrderDate]],"mm"))</f>
        <v>2017-07</v>
      </c>
      <c r="K811" s="4">
        <v>42925</v>
      </c>
      <c r="L811">
        <v>2</v>
      </c>
      <c r="M811" t="s">
        <v>203</v>
      </c>
      <c r="N811" t="s">
        <v>204</v>
      </c>
      <c r="O811" t="s">
        <v>45</v>
      </c>
      <c r="P811" t="s">
        <v>41</v>
      </c>
      <c r="Q811" t="s">
        <v>23</v>
      </c>
      <c r="R811" t="s">
        <v>24</v>
      </c>
      <c r="S811" t="s">
        <v>88</v>
      </c>
      <c r="T811" t="s">
        <v>26</v>
      </c>
      <c r="U811" t="s">
        <v>27</v>
      </c>
    </row>
    <row r="812" spans="1:21" x14ac:dyDescent="0.35">
      <c r="A812" t="s">
        <v>205</v>
      </c>
      <c r="B812">
        <v>43748001</v>
      </c>
      <c r="C812">
        <v>1</v>
      </c>
      <c r="D812" s="1">
        <v>2171.29</v>
      </c>
      <c r="E812" s="1">
        <v>3578.27</v>
      </c>
      <c r="F812" s="6">
        <f>Sales[[#This Row],[OrderQuantity]]*Sales[[#This Row],[ItemCost]]</f>
        <v>2171.29</v>
      </c>
      <c r="G812" s="6">
        <f>Sales[[#This Row],[OrderQuantity]]*Sales[[#This Row],[ItemPrice]]</f>
        <v>3578.27</v>
      </c>
      <c r="H812" s="6">
        <f>Sales[[#This Row],[TotalRevenue]]-Sales[[#This Row],[TotalCost]]</f>
        <v>1406.98</v>
      </c>
      <c r="I812" s="4">
        <v>42923</v>
      </c>
      <c r="J812" s="4" t="str">
        <f>CONCATENATE(TEXT(Sales[[#This Row],[OrderDate]],"yyyy"),"-",TEXT(Sales[[#This Row],[OrderDate]],"mm"))</f>
        <v>2017-07</v>
      </c>
      <c r="K812" s="4">
        <v>42930</v>
      </c>
      <c r="L812">
        <v>7</v>
      </c>
      <c r="M812" t="s">
        <v>206</v>
      </c>
      <c r="N812" t="s">
        <v>207</v>
      </c>
      <c r="O812" t="s">
        <v>40</v>
      </c>
      <c r="P812" t="s">
        <v>41</v>
      </c>
      <c r="Q812" t="s">
        <v>23</v>
      </c>
      <c r="R812" t="s">
        <v>24</v>
      </c>
      <c r="S812" t="s">
        <v>84</v>
      </c>
      <c r="T812" t="s">
        <v>26</v>
      </c>
      <c r="U812" t="s">
        <v>27</v>
      </c>
    </row>
    <row r="813" spans="1:21" x14ac:dyDescent="0.35">
      <c r="A813" t="s">
        <v>208</v>
      </c>
      <c r="B813">
        <v>43749001</v>
      </c>
      <c r="C813">
        <v>1</v>
      </c>
      <c r="D813" s="1">
        <v>2171.29</v>
      </c>
      <c r="E813" s="1">
        <v>3578.27</v>
      </c>
      <c r="F813" s="6">
        <f>Sales[[#This Row],[OrderQuantity]]*Sales[[#This Row],[ItemCost]]</f>
        <v>2171.29</v>
      </c>
      <c r="G813" s="6">
        <f>Sales[[#This Row],[OrderQuantity]]*Sales[[#This Row],[ItemPrice]]</f>
        <v>3578.27</v>
      </c>
      <c r="H813" s="6">
        <f>Sales[[#This Row],[TotalRevenue]]-Sales[[#This Row],[TotalCost]]</f>
        <v>1406.98</v>
      </c>
      <c r="I813" s="4">
        <v>42923</v>
      </c>
      <c r="J813" s="4" t="str">
        <f>CONCATENATE(TEXT(Sales[[#This Row],[OrderDate]],"yyyy"),"-",TEXT(Sales[[#This Row],[OrderDate]],"mm"))</f>
        <v>2017-07</v>
      </c>
      <c r="K813" s="4">
        <v>42927</v>
      </c>
      <c r="L813">
        <v>4</v>
      </c>
      <c r="M813" t="s">
        <v>209</v>
      </c>
      <c r="N813" t="s">
        <v>210</v>
      </c>
      <c r="O813" t="s">
        <v>115</v>
      </c>
      <c r="P813" t="s">
        <v>41</v>
      </c>
      <c r="Q813" t="s">
        <v>23</v>
      </c>
      <c r="R813" t="s">
        <v>24</v>
      </c>
      <c r="S813" t="s">
        <v>88</v>
      </c>
      <c r="T813" t="s">
        <v>26</v>
      </c>
      <c r="U813" t="s">
        <v>27</v>
      </c>
    </row>
    <row r="814" spans="1:21" x14ac:dyDescent="0.35">
      <c r="A814" t="s">
        <v>223</v>
      </c>
      <c r="B814">
        <v>43754001</v>
      </c>
      <c r="C814">
        <v>1</v>
      </c>
      <c r="D814" s="1">
        <v>2171.29</v>
      </c>
      <c r="E814" s="1">
        <v>3578.27</v>
      </c>
      <c r="F814" s="6">
        <f>Sales[[#This Row],[OrderQuantity]]*Sales[[#This Row],[ItemCost]]</f>
        <v>2171.29</v>
      </c>
      <c r="G814" s="6">
        <f>Sales[[#This Row],[OrderQuantity]]*Sales[[#This Row],[ItemPrice]]</f>
        <v>3578.27</v>
      </c>
      <c r="H814" s="6">
        <f>Sales[[#This Row],[TotalRevenue]]-Sales[[#This Row],[TotalCost]]</f>
        <v>1406.98</v>
      </c>
      <c r="I814" s="4">
        <v>42924</v>
      </c>
      <c r="J814" s="4" t="str">
        <f>CONCATENATE(TEXT(Sales[[#This Row],[OrderDate]],"yyyy"),"-",TEXT(Sales[[#This Row],[OrderDate]],"mm"))</f>
        <v>2017-07</v>
      </c>
      <c r="K814" s="4">
        <v>42932</v>
      </c>
      <c r="L814">
        <v>8</v>
      </c>
      <c r="M814" t="s">
        <v>224</v>
      </c>
      <c r="N814" t="s">
        <v>225</v>
      </c>
      <c r="O814" t="s">
        <v>115</v>
      </c>
      <c r="P814" t="s">
        <v>41</v>
      </c>
      <c r="Q814" t="s">
        <v>23</v>
      </c>
      <c r="R814" t="s">
        <v>24</v>
      </c>
      <c r="S814" t="s">
        <v>71</v>
      </c>
      <c r="T814" t="s">
        <v>26</v>
      </c>
      <c r="U814" t="s">
        <v>27</v>
      </c>
    </row>
    <row r="815" spans="1:21" x14ac:dyDescent="0.35">
      <c r="A815" t="s">
        <v>226</v>
      </c>
      <c r="B815">
        <v>43755001</v>
      </c>
      <c r="C815">
        <v>1</v>
      </c>
      <c r="D815" s="1">
        <v>2171.29</v>
      </c>
      <c r="E815" s="1">
        <v>3578.27</v>
      </c>
      <c r="F815" s="6">
        <f>Sales[[#This Row],[OrderQuantity]]*Sales[[#This Row],[ItemCost]]</f>
        <v>2171.29</v>
      </c>
      <c r="G815" s="6">
        <f>Sales[[#This Row],[OrderQuantity]]*Sales[[#This Row],[ItemPrice]]</f>
        <v>3578.27</v>
      </c>
      <c r="H815" s="6">
        <f>Sales[[#This Row],[TotalRevenue]]-Sales[[#This Row],[TotalCost]]</f>
        <v>1406.98</v>
      </c>
      <c r="I815" s="4">
        <v>42924</v>
      </c>
      <c r="J815" s="4" t="str">
        <f>CONCATENATE(TEXT(Sales[[#This Row],[OrderDate]],"yyyy"),"-",TEXT(Sales[[#This Row],[OrderDate]],"mm"))</f>
        <v>2017-07</v>
      </c>
      <c r="K815" s="4">
        <v>42930</v>
      </c>
      <c r="L815">
        <v>6</v>
      </c>
      <c r="M815" t="s">
        <v>227</v>
      </c>
      <c r="N815" t="s">
        <v>228</v>
      </c>
      <c r="O815" t="s">
        <v>45</v>
      </c>
      <c r="P815" t="s">
        <v>41</v>
      </c>
      <c r="Q815" t="s">
        <v>23</v>
      </c>
      <c r="R815" t="s">
        <v>24</v>
      </c>
      <c r="S815" t="s">
        <v>55</v>
      </c>
      <c r="T815" t="s">
        <v>26</v>
      </c>
      <c r="U815" t="s">
        <v>27</v>
      </c>
    </row>
    <row r="816" spans="1:21" x14ac:dyDescent="0.35">
      <c r="A816" t="s">
        <v>234</v>
      </c>
      <c r="B816">
        <v>43758001</v>
      </c>
      <c r="C816">
        <v>1</v>
      </c>
      <c r="D816" s="1">
        <v>2171.29</v>
      </c>
      <c r="E816" s="1">
        <v>3578.27</v>
      </c>
      <c r="F816" s="6">
        <f>Sales[[#This Row],[OrderQuantity]]*Sales[[#This Row],[ItemCost]]</f>
        <v>2171.29</v>
      </c>
      <c r="G816" s="6">
        <f>Sales[[#This Row],[OrderQuantity]]*Sales[[#This Row],[ItemPrice]]</f>
        <v>3578.27</v>
      </c>
      <c r="H816" s="6">
        <f>Sales[[#This Row],[TotalRevenue]]-Sales[[#This Row],[TotalCost]]</f>
        <v>1406.98</v>
      </c>
      <c r="I816" s="4">
        <v>42924</v>
      </c>
      <c r="J816" s="4" t="str">
        <f>CONCATENATE(TEXT(Sales[[#This Row],[OrderDate]],"yyyy"),"-",TEXT(Sales[[#This Row],[OrderDate]],"mm"))</f>
        <v>2017-07</v>
      </c>
      <c r="K816" s="4">
        <v>42927</v>
      </c>
      <c r="L816">
        <v>3</v>
      </c>
      <c r="M816" t="s">
        <v>235</v>
      </c>
      <c r="N816" t="s">
        <v>236</v>
      </c>
      <c r="O816" t="s">
        <v>45</v>
      </c>
      <c r="P816" t="s">
        <v>41</v>
      </c>
      <c r="Q816" t="s">
        <v>23</v>
      </c>
      <c r="R816" t="s">
        <v>24</v>
      </c>
      <c r="S816" t="s">
        <v>25</v>
      </c>
      <c r="T816" t="s">
        <v>26</v>
      </c>
      <c r="U816" t="s">
        <v>27</v>
      </c>
    </row>
    <row r="817" spans="1:21" x14ac:dyDescent="0.35">
      <c r="A817" t="s">
        <v>245</v>
      </c>
      <c r="B817">
        <v>43762001</v>
      </c>
      <c r="C817">
        <v>1</v>
      </c>
      <c r="D817" s="1">
        <v>2171.29</v>
      </c>
      <c r="E817" s="1">
        <v>3578.27</v>
      </c>
      <c r="F817" s="6">
        <f>Sales[[#This Row],[OrderQuantity]]*Sales[[#This Row],[ItemCost]]</f>
        <v>2171.29</v>
      </c>
      <c r="G817" s="6">
        <f>Sales[[#This Row],[OrderQuantity]]*Sales[[#This Row],[ItemPrice]]</f>
        <v>3578.27</v>
      </c>
      <c r="H817" s="6">
        <f>Sales[[#This Row],[TotalRevenue]]-Sales[[#This Row],[TotalCost]]</f>
        <v>1406.98</v>
      </c>
      <c r="I817" s="4">
        <v>42925</v>
      </c>
      <c r="J817" s="4" t="str">
        <f>CONCATENATE(TEXT(Sales[[#This Row],[OrderDate]],"yyyy"),"-",TEXT(Sales[[#This Row],[OrderDate]],"mm"))</f>
        <v>2017-07</v>
      </c>
      <c r="K817" s="4">
        <v>42935</v>
      </c>
      <c r="L817">
        <v>10</v>
      </c>
      <c r="M817" t="s">
        <v>246</v>
      </c>
      <c r="N817" t="s">
        <v>247</v>
      </c>
      <c r="O817" t="s">
        <v>45</v>
      </c>
      <c r="P817" t="s">
        <v>41</v>
      </c>
      <c r="Q817" t="s">
        <v>23</v>
      </c>
      <c r="R817" t="s">
        <v>24</v>
      </c>
      <c r="S817" t="s">
        <v>88</v>
      </c>
      <c r="T817" t="s">
        <v>26</v>
      </c>
      <c r="U817" t="s">
        <v>27</v>
      </c>
    </row>
    <row r="818" spans="1:21" x14ac:dyDescent="0.35">
      <c r="A818" t="s">
        <v>259</v>
      </c>
      <c r="B818">
        <v>43768001</v>
      </c>
      <c r="C818">
        <v>1</v>
      </c>
      <c r="D818" s="1">
        <v>2171.29</v>
      </c>
      <c r="E818" s="1">
        <v>3578.27</v>
      </c>
      <c r="F818" s="6">
        <f>Sales[[#This Row],[OrderQuantity]]*Sales[[#This Row],[ItemCost]]</f>
        <v>2171.29</v>
      </c>
      <c r="G818" s="6">
        <f>Sales[[#This Row],[OrderQuantity]]*Sales[[#This Row],[ItemPrice]]</f>
        <v>3578.27</v>
      </c>
      <c r="H818" s="6">
        <f>Sales[[#This Row],[TotalRevenue]]-Sales[[#This Row],[TotalCost]]</f>
        <v>1406.98</v>
      </c>
      <c r="I818" s="4">
        <v>42926</v>
      </c>
      <c r="J818" s="4" t="str">
        <f>CONCATENATE(TEXT(Sales[[#This Row],[OrderDate]],"yyyy"),"-",TEXT(Sales[[#This Row],[OrderDate]],"mm"))</f>
        <v>2017-07</v>
      </c>
      <c r="K818" s="4">
        <v>42936</v>
      </c>
      <c r="L818">
        <v>10</v>
      </c>
      <c r="M818" t="s">
        <v>260</v>
      </c>
      <c r="N818" t="s">
        <v>261</v>
      </c>
      <c r="O818" t="s">
        <v>115</v>
      </c>
      <c r="P818" t="s">
        <v>41</v>
      </c>
      <c r="Q818" t="s">
        <v>23</v>
      </c>
      <c r="R818" t="s">
        <v>24</v>
      </c>
      <c r="S818" t="s">
        <v>71</v>
      </c>
      <c r="T818" t="s">
        <v>26</v>
      </c>
      <c r="U818" t="s">
        <v>27</v>
      </c>
    </row>
    <row r="819" spans="1:21" x14ac:dyDescent="0.35">
      <c r="A819" t="s">
        <v>265</v>
      </c>
      <c r="B819">
        <v>43770001</v>
      </c>
      <c r="C819">
        <v>1</v>
      </c>
      <c r="D819" s="1">
        <v>2171.29</v>
      </c>
      <c r="E819" s="1">
        <v>3578.27</v>
      </c>
      <c r="F819" s="6">
        <f>Sales[[#This Row],[OrderQuantity]]*Sales[[#This Row],[ItemCost]]</f>
        <v>2171.29</v>
      </c>
      <c r="G819" s="6">
        <f>Sales[[#This Row],[OrderQuantity]]*Sales[[#This Row],[ItemPrice]]</f>
        <v>3578.27</v>
      </c>
      <c r="H819" s="6">
        <f>Sales[[#This Row],[TotalRevenue]]-Sales[[#This Row],[TotalCost]]</f>
        <v>1406.98</v>
      </c>
      <c r="I819" s="4">
        <v>42926</v>
      </c>
      <c r="J819" s="4" t="str">
        <f>CONCATENATE(TEXT(Sales[[#This Row],[OrderDate]],"yyyy"),"-",TEXT(Sales[[#This Row],[OrderDate]],"mm"))</f>
        <v>2017-07</v>
      </c>
      <c r="K819" s="4">
        <v>42929</v>
      </c>
      <c r="L819">
        <v>3</v>
      </c>
      <c r="M819" t="s">
        <v>266</v>
      </c>
      <c r="N819" t="s">
        <v>267</v>
      </c>
      <c r="O819" t="s">
        <v>115</v>
      </c>
      <c r="P819" t="s">
        <v>41</v>
      </c>
      <c r="Q819" t="s">
        <v>23</v>
      </c>
      <c r="R819" t="s">
        <v>24</v>
      </c>
      <c r="S819" t="s">
        <v>71</v>
      </c>
      <c r="T819" t="s">
        <v>26</v>
      </c>
      <c r="U819" t="s">
        <v>27</v>
      </c>
    </row>
    <row r="820" spans="1:21" x14ac:dyDescent="0.35">
      <c r="A820" t="s">
        <v>268</v>
      </c>
      <c r="B820">
        <v>43771001</v>
      </c>
      <c r="C820">
        <v>1</v>
      </c>
      <c r="D820" s="1">
        <v>413.15</v>
      </c>
      <c r="E820" s="1">
        <v>699.1</v>
      </c>
      <c r="F820" s="6">
        <f>Sales[[#This Row],[OrderQuantity]]*Sales[[#This Row],[ItemCost]]</f>
        <v>413.15</v>
      </c>
      <c r="G820" s="6">
        <f>Sales[[#This Row],[OrderQuantity]]*Sales[[#This Row],[ItemPrice]]</f>
        <v>699.1</v>
      </c>
      <c r="H820" s="6">
        <f>Sales[[#This Row],[TotalRevenue]]-Sales[[#This Row],[TotalCost]]</f>
        <v>285.95000000000005</v>
      </c>
      <c r="I820" s="4">
        <v>42926</v>
      </c>
      <c r="J820" s="4" t="str">
        <f>CONCATENATE(TEXT(Sales[[#This Row],[OrderDate]],"yyyy"),"-",TEXT(Sales[[#This Row],[OrderDate]],"mm"))</f>
        <v>2017-07</v>
      </c>
      <c r="K820" s="4">
        <v>42935</v>
      </c>
      <c r="L820">
        <v>9</v>
      </c>
      <c r="M820" t="s">
        <v>269</v>
      </c>
      <c r="N820" t="s">
        <v>270</v>
      </c>
      <c r="O820" t="s">
        <v>45</v>
      </c>
      <c r="P820" t="s">
        <v>41</v>
      </c>
      <c r="Q820" t="s">
        <v>23</v>
      </c>
      <c r="R820" t="s">
        <v>24</v>
      </c>
      <c r="S820" t="s">
        <v>80</v>
      </c>
      <c r="T820" t="s">
        <v>26</v>
      </c>
      <c r="U820" t="s">
        <v>47</v>
      </c>
    </row>
    <row r="821" spans="1:21" x14ac:dyDescent="0.35">
      <c r="A821" t="s">
        <v>303</v>
      </c>
      <c r="B821">
        <v>43784001</v>
      </c>
      <c r="C821">
        <v>1</v>
      </c>
      <c r="D821" s="1">
        <v>2171.29</v>
      </c>
      <c r="E821" s="1">
        <v>3578.27</v>
      </c>
      <c r="F821" s="6">
        <f>Sales[[#This Row],[OrderQuantity]]*Sales[[#This Row],[ItemCost]]</f>
        <v>2171.29</v>
      </c>
      <c r="G821" s="6">
        <f>Sales[[#This Row],[OrderQuantity]]*Sales[[#This Row],[ItemPrice]]</f>
        <v>3578.27</v>
      </c>
      <c r="H821" s="6">
        <f>Sales[[#This Row],[TotalRevenue]]-Sales[[#This Row],[TotalCost]]</f>
        <v>1406.98</v>
      </c>
      <c r="I821" s="4">
        <v>42928</v>
      </c>
      <c r="J821" s="4" t="str">
        <f>CONCATENATE(TEXT(Sales[[#This Row],[OrderDate]],"yyyy"),"-",TEXT(Sales[[#This Row],[OrderDate]],"mm"))</f>
        <v>2017-07</v>
      </c>
      <c r="K821" s="4">
        <v>42934</v>
      </c>
      <c r="L821">
        <v>6</v>
      </c>
      <c r="M821" t="s">
        <v>304</v>
      </c>
      <c r="N821" t="s">
        <v>305</v>
      </c>
      <c r="O821" t="s">
        <v>45</v>
      </c>
      <c r="P821" t="s">
        <v>41</v>
      </c>
      <c r="Q821" t="s">
        <v>23</v>
      </c>
      <c r="R821" t="s">
        <v>24</v>
      </c>
      <c r="S821" t="s">
        <v>25</v>
      </c>
      <c r="T821" t="s">
        <v>26</v>
      </c>
      <c r="U821" t="s">
        <v>27</v>
      </c>
    </row>
    <row r="822" spans="1:21" x14ac:dyDescent="0.35">
      <c r="A822" t="s">
        <v>315</v>
      </c>
      <c r="B822">
        <v>43789001</v>
      </c>
      <c r="C822">
        <v>1</v>
      </c>
      <c r="D822" s="1">
        <v>1898.09</v>
      </c>
      <c r="E822" s="1">
        <v>3374.99</v>
      </c>
      <c r="F822" s="6">
        <f>Sales[[#This Row],[OrderQuantity]]*Sales[[#This Row],[ItemCost]]</f>
        <v>1898.09</v>
      </c>
      <c r="G822" s="6">
        <f>Sales[[#This Row],[OrderQuantity]]*Sales[[#This Row],[ItemPrice]]</f>
        <v>3374.99</v>
      </c>
      <c r="H822" s="6">
        <f>Sales[[#This Row],[TotalRevenue]]-Sales[[#This Row],[TotalCost]]</f>
        <v>1476.8999999999999</v>
      </c>
      <c r="I822" s="4">
        <v>42928</v>
      </c>
      <c r="J822" s="4" t="str">
        <f>CONCATENATE(TEXT(Sales[[#This Row],[OrderDate]],"yyyy"),"-",TEXT(Sales[[#This Row],[OrderDate]],"mm"))</f>
        <v>2017-07</v>
      </c>
      <c r="K822" s="4">
        <v>42932</v>
      </c>
      <c r="L822">
        <v>4</v>
      </c>
      <c r="M822" t="s">
        <v>316</v>
      </c>
      <c r="N822" t="s">
        <v>114</v>
      </c>
      <c r="O822" t="s">
        <v>115</v>
      </c>
      <c r="P822" t="s">
        <v>41</v>
      </c>
      <c r="Q822" t="s">
        <v>23</v>
      </c>
      <c r="R822" t="s">
        <v>33</v>
      </c>
      <c r="S822" t="s">
        <v>64</v>
      </c>
      <c r="T822" t="s">
        <v>1</v>
      </c>
      <c r="U822" t="s">
        <v>36</v>
      </c>
    </row>
    <row r="823" spans="1:21" x14ac:dyDescent="0.35">
      <c r="A823" t="s">
        <v>317</v>
      </c>
      <c r="B823">
        <v>43790001</v>
      </c>
      <c r="C823">
        <v>1</v>
      </c>
      <c r="D823" s="1">
        <v>1912.15</v>
      </c>
      <c r="E823" s="1">
        <v>3399.99</v>
      </c>
      <c r="F823" s="6">
        <f>Sales[[#This Row],[OrderQuantity]]*Sales[[#This Row],[ItemCost]]</f>
        <v>1912.15</v>
      </c>
      <c r="G823" s="6">
        <f>Sales[[#This Row],[OrderQuantity]]*Sales[[#This Row],[ItemPrice]]</f>
        <v>3399.99</v>
      </c>
      <c r="H823" s="6">
        <f>Sales[[#This Row],[TotalRevenue]]-Sales[[#This Row],[TotalCost]]</f>
        <v>1487.8399999999997</v>
      </c>
      <c r="I823" s="4">
        <v>42928</v>
      </c>
      <c r="J823" s="4" t="str">
        <f>CONCATENATE(TEXT(Sales[[#This Row],[OrderDate]],"yyyy"),"-",TEXT(Sales[[#This Row],[OrderDate]],"mm"))</f>
        <v>2017-07</v>
      </c>
      <c r="K823" s="4">
        <v>42931</v>
      </c>
      <c r="L823">
        <v>3</v>
      </c>
      <c r="M823" t="s">
        <v>318</v>
      </c>
      <c r="N823" t="s">
        <v>319</v>
      </c>
      <c r="O823" t="s">
        <v>40</v>
      </c>
      <c r="P823" t="s">
        <v>41</v>
      </c>
      <c r="Q823" t="s">
        <v>23</v>
      </c>
      <c r="R823" t="s">
        <v>33</v>
      </c>
      <c r="S823" t="s">
        <v>67</v>
      </c>
      <c r="T823" t="s">
        <v>35</v>
      </c>
      <c r="U823" t="s">
        <v>36</v>
      </c>
    </row>
    <row r="824" spans="1:21" x14ac:dyDescent="0.35">
      <c r="A824" t="s">
        <v>330</v>
      </c>
      <c r="B824">
        <v>43795001</v>
      </c>
      <c r="C824">
        <v>1</v>
      </c>
      <c r="D824" s="1">
        <v>2171.29</v>
      </c>
      <c r="E824" s="1">
        <v>3578.27</v>
      </c>
      <c r="F824" s="6">
        <f>Sales[[#This Row],[OrderQuantity]]*Sales[[#This Row],[ItemCost]]</f>
        <v>2171.29</v>
      </c>
      <c r="G824" s="6">
        <f>Sales[[#This Row],[OrderQuantity]]*Sales[[#This Row],[ItemPrice]]</f>
        <v>3578.27</v>
      </c>
      <c r="H824" s="6">
        <f>Sales[[#This Row],[TotalRevenue]]-Sales[[#This Row],[TotalCost]]</f>
        <v>1406.98</v>
      </c>
      <c r="I824" s="4">
        <v>42929</v>
      </c>
      <c r="J824" s="4" t="str">
        <f>CONCATENATE(TEXT(Sales[[#This Row],[OrderDate]],"yyyy"),"-",TEXT(Sales[[#This Row],[OrderDate]],"mm"))</f>
        <v>2017-07</v>
      </c>
      <c r="K824" s="4">
        <v>42932</v>
      </c>
      <c r="L824">
        <v>3</v>
      </c>
      <c r="M824" t="s">
        <v>331</v>
      </c>
      <c r="N824" t="s">
        <v>332</v>
      </c>
      <c r="O824" t="s">
        <v>45</v>
      </c>
      <c r="P824" t="s">
        <v>41</v>
      </c>
      <c r="Q824" t="s">
        <v>23</v>
      </c>
      <c r="R824" t="s">
        <v>24</v>
      </c>
      <c r="S824" t="s">
        <v>71</v>
      </c>
      <c r="T824" t="s">
        <v>26</v>
      </c>
      <c r="U824" t="s">
        <v>27</v>
      </c>
    </row>
    <row r="825" spans="1:21" x14ac:dyDescent="0.35">
      <c r="A825" t="s">
        <v>361</v>
      </c>
      <c r="B825">
        <v>43805001</v>
      </c>
      <c r="C825">
        <v>1</v>
      </c>
      <c r="D825" s="1">
        <v>413.15</v>
      </c>
      <c r="E825" s="1">
        <v>699.1</v>
      </c>
      <c r="F825" s="6">
        <f>Sales[[#This Row],[OrderQuantity]]*Sales[[#This Row],[ItemCost]]</f>
        <v>413.15</v>
      </c>
      <c r="G825" s="6">
        <f>Sales[[#This Row],[OrderQuantity]]*Sales[[#This Row],[ItemPrice]]</f>
        <v>699.1</v>
      </c>
      <c r="H825" s="6">
        <f>Sales[[#This Row],[TotalRevenue]]-Sales[[#This Row],[TotalCost]]</f>
        <v>285.95000000000005</v>
      </c>
      <c r="I825" s="4">
        <v>42930</v>
      </c>
      <c r="J825" s="4" t="str">
        <f>CONCATENATE(TEXT(Sales[[#This Row],[OrderDate]],"yyyy"),"-",TEXT(Sales[[#This Row],[OrderDate]],"mm"))</f>
        <v>2017-07</v>
      </c>
      <c r="K825" s="4">
        <v>42936</v>
      </c>
      <c r="L825">
        <v>6</v>
      </c>
      <c r="M825" t="s">
        <v>362</v>
      </c>
      <c r="N825" t="s">
        <v>363</v>
      </c>
      <c r="O825" t="s">
        <v>115</v>
      </c>
      <c r="P825" t="s">
        <v>41</v>
      </c>
      <c r="Q825" t="s">
        <v>23</v>
      </c>
      <c r="R825" t="s">
        <v>24</v>
      </c>
      <c r="S825" t="s">
        <v>364</v>
      </c>
      <c r="T825" t="s">
        <v>26</v>
      </c>
      <c r="U825" t="s">
        <v>47</v>
      </c>
    </row>
    <row r="826" spans="1:21" x14ac:dyDescent="0.35">
      <c r="A826" t="s">
        <v>379</v>
      </c>
      <c r="B826">
        <v>43812001</v>
      </c>
      <c r="C826">
        <v>1</v>
      </c>
      <c r="D826" s="1">
        <v>2171.29</v>
      </c>
      <c r="E826" s="1">
        <v>3578.27</v>
      </c>
      <c r="F826" s="6">
        <f>Sales[[#This Row],[OrderQuantity]]*Sales[[#This Row],[ItemCost]]</f>
        <v>2171.29</v>
      </c>
      <c r="G826" s="6">
        <f>Sales[[#This Row],[OrderQuantity]]*Sales[[#This Row],[ItemPrice]]</f>
        <v>3578.27</v>
      </c>
      <c r="H826" s="6">
        <f>Sales[[#This Row],[TotalRevenue]]-Sales[[#This Row],[TotalCost]]</f>
        <v>1406.98</v>
      </c>
      <c r="I826" s="4">
        <v>42931</v>
      </c>
      <c r="J826" s="4" t="str">
        <f>CONCATENATE(TEXT(Sales[[#This Row],[OrderDate]],"yyyy"),"-",TEXT(Sales[[#This Row],[OrderDate]],"mm"))</f>
        <v>2017-07</v>
      </c>
      <c r="K826" s="4">
        <v>42940</v>
      </c>
      <c r="L826">
        <v>9</v>
      </c>
      <c r="M826" t="s">
        <v>380</v>
      </c>
      <c r="N826" t="s">
        <v>99</v>
      </c>
      <c r="O826" t="s">
        <v>45</v>
      </c>
      <c r="P826" t="s">
        <v>41</v>
      </c>
      <c r="Q826" t="s">
        <v>23</v>
      </c>
      <c r="R826" t="s">
        <v>24</v>
      </c>
      <c r="S826" t="s">
        <v>71</v>
      </c>
      <c r="T826" t="s">
        <v>26</v>
      </c>
      <c r="U826" t="s">
        <v>27</v>
      </c>
    </row>
    <row r="827" spans="1:21" x14ac:dyDescent="0.35">
      <c r="A827" t="s">
        <v>385</v>
      </c>
      <c r="B827">
        <v>43814001</v>
      </c>
      <c r="C827">
        <v>1</v>
      </c>
      <c r="D827" s="1">
        <v>1898.09</v>
      </c>
      <c r="E827" s="1">
        <v>3374.99</v>
      </c>
      <c r="F827" s="6">
        <f>Sales[[#This Row],[OrderQuantity]]*Sales[[#This Row],[ItemCost]]</f>
        <v>1898.09</v>
      </c>
      <c r="G827" s="6">
        <f>Sales[[#This Row],[OrderQuantity]]*Sales[[#This Row],[ItemPrice]]</f>
        <v>3374.99</v>
      </c>
      <c r="H827" s="6">
        <f>Sales[[#This Row],[TotalRevenue]]-Sales[[#This Row],[TotalCost]]</f>
        <v>1476.8999999999999</v>
      </c>
      <c r="I827" s="4">
        <v>42931</v>
      </c>
      <c r="J827" s="4" t="str">
        <f>CONCATENATE(TEXT(Sales[[#This Row],[OrderDate]],"yyyy"),"-",TEXT(Sales[[#This Row],[OrderDate]],"mm"))</f>
        <v>2017-07</v>
      </c>
      <c r="K827" s="4">
        <v>42938</v>
      </c>
      <c r="L827">
        <v>7</v>
      </c>
      <c r="M827" t="s">
        <v>386</v>
      </c>
      <c r="N827" t="s">
        <v>319</v>
      </c>
      <c r="O827" t="s">
        <v>40</v>
      </c>
      <c r="P827" t="s">
        <v>41</v>
      </c>
      <c r="Q827" t="s">
        <v>23</v>
      </c>
      <c r="R827" t="s">
        <v>33</v>
      </c>
      <c r="S827" t="s">
        <v>160</v>
      </c>
      <c r="T827" t="s">
        <v>1</v>
      </c>
      <c r="U827" t="s">
        <v>36</v>
      </c>
    </row>
    <row r="828" spans="1:21" x14ac:dyDescent="0.35">
      <c r="A828" t="s">
        <v>399</v>
      </c>
      <c r="B828">
        <v>43820001</v>
      </c>
      <c r="C828">
        <v>1</v>
      </c>
      <c r="D828" s="1">
        <v>2171.29</v>
      </c>
      <c r="E828" s="1">
        <v>3578.27</v>
      </c>
      <c r="F828" s="6">
        <f>Sales[[#This Row],[OrderQuantity]]*Sales[[#This Row],[ItemCost]]</f>
        <v>2171.29</v>
      </c>
      <c r="G828" s="6">
        <f>Sales[[#This Row],[OrderQuantity]]*Sales[[#This Row],[ItemPrice]]</f>
        <v>3578.27</v>
      </c>
      <c r="H828" s="6">
        <f>Sales[[#This Row],[TotalRevenue]]-Sales[[#This Row],[TotalCost]]</f>
        <v>1406.98</v>
      </c>
      <c r="I828" s="4">
        <v>42931</v>
      </c>
      <c r="J828" s="4" t="str">
        <f>CONCATENATE(TEXT(Sales[[#This Row],[OrderDate]],"yyyy"),"-",TEXT(Sales[[#This Row],[OrderDate]],"mm"))</f>
        <v>2017-07</v>
      </c>
      <c r="K828" s="4">
        <v>42933</v>
      </c>
      <c r="L828">
        <v>2</v>
      </c>
      <c r="M828" t="s">
        <v>400</v>
      </c>
      <c r="N828" t="s">
        <v>401</v>
      </c>
      <c r="O828" t="s">
        <v>45</v>
      </c>
      <c r="P828" t="s">
        <v>41</v>
      </c>
      <c r="Q828" t="s">
        <v>23</v>
      </c>
      <c r="R828" t="s">
        <v>24</v>
      </c>
      <c r="S828" t="s">
        <v>71</v>
      </c>
      <c r="T828" t="s">
        <v>26</v>
      </c>
      <c r="U828" t="s">
        <v>27</v>
      </c>
    </row>
    <row r="829" spans="1:21" x14ac:dyDescent="0.35">
      <c r="A829" t="s">
        <v>402</v>
      </c>
      <c r="B829">
        <v>43821001</v>
      </c>
      <c r="C829">
        <v>1</v>
      </c>
      <c r="D829" s="1">
        <v>2171.29</v>
      </c>
      <c r="E829" s="1">
        <v>3578.27</v>
      </c>
      <c r="F829" s="6">
        <f>Sales[[#This Row],[OrderQuantity]]*Sales[[#This Row],[ItemCost]]</f>
        <v>2171.29</v>
      </c>
      <c r="G829" s="6">
        <f>Sales[[#This Row],[OrderQuantity]]*Sales[[#This Row],[ItemPrice]]</f>
        <v>3578.27</v>
      </c>
      <c r="H829" s="6">
        <f>Sales[[#This Row],[TotalRevenue]]-Sales[[#This Row],[TotalCost]]</f>
        <v>1406.98</v>
      </c>
      <c r="I829" s="4">
        <v>42931</v>
      </c>
      <c r="J829" s="4" t="str">
        <f>CONCATENATE(TEXT(Sales[[#This Row],[OrderDate]],"yyyy"),"-",TEXT(Sales[[#This Row],[OrderDate]],"mm"))</f>
        <v>2017-07</v>
      </c>
      <c r="K829" s="4">
        <v>42940</v>
      </c>
      <c r="L829">
        <v>9</v>
      </c>
      <c r="M829" t="s">
        <v>403</v>
      </c>
      <c r="N829" t="s">
        <v>404</v>
      </c>
      <c r="O829" t="s">
        <v>45</v>
      </c>
      <c r="P829" t="s">
        <v>41</v>
      </c>
      <c r="Q829" t="s">
        <v>23</v>
      </c>
      <c r="R829" t="s">
        <v>24</v>
      </c>
      <c r="S829" t="s">
        <v>25</v>
      </c>
      <c r="T829" t="s">
        <v>26</v>
      </c>
      <c r="U829" t="s">
        <v>27</v>
      </c>
    </row>
    <row r="830" spans="1:21" x14ac:dyDescent="0.35">
      <c r="A830" t="s">
        <v>405</v>
      </c>
      <c r="B830">
        <v>43822001</v>
      </c>
      <c r="C830">
        <v>1</v>
      </c>
      <c r="D830" s="1">
        <v>2171.29</v>
      </c>
      <c r="E830" s="1">
        <v>3578.27</v>
      </c>
      <c r="F830" s="6">
        <f>Sales[[#This Row],[OrderQuantity]]*Sales[[#This Row],[ItemCost]]</f>
        <v>2171.29</v>
      </c>
      <c r="G830" s="6">
        <f>Sales[[#This Row],[OrderQuantity]]*Sales[[#This Row],[ItemPrice]]</f>
        <v>3578.27</v>
      </c>
      <c r="H830" s="6">
        <f>Sales[[#This Row],[TotalRevenue]]-Sales[[#This Row],[TotalCost]]</f>
        <v>1406.98</v>
      </c>
      <c r="I830" s="4">
        <v>42931</v>
      </c>
      <c r="J830" s="4" t="str">
        <f>CONCATENATE(TEXT(Sales[[#This Row],[OrderDate]],"yyyy"),"-",TEXT(Sales[[#This Row],[OrderDate]],"mm"))</f>
        <v>2017-07</v>
      </c>
      <c r="K830" s="4">
        <v>42936</v>
      </c>
      <c r="L830">
        <v>5</v>
      </c>
      <c r="M830" t="s">
        <v>406</v>
      </c>
      <c r="N830" t="s">
        <v>407</v>
      </c>
      <c r="O830" t="s">
        <v>45</v>
      </c>
      <c r="P830" t="s">
        <v>41</v>
      </c>
      <c r="Q830" t="s">
        <v>23</v>
      </c>
      <c r="R830" t="s">
        <v>24</v>
      </c>
      <c r="S830" t="s">
        <v>84</v>
      </c>
      <c r="T830" t="s">
        <v>26</v>
      </c>
      <c r="U830" t="s">
        <v>27</v>
      </c>
    </row>
    <row r="831" spans="1:21" x14ac:dyDescent="0.35">
      <c r="A831" t="s">
        <v>411</v>
      </c>
      <c r="B831">
        <v>43824001</v>
      </c>
      <c r="C831">
        <v>1</v>
      </c>
      <c r="D831" s="1">
        <v>413.15</v>
      </c>
      <c r="E831" s="1">
        <v>699.1</v>
      </c>
      <c r="F831" s="6">
        <f>Sales[[#This Row],[OrderQuantity]]*Sales[[#This Row],[ItemCost]]</f>
        <v>413.15</v>
      </c>
      <c r="G831" s="6">
        <f>Sales[[#This Row],[OrderQuantity]]*Sales[[#This Row],[ItemPrice]]</f>
        <v>699.1</v>
      </c>
      <c r="H831" s="6">
        <f>Sales[[#This Row],[TotalRevenue]]-Sales[[#This Row],[TotalCost]]</f>
        <v>285.95000000000005</v>
      </c>
      <c r="I831" s="4">
        <v>42931</v>
      </c>
      <c r="J831" s="4" t="str">
        <f>CONCATENATE(TEXT(Sales[[#This Row],[OrderDate]],"yyyy"),"-",TEXT(Sales[[#This Row],[OrderDate]],"mm"))</f>
        <v>2017-07</v>
      </c>
      <c r="K831" s="4">
        <v>42939</v>
      </c>
      <c r="L831">
        <v>8</v>
      </c>
      <c r="M831" t="s">
        <v>412</v>
      </c>
      <c r="N831" t="s">
        <v>413</v>
      </c>
      <c r="O831" t="s">
        <v>115</v>
      </c>
      <c r="P831" t="s">
        <v>41</v>
      </c>
      <c r="Q831" t="s">
        <v>23</v>
      </c>
      <c r="R831" t="s">
        <v>24</v>
      </c>
      <c r="S831" t="s">
        <v>414</v>
      </c>
      <c r="T831" t="s">
        <v>1</v>
      </c>
      <c r="U831" t="s">
        <v>47</v>
      </c>
    </row>
    <row r="832" spans="1:21" x14ac:dyDescent="0.35">
      <c r="A832" t="s">
        <v>423</v>
      </c>
      <c r="B832">
        <v>43828001</v>
      </c>
      <c r="C832">
        <v>1</v>
      </c>
      <c r="D832" s="1">
        <v>2171.29</v>
      </c>
      <c r="E832" s="1">
        <v>3578.27</v>
      </c>
      <c r="F832" s="6">
        <f>Sales[[#This Row],[OrderQuantity]]*Sales[[#This Row],[ItemCost]]</f>
        <v>2171.29</v>
      </c>
      <c r="G832" s="6">
        <f>Sales[[#This Row],[OrderQuantity]]*Sales[[#This Row],[ItemPrice]]</f>
        <v>3578.27</v>
      </c>
      <c r="H832" s="6">
        <f>Sales[[#This Row],[TotalRevenue]]-Sales[[#This Row],[TotalCost]]</f>
        <v>1406.98</v>
      </c>
      <c r="I832" s="4">
        <v>42932</v>
      </c>
      <c r="J832" s="4" t="str">
        <f>CONCATENATE(TEXT(Sales[[#This Row],[OrderDate]],"yyyy"),"-",TEXT(Sales[[#This Row],[OrderDate]],"mm"))</f>
        <v>2017-07</v>
      </c>
      <c r="K832" s="4">
        <v>42939</v>
      </c>
      <c r="L832">
        <v>7</v>
      </c>
      <c r="M832" t="s">
        <v>424</v>
      </c>
      <c r="N832" t="s">
        <v>425</v>
      </c>
      <c r="O832" t="s">
        <v>115</v>
      </c>
      <c r="P832" t="s">
        <v>41</v>
      </c>
      <c r="Q832" t="s">
        <v>23</v>
      </c>
      <c r="R832" t="s">
        <v>24</v>
      </c>
      <c r="S832" t="s">
        <v>25</v>
      </c>
      <c r="T832" t="s">
        <v>26</v>
      </c>
      <c r="U832" t="s">
        <v>27</v>
      </c>
    </row>
    <row r="833" spans="1:21" x14ac:dyDescent="0.35">
      <c r="A833" t="s">
        <v>426</v>
      </c>
      <c r="B833">
        <v>43829001</v>
      </c>
      <c r="C833">
        <v>1</v>
      </c>
      <c r="D833" s="1">
        <v>2171.29</v>
      </c>
      <c r="E833" s="1">
        <v>3578.27</v>
      </c>
      <c r="F833" s="6">
        <f>Sales[[#This Row],[OrderQuantity]]*Sales[[#This Row],[ItemCost]]</f>
        <v>2171.29</v>
      </c>
      <c r="G833" s="6">
        <f>Sales[[#This Row],[OrderQuantity]]*Sales[[#This Row],[ItemPrice]]</f>
        <v>3578.27</v>
      </c>
      <c r="H833" s="6">
        <f>Sales[[#This Row],[TotalRevenue]]-Sales[[#This Row],[TotalCost]]</f>
        <v>1406.98</v>
      </c>
      <c r="I833" s="4">
        <v>42932</v>
      </c>
      <c r="J833" s="4" t="str">
        <f>CONCATENATE(TEXT(Sales[[#This Row],[OrderDate]],"yyyy"),"-",TEXT(Sales[[#This Row],[OrderDate]],"mm"))</f>
        <v>2017-07</v>
      </c>
      <c r="K833" s="4">
        <v>42936</v>
      </c>
      <c r="L833">
        <v>4</v>
      </c>
      <c r="M833" t="s">
        <v>427</v>
      </c>
      <c r="N833" t="s">
        <v>428</v>
      </c>
      <c r="O833" t="s">
        <v>45</v>
      </c>
      <c r="P833" t="s">
        <v>41</v>
      </c>
      <c r="Q833" t="s">
        <v>23</v>
      </c>
      <c r="R833" t="s">
        <v>24</v>
      </c>
      <c r="S833" t="s">
        <v>25</v>
      </c>
      <c r="T833" t="s">
        <v>26</v>
      </c>
      <c r="U833" t="s">
        <v>27</v>
      </c>
    </row>
    <row r="834" spans="1:21" x14ac:dyDescent="0.35">
      <c r="A834" t="s">
        <v>453</v>
      </c>
      <c r="B834">
        <v>43838001</v>
      </c>
      <c r="C834">
        <v>1</v>
      </c>
      <c r="D834" s="1">
        <v>2171.29</v>
      </c>
      <c r="E834" s="1">
        <v>3578.27</v>
      </c>
      <c r="F834" s="6">
        <f>Sales[[#This Row],[OrderQuantity]]*Sales[[#This Row],[ItemCost]]</f>
        <v>2171.29</v>
      </c>
      <c r="G834" s="6">
        <f>Sales[[#This Row],[OrderQuantity]]*Sales[[#This Row],[ItemPrice]]</f>
        <v>3578.27</v>
      </c>
      <c r="H834" s="6">
        <f>Sales[[#This Row],[TotalRevenue]]-Sales[[#This Row],[TotalCost]]</f>
        <v>1406.98</v>
      </c>
      <c r="I834" s="4">
        <v>42933</v>
      </c>
      <c r="J834" s="4" t="str">
        <f>CONCATENATE(TEXT(Sales[[#This Row],[OrderDate]],"yyyy"),"-",TEXT(Sales[[#This Row],[OrderDate]],"mm"))</f>
        <v>2017-07</v>
      </c>
      <c r="K834" s="4">
        <v>42937</v>
      </c>
      <c r="L834">
        <v>4</v>
      </c>
      <c r="M834" t="s">
        <v>454</v>
      </c>
      <c r="N834" t="s">
        <v>428</v>
      </c>
      <c r="O834" t="s">
        <v>45</v>
      </c>
      <c r="P834" t="s">
        <v>41</v>
      </c>
      <c r="Q834" t="s">
        <v>23</v>
      </c>
      <c r="R834" t="s">
        <v>24</v>
      </c>
      <c r="S834" t="s">
        <v>84</v>
      </c>
      <c r="T834" t="s">
        <v>26</v>
      </c>
      <c r="U834" t="s">
        <v>27</v>
      </c>
    </row>
    <row r="835" spans="1:21" x14ac:dyDescent="0.35">
      <c r="A835" t="s">
        <v>455</v>
      </c>
      <c r="B835">
        <v>43839001</v>
      </c>
      <c r="C835">
        <v>1</v>
      </c>
      <c r="D835" s="1">
        <v>2171.29</v>
      </c>
      <c r="E835" s="1">
        <v>3578.27</v>
      </c>
      <c r="F835" s="6">
        <f>Sales[[#This Row],[OrderQuantity]]*Sales[[#This Row],[ItemCost]]</f>
        <v>2171.29</v>
      </c>
      <c r="G835" s="6">
        <f>Sales[[#This Row],[OrderQuantity]]*Sales[[#This Row],[ItemPrice]]</f>
        <v>3578.27</v>
      </c>
      <c r="H835" s="6">
        <f>Sales[[#This Row],[TotalRevenue]]-Sales[[#This Row],[TotalCost]]</f>
        <v>1406.98</v>
      </c>
      <c r="I835" s="4">
        <v>42933</v>
      </c>
      <c r="J835" s="4" t="str">
        <f>CONCATENATE(TEXT(Sales[[#This Row],[OrderDate]],"yyyy"),"-",TEXT(Sales[[#This Row],[OrderDate]],"mm"))</f>
        <v>2017-07</v>
      </c>
      <c r="K835" s="4">
        <v>42937</v>
      </c>
      <c r="L835">
        <v>4</v>
      </c>
      <c r="M835" t="s">
        <v>456</v>
      </c>
      <c r="N835" t="s">
        <v>130</v>
      </c>
      <c r="O835" t="s">
        <v>115</v>
      </c>
      <c r="P835" t="s">
        <v>41</v>
      </c>
      <c r="Q835" t="s">
        <v>23</v>
      </c>
      <c r="R835" t="s">
        <v>24</v>
      </c>
      <c r="S835" t="s">
        <v>55</v>
      </c>
      <c r="T835" t="s">
        <v>26</v>
      </c>
      <c r="U835" t="s">
        <v>27</v>
      </c>
    </row>
    <row r="836" spans="1:21" x14ac:dyDescent="0.35">
      <c r="A836" t="s">
        <v>468</v>
      </c>
      <c r="B836">
        <v>43920001</v>
      </c>
      <c r="C836">
        <v>1</v>
      </c>
      <c r="D836" s="1">
        <v>2171.29</v>
      </c>
      <c r="E836" s="1">
        <v>3578.27</v>
      </c>
      <c r="F836" s="6">
        <f>Sales[[#This Row],[OrderQuantity]]*Sales[[#This Row],[ItemCost]]</f>
        <v>2171.29</v>
      </c>
      <c r="G836" s="6">
        <f>Sales[[#This Row],[OrderQuantity]]*Sales[[#This Row],[ItemPrice]]</f>
        <v>3578.27</v>
      </c>
      <c r="H836" s="6">
        <f>Sales[[#This Row],[TotalRevenue]]-Sales[[#This Row],[TotalCost]]</f>
        <v>1406.98</v>
      </c>
      <c r="I836" s="4">
        <v>42933</v>
      </c>
      <c r="J836" s="4" t="str">
        <f>CONCATENATE(TEXT(Sales[[#This Row],[OrderDate]],"yyyy"),"-",TEXT(Sales[[#This Row],[OrderDate]],"mm"))</f>
        <v>2017-07</v>
      </c>
      <c r="K836" s="4">
        <v>42937</v>
      </c>
      <c r="L836">
        <v>4</v>
      </c>
      <c r="M836" t="s">
        <v>469</v>
      </c>
      <c r="N836" t="s">
        <v>470</v>
      </c>
      <c r="O836" t="s">
        <v>45</v>
      </c>
      <c r="P836" t="s">
        <v>41</v>
      </c>
      <c r="Q836" t="s">
        <v>23</v>
      </c>
      <c r="R836" t="s">
        <v>24</v>
      </c>
      <c r="S836" t="s">
        <v>84</v>
      </c>
      <c r="T836" t="s">
        <v>26</v>
      </c>
      <c r="U836" t="s">
        <v>27</v>
      </c>
    </row>
    <row r="837" spans="1:21" x14ac:dyDescent="0.35">
      <c r="A837" t="s">
        <v>475</v>
      </c>
      <c r="B837">
        <v>43923001</v>
      </c>
      <c r="C837">
        <v>1</v>
      </c>
      <c r="D837" s="1">
        <v>2171.29</v>
      </c>
      <c r="E837" s="1">
        <v>3578.27</v>
      </c>
      <c r="F837" s="6">
        <f>Sales[[#This Row],[OrderQuantity]]*Sales[[#This Row],[ItemCost]]</f>
        <v>2171.29</v>
      </c>
      <c r="G837" s="6">
        <f>Sales[[#This Row],[OrderQuantity]]*Sales[[#This Row],[ItemPrice]]</f>
        <v>3578.27</v>
      </c>
      <c r="H837" s="6">
        <f>Sales[[#This Row],[TotalRevenue]]-Sales[[#This Row],[TotalCost]]</f>
        <v>1406.98</v>
      </c>
      <c r="I837" s="4">
        <v>42934</v>
      </c>
      <c r="J837" s="4" t="str">
        <f>CONCATENATE(TEXT(Sales[[#This Row],[OrderDate]],"yyyy"),"-",TEXT(Sales[[#This Row],[OrderDate]],"mm"))</f>
        <v>2017-07</v>
      </c>
      <c r="K837" s="4">
        <v>42943</v>
      </c>
      <c r="L837">
        <v>9</v>
      </c>
      <c r="M837" t="s">
        <v>476</v>
      </c>
      <c r="N837" t="s">
        <v>477</v>
      </c>
      <c r="O837" t="s">
        <v>45</v>
      </c>
      <c r="P837" t="s">
        <v>41</v>
      </c>
      <c r="Q837" t="s">
        <v>23</v>
      </c>
      <c r="R837" t="s">
        <v>24</v>
      </c>
      <c r="S837" t="s">
        <v>71</v>
      </c>
      <c r="T837" t="s">
        <v>26</v>
      </c>
      <c r="U837" t="s">
        <v>27</v>
      </c>
    </row>
    <row r="838" spans="1:21" x14ac:dyDescent="0.35">
      <c r="A838" t="s">
        <v>493</v>
      </c>
      <c r="B838">
        <v>43930001</v>
      </c>
      <c r="C838">
        <v>1</v>
      </c>
      <c r="D838" s="1">
        <v>2171.29</v>
      </c>
      <c r="E838" s="1">
        <v>3578.27</v>
      </c>
      <c r="F838" s="6">
        <f>Sales[[#This Row],[OrderQuantity]]*Sales[[#This Row],[ItemCost]]</f>
        <v>2171.29</v>
      </c>
      <c r="G838" s="6">
        <f>Sales[[#This Row],[OrderQuantity]]*Sales[[#This Row],[ItemPrice]]</f>
        <v>3578.27</v>
      </c>
      <c r="H838" s="6">
        <f>Sales[[#This Row],[TotalRevenue]]-Sales[[#This Row],[TotalCost]]</f>
        <v>1406.98</v>
      </c>
      <c r="I838" s="4">
        <v>42935</v>
      </c>
      <c r="J838" s="4" t="str">
        <f>CONCATENATE(TEXT(Sales[[#This Row],[OrderDate]],"yyyy"),"-",TEXT(Sales[[#This Row],[OrderDate]],"mm"))</f>
        <v>2017-07</v>
      </c>
      <c r="K838" s="4">
        <v>42937</v>
      </c>
      <c r="L838">
        <v>2</v>
      </c>
      <c r="M838" t="s">
        <v>494</v>
      </c>
      <c r="N838" t="s">
        <v>141</v>
      </c>
      <c r="O838" t="s">
        <v>45</v>
      </c>
      <c r="P838" t="s">
        <v>41</v>
      </c>
      <c r="Q838" t="s">
        <v>23</v>
      </c>
      <c r="R838" t="s">
        <v>24</v>
      </c>
      <c r="S838" t="s">
        <v>71</v>
      </c>
      <c r="T838" t="s">
        <v>26</v>
      </c>
      <c r="U838" t="s">
        <v>27</v>
      </c>
    </row>
    <row r="839" spans="1:21" x14ac:dyDescent="0.35">
      <c r="A839" t="s">
        <v>508</v>
      </c>
      <c r="B839">
        <v>43936001</v>
      </c>
      <c r="C839">
        <v>1</v>
      </c>
      <c r="D839" s="1">
        <v>2171.29</v>
      </c>
      <c r="E839" s="1">
        <v>3578.27</v>
      </c>
      <c r="F839" s="6">
        <f>Sales[[#This Row],[OrderQuantity]]*Sales[[#This Row],[ItemCost]]</f>
        <v>2171.29</v>
      </c>
      <c r="G839" s="6">
        <f>Sales[[#This Row],[OrderQuantity]]*Sales[[#This Row],[ItemPrice]]</f>
        <v>3578.27</v>
      </c>
      <c r="H839" s="6">
        <f>Sales[[#This Row],[TotalRevenue]]-Sales[[#This Row],[TotalCost]]</f>
        <v>1406.98</v>
      </c>
      <c r="I839" s="4">
        <v>42935</v>
      </c>
      <c r="J839" s="4" t="str">
        <f>CONCATENATE(TEXT(Sales[[#This Row],[OrderDate]],"yyyy"),"-",TEXT(Sales[[#This Row],[OrderDate]],"mm"))</f>
        <v>2017-07</v>
      </c>
      <c r="K839" s="4">
        <v>42938</v>
      </c>
      <c r="L839">
        <v>3</v>
      </c>
      <c r="M839" t="s">
        <v>509</v>
      </c>
      <c r="N839" t="s">
        <v>44</v>
      </c>
      <c r="O839" t="s">
        <v>45</v>
      </c>
      <c r="P839" t="s">
        <v>41</v>
      </c>
      <c r="Q839" t="s">
        <v>23</v>
      </c>
      <c r="R839" t="s">
        <v>24</v>
      </c>
      <c r="S839" t="s">
        <v>55</v>
      </c>
      <c r="T839" t="s">
        <v>26</v>
      </c>
      <c r="U839" t="s">
        <v>27</v>
      </c>
    </row>
    <row r="840" spans="1:21" x14ac:dyDescent="0.35">
      <c r="A840" t="s">
        <v>523</v>
      </c>
      <c r="B840">
        <v>43943001</v>
      </c>
      <c r="C840">
        <v>1</v>
      </c>
      <c r="D840" s="1">
        <v>413.15</v>
      </c>
      <c r="E840" s="1">
        <v>699.1</v>
      </c>
      <c r="F840" s="6">
        <f>Sales[[#This Row],[OrderQuantity]]*Sales[[#This Row],[ItemCost]]</f>
        <v>413.15</v>
      </c>
      <c r="G840" s="6">
        <f>Sales[[#This Row],[OrderQuantity]]*Sales[[#This Row],[ItemPrice]]</f>
        <v>699.1</v>
      </c>
      <c r="H840" s="6">
        <f>Sales[[#This Row],[TotalRevenue]]-Sales[[#This Row],[TotalCost]]</f>
        <v>285.95000000000005</v>
      </c>
      <c r="I840" s="4">
        <v>42936</v>
      </c>
      <c r="J840" s="4" t="str">
        <f>CONCATENATE(TEXT(Sales[[#This Row],[OrderDate]],"yyyy"),"-",TEXT(Sales[[#This Row],[OrderDate]],"mm"))</f>
        <v>2017-07</v>
      </c>
      <c r="K840" s="4">
        <v>42939</v>
      </c>
      <c r="L840">
        <v>3</v>
      </c>
      <c r="M840" t="s">
        <v>524</v>
      </c>
      <c r="N840" t="s">
        <v>525</v>
      </c>
      <c r="O840" t="s">
        <v>45</v>
      </c>
      <c r="P840" t="s">
        <v>41</v>
      </c>
      <c r="Q840" t="s">
        <v>23</v>
      </c>
      <c r="R840" t="s">
        <v>24</v>
      </c>
      <c r="S840" t="s">
        <v>414</v>
      </c>
      <c r="T840" t="s">
        <v>1</v>
      </c>
      <c r="U840" t="s">
        <v>47</v>
      </c>
    </row>
    <row r="841" spans="1:21" x14ac:dyDescent="0.35">
      <c r="A841" t="s">
        <v>537</v>
      </c>
      <c r="B841">
        <v>43949001</v>
      </c>
      <c r="C841">
        <v>1</v>
      </c>
      <c r="D841" s="1">
        <v>2171.29</v>
      </c>
      <c r="E841" s="1">
        <v>3578.27</v>
      </c>
      <c r="F841" s="6">
        <f>Sales[[#This Row],[OrderQuantity]]*Sales[[#This Row],[ItemCost]]</f>
        <v>2171.29</v>
      </c>
      <c r="G841" s="6">
        <f>Sales[[#This Row],[OrderQuantity]]*Sales[[#This Row],[ItemPrice]]</f>
        <v>3578.27</v>
      </c>
      <c r="H841" s="6">
        <f>Sales[[#This Row],[TotalRevenue]]-Sales[[#This Row],[TotalCost]]</f>
        <v>1406.98</v>
      </c>
      <c r="I841" s="4">
        <v>42936</v>
      </c>
      <c r="J841" s="4" t="str">
        <f>CONCATENATE(TEXT(Sales[[#This Row],[OrderDate]],"yyyy"),"-",TEXT(Sales[[#This Row],[OrderDate]],"mm"))</f>
        <v>2017-07</v>
      </c>
      <c r="K841" s="4">
        <v>42946</v>
      </c>
      <c r="L841">
        <v>10</v>
      </c>
      <c r="M841" t="s">
        <v>538</v>
      </c>
      <c r="N841" t="s">
        <v>74</v>
      </c>
      <c r="O841" t="s">
        <v>45</v>
      </c>
      <c r="P841" t="s">
        <v>41</v>
      </c>
      <c r="Q841" t="s">
        <v>23</v>
      </c>
      <c r="R841" t="s">
        <v>24</v>
      </c>
      <c r="S841" t="s">
        <v>25</v>
      </c>
      <c r="T841" t="s">
        <v>26</v>
      </c>
      <c r="U841" t="s">
        <v>27</v>
      </c>
    </row>
    <row r="842" spans="1:21" x14ac:dyDescent="0.35">
      <c r="A842" t="s">
        <v>539</v>
      </c>
      <c r="B842">
        <v>43950001</v>
      </c>
      <c r="C842">
        <v>1</v>
      </c>
      <c r="D842" s="1">
        <v>2171.29</v>
      </c>
      <c r="E842" s="1">
        <v>3578.27</v>
      </c>
      <c r="F842" s="6">
        <f>Sales[[#This Row],[OrderQuantity]]*Sales[[#This Row],[ItemCost]]</f>
        <v>2171.29</v>
      </c>
      <c r="G842" s="6">
        <f>Sales[[#This Row],[OrderQuantity]]*Sales[[#This Row],[ItemPrice]]</f>
        <v>3578.27</v>
      </c>
      <c r="H842" s="6">
        <f>Sales[[#This Row],[TotalRevenue]]-Sales[[#This Row],[TotalCost]]</f>
        <v>1406.98</v>
      </c>
      <c r="I842" s="4">
        <v>42936</v>
      </c>
      <c r="J842" s="4" t="str">
        <f>CONCATENATE(TEXT(Sales[[#This Row],[OrderDate]],"yyyy"),"-",TEXT(Sales[[#This Row],[OrderDate]],"mm"))</f>
        <v>2017-07</v>
      </c>
      <c r="K842" s="4">
        <v>42943</v>
      </c>
      <c r="L842">
        <v>7</v>
      </c>
      <c r="M842" t="s">
        <v>540</v>
      </c>
      <c r="N842" t="s">
        <v>44</v>
      </c>
      <c r="O842" t="s">
        <v>45</v>
      </c>
      <c r="P842" t="s">
        <v>41</v>
      </c>
      <c r="Q842" t="s">
        <v>23</v>
      </c>
      <c r="R842" t="s">
        <v>24</v>
      </c>
      <c r="S842" t="s">
        <v>55</v>
      </c>
      <c r="T842" t="s">
        <v>26</v>
      </c>
      <c r="U842" t="s">
        <v>27</v>
      </c>
    </row>
    <row r="843" spans="1:21" x14ac:dyDescent="0.35">
      <c r="A843" t="s">
        <v>556</v>
      </c>
      <c r="B843">
        <v>43957001</v>
      </c>
      <c r="C843">
        <v>1</v>
      </c>
      <c r="D843" s="1">
        <v>2171.29</v>
      </c>
      <c r="E843" s="1">
        <v>3578.27</v>
      </c>
      <c r="F843" s="6">
        <f>Sales[[#This Row],[OrderQuantity]]*Sales[[#This Row],[ItemCost]]</f>
        <v>2171.29</v>
      </c>
      <c r="G843" s="6">
        <f>Sales[[#This Row],[OrderQuantity]]*Sales[[#This Row],[ItemPrice]]</f>
        <v>3578.27</v>
      </c>
      <c r="H843" s="6">
        <f>Sales[[#This Row],[TotalRevenue]]-Sales[[#This Row],[TotalCost]]</f>
        <v>1406.98</v>
      </c>
      <c r="I843" s="4">
        <v>42937</v>
      </c>
      <c r="J843" s="4" t="str">
        <f>CONCATENATE(TEXT(Sales[[#This Row],[OrderDate]],"yyyy"),"-",TEXT(Sales[[#This Row],[OrderDate]],"mm"))</f>
        <v>2017-07</v>
      </c>
      <c r="K843" s="4">
        <v>42945</v>
      </c>
      <c r="L843">
        <v>8</v>
      </c>
      <c r="M843" t="s">
        <v>557</v>
      </c>
      <c r="N843" t="s">
        <v>558</v>
      </c>
      <c r="O843" t="s">
        <v>45</v>
      </c>
      <c r="P843" t="s">
        <v>41</v>
      </c>
      <c r="Q843" t="s">
        <v>23</v>
      </c>
      <c r="R843" t="s">
        <v>24</v>
      </c>
      <c r="S843" t="s">
        <v>84</v>
      </c>
      <c r="T843" t="s">
        <v>26</v>
      </c>
      <c r="U843" t="s">
        <v>27</v>
      </c>
    </row>
    <row r="844" spans="1:21" x14ac:dyDescent="0.35">
      <c r="A844" t="s">
        <v>566</v>
      </c>
      <c r="B844">
        <v>43961001</v>
      </c>
      <c r="C844">
        <v>1</v>
      </c>
      <c r="D844" s="1">
        <v>2171.29</v>
      </c>
      <c r="E844" s="1">
        <v>3578.27</v>
      </c>
      <c r="F844" s="6">
        <f>Sales[[#This Row],[OrderQuantity]]*Sales[[#This Row],[ItemCost]]</f>
        <v>2171.29</v>
      </c>
      <c r="G844" s="6">
        <f>Sales[[#This Row],[OrderQuantity]]*Sales[[#This Row],[ItemPrice]]</f>
        <v>3578.27</v>
      </c>
      <c r="H844" s="6">
        <f>Sales[[#This Row],[TotalRevenue]]-Sales[[#This Row],[TotalCost]]</f>
        <v>1406.98</v>
      </c>
      <c r="I844" s="4">
        <v>42938</v>
      </c>
      <c r="J844" s="4" t="str">
        <f>CONCATENATE(TEXT(Sales[[#This Row],[OrderDate]],"yyyy"),"-",TEXT(Sales[[#This Row],[OrderDate]],"mm"))</f>
        <v>2017-07</v>
      </c>
      <c r="K844" s="4">
        <v>42946</v>
      </c>
      <c r="L844">
        <v>8</v>
      </c>
      <c r="M844" t="s">
        <v>567</v>
      </c>
      <c r="N844" t="s">
        <v>568</v>
      </c>
      <c r="O844" t="s">
        <v>45</v>
      </c>
      <c r="P844" t="s">
        <v>41</v>
      </c>
      <c r="Q844" t="s">
        <v>23</v>
      </c>
      <c r="R844" t="s">
        <v>24</v>
      </c>
      <c r="S844" t="s">
        <v>55</v>
      </c>
      <c r="T844" t="s">
        <v>26</v>
      </c>
      <c r="U844" t="s">
        <v>27</v>
      </c>
    </row>
    <row r="845" spans="1:21" x14ac:dyDescent="0.35">
      <c r="A845" t="s">
        <v>569</v>
      </c>
      <c r="B845">
        <v>43962001</v>
      </c>
      <c r="C845">
        <v>1</v>
      </c>
      <c r="D845" s="1">
        <v>2171.29</v>
      </c>
      <c r="E845" s="1">
        <v>3578.27</v>
      </c>
      <c r="F845" s="6">
        <f>Sales[[#This Row],[OrderQuantity]]*Sales[[#This Row],[ItemCost]]</f>
        <v>2171.29</v>
      </c>
      <c r="G845" s="6">
        <f>Sales[[#This Row],[OrderQuantity]]*Sales[[#This Row],[ItemPrice]]</f>
        <v>3578.27</v>
      </c>
      <c r="H845" s="6">
        <f>Sales[[#This Row],[TotalRevenue]]-Sales[[#This Row],[TotalCost]]</f>
        <v>1406.98</v>
      </c>
      <c r="I845" s="4">
        <v>42938</v>
      </c>
      <c r="J845" s="4" t="str">
        <f>CONCATENATE(TEXT(Sales[[#This Row],[OrderDate]],"yyyy"),"-",TEXT(Sales[[#This Row],[OrderDate]],"mm"))</f>
        <v>2017-07</v>
      </c>
      <c r="K845" s="4">
        <v>42943</v>
      </c>
      <c r="L845">
        <v>5</v>
      </c>
      <c r="M845" t="s">
        <v>570</v>
      </c>
      <c r="N845" t="s">
        <v>477</v>
      </c>
      <c r="O845" t="s">
        <v>45</v>
      </c>
      <c r="P845" t="s">
        <v>41</v>
      </c>
      <c r="Q845" t="s">
        <v>23</v>
      </c>
      <c r="R845" t="s">
        <v>24</v>
      </c>
      <c r="S845" t="s">
        <v>71</v>
      </c>
      <c r="T845" t="s">
        <v>26</v>
      </c>
      <c r="U845" t="s">
        <v>27</v>
      </c>
    </row>
    <row r="846" spans="1:21" x14ac:dyDescent="0.35">
      <c r="A846" t="s">
        <v>579</v>
      </c>
      <c r="B846">
        <v>43967001</v>
      </c>
      <c r="C846">
        <v>1</v>
      </c>
      <c r="D846" s="1">
        <v>2171.29</v>
      </c>
      <c r="E846" s="1">
        <v>3578.27</v>
      </c>
      <c r="F846" s="6">
        <f>Sales[[#This Row],[OrderQuantity]]*Sales[[#This Row],[ItemCost]]</f>
        <v>2171.29</v>
      </c>
      <c r="G846" s="6">
        <f>Sales[[#This Row],[OrderQuantity]]*Sales[[#This Row],[ItemPrice]]</f>
        <v>3578.27</v>
      </c>
      <c r="H846" s="6">
        <f>Sales[[#This Row],[TotalRevenue]]-Sales[[#This Row],[TotalCost]]</f>
        <v>1406.98</v>
      </c>
      <c r="I846" s="4">
        <v>42938</v>
      </c>
      <c r="J846" s="4" t="str">
        <f>CONCATENATE(TEXT(Sales[[#This Row],[OrderDate]],"yyyy"),"-",TEXT(Sales[[#This Row],[OrderDate]],"mm"))</f>
        <v>2017-07</v>
      </c>
      <c r="K846" s="4">
        <v>42943</v>
      </c>
      <c r="L846">
        <v>5</v>
      </c>
      <c r="M846" t="s">
        <v>580</v>
      </c>
      <c r="N846" t="s">
        <v>363</v>
      </c>
      <c r="O846" t="s">
        <v>115</v>
      </c>
      <c r="P846" t="s">
        <v>41</v>
      </c>
      <c r="Q846" t="s">
        <v>23</v>
      </c>
      <c r="R846" t="s">
        <v>24</v>
      </c>
      <c r="S846" t="s">
        <v>84</v>
      </c>
      <c r="T846" t="s">
        <v>26</v>
      </c>
      <c r="U846" t="s">
        <v>27</v>
      </c>
    </row>
    <row r="847" spans="1:21" x14ac:dyDescent="0.35">
      <c r="A847" t="s">
        <v>581</v>
      </c>
      <c r="B847">
        <v>43968001</v>
      </c>
      <c r="C847">
        <v>1</v>
      </c>
      <c r="D847" s="1">
        <v>2171.29</v>
      </c>
      <c r="E847" s="1">
        <v>3578.27</v>
      </c>
      <c r="F847" s="6">
        <f>Sales[[#This Row],[OrderQuantity]]*Sales[[#This Row],[ItemCost]]</f>
        <v>2171.29</v>
      </c>
      <c r="G847" s="6">
        <f>Sales[[#This Row],[OrderQuantity]]*Sales[[#This Row],[ItemPrice]]</f>
        <v>3578.27</v>
      </c>
      <c r="H847" s="6">
        <f>Sales[[#This Row],[TotalRevenue]]-Sales[[#This Row],[TotalCost]]</f>
        <v>1406.98</v>
      </c>
      <c r="I847" s="4">
        <v>42938</v>
      </c>
      <c r="J847" s="4" t="str">
        <f>CONCATENATE(TEXT(Sales[[#This Row],[OrderDate]],"yyyy"),"-",TEXT(Sales[[#This Row],[OrderDate]],"mm"))</f>
        <v>2017-07</v>
      </c>
      <c r="K847" s="4">
        <v>42940</v>
      </c>
      <c r="L847">
        <v>2</v>
      </c>
      <c r="M847" t="s">
        <v>582</v>
      </c>
      <c r="N847" t="s">
        <v>74</v>
      </c>
      <c r="O847" t="s">
        <v>45</v>
      </c>
      <c r="P847" t="s">
        <v>41</v>
      </c>
      <c r="Q847" t="s">
        <v>23</v>
      </c>
      <c r="R847" t="s">
        <v>24</v>
      </c>
      <c r="S847" t="s">
        <v>84</v>
      </c>
      <c r="T847" t="s">
        <v>26</v>
      </c>
      <c r="U847" t="s">
        <v>27</v>
      </c>
    </row>
    <row r="848" spans="1:21" x14ac:dyDescent="0.35">
      <c r="A848" t="s">
        <v>583</v>
      </c>
      <c r="B848">
        <v>43969001</v>
      </c>
      <c r="C848">
        <v>1</v>
      </c>
      <c r="D848" s="1">
        <v>2171.29</v>
      </c>
      <c r="E848" s="1">
        <v>3578.27</v>
      </c>
      <c r="F848" s="6">
        <f>Sales[[#This Row],[OrderQuantity]]*Sales[[#This Row],[ItemCost]]</f>
        <v>2171.29</v>
      </c>
      <c r="G848" s="6">
        <f>Sales[[#This Row],[OrderQuantity]]*Sales[[#This Row],[ItemPrice]]</f>
        <v>3578.27</v>
      </c>
      <c r="H848" s="6">
        <f>Sales[[#This Row],[TotalRevenue]]-Sales[[#This Row],[TotalCost]]</f>
        <v>1406.98</v>
      </c>
      <c r="I848" s="4">
        <v>42938</v>
      </c>
      <c r="J848" s="4" t="str">
        <f>CONCATENATE(TEXT(Sales[[#This Row],[OrderDate]],"yyyy"),"-",TEXT(Sales[[#This Row],[OrderDate]],"mm"))</f>
        <v>2017-07</v>
      </c>
      <c r="K848" s="4">
        <v>42940</v>
      </c>
      <c r="L848">
        <v>2</v>
      </c>
      <c r="M848" t="s">
        <v>584</v>
      </c>
      <c r="N848" t="s">
        <v>118</v>
      </c>
      <c r="O848" t="s">
        <v>45</v>
      </c>
      <c r="P848" t="s">
        <v>41</v>
      </c>
      <c r="Q848" t="s">
        <v>23</v>
      </c>
      <c r="R848" t="s">
        <v>24</v>
      </c>
      <c r="S848" t="s">
        <v>25</v>
      </c>
      <c r="T848" t="s">
        <v>26</v>
      </c>
      <c r="U848" t="s">
        <v>27</v>
      </c>
    </row>
    <row r="849" spans="1:21" x14ac:dyDescent="0.35">
      <c r="A849" t="s">
        <v>592</v>
      </c>
      <c r="B849">
        <v>43973001</v>
      </c>
      <c r="C849">
        <v>1</v>
      </c>
      <c r="D849" s="1">
        <v>2171.29</v>
      </c>
      <c r="E849" s="1">
        <v>3578.27</v>
      </c>
      <c r="F849" s="6">
        <f>Sales[[#This Row],[OrderQuantity]]*Sales[[#This Row],[ItemCost]]</f>
        <v>2171.29</v>
      </c>
      <c r="G849" s="6">
        <f>Sales[[#This Row],[OrderQuantity]]*Sales[[#This Row],[ItemPrice]]</f>
        <v>3578.27</v>
      </c>
      <c r="H849" s="6">
        <f>Sales[[#This Row],[TotalRevenue]]-Sales[[#This Row],[TotalCost]]</f>
        <v>1406.98</v>
      </c>
      <c r="I849" s="4">
        <v>42939</v>
      </c>
      <c r="J849" s="4" t="str">
        <f>CONCATENATE(TEXT(Sales[[#This Row],[OrderDate]],"yyyy"),"-",TEXT(Sales[[#This Row],[OrderDate]],"mm"))</f>
        <v>2017-07</v>
      </c>
      <c r="K849" s="4">
        <v>42941</v>
      </c>
      <c r="L849">
        <v>2</v>
      </c>
      <c r="M849" t="s">
        <v>593</v>
      </c>
      <c r="N849" t="s">
        <v>594</v>
      </c>
      <c r="O849" t="s">
        <v>45</v>
      </c>
      <c r="P849" t="s">
        <v>41</v>
      </c>
      <c r="Q849" t="s">
        <v>23</v>
      </c>
      <c r="R849" t="s">
        <v>24</v>
      </c>
      <c r="S849" t="s">
        <v>71</v>
      </c>
      <c r="T849" t="s">
        <v>26</v>
      </c>
      <c r="U849" t="s">
        <v>27</v>
      </c>
    </row>
    <row r="850" spans="1:21" x14ac:dyDescent="0.35">
      <c r="A850" t="s">
        <v>601</v>
      </c>
      <c r="B850">
        <v>43976001</v>
      </c>
      <c r="C850">
        <v>1</v>
      </c>
      <c r="D850" s="1">
        <v>2171.29</v>
      </c>
      <c r="E850" s="1">
        <v>3578.27</v>
      </c>
      <c r="F850" s="6">
        <f>Sales[[#This Row],[OrderQuantity]]*Sales[[#This Row],[ItemCost]]</f>
        <v>2171.29</v>
      </c>
      <c r="G850" s="6">
        <f>Sales[[#This Row],[OrderQuantity]]*Sales[[#This Row],[ItemPrice]]</f>
        <v>3578.27</v>
      </c>
      <c r="H850" s="6">
        <f>Sales[[#This Row],[TotalRevenue]]-Sales[[#This Row],[TotalCost]]</f>
        <v>1406.98</v>
      </c>
      <c r="I850" s="4">
        <v>42939</v>
      </c>
      <c r="J850" s="4" t="str">
        <f>CONCATENATE(TEXT(Sales[[#This Row],[OrderDate]],"yyyy"),"-",TEXT(Sales[[#This Row],[OrderDate]],"mm"))</f>
        <v>2017-07</v>
      </c>
      <c r="K850" s="4">
        <v>42946</v>
      </c>
      <c r="L850">
        <v>7</v>
      </c>
      <c r="M850" t="s">
        <v>602</v>
      </c>
      <c r="N850" t="s">
        <v>404</v>
      </c>
      <c r="O850" t="s">
        <v>45</v>
      </c>
      <c r="P850" t="s">
        <v>41</v>
      </c>
      <c r="Q850" t="s">
        <v>23</v>
      </c>
      <c r="R850" t="s">
        <v>24</v>
      </c>
      <c r="S850" t="s">
        <v>25</v>
      </c>
      <c r="T850" t="s">
        <v>26</v>
      </c>
      <c r="U850" t="s">
        <v>27</v>
      </c>
    </row>
    <row r="851" spans="1:21" x14ac:dyDescent="0.35">
      <c r="A851" t="s">
        <v>605</v>
      </c>
      <c r="B851">
        <v>43978001</v>
      </c>
      <c r="C851">
        <v>1</v>
      </c>
      <c r="D851" s="1">
        <v>2171.29</v>
      </c>
      <c r="E851" s="1">
        <v>3578.27</v>
      </c>
      <c r="F851" s="6">
        <f>Sales[[#This Row],[OrderQuantity]]*Sales[[#This Row],[ItemCost]]</f>
        <v>2171.29</v>
      </c>
      <c r="G851" s="6">
        <f>Sales[[#This Row],[OrderQuantity]]*Sales[[#This Row],[ItemPrice]]</f>
        <v>3578.27</v>
      </c>
      <c r="H851" s="6">
        <f>Sales[[#This Row],[TotalRevenue]]-Sales[[#This Row],[TotalCost]]</f>
        <v>1406.98</v>
      </c>
      <c r="I851" s="4">
        <v>42939</v>
      </c>
      <c r="J851" s="4" t="str">
        <f>CONCATENATE(TEXT(Sales[[#This Row],[OrderDate]],"yyyy"),"-",TEXT(Sales[[#This Row],[OrderDate]],"mm"))</f>
        <v>2017-07</v>
      </c>
      <c r="K851" s="4">
        <v>42948</v>
      </c>
      <c r="L851">
        <v>9</v>
      </c>
      <c r="M851" t="s">
        <v>606</v>
      </c>
      <c r="N851" t="s">
        <v>607</v>
      </c>
      <c r="O851" t="s">
        <v>40</v>
      </c>
      <c r="P851" t="s">
        <v>41</v>
      </c>
      <c r="Q851" t="s">
        <v>23</v>
      </c>
      <c r="R851" t="s">
        <v>24</v>
      </c>
      <c r="S851" t="s">
        <v>25</v>
      </c>
      <c r="T851" t="s">
        <v>26</v>
      </c>
      <c r="U851" t="s">
        <v>27</v>
      </c>
    </row>
    <row r="852" spans="1:21" x14ac:dyDescent="0.35">
      <c r="A852" t="s">
        <v>608</v>
      </c>
      <c r="B852">
        <v>43979001</v>
      </c>
      <c r="C852">
        <v>1</v>
      </c>
      <c r="D852" s="1">
        <v>413.15</v>
      </c>
      <c r="E852" s="1">
        <v>699.1</v>
      </c>
      <c r="F852" s="6">
        <f>Sales[[#This Row],[OrderQuantity]]*Sales[[#This Row],[ItemCost]]</f>
        <v>413.15</v>
      </c>
      <c r="G852" s="6">
        <f>Sales[[#This Row],[OrderQuantity]]*Sales[[#This Row],[ItemPrice]]</f>
        <v>699.1</v>
      </c>
      <c r="H852" s="6">
        <f>Sales[[#This Row],[TotalRevenue]]-Sales[[#This Row],[TotalCost]]</f>
        <v>285.95000000000005</v>
      </c>
      <c r="I852" s="4">
        <v>42939</v>
      </c>
      <c r="J852" s="4" t="str">
        <f>CONCATENATE(TEXT(Sales[[#This Row],[OrderDate]],"yyyy"),"-",TEXT(Sales[[#This Row],[OrderDate]],"mm"))</f>
        <v>2017-07</v>
      </c>
      <c r="K852" s="4">
        <v>42943</v>
      </c>
      <c r="L852">
        <v>4</v>
      </c>
      <c r="M852" t="s">
        <v>609</v>
      </c>
      <c r="N852" t="s">
        <v>610</v>
      </c>
      <c r="O852" t="s">
        <v>115</v>
      </c>
      <c r="P852" t="s">
        <v>41</v>
      </c>
      <c r="Q852" t="s">
        <v>23</v>
      </c>
      <c r="R852" t="s">
        <v>24</v>
      </c>
      <c r="S852" t="s">
        <v>492</v>
      </c>
      <c r="T852" t="s">
        <v>26</v>
      </c>
      <c r="U852" t="s">
        <v>47</v>
      </c>
    </row>
    <row r="853" spans="1:21" x14ac:dyDescent="0.35">
      <c r="A853" t="s">
        <v>617</v>
      </c>
      <c r="B853">
        <v>43983001</v>
      </c>
      <c r="C853">
        <v>1</v>
      </c>
      <c r="D853" s="1">
        <v>2171.29</v>
      </c>
      <c r="E853" s="1">
        <v>3578.27</v>
      </c>
      <c r="F853" s="6">
        <f>Sales[[#This Row],[OrderQuantity]]*Sales[[#This Row],[ItemCost]]</f>
        <v>2171.29</v>
      </c>
      <c r="G853" s="6">
        <f>Sales[[#This Row],[OrderQuantity]]*Sales[[#This Row],[ItemPrice]]</f>
        <v>3578.27</v>
      </c>
      <c r="H853" s="6">
        <f>Sales[[#This Row],[TotalRevenue]]-Sales[[#This Row],[TotalCost]]</f>
        <v>1406.98</v>
      </c>
      <c r="I853" s="4">
        <v>42940</v>
      </c>
      <c r="J853" s="4" t="str">
        <f>CONCATENATE(TEXT(Sales[[#This Row],[OrderDate]],"yyyy"),"-",TEXT(Sales[[#This Row],[OrderDate]],"mm"))</f>
        <v>2017-07</v>
      </c>
      <c r="K853" s="4">
        <v>42948</v>
      </c>
      <c r="L853">
        <v>8</v>
      </c>
      <c r="M853" t="s">
        <v>618</v>
      </c>
      <c r="N853" t="s">
        <v>130</v>
      </c>
      <c r="O853" t="s">
        <v>115</v>
      </c>
      <c r="P853" t="s">
        <v>41</v>
      </c>
      <c r="Q853" t="s">
        <v>23</v>
      </c>
      <c r="R853" t="s">
        <v>24</v>
      </c>
      <c r="S853" t="s">
        <v>88</v>
      </c>
      <c r="T853" t="s">
        <v>26</v>
      </c>
      <c r="U853" t="s">
        <v>27</v>
      </c>
    </row>
    <row r="854" spans="1:21" x14ac:dyDescent="0.35">
      <c r="A854" t="s">
        <v>625</v>
      </c>
      <c r="B854">
        <v>43986001</v>
      </c>
      <c r="C854">
        <v>1</v>
      </c>
      <c r="D854" s="1">
        <v>2171.29</v>
      </c>
      <c r="E854" s="1">
        <v>3578.27</v>
      </c>
      <c r="F854" s="6">
        <f>Sales[[#This Row],[OrderQuantity]]*Sales[[#This Row],[ItemCost]]</f>
        <v>2171.29</v>
      </c>
      <c r="G854" s="6">
        <f>Sales[[#This Row],[OrderQuantity]]*Sales[[#This Row],[ItemPrice]]</f>
        <v>3578.27</v>
      </c>
      <c r="H854" s="6">
        <f>Sales[[#This Row],[TotalRevenue]]-Sales[[#This Row],[TotalCost]]</f>
        <v>1406.98</v>
      </c>
      <c r="I854" s="4">
        <v>42940</v>
      </c>
      <c r="J854" s="4" t="str">
        <f>CONCATENATE(TEXT(Sales[[#This Row],[OrderDate]],"yyyy"),"-",TEXT(Sales[[#This Row],[OrderDate]],"mm"))</f>
        <v>2017-07</v>
      </c>
      <c r="K854" s="4">
        <v>42947</v>
      </c>
      <c r="L854">
        <v>7</v>
      </c>
      <c r="M854" t="s">
        <v>626</v>
      </c>
      <c r="N854" t="s">
        <v>305</v>
      </c>
      <c r="O854" t="s">
        <v>45</v>
      </c>
      <c r="P854" t="s">
        <v>41</v>
      </c>
      <c r="Q854" t="s">
        <v>23</v>
      </c>
      <c r="R854" t="s">
        <v>24</v>
      </c>
      <c r="S854" t="s">
        <v>25</v>
      </c>
      <c r="T854" t="s">
        <v>26</v>
      </c>
      <c r="U854" t="s">
        <v>27</v>
      </c>
    </row>
    <row r="855" spans="1:21" x14ac:dyDescent="0.35">
      <c r="A855" t="s">
        <v>627</v>
      </c>
      <c r="B855">
        <v>43987001</v>
      </c>
      <c r="C855">
        <v>1</v>
      </c>
      <c r="D855" s="1">
        <v>2171.29</v>
      </c>
      <c r="E855" s="1">
        <v>3578.27</v>
      </c>
      <c r="F855" s="6">
        <f>Sales[[#This Row],[OrderQuantity]]*Sales[[#This Row],[ItemCost]]</f>
        <v>2171.29</v>
      </c>
      <c r="G855" s="6">
        <f>Sales[[#This Row],[OrderQuantity]]*Sales[[#This Row],[ItemPrice]]</f>
        <v>3578.27</v>
      </c>
      <c r="H855" s="6">
        <f>Sales[[#This Row],[TotalRevenue]]-Sales[[#This Row],[TotalCost]]</f>
        <v>1406.98</v>
      </c>
      <c r="I855" s="4">
        <v>42940</v>
      </c>
      <c r="J855" s="4" t="str">
        <f>CONCATENATE(TEXT(Sales[[#This Row],[OrderDate]],"yyyy"),"-",TEXT(Sales[[#This Row],[OrderDate]],"mm"))</f>
        <v>2017-07</v>
      </c>
      <c r="K855" s="4">
        <v>42944</v>
      </c>
      <c r="L855">
        <v>4</v>
      </c>
      <c r="M855" t="s">
        <v>628</v>
      </c>
      <c r="N855" t="s">
        <v>401</v>
      </c>
      <c r="O855" t="s">
        <v>45</v>
      </c>
      <c r="P855" t="s">
        <v>41</v>
      </c>
      <c r="Q855" t="s">
        <v>23</v>
      </c>
      <c r="R855" t="s">
        <v>24</v>
      </c>
      <c r="S855" t="s">
        <v>25</v>
      </c>
      <c r="T855" t="s">
        <v>26</v>
      </c>
      <c r="U855" t="s">
        <v>27</v>
      </c>
    </row>
    <row r="856" spans="1:21" x14ac:dyDescent="0.35">
      <c r="A856" t="s">
        <v>631</v>
      </c>
      <c r="B856">
        <v>43989001</v>
      </c>
      <c r="C856">
        <v>1</v>
      </c>
      <c r="D856" s="1">
        <v>2171.29</v>
      </c>
      <c r="E856" s="1">
        <v>3578.27</v>
      </c>
      <c r="F856" s="6">
        <f>Sales[[#This Row],[OrderQuantity]]*Sales[[#This Row],[ItemCost]]</f>
        <v>2171.29</v>
      </c>
      <c r="G856" s="6">
        <f>Sales[[#This Row],[OrderQuantity]]*Sales[[#This Row],[ItemPrice]]</f>
        <v>3578.27</v>
      </c>
      <c r="H856" s="6">
        <f>Sales[[#This Row],[TotalRevenue]]-Sales[[#This Row],[TotalCost]]</f>
        <v>1406.98</v>
      </c>
      <c r="I856" s="4">
        <v>42940</v>
      </c>
      <c r="J856" s="4" t="str">
        <f>CONCATENATE(TEXT(Sales[[#This Row],[OrderDate]],"yyyy"),"-",TEXT(Sales[[#This Row],[OrderDate]],"mm"))</f>
        <v>2017-07</v>
      </c>
      <c r="K856" s="4">
        <v>42944</v>
      </c>
      <c r="L856">
        <v>4</v>
      </c>
      <c r="M856" t="s">
        <v>632</v>
      </c>
      <c r="N856" t="s">
        <v>141</v>
      </c>
      <c r="O856" t="s">
        <v>45</v>
      </c>
      <c r="P856" t="s">
        <v>41</v>
      </c>
      <c r="Q856" t="s">
        <v>23</v>
      </c>
      <c r="R856" t="s">
        <v>24</v>
      </c>
      <c r="S856" t="s">
        <v>71</v>
      </c>
      <c r="T856" t="s">
        <v>26</v>
      </c>
      <c r="U856" t="s">
        <v>27</v>
      </c>
    </row>
    <row r="857" spans="1:21" x14ac:dyDescent="0.35">
      <c r="A857" t="s">
        <v>633</v>
      </c>
      <c r="B857">
        <v>43990001</v>
      </c>
      <c r="C857">
        <v>1</v>
      </c>
      <c r="D857" s="1">
        <v>1912.15</v>
      </c>
      <c r="E857" s="1">
        <v>3399.99</v>
      </c>
      <c r="F857" s="6">
        <f>Sales[[#This Row],[OrderQuantity]]*Sales[[#This Row],[ItemCost]]</f>
        <v>1912.15</v>
      </c>
      <c r="G857" s="6">
        <f>Sales[[#This Row],[OrderQuantity]]*Sales[[#This Row],[ItemPrice]]</f>
        <v>3399.99</v>
      </c>
      <c r="H857" s="6">
        <f>Sales[[#This Row],[TotalRevenue]]-Sales[[#This Row],[TotalCost]]</f>
        <v>1487.8399999999997</v>
      </c>
      <c r="I857" s="4">
        <v>42940</v>
      </c>
      <c r="J857" s="4" t="str">
        <f>CONCATENATE(TEXT(Sales[[#This Row],[OrderDate]],"yyyy"),"-",TEXT(Sales[[#This Row],[OrderDate]],"mm"))</f>
        <v>2017-07</v>
      </c>
      <c r="K857" s="4">
        <v>42945</v>
      </c>
      <c r="L857">
        <v>5</v>
      </c>
      <c r="M857" t="s">
        <v>634</v>
      </c>
      <c r="N857" t="s">
        <v>425</v>
      </c>
      <c r="O857" t="s">
        <v>115</v>
      </c>
      <c r="P857" t="s">
        <v>41</v>
      </c>
      <c r="Q857" t="s">
        <v>23</v>
      </c>
      <c r="R857" t="s">
        <v>33</v>
      </c>
      <c r="S857" t="s">
        <v>67</v>
      </c>
      <c r="T857" t="s">
        <v>35</v>
      </c>
      <c r="U857" t="s">
        <v>36</v>
      </c>
    </row>
    <row r="858" spans="1:21" x14ac:dyDescent="0.35">
      <c r="A858" t="s">
        <v>641</v>
      </c>
      <c r="B858">
        <v>43994001</v>
      </c>
      <c r="C858">
        <v>1</v>
      </c>
      <c r="D858" s="1">
        <v>2171.29</v>
      </c>
      <c r="E858" s="1">
        <v>3578.27</v>
      </c>
      <c r="F858" s="6">
        <f>Sales[[#This Row],[OrderQuantity]]*Sales[[#This Row],[ItemCost]]</f>
        <v>2171.29</v>
      </c>
      <c r="G858" s="6">
        <f>Sales[[#This Row],[OrderQuantity]]*Sales[[#This Row],[ItemPrice]]</f>
        <v>3578.27</v>
      </c>
      <c r="H858" s="6">
        <f>Sales[[#This Row],[TotalRevenue]]-Sales[[#This Row],[TotalCost]]</f>
        <v>1406.98</v>
      </c>
      <c r="I858" s="4">
        <v>42941</v>
      </c>
      <c r="J858" s="4" t="str">
        <f>CONCATENATE(TEXT(Sales[[#This Row],[OrderDate]],"yyyy"),"-",TEXT(Sales[[#This Row],[OrderDate]],"mm"))</f>
        <v>2017-07</v>
      </c>
      <c r="K858" s="4">
        <v>42945</v>
      </c>
      <c r="L858">
        <v>4</v>
      </c>
      <c r="M858" t="s">
        <v>642</v>
      </c>
      <c r="N858" t="s">
        <v>568</v>
      </c>
      <c r="O858" t="s">
        <v>45</v>
      </c>
      <c r="P858" t="s">
        <v>41</v>
      </c>
      <c r="Q858" t="s">
        <v>23</v>
      </c>
      <c r="R858" t="s">
        <v>24</v>
      </c>
      <c r="S858" t="s">
        <v>88</v>
      </c>
      <c r="T858" t="s">
        <v>26</v>
      </c>
      <c r="U858" t="s">
        <v>27</v>
      </c>
    </row>
    <row r="859" spans="1:21" x14ac:dyDescent="0.35">
      <c r="A859" t="s">
        <v>645</v>
      </c>
      <c r="B859">
        <v>43996001</v>
      </c>
      <c r="C859">
        <v>1</v>
      </c>
      <c r="D859" s="1">
        <v>2171.29</v>
      </c>
      <c r="E859" s="1">
        <v>3578.27</v>
      </c>
      <c r="F859" s="6">
        <f>Sales[[#This Row],[OrderQuantity]]*Sales[[#This Row],[ItemCost]]</f>
        <v>2171.29</v>
      </c>
      <c r="G859" s="6">
        <f>Sales[[#This Row],[OrderQuantity]]*Sales[[#This Row],[ItemPrice]]</f>
        <v>3578.27</v>
      </c>
      <c r="H859" s="6">
        <f>Sales[[#This Row],[TotalRevenue]]-Sales[[#This Row],[TotalCost]]</f>
        <v>1406.98</v>
      </c>
      <c r="I859" s="4">
        <v>42941</v>
      </c>
      <c r="J859" s="4" t="str">
        <f>CONCATENATE(TEXT(Sales[[#This Row],[OrderDate]],"yyyy"),"-",TEXT(Sales[[#This Row],[OrderDate]],"mm"))</f>
        <v>2017-07</v>
      </c>
      <c r="K859" s="4">
        <v>42950</v>
      </c>
      <c r="L859">
        <v>9</v>
      </c>
      <c r="M859" t="s">
        <v>646</v>
      </c>
      <c r="N859" t="s">
        <v>153</v>
      </c>
      <c r="O859" t="s">
        <v>45</v>
      </c>
      <c r="P859" t="s">
        <v>41</v>
      </c>
      <c r="Q859" t="s">
        <v>23</v>
      </c>
      <c r="R859" t="s">
        <v>24</v>
      </c>
      <c r="S859" t="s">
        <v>25</v>
      </c>
      <c r="T859" t="s">
        <v>26</v>
      </c>
      <c r="U859" t="s">
        <v>27</v>
      </c>
    </row>
    <row r="860" spans="1:21" x14ac:dyDescent="0.35">
      <c r="A860" t="s">
        <v>647</v>
      </c>
      <c r="B860">
        <v>43997001</v>
      </c>
      <c r="C860">
        <v>1</v>
      </c>
      <c r="D860" s="1">
        <v>2171.29</v>
      </c>
      <c r="E860" s="1">
        <v>3578.27</v>
      </c>
      <c r="F860" s="6">
        <f>Sales[[#This Row],[OrderQuantity]]*Sales[[#This Row],[ItemCost]]</f>
        <v>2171.29</v>
      </c>
      <c r="G860" s="6">
        <f>Sales[[#This Row],[OrderQuantity]]*Sales[[#This Row],[ItemPrice]]</f>
        <v>3578.27</v>
      </c>
      <c r="H860" s="6">
        <f>Sales[[#This Row],[TotalRevenue]]-Sales[[#This Row],[TotalCost]]</f>
        <v>1406.98</v>
      </c>
      <c r="I860" s="4">
        <v>42941</v>
      </c>
      <c r="J860" s="4" t="str">
        <f>CONCATENATE(TEXT(Sales[[#This Row],[OrderDate]],"yyyy"),"-",TEXT(Sales[[#This Row],[OrderDate]],"mm"))</f>
        <v>2017-07</v>
      </c>
      <c r="K860" s="4">
        <v>42948</v>
      </c>
      <c r="L860">
        <v>7</v>
      </c>
      <c r="M860" t="s">
        <v>648</v>
      </c>
      <c r="N860" t="s">
        <v>470</v>
      </c>
      <c r="O860" t="s">
        <v>45</v>
      </c>
      <c r="P860" t="s">
        <v>41</v>
      </c>
      <c r="Q860" t="s">
        <v>23</v>
      </c>
      <c r="R860" t="s">
        <v>24</v>
      </c>
      <c r="S860" t="s">
        <v>25</v>
      </c>
      <c r="T860" t="s">
        <v>26</v>
      </c>
      <c r="U860" t="s">
        <v>27</v>
      </c>
    </row>
    <row r="861" spans="1:21" x14ac:dyDescent="0.35">
      <c r="A861" t="s">
        <v>651</v>
      </c>
      <c r="B861">
        <v>43999001</v>
      </c>
      <c r="C861">
        <v>1</v>
      </c>
      <c r="D861" s="1">
        <v>2171.29</v>
      </c>
      <c r="E861" s="1">
        <v>3578.27</v>
      </c>
      <c r="F861" s="6">
        <f>Sales[[#This Row],[OrderQuantity]]*Sales[[#This Row],[ItemCost]]</f>
        <v>2171.29</v>
      </c>
      <c r="G861" s="6">
        <f>Sales[[#This Row],[OrderQuantity]]*Sales[[#This Row],[ItemPrice]]</f>
        <v>3578.27</v>
      </c>
      <c r="H861" s="6">
        <f>Sales[[#This Row],[TotalRevenue]]-Sales[[#This Row],[TotalCost]]</f>
        <v>1406.98</v>
      </c>
      <c r="I861" s="4">
        <v>42941</v>
      </c>
      <c r="J861" s="4" t="str">
        <f>CONCATENATE(TEXT(Sales[[#This Row],[OrderDate]],"yyyy"),"-",TEXT(Sales[[#This Row],[OrderDate]],"mm"))</f>
        <v>2017-07</v>
      </c>
      <c r="K861" s="4">
        <v>42947</v>
      </c>
      <c r="L861">
        <v>6</v>
      </c>
      <c r="M861" t="s">
        <v>652</v>
      </c>
      <c r="N861" t="s">
        <v>607</v>
      </c>
      <c r="O861" t="s">
        <v>40</v>
      </c>
      <c r="P861" t="s">
        <v>41</v>
      </c>
      <c r="Q861" t="s">
        <v>23</v>
      </c>
      <c r="R861" t="s">
        <v>24</v>
      </c>
      <c r="S861" t="s">
        <v>55</v>
      </c>
      <c r="T861" t="s">
        <v>26</v>
      </c>
      <c r="U861" t="s">
        <v>27</v>
      </c>
    </row>
    <row r="862" spans="1:21" x14ac:dyDescent="0.35">
      <c r="A862" t="s">
        <v>653</v>
      </c>
      <c r="B862">
        <v>44000001</v>
      </c>
      <c r="C862">
        <v>1</v>
      </c>
      <c r="D862" s="1">
        <v>2171.29</v>
      </c>
      <c r="E862" s="1">
        <v>3578.27</v>
      </c>
      <c r="F862" s="6">
        <f>Sales[[#This Row],[OrderQuantity]]*Sales[[#This Row],[ItemCost]]</f>
        <v>2171.29</v>
      </c>
      <c r="G862" s="6">
        <f>Sales[[#This Row],[OrderQuantity]]*Sales[[#This Row],[ItemPrice]]</f>
        <v>3578.27</v>
      </c>
      <c r="H862" s="6">
        <f>Sales[[#This Row],[TotalRevenue]]-Sales[[#This Row],[TotalCost]]</f>
        <v>1406.98</v>
      </c>
      <c r="I862" s="4">
        <v>42942</v>
      </c>
      <c r="J862" s="4" t="str">
        <f>CONCATENATE(TEXT(Sales[[#This Row],[OrderDate]],"yyyy"),"-",TEXT(Sales[[#This Row],[OrderDate]],"mm"))</f>
        <v>2017-07</v>
      </c>
      <c r="K862" s="4">
        <v>42945</v>
      </c>
      <c r="L862">
        <v>3</v>
      </c>
      <c r="M862" t="s">
        <v>654</v>
      </c>
      <c r="N862" t="s">
        <v>655</v>
      </c>
      <c r="O862" t="s">
        <v>45</v>
      </c>
      <c r="P862" t="s">
        <v>41</v>
      </c>
      <c r="Q862" t="s">
        <v>23</v>
      </c>
      <c r="R862" t="s">
        <v>24</v>
      </c>
      <c r="S862" t="s">
        <v>55</v>
      </c>
      <c r="T862" t="s">
        <v>26</v>
      </c>
      <c r="U862" t="s">
        <v>27</v>
      </c>
    </row>
    <row r="863" spans="1:21" x14ac:dyDescent="0.35">
      <c r="A863" t="s">
        <v>656</v>
      </c>
      <c r="B863">
        <v>44001001</v>
      </c>
      <c r="C863">
        <v>1</v>
      </c>
      <c r="D863" s="1">
        <v>2171.29</v>
      </c>
      <c r="E863" s="1">
        <v>3578.27</v>
      </c>
      <c r="F863" s="6">
        <f>Sales[[#This Row],[OrderQuantity]]*Sales[[#This Row],[ItemCost]]</f>
        <v>2171.29</v>
      </c>
      <c r="G863" s="6">
        <f>Sales[[#This Row],[OrderQuantity]]*Sales[[#This Row],[ItemPrice]]</f>
        <v>3578.27</v>
      </c>
      <c r="H863" s="6">
        <f>Sales[[#This Row],[TotalRevenue]]-Sales[[#This Row],[TotalCost]]</f>
        <v>1406.98</v>
      </c>
      <c r="I863" s="4">
        <v>42942</v>
      </c>
      <c r="J863" s="4" t="str">
        <f>CONCATENATE(TEXT(Sales[[#This Row],[OrderDate]],"yyyy"),"-",TEXT(Sales[[#This Row],[OrderDate]],"mm"))</f>
        <v>2017-07</v>
      </c>
      <c r="K863" s="4">
        <v>42949</v>
      </c>
      <c r="L863">
        <v>7</v>
      </c>
      <c r="M863" t="s">
        <v>657</v>
      </c>
      <c r="N863" t="s">
        <v>401</v>
      </c>
      <c r="O863" t="s">
        <v>45</v>
      </c>
      <c r="P863" t="s">
        <v>41</v>
      </c>
      <c r="Q863" t="s">
        <v>23</v>
      </c>
      <c r="R863" t="s">
        <v>24</v>
      </c>
      <c r="S863" t="s">
        <v>84</v>
      </c>
      <c r="T863" t="s">
        <v>26</v>
      </c>
      <c r="U863" t="s">
        <v>27</v>
      </c>
    </row>
    <row r="864" spans="1:21" x14ac:dyDescent="0.35">
      <c r="A864" t="s">
        <v>658</v>
      </c>
      <c r="B864">
        <v>44002001</v>
      </c>
      <c r="C864">
        <v>1</v>
      </c>
      <c r="D864" s="1">
        <v>413.15</v>
      </c>
      <c r="E864" s="1">
        <v>699.1</v>
      </c>
      <c r="F864" s="6">
        <f>Sales[[#This Row],[OrderQuantity]]*Sales[[#This Row],[ItemCost]]</f>
        <v>413.15</v>
      </c>
      <c r="G864" s="6">
        <f>Sales[[#This Row],[OrderQuantity]]*Sales[[#This Row],[ItemPrice]]</f>
        <v>699.1</v>
      </c>
      <c r="H864" s="6">
        <f>Sales[[#This Row],[TotalRevenue]]-Sales[[#This Row],[TotalCost]]</f>
        <v>285.95000000000005</v>
      </c>
      <c r="I864" s="4">
        <v>42942</v>
      </c>
      <c r="J864" s="4" t="str">
        <f>CONCATENATE(TEXT(Sales[[#This Row],[OrderDate]],"yyyy"),"-",TEXT(Sales[[#This Row],[OrderDate]],"mm"))</f>
        <v>2017-07</v>
      </c>
      <c r="K864" s="4">
        <v>42944</v>
      </c>
      <c r="L864">
        <v>2</v>
      </c>
      <c r="M864" t="s">
        <v>659</v>
      </c>
      <c r="N864" t="s">
        <v>204</v>
      </c>
      <c r="O864" t="s">
        <v>45</v>
      </c>
      <c r="P864" t="s">
        <v>41</v>
      </c>
      <c r="Q864" t="s">
        <v>23</v>
      </c>
      <c r="R864" t="s">
        <v>24</v>
      </c>
      <c r="S864" t="s">
        <v>46</v>
      </c>
      <c r="T864" t="s">
        <v>1</v>
      </c>
      <c r="U864" t="s">
        <v>47</v>
      </c>
    </row>
    <row r="865" spans="1:21" x14ac:dyDescent="0.35">
      <c r="A865" t="s">
        <v>663</v>
      </c>
      <c r="B865">
        <v>44004001</v>
      </c>
      <c r="C865">
        <v>1</v>
      </c>
      <c r="D865" s="1">
        <v>2171.29</v>
      </c>
      <c r="E865" s="1">
        <v>3578.27</v>
      </c>
      <c r="F865" s="6">
        <f>Sales[[#This Row],[OrderQuantity]]*Sales[[#This Row],[ItemCost]]</f>
        <v>2171.29</v>
      </c>
      <c r="G865" s="6">
        <f>Sales[[#This Row],[OrderQuantity]]*Sales[[#This Row],[ItemPrice]]</f>
        <v>3578.27</v>
      </c>
      <c r="H865" s="6">
        <f>Sales[[#This Row],[TotalRevenue]]-Sales[[#This Row],[TotalCost]]</f>
        <v>1406.98</v>
      </c>
      <c r="I865" s="4">
        <v>42942</v>
      </c>
      <c r="J865" s="4" t="str">
        <f>CONCATENATE(TEXT(Sales[[#This Row],[OrderDate]],"yyyy"),"-",TEXT(Sales[[#This Row],[OrderDate]],"mm"))</f>
        <v>2017-07</v>
      </c>
      <c r="K865" s="4">
        <v>42950</v>
      </c>
      <c r="L865">
        <v>8</v>
      </c>
      <c r="M865" t="s">
        <v>664</v>
      </c>
      <c r="N865" t="s">
        <v>655</v>
      </c>
      <c r="O865" t="s">
        <v>45</v>
      </c>
      <c r="P865" t="s">
        <v>41</v>
      </c>
      <c r="Q865" t="s">
        <v>23</v>
      </c>
      <c r="R865" t="s">
        <v>24</v>
      </c>
      <c r="S865" t="s">
        <v>25</v>
      </c>
      <c r="T865" t="s">
        <v>26</v>
      </c>
      <c r="U865" t="s">
        <v>27</v>
      </c>
    </row>
    <row r="866" spans="1:21" x14ac:dyDescent="0.35">
      <c r="A866" t="s">
        <v>672</v>
      </c>
      <c r="B866">
        <v>44008001</v>
      </c>
      <c r="C866">
        <v>1</v>
      </c>
      <c r="D866" s="1">
        <v>2171.29</v>
      </c>
      <c r="E866" s="1">
        <v>3578.27</v>
      </c>
      <c r="F866" s="6">
        <f>Sales[[#This Row],[OrderQuantity]]*Sales[[#This Row],[ItemCost]]</f>
        <v>2171.29</v>
      </c>
      <c r="G866" s="6">
        <f>Sales[[#This Row],[OrderQuantity]]*Sales[[#This Row],[ItemPrice]]</f>
        <v>3578.27</v>
      </c>
      <c r="H866" s="6">
        <f>Sales[[#This Row],[TotalRevenue]]-Sales[[#This Row],[TotalCost]]</f>
        <v>1406.98</v>
      </c>
      <c r="I866" s="4">
        <v>42942</v>
      </c>
      <c r="J866" s="4" t="str">
        <f>CONCATENATE(TEXT(Sales[[#This Row],[OrderDate]],"yyyy"),"-",TEXT(Sales[[#This Row],[OrderDate]],"mm"))</f>
        <v>2017-07</v>
      </c>
      <c r="K866" s="4">
        <v>42948</v>
      </c>
      <c r="L866">
        <v>6</v>
      </c>
      <c r="M866" t="s">
        <v>673</v>
      </c>
      <c r="N866" t="s">
        <v>207</v>
      </c>
      <c r="O866" t="s">
        <v>40</v>
      </c>
      <c r="P866" t="s">
        <v>41</v>
      </c>
      <c r="Q866" t="s">
        <v>23</v>
      </c>
      <c r="R866" t="s">
        <v>24</v>
      </c>
      <c r="S866" t="s">
        <v>71</v>
      </c>
      <c r="T866" t="s">
        <v>26</v>
      </c>
      <c r="U866" t="s">
        <v>27</v>
      </c>
    </row>
    <row r="867" spans="1:21" x14ac:dyDescent="0.35">
      <c r="A867" t="s">
        <v>674</v>
      </c>
      <c r="B867">
        <v>44009001</v>
      </c>
      <c r="C867">
        <v>1</v>
      </c>
      <c r="D867" s="1">
        <v>2171.29</v>
      </c>
      <c r="E867" s="1">
        <v>3578.27</v>
      </c>
      <c r="F867" s="6">
        <f>Sales[[#This Row],[OrderQuantity]]*Sales[[#This Row],[ItemCost]]</f>
        <v>2171.29</v>
      </c>
      <c r="G867" s="6">
        <f>Sales[[#This Row],[OrderQuantity]]*Sales[[#This Row],[ItemPrice]]</f>
        <v>3578.27</v>
      </c>
      <c r="H867" s="6">
        <f>Sales[[#This Row],[TotalRevenue]]-Sales[[#This Row],[TotalCost]]</f>
        <v>1406.98</v>
      </c>
      <c r="I867" s="4">
        <v>42942</v>
      </c>
      <c r="J867" s="4" t="str">
        <f>CONCATENATE(TEXT(Sales[[#This Row],[OrderDate]],"yyyy"),"-",TEXT(Sales[[#This Row],[OrderDate]],"mm"))</f>
        <v>2017-07</v>
      </c>
      <c r="K867" s="4">
        <v>42949</v>
      </c>
      <c r="L867">
        <v>7</v>
      </c>
      <c r="M867" t="s">
        <v>675</v>
      </c>
      <c r="N867" t="s">
        <v>610</v>
      </c>
      <c r="O867" t="s">
        <v>115</v>
      </c>
      <c r="P867" t="s">
        <v>41</v>
      </c>
      <c r="Q867" t="s">
        <v>23</v>
      </c>
      <c r="R867" t="s">
        <v>24</v>
      </c>
      <c r="S867" t="s">
        <v>88</v>
      </c>
      <c r="T867" t="s">
        <v>26</v>
      </c>
      <c r="U867" t="s">
        <v>27</v>
      </c>
    </row>
    <row r="868" spans="1:21" x14ac:dyDescent="0.35">
      <c r="A868" t="s">
        <v>686</v>
      </c>
      <c r="B868">
        <v>44014001</v>
      </c>
      <c r="C868">
        <v>1</v>
      </c>
      <c r="D868" s="1">
        <v>2171.29</v>
      </c>
      <c r="E868" s="1">
        <v>3578.27</v>
      </c>
      <c r="F868" s="6">
        <f>Sales[[#This Row],[OrderQuantity]]*Sales[[#This Row],[ItemCost]]</f>
        <v>2171.29</v>
      </c>
      <c r="G868" s="6">
        <f>Sales[[#This Row],[OrderQuantity]]*Sales[[#This Row],[ItemPrice]]</f>
        <v>3578.27</v>
      </c>
      <c r="H868" s="6">
        <f>Sales[[#This Row],[TotalRevenue]]-Sales[[#This Row],[TotalCost]]</f>
        <v>1406.98</v>
      </c>
      <c r="I868" s="4">
        <v>42943</v>
      </c>
      <c r="J868" s="4" t="str">
        <f>CONCATENATE(TEXT(Sales[[#This Row],[OrderDate]],"yyyy"),"-",TEXT(Sales[[#This Row],[OrderDate]],"mm"))</f>
        <v>2017-07</v>
      </c>
      <c r="K868" s="4">
        <v>42951</v>
      </c>
      <c r="L868">
        <v>8</v>
      </c>
      <c r="M868" t="s">
        <v>687</v>
      </c>
      <c r="N868" t="s">
        <v>270</v>
      </c>
      <c r="O868" t="s">
        <v>45</v>
      </c>
      <c r="P868" t="s">
        <v>41</v>
      </c>
      <c r="Q868" t="s">
        <v>23</v>
      </c>
      <c r="R868" t="s">
        <v>24</v>
      </c>
      <c r="S868" t="s">
        <v>84</v>
      </c>
      <c r="T868" t="s">
        <v>26</v>
      </c>
      <c r="U868" t="s">
        <v>27</v>
      </c>
    </row>
    <row r="869" spans="1:21" x14ac:dyDescent="0.35">
      <c r="A869" t="s">
        <v>693</v>
      </c>
      <c r="B869">
        <v>44017001</v>
      </c>
      <c r="C869">
        <v>1</v>
      </c>
      <c r="D869" s="1">
        <v>2171.29</v>
      </c>
      <c r="E869" s="1">
        <v>3578.27</v>
      </c>
      <c r="F869" s="6">
        <f>Sales[[#This Row],[OrderQuantity]]*Sales[[#This Row],[ItemCost]]</f>
        <v>2171.29</v>
      </c>
      <c r="G869" s="6">
        <f>Sales[[#This Row],[OrderQuantity]]*Sales[[#This Row],[ItemPrice]]</f>
        <v>3578.27</v>
      </c>
      <c r="H869" s="6">
        <f>Sales[[#This Row],[TotalRevenue]]-Sales[[#This Row],[TotalCost]]</f>
        <v>1406.98</v>
      </c>
      <c r="I869" s="4">
        <v>42943</v>
      </c>
      <c r="J869" s="4" t="str">
        <f>CONCATENATE(TEXT(Sales[[#This Row],[OrderDate]],"yyyy"),"-",TEXT(Sales[[#This Row],[OrderDate]],"mm"))</f>
        <v>2017-07</v>
      </c>
      <c r="K869" s="4">
        <v>42948</v>
      </c>
      <c r="L869">
        <v>5</v>
      </c>
      <c r="M869" t="s">
        <v>694</v>
      </c>
      <c r="N869" t="s">
        <v>207</v>
      </c>
      <c r="O869" t="s">
        <v>40</v>
      </c>
      <c r="P869" t="s">
        <v>41</v>
      </c>
      <c r="Q869" t="s">
        <v>23</v>
      </c>
      <c r="R869" t="s">
        <v>24</v>
      </c>
      <c r="S869" t="s">
        <v>25</v>
      </c>
      <c r="T869" t="s">
        <v>26</v>
      </c>
      <c r="U869" t="s">
        <v>27</v>
      </c>
    </row>
    <row r="870" spans="1:21" x14ac:dyDescent="0.35">
      <c r="A870" t="s">
        <v>695</v>
      </c>
      <c r="B870">
        <v>44018001</v>
      </c>
      <c r="C870">
        <v>1</v>
      </c>
      <c r="D870" s="1">
        <v>1898.09</v>
      </c>
      <c r="E870" s="1">
        <v>3374.99</v>
      </c>
      <c r="F870" s="6">
        <f>Sales[[#This Row],[OrderQuantity]]*Sales[[#This Row],[ItemCost]]</f>
        <v>1898.09</v>
      </c>
      <c r="G870" s="6">
        <f>Sales[[#This Row],[OrderQuantity]]*Sales[[#This Row],[ItemPrice]]</f>
        <v>3374.99</v>
      </c>
      <c r="H870" s="6">
        <f>Sales[[#This Row],[TotalRevenue]]-Sales[[#This Row],[TotalCost]]</f>
        <v>1476.8999999999999</v>
      </c>
      <c r="I870" s="4">
        <v>42943</v>
      </c>
      <c r="J870" s="4" t="str">
        <f>CONCATENATE(TEXT(Sales[[#This Row],[OrderDate]],"yyyy"),"-",TEXT(Sales[[#This Row],[OrderDate]],"mm"))</f>
        <v>2017-07</v>
      </c>
      <c r="K870" s="4">
        <v>42952</v>
      </c>
      <c r="L870">
        <v>9</v>
      </c>
      <c r="M870" t="s">
        <v>696</v>
      </c>
      <c r="N870" t="s">
        <v>697</v>
      </c>
      <c r="O870" t="s">
        <v>115</v>
      </c>
      <c r="P870" t="s">
        <v>41</v>
      </c>
      <c r="Q870" t="s">
        <v>23</v>
      </c>
      <c r="R870" t="s">
        <v>33</v>
      </c>
      <c r="S870" t="s">
        <v>160</v>
      </c>
      <c r="T870" t="s">
        <v>1</v>
      </c>
      <c r="U870" t="s">
        <v>36</v>
      </c>
    </row>
    <row r="871" spans="1:21" x14ac:dyDescent="0.35">
      <c r="A871" t="s">
        <v>741</v>
      </c>
      <c r="B871">
        <v>44038001</v>
      </c>
      <c r="C871">
        <v>1</v>
      </c>
      <c r="D871" s="1">
        <v>1912.15</v>
      </c>
      <c r="E871" s="1">
        <v>3399.99</v>
      </c>
      <c r="F871" s="6">
        <f>Sales[[#This Row],[OrderQuantity]]*Sales[[#This Row],[ItemCost]]</f>
        <v>1912.15</v>
      </c>
      <c r="G871" s="6">
        <f>Sales[[#This Row],[OrderQuantity]]*Sales[[#This Row],[ItemPrice]]</f>
        <v>3399.99</v>
      </c>
      <c r="H871" s="6">
        <f>Sales[[#This Row],[TotalRevenue]]-Sales[[#This Row],[TotalCost]]</f>
        <v>1487.8399999999997</v>
      </c>
      <c r="I871" s="4">
        <v>42945</v>
      </c>
      <c r="J871" s="4" t="str">
        <f>CONCATENATE(TEXT(Sales[[#This Row],[OrderDate]],"yyyy"),"-",TEXT(Sales[[#This Row],[OrderDate]],"mm"))</f>
        <v>2017-07</v>
      </c>
      <c r="K871" s="4">
        <v>42955</v>
      </c>
      <c r="L871">
        <v>10</v>
      </c>
      <c r="M871" t="s">
        <v>742</v>
      </c>
      <c r="N871" t="s">
        <v>153</v>
      </c>
      <c r="O871" t="s">
        <v>45</v>
      </c>
      <c r="P871" t="s">
        <v>41</v>
      </c>
      <c r="Q871" t="s">
        <v>23</v>
      </c>
      <c r="R871" t="s">
        <v>33</v>
      </c>
      <c r="S871" t="s">
        <v>67</v>
      </c>
      <c r="T871" t="s">
        <v>35</v>
      </c>
      <c r="U871" t="s">
        <v>36</v>
      </c>
    </row>
    <row r="872" spans="1:21" x14ac:dyDescent="0.35">
      <c r="A872" t="s">
        <v>760</v>
      </c>
      <c r="B872">
        <v>44046001</v>
      </c>
      <c r="C872">
        <v>1</v>
      </c>
      <c r="D872" s="1">
        <v>2171.29</v>
      </c>
      <c r="E872" s="1">
        <v>3578.27</v>
      </c>
      <c r="F872" s="6">
        <f>Sales[[#This Row],[OrderQuantity]]*Sales[[#This Row],[ItemCost]]</f>
        <v>2171.29</v>
      </c>
      <c r="G872" s="6">
        <f>Sales[[#This Row],[OrderQuantity]]*Sales[[#This Row],[ItemPrice]]</f>
        <v>3578.27</v>
      </c>
      <c r="H872" s="6">
        <f>Sales[[#This Row],[TotalRevenue]]-Sales[[#This Row],[TotalCost]]</f>
        <v>1406.98</v>
      </c>
      <c r="I872" s="4">
        <v>42946</v>
      </c>
      <c r="J872" s="4" t="str">
        <f>CONCATENATE(TEXT(Sales[[#This Row],[OrderDate]],"yyyy"),"-",TEXT(Sales[[#This Row],[OrderDate]],"mm"))</f>
        <v>2017-07</v>
      </c>
      <c r="K872" s="4">
        <v>42954</v>
      </c>
      <c r="L872">
        <v>8</v>
      </c>
      <c r="M872" t="s">
        <v>761</v>
      </c>
      <c r="N872" t="s">
        <v>607</v>
      </c>
      <c r="O872" t="s">
        <v>40</v>
      </c>
      <c r="P872" t="s">
        <v>41</v>
      </c>
      <c r="Q872" t="s">
        <v>23</v>
      </c>
      <c r="R872" t="s">
        <v>24</v>
      </c>
      <c r="S872" t="s">
        <v>84</v>
      </c>
      <c r="T872" t="s">
        <v>26</v>
      </c>
      <c r="U872" t="s">
        <v>27</v>
      </c>
    </row>
    <row r="873" spans="1:21" x14ac:dyDescent="0.35">
      <c r="A873" t="s">
        <v>762</v>
      </c>
      <c r="B873">
        <v>44047001</v>
      </c>
      <c r="C873">
        <v>1</v>
      </c>
      <c r="D873" s="1">
        <v>1912.15</v>
      </c>
      <c r="E873" s="1">
        <v>3399.99</v>
      </c>
      <c r="F873" s="6">
        <f>Sales[[#This Row],[OrderQuantity]]*Sales[[#This Row],[ItemCost]]</f>
        <v>1912.15</v>
      </c>
      <c r="G873" s="6">
        <f>Sales[[#This Row],[OrderQuantity]]*Sales[[#This Row],[ItemPrice]]</f>
        <v>3399.99</v>
      </c>
      <c r="H873" s="6">
        <f>Sales[[#This Row],[TotalRevenue]]-Sales[[#This Row],[TotalCost]]</f>
        <v>1487.8399999999997</v>
      </c>
      <c r="I873" s="4">
        <v>42946</v>
      </c>
      <c r="J873" s="4" t="str">
        <f>CONCATENATE(TEXT(Sales[[#This Row],[OrderDate]],"yyyy"),"-",TEXT(Sales[[#This Row],[OrderDate]],"mm"))</f>
        <v>2017-07</v>
      </c>
      <c r="K873" s="4">
        <v>42953</v>
      </c>
      <c r="L873">
        <v>7</v>
      </c>
      <c r="M873" t="s">
        <v>763</v>
      </c>
      <c r="N873" t="s">
        <v>764</v>
      </c>
      <c r="O873" t="s">
        <v>45</v>
      </c>
      <c r="P873" t="s">
        <v>41</v>
      </c>
      <c r="Q873" t="s">
        <v>23</v>
      </c>
      <c r="R873" t="s">
        <v>33</v>
      </c>
      <c r="S873" t="s">
        <v>67</v>
      </c>
      <c r="T873" t="s">
        <v>35</v>
      </c>
      <c r="U873" t="s">
        <v>36</v>
      </c>
    </row>
    <row r="874" spans="1:21" x14ac:dyDescent="0.35">
      <c r="A874" t="s">
        <v>785</v>
      </c>
      <c r="B874">
        <v>44057001</v>
      </c>
      <c r="C874">
        <v>1</v>
      </c>
      <c r="D874" s="1">
        <v>413.15</v>
      </c>
      <c r="E874" s="1">
        <v>699.1</v>
      </c>
      <c r="F874" s="6">
        <f>Sales[[#This Row],[OrderQuantity]]*Sales[[#This Row],[ItemCost]]</f>
        <v>413.15</v>
      </c>
      <c r="G874" s="6">
        <f>Sales[[#This Row],[OrderQuantity]]*Sales[[#This Row],[ItemPrice]]</f>
        <v>699.1</v>
      </c>
      <c r="H874" s="6">
        <f>Sales[[#This Row],[TotalRevenue]]-Sales[[#This Row],[TotalCost]]</f>
        <v>285.95000000000005</v>
      </c>
      <c r="I874" s="4">
        <v>42947</v>
      </c>
      <c r="J874" s="4" t="str">
        <f>CONCATENATE(TEXT(Sales[[#This Row],[OrderDate]],"yyyy"),"-",TEXT(Sales[[#This Row],[OrderDate]],"mm"))</f>
        <v>2017-07</v>
      </c>
      <c r="K874" s="4">
        <v>42950</v>
      </c>
      <c r="L874">
        <v>3</v>
      </c>
      <c r="M874" t="s">
        <v>786</v>
      </c>
      <c r="N874" t="s">
        <v>787</v>
      </c>
      <c r="O874" t="s">
        <v>40</v>
      </c>
      <c r="P874" t="s">
        <v>41</v>
      </c>
      <c r="Q874" t="s">
        <v>23</v>
      </c>
      <c r="R874" t="s">
        <v>24</v>
      </c>
      <c r="S874" t="s">
        <v>414</v>
      </c>
      <c r="T874" t="s">
        <v>1</v>
      </c>
      <c r="U874" t="s">
        <v>47</v>
      </c>
    </row>
    <row r="875" spans="1:21" x14ac:dyDescent="0.35">
      <c r="A875" t="s">
        <v>794</v>
      </c>
      <c r="B875">
        <v>44061001</v>
      </c>
      <c r="C875">
        <v>1</v>
      </c>
      <c r="D875" s="1">
        <v>2171.29</v>
      </c>
      <c r="E875" s="1">
        <v>3578.27</v>
      </c>
      <c r="F875" s="6">
        <f>Sales[[#This Row],[OrderQuantity]]*Sales[[#This Row],[ItemCost]]</f>
        <v>2171.29</v>
      </c>
      <c r="G875" s="6">
        <f>Sales[[#This Row],[OrderQuantity]]*Sales[[#This Row],[ItemPrice]]</f>
        <v>3578.27</v>
      </c>
      <c r="H875" s="6">
        <f>Sales[[#This Row],[TotalRevenue]]-Sales[[#This Row],[TotalCost]]</f>
        <v>1406.98</v>
      </c>
      <c r="I875" s="4">
        <v>42948</v>
      </c>
      <c r="J875" s="4" t="str">
        <f>CONCATENATE(TEXT(Sales[[#This Row],[OrderDate]],"yyyy"),"-",TEXT(Sales[[#This Row],[OrderDate]],"mm"))</f>
        <v>2017-08</v>
      </c>
      <c r="K875" s="4">
        <v>42953</v>
      </c>
      <c r="L875">
        <v>5</v>
      </c>
      <c r="M875" t="s">
        <v>795</v>
      </c>
      <c r="N875" t="s">
        <v>210</v>
      </c>
      <c r="O875" t="s">
        <v>115</v>
      </c>
      <c r="P875" t="s">
        <v>41</v>
      </c>
      <c r="Q875" t="s">
        <v>23</v>
      </c>
      <c r="R875" t="s">
        <v>24</v>
      </c>
      <c r="S875" t="s">
        <v>25</v>
      </c>
      <c r="T875" t="s">
        <v>26</v>
      </c>
      <c r="U875" t="s">
        <v>27</v>
      </c>
    </row>
    <row r="876" spans="1:21" x14ac:dyDescent="0.35">
      <c r="A876" t="s">
        <v>796</v>
      </c>
      <c r="B876">
        <v>44062001</v>
      </c>
      <c r="C876">
        <v>1</v>
      </c>
      <c r="D876" s="1">
        <v>2171.29</v>
      </c>
      <c r="E876" s="1">
        <v>3578.27</v>
      </c>
      <c r="F876" s="6">
        <f>Sales[[#This Row],[OrderQuantity]]*Sales[[#This Row],[ItemCost]]</f>
        <v>2171.29</v>
      </c>
      <c r="G876" s="6">
        <f>Sales[[#This Row],[OrderQuantity]]*Sales[[#This Row],[ItemPrice]]</f>
        <v>3578.27</v>
      </c>
      <c r="H876" s="6">
        <f>Sales[[#This Row],[TotalRevenue]]-Sales[[#This Row],[TotalCost]]</f>
        <v>1406.98</v>
      </c>
      <c r="I876" s="4">
        <v>42948</v>
      </c>
      <c r="J876" s="4" t="str">
        <f>CONCATENATE(TEXT(Sales[[#This Row],[OrderDate]],"yyyy"),"-",TEXT(Sales[[#This Row],[OrderDate]],"mm"))</f>
        <v>2017-08</v>
      </c>
      <c r="K876" s="4">
        <v>42951</v>
      </c>
      <c r="L876">
        <v>3</v>
      </c>
      <c r="M876" t="s">
        <v>797</v>
      </c>
      <c r="N876" t="s">
        <v>225</v>
      </c>
      <c r="O876" t="s">
        <v>115</v>
      </c>
      <c r="P876" t="s">
        <v>41</v>
      </c>
      <c r="Q876" t="s">
        <v>23</v>
      </c>
      <c r="R876" t="s">
        <v>24</v>
      </c>
      <c r="S876" t="s">
        <v>25</v>
      </c>
      <c r="T876" t="s">
        <v>26</v>
      </c>
      <c r="U876" t="s">
        <v>27</v>
      </c>
    </row>
    <row r="877" spans="1:21" x14ac:dyDescent="0.35">
      <c r="A877" t="s">
        <v>803</v>
      </c>
      <c r="B877">
        <v>44065001</v>
      </c>
      <c r="C877">
        <v>1</v>
      </c>
      <c r="D877" s="1">
        <v>2171.29</v>
      </c>
      <c r="E877" s="1">
        <v>3578.27</v>
      </c>
      <c r="F877" s="6">
        <f>Sales[[#This Row],[OrderQuantity]]*Sales[[#This Row],[ItemCost]]</f>
        <v>2171.29</v>
      </c>
      <c r="G877" s="6">
        <f>Sales[[#This Row],[OrderQuantity]]*Sales[[#This Row],[ItemPrice]]</f>
        <v>3578.27</v>
      </c>
      <c r="H877" s="6">
        <f>Sales[[#This Row],[TotalRevenue]]-Sales[[#This Row],[TotalCost]]</f>
        <v>1406.98</v>
      </c>
      <c r="I877" s="4">
        <v>42948</v>
      </c>
      <c r="J877" s="4" t="str">
        <f>CONCATENATE(TEXT(Sales[[#This Row],[OrderDate]],"yyyy"),"-",TEXT(Sales[[#This Row],[OrderDate]],"mm"))</f>
        <v>2017-08</v>
      </c>
      <c r="K877" s="4">
        <v>42956</v>
      </c>
      <c r="L877">
        <v>8</v>
      </c>
      <c r="M877" t="s">
        <v>804</v>
      </c>
      <c r="N877" t="s">
        <v>70</v>
      </c>
      <c r="O877" t="s">
        <v>45</v>
      </c>
      <c r="P877" t="s">
        <v>41</v>
      </c>
      <c r="Q877" t="s">
        <v>23</v>
      </c>
      <c r="R877" t="s">
        <v>24</v>
      </c>
      <c r="S877" t="s">
        <v>25</v>
      </c>
      <c r="T877" t="s">
        <v>26</v>
      </c>
      <c r="U877" t="s">
        <v>27</v>
      </c>
    </row>
    <row r="878" spans="1:21" x14ac:dyDescent="0.35">
      <c r="A878" t="s">
        <v>805</v>
      </c>
      <c r="B878">
        <v>44066001</v>
      </c>
      <c r="C878">
        <v>1</v>
      </c>
      <c r="D878" s="1">
        <v>1912.15</v>
      </c>
      <c r="E878" s="1">
        <v>3399.99</v>
      </c>
      <c r="F878" s="6">
        <f>Sales[[#This Row],[OrderQuantity]]*Sales[[#This Row],[ItemCost]]</f>
        <v>1912.15</v>
      </c>
      <c r="G878" s="6">
        <f>Sales[[#This Row],[OrderQuantity]]*Sales[[#This Row],[ItemPrice]]</f>
        <v>3399.99</v>
      </c>
      <c r="H878" s="6">
        <f>Sales[[#This Row],[TotalRevenue]]-Sales[[#This Row],[TotalCost]]</f>
        <v>1487.8399999999997</v>
      </c>
      <c r="I878" s="4">
        <v>42948</v>
      </c>
      <c r="J878" s="4" t="str">
        <f>CONCATENATE(TEXT(Sales[[#This Row],[OrderDate]],"yyyy"),"-",TEXT(Sales[[#This Row],[OrderDate]],"mm"))</f>
        <v>2017-08</v>
      </c>
      <c r="K878" s="4">
        <v>42955</v>
      </c>
      <c r="L878">
        <v>7</v>
      </c>
      <c r="M878" t="s">
        <v>806</v>
      </c>
      <c r="N878" t="s">
        <v>153</v>
      </c>
      <c r="O878" t="s">
        <v>45</v>
      </c>
      <c r="P878" t="s">
        <v>41</v>
      </c>
      <c r="Q878" t="s">
        <v>23</v>
      </c>
      <c r="R878" t="s">
        <v>33</v>
      </c>
      <c r="S878" t="s">
        <v>67</v>
      </c>
      <c r="T878" t="s">
        <v>35</v>
      </c>
      <c r="U878" t="s">
        <v>36</v>
      </c>
    </row>
    <row r="879" spans="1:21" x14ac:dyDescent="0.35">
      <c r="A879" t="s">
        <v>827</v>
      </c>
      <c r="B879">
        <v>44135001</v>
      </c>
      <c r="C879">
        <v>1</v>
      </c>
      <c r="D879" s="1">
        <v>2171.29</v>
      </c>
      <c r="E879" s="1">
        <v>3578.27</v>
      </c>
      <c r="F879" s="6">
        <f>Sales[[#This Row],[OrderQuantity]]*Sales[[#This Row],[ItemCost]]</f>
        <v>2171.29</v>
      </c>
      <c r="G879" s="6">
        <f>Sales[[#This Row],[OrderQuantity]]*Sales[[#This Row],[ItemPrice]]</f>
        <v>3578.27</v>
      </c>
      <c r="H879" s="6">
        <f>Sales[[#This Row],[TotalRevenue]]-Sales[[#This Row],[TotalCost]]</f>
        <v>1406.98</v>
      </c>
      <c r="I879" s="4">
        <v>42950</v>
      </c>
      <c r="J879" s="4" t="str">
        <f>CONCATENATE(TEXT(Sales[[#This Row],[OrderDate]],"yyyy"),"-",TEXT(Sales[[#This Row],[OrderDate]],"mm"))</f>
        <v>2017-08</v>
      </c>
      <c r="K879" s="4">
        <v>42958</v>
      </c>
      <c r="L879">
        <v>8</v>
      </c>
      <c r="M879" t="s">
        <v>828</v>
      </c>
      <c r="N879" t="s">
        <v>404</v>
      </c>
      <c r="O879" t="s">
        <v>45</v>
      </c>
      <c r="P879" t="s">
        <v>41</v>
      </c>
      <c r="Q879" t="s">
        <v>23</v>
      </c>
      <c r="R879" t="s">
        <v>24</v>
      </c>
      <c r="S879" t="s">
        <v>25</v>
      </c>
      <c r="T879" t="s">
        <v>26</v>
      </c>
      <c r="U879" t="s">
        <v>27</v>
      </c>
    </row>
    <row r="880" spans="1:21" x14ac:dyDescent="0.35">
      <c r="A880" t="s">
        <v>845</v>
      </c>
      <c r="B880">
        <v>44143001</v>
      </c>
      <c r="C880">
        <v>1</v>
      </c>
      <c r="D880" s="1">
        <v>2171.29</v>
      </c>
      <c r="E880" s="1">
        <v>3578.27</v>
      </c>
      <c r="F880" s="6">
        <f>Sales[[#This Row],[OrderQuantity]]*Sales[[#This Row],[ItemCost]]</f>
        <v>2171.29</v>
      </c>
      <c r="G880" s="6">
        <f>Sales[[#This Row],[OrderQuantity]]*Sales[[#This Row],[ItemPrice]]</f>
        <v>3578.27</v>
      </c>
      <c r="H880" s="6">
        <f>Sales[[#This Row],[TotalRevenue]]-Sales[[#This Row],[TotalCost]]</f>
        <v>1406.98</v>
      </c>
      <c r="I880" s="4">
        <v>42951</v>
      </c>
      <c r="J880" s="4" t="str">
        <f>CONCATENATE(TEXT(Sales[[#This Row],[OrderDate]],"yyyy"),"-",TEXT(Sales[[#This Row],[OrderDate]],"mm"))</f>
        <v>2017-08</v>
      </c>
      <c r="K880" s="4">
        <v>42954</v>
      </c>
      <c r="L880">
        <v>3</v>
      </c>
      <c r="M880" t="s">
        <v>846</v>
      </c>
      <c r="N880" t="s">
        <v>99</v>
      </c>
      <c r="O880" t="s">
        <v>45</v>
      </c>
      <c r="P880" t="s">
        <v>41</v>
      </c>
      <c r="Q880" t="s">
        <v>23</v>
      </c>
      <c r="R880" t="s">
        <v>24</v>
      </c>
      <c r="S880" t="s">
        <v>84</v>
      </c>
      <c r="T880" t="s">
        <v>26</v>
      </c>
      <c r="U880" t="s">
        <v>27</v>
      </c>
    </row>
    <row r="881" spans="1:21" x14ac:dyDescent="0.35">
      <c r="A881" t="s">
        <v>855</v>
      </c>
      <c r="B881">
        <v>44148001</v>
      </c>
      <c r="C881">
        <v>1</v>
      </c>
      <c r="D881" s="1">
        <v>2171.29</v>
      </c>
      <c r="E881" s="1">
        <v>3578.27</v>
      </c>
      <c r="F881" s="6">
        <f>Sales[[#This Row],[OrderQuantity]]*Sales[[#This Row],[ItemCost]]</f>
        <v>2171.29</v>
      </c>
      <c r="G881" s="6">
        <f>Sales[[#This Row],[OrderQuantity]]*Sales[[#This Row],[ItemPrice]]</f>
        <v>3578.27</v>
      </c>
      <c r="H881" s="6">
        <f>Sales[[#This Row],[TotalRevenue]]-Sales[[#This Row],[TotalCost]]</f>
        <v>1406.98</v>
      </c>
      <c r="I881" s="4">
        <v>42952</v>
      </c>
      <c r="J881" s="4" t="str">
        <f>CONCATENATE(TEXT(Sales[[#This Row],[OrderDate]],"yyyy"),"-",TEXT(Sales[[#This Row],[OrderDate]],"mm"))</f>
        <v>2017-08</v>
      </c>
      <c r="K881" s="4">
        <v>42959</v>
      </c>
      <c r="L881">
        <v>7</v>
      </c>
      <c r="M881" t="s">
        <v>856</v>
      </c>
      <c r="N881" t="s">
        <v>99</v>
      </c>
      <c r="O881" t="s">
        <v>45</v>
      </c>
      <c r="P881" t="s">
        <v>41</v>
      </c>
      <c r="Q881" t="s">
        <v>23</v>
      </c>
      <c r="R881" t="s">
        <v>24</v>
      </c>
      <c r="S881" t="s">
        <v>25</v>
      </c>
      <c r="T881" t="s">
        <v>26</v>
      </c>
      <c r="U881" t="s">
        <v>27</v>
      </c>
    </row>
    <row r="882" spans="1:21" x14ac:dyDescent="0.35">
      <c r="A882" t="s">
        <v>865</v>
      </c>
      <c r="B882">
        <v>44153001</v>
      </c>
      <c r="C882">
        <v>1</v>
      </c>
      <c r="D882" s="1">
        <v>2171.29</v>
      </c>
      <c r="E882" s="1">
        <v>3578.27</v>
      </c>
      <c r="F882" s="6">
        <f>Sales[[#This Row],[OrderQuantity]]*Sales[[#This Row],[ItemCost]]</f>
        <v>2171.29</v>
      </c>
      <c r="G882" s="6">
        <f>Sales[[#This Row],[OrderQuantity]]*Sales[[#This Row],[ItemPrice]]</f>
        <v>3578.27</v>
      </c>
      <c r="H882" s="6">
        <f>Sales[[#This Row],[TotalRevenue]]-Sales[[#This Row],[TotalCost]]</f>
        <v>1406.98</v>
      </c>
      <c r="I882" s="4">
        <v>42953</v>
      </c>
      <c r="J882" s="4" t="str">
        <f>CONCATENATE(TEXT(Sales[[#This Row],[OrderDate]],"yyyy"),"-",TEXT(Sales[[#This Row],[OrderDate]],"mm"))</f>
        <v>2017-08</v>
      </c>
      <c r="K882" s="4">
        <v>42962</v>
      </c>
      <c r="L882">
        <v>9</v>
      </c>
      <c r="M882" t="s">
        <v>866</v>
      </c>
      <c r="N882" t="s">
        <v>270</v>
      </c>
      <c r="O882" t="s">
        <v>45</v>
      </c>
      <c r="P882" t="s">
        <v>41</v>
      </c>
      <c r="Q882" t="s">
        <v>23</v>
      </c>
      <c r="R882" t="s">
        <v>24</v>
      </c>
      <c r="S882" t="s">
        <v>71</v>
      </c>
      <c r="T882" t="s">
        <v>26</v>
      </c>
      <c r="U882" t="s">
        <v>27</v>
      </c>
    </row>
    <row r="883" spans="1:21" x14ac:dyDescent="0.35">
      <c r="A883" t="s">
        <v>867</v>
      </c>
      <c r="B883">
        <v>44154001</v>
      </c>
      <c r="C883">
        <v>1</v>
      </c>
      <c r="D883" s="1">
        <v>2171.29</v>
      </c>
      <c r="E883" s="1">
        <v>3578.27</v>
      </c>
      <c r="F883" s="6">
        <f>Sales[[#This Row],[OrderQuantity]]*Sales[[#This Row],[ItemCost]]</f>
        <v>2171.29</v>
      </c>
      <c r="G883" s="6">
        <f>Sales[[#This Row],[OrderQuantity]]*Sales[[#This Row],[ItemPrice]]</f>
        <v>3578.27</v>
      </c>
      <c r="H883" s="6">
        <f>Sales[[#This Row],[TotalRevenue]]-Sales[[#This Row],[TotalCost]]</f>
        <v>1406.98</v>
      </c>
      <c r="I883" s="4">
        <v>42953</v>
      </c>
      <c r="J883" s="4" t="str">
        <f>CONCATENATE(TEXT(Sales[[#This Row],[OrderDate]],"yyyy"),"-",TEXT(Sales[[#This Row],[OrderDate]],"mm"))</f>
        <v>2017-08</v>
      </c>
      <c r="K883" s="4">
        <v>42960</v>
      </c>
      <c r="L883">
        <v>7</v>
      </c>
      <c r="M883" t="s">
        <v>868</v>
      </c>
      <c r="N883" t="s">
        <v>39</v>
      </c>
      <c r="O883" t="s">
        <v>40</v>
      </c>
      <c r="P883" t="s">
        <v>41</v>
      </c>
      <c r="Q883" t="s">
        <v>23</v>
      </c>
      <c r="R883" t="s">
        <v>24</v>
      </c>
      <c r="S883" t="s">
        <v>55</v>
      </c>
      <c r="T883" t="s">
        <v>26</v>
      </c>
      <c r="U883" t="s">
        <v>27</v>
      </c>
    </row>
    <row r="884" spans="1:21" x14ac:dyDescent="0.35">
      <c r="A884" t="s">
        <v>869</v>
      </c>
      <c r="B884">
        <v>44155001</v>
      </c>
      <c r="C884">
        <v>1</v>
      </c>
      <c r="D884" s="1">
        <v>2171.29</v>
      </c>
      <c r="E884" s="1">
        <v>3578.27</v>
      </c>
      <c r="F884" s="6">
        <f>Sales[[#This Row],[OrderQuantity]]*Sales[[#This Row],[ItemCost]]</f>
        <v>2171.29</v>
      </c>
      <c r="G884" s="6">
        <f>Sales[[#This Row],[OrderQuantity]]*Sales[[#This Row],[ItemPrice]]</f>
        <v>3578.27</v>
      </c>
      <c r="H884" s="6">
        <f>Sales[[#This Row],[TotalRevenue]]-Sales[[#This Row],[TotalCost]]</f>
        <v>1406.98</v>
      </c>
      <c r="I884" s="4">
        <v>42953</v>
      </c>
      <c r="J884" s="4" t="str">
        <f>CONCATENATE(TEXT(Sales[[#This Row],[OrderDate]],"yyyy"),"-",TEXT(Sales[[#This Row],[OrderDate]],"mm"))</f>
        <v>2017-08</v>
      </c>
      <c r="K884" s="4">
        <v>42956</v>
      </c>
      <c r="L884">
        <v>3</v>
      </c>
      <c r="M884" t="s">
        <v>870</v>
      </c>
      <c r="N884" t="s">
        <v>99</v>
      </c>
      <c r="O884" t="s">
        <v>45</v>
      </c>
      <c r="P884" t="s">
        <v>41</v>
      </c>
      <c r="Q884" t="s">
        <v>23</v>
      </c>
      <c r="R884" t="s">
        <v>24</v>
      </c>
      <c r="S884" t="s">
        <v>84</v>
      </c>
      <c r="T884" t="s">
        <v>26</v>
      </c>
      <c r="U884" t="s">
        <v>27</v>
      </c>
    </row>
    <row r="885" spans="1:21" x14ac:dyDescent="0.35">
      <c r="A885" t="s">
        <v>871</v>
      </c>
      <c r="B885">
        <v>44156001</v>
      </c>
      <c r="C885">
        <v>1</v>
      </c>
      <c r="D885" s="1">
        <v>1912.15</v>
      </c>
      <c r="E885" s="1">
        <v>3399.99</v>
      </c>
      <c r="F885" s="6">
        <f>Sales[[#This Row],[OrderQuantity]]*Sales[[#This Row],[ItemCost]]</f>
        <v>1912.15</v>
      </c>
      <c r="G885" s="6">
        <f>Sales[[#This Row],[OrderQuantity]]*Sales[[#This Row],[ItemPrice]]</f>
        <v>3399.99</v>
      </c>
      <c r="H885" s="6">
        <f>Sales[[#This Row],[TotalRevenue]]-Sales[[#This Row],[TotalCost]]</f>
        <v>1487.8399999999997</v>
      </c>
      <c r="I885" s="4">
        <v>42953</v>
      </c>
      <c r="J885" s="4" t="str">
        <f>CONCATENATE(TEXT(Sales[[#This Row],[OrderDate]],"yyyy"),"-",TEXT(Sales[[#This Row],[OrderDate]],"mm"))</f>
        <v>2017-08</v>
      </c>
      <c r="K885" s="4">
        <v>42961</v>
      </c>
      <c r="L885">
        <v>8</v>
      </c>
      <c r="M885" t="s">
        <v>872</v>
      </c>
      <c r="N885" t="s">
        <v>873</v>
      </c>
      <c r="O885" t="s">
        <v>115</v>
      </c>
      <c r="P885" t="s">
        <v>41</v>
      </c>
      <c r="Q885" t="s">
        <v>23</v>
      </c>
      <c r="R885" t="s">
        <v>33</v>
      </c>
      <c r="S885" t="s">
        <v>34</v>
      </c>
      <c r="T885" t="s">
        <v>35</v>
      </c>
      <c r="U885" t="s">
        <v>36</v>
      </c>
    </row>
    <row r="886" spans="1:21" x14ac:dyDescent="0.35">
      <c r="A886" t="s">
        <v>878</v>
      </c>
      <c r="B886">
        <v>44159001</v>
      </c>
      <c r="C886">
        <v>1</v>
      </c>
      <c r="D886" s="1">
        <v>2171.29</v>
      </c>
      <c r="E886" s="1">
        <v>3578.27</v>
      </c>
      <c r="F886" s="6">
        <f>Sales[[#This Row],[OrderQuantity]]*Sales[[#This Row],[ItemCost]]</f>
        <v>2171.29</v>
      </c>
      <c r="G886" s="6">
        <f>Sales[[#This Row],[OrderQuantity]]*Sales[[#This Row],[ItemPrice]]</f>
        <v>3578.27</v>
      </c>
      <c r="H886" s="6">
        <f>Sales[[#This Row],[TotalRevenue]]-Sales[[#This Row],[TotalCost]]</f>
        <v>1406.98</v>
      </c>
      <c r="I886" s="4">
        <v>42954</v>
      </c>
      <c r="J886" s="4" t="str">
        <f>CONCATENATE(TEXT(Sales[[#This Row],[OrderDate]],"yyyy"),"-",TEXT(Sales[[#This Row],[OrderDate]],"mm"))</f>
        <v>2017-08</v>
      </c>
      <c r="K886" s="4">
        <v>42959</v>
      </c>
      <c r="L886">
        <v>5</v>
      </c>
      <c r="M886" t="s">
        <v>879</v>
      </c>
      <c r="N886" t="s">
        <v>153</v>
      </c>
      <c r="O886" t="s">
        <v>45</v>
      </c>
      <c r="P886" t="s">
        <v>41</v>
      </c>
      <c r="Q886" t="s">
        <v>23</v>
      </c>
      <c r="R886" t="s">
        <v>24</v>
      </c>
      <c r="S886" t="s">
        <v>55</v>
      </c>
      <c r="T886" t="s">
        <v>26</v>
      </c>
      <c r="U886" t="s">
        <v>27</v>
      </c>
    </row>
    <row r="887" spans="1:21" x14ac:dyDescent="0.35">
      <c r="A887" t="s">
        <v>880</v>
      </c>
      <c r="B887">
        <v>44160001</v>
      </c>
      <c r="C887">
        <v>1</v>
      </c>
      <c r="D887" s="1">
        <v>2171.29</v>
      </c>
      <c r="E887" s="1">
        <v>3578.27</v>
      </c>
      <c r="F887" s="6">
        <f>Sales[[#This Row],[OrderQuantity]]*Sales[[#This Row],[ItemCost]]</f>
        <v>2171.29</v>
      </c>
      <c r="G887" s="6">
        <f>Sales[[#This Row],[OrderQuantity]]*Sales[[#This Row],[ItemPrice]]</f>
        <v>3578.27</v>
      </c>
      <c r="H887" s="6">
        <f>Sales[[#This Row],[TotalRevenue]]-Sales[[#This Row],[TotalCost]]</f>
        <v>1406.98</v>
      </c>
      <c r="I887" s="4">
        <v>42954</v>
      </c>
      <c r="J887" s="4" t="str">
        <f>CONCATENATE(TEXT(Sales[[#This Row],[OrderDate]],"yyyy"),"-",TEXT(Sales[[#This Row],[OrderDate]],"mm"))</f>
        <v>2017-08</v>
      </c>
      <c r="K887" s="4">
        <v>42962</v>
      </c>
      <c r="L887">
        <v>8</v>
      </c>
      <c r="M887" t="s">
        <v>881</v>
      </c>
      <c r="N887" t="s">
        <v>607</v>
      </c>
      <c r="O887" t="s">
        <v>40</v>
      </c>
      <c r="P887" t="s">
        <v>41</v>
      </c>
      <c r="Q887" t="s">
        <v>23</v>
      </c>
      <c r="R887" t="s">
        <v>24</v>
      </c>
      <c r="S887" t="s">
        <v>71</v>
      </c>
      <c r="T887" t="s">
        <v>26</v>
      </c>
      <c r="U887" t="s">
        <v>27</v>
      </c>
    </row>
    <row r="888" spans="1:21" x14ac:dyDescent="0.35">
      <c r="A888" t="s">
        <v>885</v>
      </c>
      <c r="B888">
        <v>44162001</v>
      </c>
      <c r="C888">
        <v>1</v>
      </c>
      <c r="D888" s="1">
        <v>2171.29</v>
      </c>
      <c r="E888" s="1">
        <v>3578.27</v>
      </c>
      <c r="F888" s="6">
        <f>Sales[[#This Row],[OrderQuantity]]*Sales[[#This Row],[ItemCost]]</f>
        <v>2171.29</v>
      </c>
      <c r="G888" s="6">
        <f>Sales[[#This Row],[OrderQuantity]]*Sales[[#This Row],[ItemPrice]]</f>
        <v>3578.27</v>
      </c>
      <c r="H888" s="6">
        <f>Sales[[#This Row],[TotalRevenue]]-Sales[[#This Row],[TotalCost]]</f>
        <v>1406.98</v>
      </c>
      <c r="I888" s="4">
        <v>42955</v>
      </c>
      <c r="J888" s="4" t="str">
        <f>CONCATENATE(TEXT(Sales[[#This Row],[OrderDate]],"yyyy"),"-",TEXT(Sales[[#This Row],[OrderDate]],"mm"))</f>
        <v>2017-08</v>
      </c>
      <c r="K888" s="4">
        <v>42960</v>
      </c>
      <c r="L888">
        <v>5</v>
      </c>
      <c r="M888" t="s">
        <v>886</v>
      </c>
      <c r="N888" t="s">
        <v>99</v>
      </c>
      <c r="O888" t="s">
        <v>45</v>
      </c>
      <c r="P888" t="s">
        <v>41</v>
      </c>
      <c r="Q888" t="s">
        <v>23</v>
      </c>
      <c r="R888" t="s">
        <v>24</v>
      </c>
      <c r="S888" t="s">
        <v>55</v>
      </c>
      <c r="T888" t="s">
        <v>26</v>
      </c>
      <c r="U888" t="s">
        <v>27</v>
      </c>
    </row>
    <row r="889" spans="1:21" x14ac:dyDescent="0.35">
      <c r="A889" t="s">
        <v>887</v>
      </c>
      <c r="B889">
        <v>44163001</v>
      </c>
      <c r="C889">
        <v>1</v>
      </c>
      <c r="D889" s="1">
        <v>2171.29</v>
      </c>
      <c r="E889" s="1">
        <v>3578.27</v>
      </c>
      <c r="F889" s="6">
        <f>Sales[[#This Row],[OrderQuantity]]*Sales[[#This Row],[ItemCost]]</f>
        <v>2171.29</v>
      </c>
      <c r="G889" s="6">
        <f>Sales[[#This Row],[OrderQuantity]]*Sales[[#This Row],[ItemPrice]]</f>
        <v>3578.27</v>
      </c>
      <c r="H889" s="6">
        <f>Sales[[#This Row],[TotalRevenue]]-Sales[[#This Row],[TotalCost]]</f>
        <v>1406.98</v>
      </c>
      <c r="I889" s="4">
        <v>42955</v>
      </c>
      <c r="J889" s="4" t="str">
        <f>CONCATENATE(TEXT(Sales[[#This Row],[OrderDate]],"yyyy"),"-",TEXT(Sales[[#This Row],[OrderDate]],"mm"))</f>
        <v>2017-08</v>
      </c>
      <c r="K889" s="4">
        <v>42965</v>
      </c>
      <c r="L889">
        <v>10</v>
      </c>
      <c r="M889" t="s">
        <v>888</v>
      </c>
      <c r="N889" t="s">
        <v>74</v>
      </c>
      <c r="O889" t="s">
        <v>45</v>
      </c>
      <c r="P889" t="s">
        <v>41</v>
      </c>
      <c r="Q889" t="s">
        <v>23</v>
      </c>
      <c r="R889" t="s">
        <v>24</v>
      </c>
      <c r="S889" t="s">
        <v>88</v>
      </c>
      <c r="T889" t="s">
        <v>26</v>
      </c>
      <c r="U889" t="s">
        <v>27</v>
      </c>
    </row>
    <row r="890" spans="1:21" x14ac:dyDescent="0.35">
      <c r="A890" t="s">
        <v>889</v>
      </c>
      <c r="B890">
        <v>44164001</v>
      </c>
      <c r="C890">
        <v>1</v>
      </c>
      <c r="D890" s="1">
        <v>2171.29</v>
      </c>
      <c r="E890" s="1">
        <v>3578.27</v>
      </c>
      <c r="F890" s="6">
        <f>Sales[[#This Row],[OrderQuantity]]*Sales[[#This Row],[ItemCost]]</f>
        <v>2171.29</v>
      </c>
      <c r="G890" s="6">
        <f>Sales[[#This Row],[OrderQuantity]]*Sales[[#This Row],[ItemPrice]]</f>
        <v>3578.27</v>
      </c>
      <c r="H890" s="6">
        <f>Sales[[#This Row],[TotalRevenue]]-Sales[[#This Row],[TotalCost]]</f>
        <v>1406.98</v>
      </c>
      <c r="I890" s="4">
        <v>42955</v>
      </c>
      <c r="J890" s="4" t="str">
        <f>CONCATENATE(TEXT(Sales[[#This Row],[OrderDate]],"yyyy"),"-",TEXT(Sales[[#This Row],[OrderDate]],"mm"))</f>
        <v>2017-08</v>
      </c>
      <c r="K890" s="4">
        <v>42965</v>
      </c>
      <c r="L890">
        <v>10</v>
      </c>
      <c r="M890" t="s">
        <v>890</v>
      </c>
      <c r="N890" t="s">
        <v>141</v>
      </c>
      <c r="O890" t="s">
        <v>45</v>
      </c>
      <c r="P890" t="s">
        <v>41</v>
      </c>
      <c r="Q890" t="s">
        <v>23</v>
      </c>
      <c r="R890" t="s">
        <v>24</v>
      </c>
      <c r="S890" t="s">
        <v>25</v>
      </c>
      <c r="T890" t="s">
        <v>26</v>
      </c>
      <c r="U890" t="s">
        <v>27</v>
      </c>
    </row>
    <row r="891" spans="1:21" x14ac:dyDescent="0.35">
      <c r="A891" t="s">
        <v>893</v>
      </c>
      <c r="B891">
        <v>44166001</v>
      </c>
      <c r="C891">
        <v>1</v>
      </c>
      <c r="D891" s="1">
        <v>413.15</v>
      </c>
      <c r="E891" s="1">
        <v>699.1</v>
      </c>
      <c r="F891" s="6">
        <f>Sales[[#This Row],[OrderQuantity]]*Sales[[#This Row],[ItemCost]]</f>
        <v>413.15</v>
      </c>
      <c r="G891" s="6">
        <f>Sales[[#This Row],[OrderQuantity]]*Sales[[#This Row],[ItemPrice]]</f>
        <v>699.1</v>
      </c>
      <c r="H891" s="6">
        <f>Sales[[#This Row],[TotalRevenue]]-Sales[[#This Row],[TotalCost]]</f>
        <v>285.95000000000005</v>
      </c>
      <c r="I891" s="4">
        <v>42955</v>
      </c>
      <c r="J891" s="4" t="str">
        <f>CONCATENATE(TEXT(Sales[[#This Row],[OrderDate]],"yyyy"),"-",TEXT(Sales[[#This Row],[OrderDate]],"mm"))</f>
        <v>2017-08</v>
      </c>
      <c r="K891" s="4">
        <v>42965</v>
      </c>
      <c r="L891">
        <v>10</v>
      </c>
      <c r="M891" t="s">
        <v>894</v>
      </c>
      <c r="N891" t="s">
        <v>895</v>
      </c>
      <c r="O891" t="s">
        <v>40</v>
      </c>
      <c r="P891" t="s">
        <v>41</v>
      </c>
      <c r="Q891" t="s">
        <v>23</v>
      </c>
      <c r="R891" t="s">
        <v>24</v>
      </c>
      <c r="S891" t="s">
        <v>414</v>
      </c>
      <c r="T891" t="s">
        <v>1</v>
      </c>
      <c r="U891" t="s">
        <v>47</v>
      </c>
    </row>
    <row r="892" spans="1:21" x14ac:dyDescent="0.35">
      <c r="A892" t="s">
        <v>902</v>
      </c>
      <c r="B892">
        <v>44169001</v>
      </c>
      <c r="C892">
        <v>1</v>
      </c>
      <c r="D892" s="1">
        <v>2171.29</v>
      </c>
      <c r="E892" s="1">
        <v>3578.27</v>
      </c>
      <c r="F892" s="6">
        <f>Sales[[#This Row],[OrderQuantity]]*Sales[[#This Row],[ItemCost]]</f>
        <v>2171.29</v>
      </c>
      <c r="G892" s="6">
        <f>Sales[[#This Row],[OrderQuantity]]*Sales[[#This Row],[ItemPrice]]</f>
        <v>3578.27</v>
      </c>
      <c r="H892" s="6">
        <f>Sales[[#This Row],[TotalRevenue]]-Sales[[#This Row],[TotalCost]]</f>
        <v>1406.98</v>
      </c>
      <c r="I892" s="4">
        <v>42956</v>
      </c>
      <c r="J892" s="4" t="str">
        <f>CONCATENATE(TEXT(Sales[[#This Row],[OrderDate]],"yyyy"),"-",TEXT(Sales[[#This Row],[OrderDate]],"mm"))</f>
        <v>2017-08</v>
      </c>
      <c r="K892" s="4">
        <v>42959</v>
      </c>
      <c r="L892">
        <v>3</v>
      </c>
      <c r="M892" t="s">
        <v>903</v>
      </c>
      <c r="N892" t="s">
        <v>607</v>
      </c>
      <c r="O892" t="s">
        <v>40</v>
      </c>
      <c r="P892" t="s">
        <v>41</v>
      </c>
      <c r="Q892" t="s">
        <v>23</v>
      </c>
      <c r="R892" t="s">
        <v>24</v>
      </c>
      <c r="S892" t="s">
        <v>55</v>
      </c>
      <c r="T892" t="s">
        <v>26</v>
      </c>
      <c r="U892" t="s">
        <v>27</v>
      </c>
    </row>
    <row r="893" spans="1:21" x14ac:dyDescent="0.35">
      <c r="A893" t="s">
        <v>904</v>
      </c>
      <c r="B893">
        <v>44170001</v>
      </c>
      <c r="C893">
        <v>1</v>
      </c>
      <c r="D893" s="1">
        <v>2171.29</v>
      </c>
      <c r="E893" s="1">
        <v>3578.27</v>
      </c>
      <c r="F893" s="6">
        <f>Sales[[#This Row],[OrderQuantity]]*Sales[[#This Row],[ItemCost]]</f>
        <v>2171.29</v>
      </c>
      <c r="G893" s="6">
        <f>Sales[[#This Row],[OrderQuantity]]*Sales[[#This Row],[ItemPrice]]</f>
        <v>3578.27</v>
      </c>
      <c r="H893" s="6">
        <f>Sales[[#This Row],[TotalRevenue]]-Sales[[#This Row],[TotalCost]]</f>
        <v>1406.98</v>
      </c>
      <c r="I893" s="4">
        <v>42956</v>
      </c>
      <c r="J893" s="4" t="str">
        <f>CONCATENATE(TEXT(Sales[[#This Row],[OrderDate]],"yyyy"),"-",TEXT(Sales[[#This Row],[OrderDate]],"mm"))</f>
        <v>2017-08</v>
      </c>
      <c r="K893" s="4">
        <v>42963</v>
      </c>
      <c r="L893">
        <v>7</v>
      </c>
      <c r="M893" t="s">
        <v>905</v>
      </c>
      <c r="N893" t="s">
        <v>99</v>
      </c>
      <c r="O893" t="s">
        <v>45</v>
      </c>
      <c r="P893" t="s">
        <v>41</v>
      </c>
      <c r="Q893" t="s">
        <v>23</v>
      </c>
      <c r="R893" t="s">
        <v>24</v>
      </c>
      <c r="S893" t="s">
        <v>88</v>
      </c>
      <c r="T893" t="s">
        <v>26</v>
      </c>
      <c r="U893" t="s">
        <v>27</v>
      </c>
    </row>
    <row r="894" spans="1:21" x14ac:dyDescent="0.35">
      <c r="A894" t="s">
        <v>906</v>
      </c>
      <c r="B894">
        <v>44171001</v>
      </c>
      <c r="C894">
        <v>1</v>
      </c>
      <c r="D894" s="1">
        <v>2171.29</v>
      </c>
      <c r="E894" s="1">
        <v>3578.27</v>
      </c>
      <c r="F894" s="6">
        <f>Sales[[#This Row],[OrderQuantity]]*Sales[[#This Row],[ItemCost]]</f>
        <v>2171.29</v>
      </c>
      <c r="G894" s="6">
        <f>Sales[[#This Row],[OrderQuantity]]*Sales[[#This Row],[ItemPrice]]</f>
        <v>3578.27</v>
      </c>
      <c r="H894" s="6">
        <f>Sales[[#This Row],[TotalRevenue]]-Sales[[#This Row],[TotalCost]]</f>
        <v>1406.98</v>
      </c>
      <c r="I894" s="4">
        <v>42956</v>
      </c>
      <c r="J894" s="4" t="str">
        <f>CONCATENATE(TEXT(Sales[[#This Row],[OrderDate]],"yyyy"),"-",TEXT(Sales[[#This Row],[OrderDate]],"mm"))</f>
        <v>2017-08</v>
      </c>
      <c r="K894" s="4">
        <v>42965</v>
      </c>
      <c r="L894">
        <v>9</v>
      </c>
      <c r="M894" t="s">
        <v>907</v>
      </c>
      <c r="N894" t="s">
        <v>470</v>
      </c>
      <c r="O894" t="s">
        <v>45</v>
      </c>
      <c r="P894" t="s">
        <v>41</v>
      </c>
      <c r="Q894" t="s">
        <v>23</v>
      </c>
      <c r="R894" t="s">
        <v>24</v>
      </c>
      <c r="S894" t="s">
        <v>84</v>
      </c>
      <c r="T894" t="s">
        <v>26</v>
      </c>
      <c r="U894" t="s">
        <v>27</v>
      </c>
    </row>
    <row r="895" spans="1:21" x14ac:dyDescent="0.35">
      <c r="A895" t="s">
        <v>908</v>
      </c>
      <c r="B895">
        <v>44172001</v>
      </c>
      <c r="C895">
        <v>1</v>
      </c>
      <c r="D895" s="1">
        <v>413.15</v>
      </c>
      <c r="E895" s="1">
        <v>699.1</v>
      </c>
      <c r="F895" s="6">
        <f>Sales[[#This Row],[OrderQuantity]]*Sales[[#This Row],[ItemCost]]</f>
        <v>413.15</v>
      </c>
      <c r="G895" s="6">
        <f>Sales[[#This Row],[OrderQuantity]]*Sales[[#This Row],[ItemPrice]]</f>
        <v>699.1</v>
      </c>
      <c r="H895" s="6">
        <f>Sales[[#This Row],[TotalRevenue]]-Sales[[#This Row],[TotalCost]]</f>
        <v>285.95000000000005</v>
      </c>
      <c r="I895" s="4">
        <v>42956</v>
      </c>
      <c r="J895" s="4" t="str">
        <f>CONCATENATE(TEXT(Sales[[#This Row],[OrderDate]],"yyyy"),"-",TEXT(Sales[[#This Row],[OrderDate]],"mm"))</f>
        <v>2017-08</v>
      </c>
      <c r="K895" s="4">
        <v>42962</v>
      </c>
      <c r="L895">
        <v>6</v>
      </c>
      <c r="M895" t="s">
        <v>909</v>
      </c>
      <c r="N895" t="s">
        <v>910</v>
      </c>
      <c r="O895" t="s">
        <v>45</v>
      </c>
      <c r="P895" t="s">
        <v>41</v>
      </c>
      <c r="Q895" t="s">
        <v>23</v>
      </c>
      <c r="R895" t="s">
        <v>24</v>
      </c>
      <c r="S895" t="s">
        <v>414</v>
      </c>
      <c r="T895" t="s">
        <v>1</v>
      </c>
      <c r="U895" t="s">
        <v>47</v>
      </c>
    </row>
    <row r="896" spans="1:21" x14ac:dyDescent="0.35">
      <c r="A896" t="s">
        <v>922</v>
      </c>
      <c r="B896">
        <v>44178001</v>
      </c>
      <c r="C896">
        <v>1</v>
      </c>
      <c r="D896" s="1">
        <v>2171.29</v>
      </c>
      <c r="E896" s="1">
        <v>3578.27</v>
      </c>
      <c r="F896" s="6">
        <f>Sales[[#This Row],[OrderQuantity]]*Sales[[#This Row],[ItemCost]]</f>
        <v>2171.29</v>
      </c>
      <c r="G896" s="6">
        <f>Sales[[#This Row],[OrderQuantity]]*Sales[[#This Row],[ItemPrice]]</f>
        <v>3578.27</v>
      </c>
      <c r="H896" s="6">
        <f>Sales[[#This Row],[TotalRevenue]]-Sales[[#This Row],[TotalCost]]</f>
        <v>1406.98</v>
      </c>
      <c r="I896" s="4">
        <v>42958</v>
      </c>
      <c r="J896" s="4" t="str">
        <f>CONCATENATE(TEXT(Sales[[#This Row],[OrderDate]],"yyyy"),"-",TEXT(Sales[[#This Row],[OrderDate]],"mm"))</f>
        <v>2017-08</v>
      </c>
      <c r="K896" s="4">
        <v>42966</v>
      </c>
      <c r="L896">
        <v>8</v>
      </c>
      <c r="M896" t="s">
        <v>923</v>
      </c>
      <c r="N896" t="s">
        <v>568</v>
      </c>
      <c r="O896" t="s">
        <v>45</v>
      </c>
      <c r="P896" t="s">
        <v>41</v>
      </c>
      <c r="Q896" t="s">
        <v>23</v>
      </c>
      <c r="R896" t="s">
        <v>24</v>
      </c>
      <c r="S896" t="s">
        <v>71</v>
      </c>
      <c r="T896" t="s">
        <v>26</v>
      </c>
      <c r="U896" t="s">
        <v>27</v>
      </c>
    </row>
    <row r="897" spans="1:21" x14ac:dyDescent="0.35">
      <c r="A897" t="s">
        <v>924</v>
      </c>
      <c r="B897">
        <v>44179001</v>
      </c>
      <c r="C897">
        <v>1</v>
      </c>
      <c r="D897" s="1">
        <v>1898.09</v>
      </c>
      <c r="E897" s="1">
        <v>3374.99</v>
      </c>
      <c r="F897" s="6">
        <f>Sales[[#This Row],[OrderQuantity]]*Sales[[#This Row],[ItemCost]]</f>
        <v>1898.09</v>
      </c>
      <c r="G897" s="6">
        <f>Sales[[#This Row],[OrderQuantity]]*Sales[[#This Row],[ItemPrice]]</f>
        <v>3374.99</v>
      </c>
      <c r="H897" s="6">
        <f>Sales[[#This Row],[TotalRevenue]]-Sales[[#This Row],[TotalCost]]</f>
        <v>1476.8999999999999</v>
      </c>
      <c r="I897" s="4">
        <v>42958</v>
      </c>
      <c r="J897" s="4" t="str">
        <f>CONCATENATE(TEXT(Sales[[#This Row],[OrderDate]],"yyyy"),"-",TEXT(Sales[[#This Row],[OrderDate]],"mm"))</f>
        <v>2017-08</v>
      </c>
      <c r="K897" s="4">
        <v>42960</v>
      </c>
      <c r="L897">
        <v>2</v>
      </c>
      <c r="M897" t="s">
        <v>925</v>
      </c>
      <c r="N897" t="s">
        <v>926</v>
      </c>
      <c r="O897" t="s">
        <v>115</v>
      </c>
      <c r="P897" t="s">
        <v>41</v>
      </c>
      <c r="Q897" t="s">
        <v>23</v>
      </c>
      <c r="R897" t="s">
        <v>33</v>
      </c>
      <c r="S897" t="s">
        <v>160</v>
      </c>
      <c r="T897" t="s">
        <v>1</v>
      </c>
      <c r="U897" t="s">
        <v>36</v>
      </c>
    </row>
    <row r="898" spans="1:21" x14ac:dyDescent="0.35">
      <c r="A898" t="s">
        <v>933</v>
      </c>
      <c r="B898">
        <v>44183001</v>
      </c>
      <c r="C898">
        <v>1</v>
      </c>
      <c r="D898" s="1">
        <v>2171.29</v>
      </c>
      <c r="E898" s="1">
        <v>3578.27</v>
      </c>
      <c r="F898" s="6">
        <f>Sales[[#This Row],[OrderQuantity]]*Sales[[#This Row],[ItemCost]]</f>
        <v>2171.29</v>
      </c>
      <c r="G898" s="6">
        <f>Sales[[#This Row],[OrderQuantity]]*Sales[[#This Row],[ItemPrice]]</f>
        <v>3578.27</v>
      </c>
      <c r="H898" s="6">
        <f>Sales[[#This Row],[TotalRevenue]]-Sales[[#This Row],[TotalCost]]</f>
        <v>1406.98</v>
      </c>
      <c r="I898" s="4">
        <v>42959</v>
      </c>
      <c r="J898" s="4" t="str">
        <f>CONCATENATE(TEXT(Sales[[#This Row],[OrderDate]],"yyyy"),"-",TEXT(Sales[[#This Row],[OrderDate]],"mm"))</f>
        <v>2017-08</v>
      </c>
      <c r="K898" s="4">
        <v>42964</v>
      </c>
      <c r="L898">
        <v>5</v>
      </c>
      <c r="M898" t="s">
        <v>934</v>
      </c>
      <c r="N898" t="s">
        <v>118</v>
      </c>
      <c r="O898" t="s">
        <v>45</v>
      </c>
      <c r="P898" t="s">
        <v>41</v>
      </c>
      <c r="Q898" t="s">
        <v>23</v>
      </c>
      <c r="R898" t="s">
        <v>24</v>
      </c>
      <c r="S898" t="s">
        <v>25</v>
      </c>
      <c r="T898" t="s">
        <v>26</v>
      </c>
      <c r="U898" t="s">
        <v>27</v>
      </c>
    </row>
    <row r="899" spans="1:21" x14ac:dyDescent="0.35">
      <c r="A899" t="s">
        <v>939</v>
      </c>
      <c r="B899">
        <v>44186001</v>
      </c>
      <c r="C899">
        <v>1</v>
      </c>
      <c r="D899" s="1">
        <v>1912.15</v>
      </c>
      <c r="E899" s="1">
        <v>3399.99</v>
      </c>
      <c r="F899" s="6">
        <f>Sales[[#This Row],[OrderQuantity]]*Sales[[#This Row],[ItemCost]]</f>
        <v>1912.15</v>
      </c>
      <c r="G899" s="6">
        <f>Sales[[#This Row],[OrderQuantity]]*Sales[[#This Row],[ItemPrice]]</f>
        <v>3399.99</v>
      </c>
      <c r="H899" s="6">
        <f>Sales[[#This Row],[TotalRevenue]]-Sales[[#This Row],[TotalCost]]</f>
        <v>1487.8399999999997</v>
      </c>
      <c r="I899" s="4">
        <v>42960</v>
      </c>
      <c r="J899" s="4" t="str">
        <f>CONCATENATE(TEXT(Sales[[#This Row],[OrderDate]],"yyyy"),"-",TEXT(Sales[[#This Row],[OrderDate]],"mm"))</f>
        <v>2017-08</v>
      </c>
      <c r="K899" s="4">
        <v>42962</v>
      </c>
      <c r="L899">
        <v>2</v>
      </c>
      <c r="M899" t="s">
        <v>940</v>
      </c>
      <c r="N899" t="s">
        <v>99</v>
      </c>
      <c r="O899" t="s">
        <v>45</v>
      </c>
      <c r="P899" t="s">
        <v>41</v>
      </c>
      <c r="Q899" t="s">
        <v>23</v>
      </c>
      <c r="R899" t="s">
        <v>33</v>
      </c>
      <c r="S899" t="s">
        <v>194</v>
      </c>
      <c r="T899" t="s">
        <v>35</v>
      </c>
      <c r="U899" t="s">
        <v>36</v>
      </c>
    </row>
    <row r="900" spans="1:21" x14ac:dyDescent="0.35">
      <c r="A900" t="s">
        <v>954</v>
      </c>
      <c r="B900">
        <v>44193001</v>
      </c>
      <c r="C900">
        <v>1</v>
      </c>
      <c r="D900" s="1">
        <v>2171.29</v>
      </c>
      <c r="E900" s="1">
        <v>3578.27</v>
      </c>
      <c r="F900" s="6">
        <f>Sales[[#This Row],[OrderQuantity]]*Sales[[#This Row],[ItemCost]]</f>
        <v>2171.29</v>
      </c>
      <c r="G900" s="6">
        <f>Sales[[#This Row],[OrderQuantity]]*Sales[[#This Row],[ItemPrice]]</f>
        <v>3578.27</v>
      </c>
      <c r="H900" s="6">
        <f>Sales[[#This Row],[TotalRevenue]]-Sales[[#This Row],[TotalCost]]</f>
        <v>1406.98</v>
      </c>
      <c r="I900" s="4">
        <v>42962</v>
      </c>
      <c r="J900" s="4" t="str">
        <f>CONCATENATE(TEXT(Sales[[#This Row],[OrderDate]],"yyyy"),"-",TEXT(Sales[[#This Row],[OrderDate]],"mm"))</f>
        <v>2017-08</v>
      </c>
      <c r="K900" s="4">
        <v>42966</v>
      </c>
      <c r="L900">
        <v>4</v>
      </c>
      <c r="M900" t="s">
        <v>955</v>
      </c>
      <c r="N900" t="s">
        <v>247</v>
      </c>
      <c r="O900" t="s">
        <v>45</v>
      </c>
      <c r="P900" t="s">
        <v>41</v>
      </c>
      <c r="Q900" t="s">
        <v>23</v>
      </c>
      <c r="R900" t="s">
        <v>24</v>
      </c>
      <c r="S900" t="s">
        <v>71</v>
      </c>
      <c r="T900" t="s">
        <v>26</v>
      </c>
      <c r="U900" t="s">
        <v>27</v>
      </c>
    </row>
    <row r="901" spans="1:21" x14ac:dyDescent="0.35">
      <c r="A901" t="s">
        <v>962</v>
      </c>
      <c r="B901">
        <v>44197001</v>
      </c>
      <c r="C901">
        <v>1</v>
      </c>
      <c r="D901" s="1">
        <v>2171.29</v>
      </c>
      <c r="E901" s="1">
        <v>3578.27</v>
      </c>
      <c r="F901" s="6">
        <f>Sales[[#This Row],[OrderQuantity]]*Sales[[#This Row],[ItemCost]]</f>
        <v>2171.29</v>
      </c>
      <c r="G901" s="6">
        <f>Sales[[#This Row],[OrderQuantity]]*Sales[[#This Row],[ItemPrice]]</f>
        <v>3578.27</v>
      </c>
      <c r="H901" s="6">
        <f>Sales[[#This Row],[TotalRevenue]]-Sales[[#This Row],[TotalCost]]</f>
        <v>1406.98</v>
      </c>
      <c r="I901" s="4">
        <v>42963</v>
      </c>
      <c r="J901" s="4" t="str">
        <f>CONCATENATE(TEXT(Sales[[#This Row],[OrderDate]],"yyyy"),"-",TEXT(Sales[[#This Row],[OrderDate]],"mm"))</f>
        <v>2017-08</v>
      </c>
      <c r="K901" s="4">
        <v>42971</v>
      </c>
      <c r="L901">
        <v>8</v>
      </c>
      <c r="M901" t="s">
        <v>963</v>
      </c>
      <c r="N901" t="s">
        <v>118</v>
      </c>
      <c r="O901" t="s">
        <v>45</v>
      </c>
      <c r="P901" t="s">
        <v>41</v>
      </c>
      <c r="Q901" t="s">
        <v>23</v>
      </c>
      <c r="R901" t="s">
        <v>24</v>
      </c>
      <c r="S901" t="s">
        <v>71</v>
      </c>
      <c r="T901" t="s">
        <v>26</v>
      </c>
      <c r="U901" t="s">
        <v>27</v>
      </c>
    </row>
    <row r="902" spans="1:21" x14ac:dyDescent="0.35">
      <c r="A902" t="s">
        <v>964</v>
      </c>
      <c r="B902">
        <v>44198001</v>
      </c>
      <c r="C902">
        <v>1</v>
      </c>
      <c r="D902" s="1">
        <v>2171.29</v>
      </c>
      <c r="E902" s="1">
        <v>3578.27</v>
      </c>
      <c r="F902" s="6">
        <f>Sales[[#This Row],[OrderQuantity]]*Sales[[#This Row],[ItemCost]]</f>
        <v>2171.29</v>
      </c>
      <c r="G902" s="6">
        <f>Sales[[#This Row],[OrderQuantity]]*Sales[[#This Row],[ItemPrice]]</f>
        <v>3578.27</v>
      </c>
      <c r="H902" s="6">
        <f>Sales[[#This Row],[TotalRevenue]]-Sales[[#This Row],[TotalCost]]</f>
        <v>1406.98</v>
      </c>
      <c r="I902" s="4">
        <v>42963</v>
      </c>
      <c r="J902" s="4" t="str">
        <f>CONCATENATE(TEXT(Sales[[#This Row],[OrderDate]],"yyyy"),"-",TEXT(Sales[[#This Row],[OrderDate]],"mm"))</f>
        <v>2017-08</v>
      </c>
      <c r="K902" s="4">
        <v>42970</v>
      </c>
      <c r="L902">
        <v>7</v>
      </c>
      <c r="M902" t="s">
        <v>965</v>
      </c>
      <c r="N902" t="s">
        <v>204</v>
      </c>
      <c r="O902" t="s">
        <v>45</v>
      </c>
      <c r="P902" t="s">
        <v>41</v>
      </c>
      <c r="Q902" t="s">
        <v>23</v>
      </c>
      <c r="R902" t="s">
        <v>24</v>
      </c>
      <c r="S902" t="s">
        <v>25</v>
      </c>
      <c r="T902" t="s">
        <v>26</v>
      </c>
      <c r="U902" t="s">
        <v>27</v>
      </c>
    </row>
    <row r="903" spans="1:21" x14ac:dyDescent="0.35">
      <c r="A903" t="s">
        <v>972</v>
      </c>
      <c r="B903">
        <v>44202001</v>
      </c>
      <c r="C903">
        <v>1</v>
      </c>
      <c r="D903" s="1">
        <v>2171.29</v>
      </c>
      <c r="E903" s="1">
        <v>3578.27</v>
      </c>
      <c r="F903" s="6">
        <f>Sales[[#This Row],[OrderQuantity]]*Sales[[#This Row],[ItemCost]]</f>
        <v>2171.29</v>
      </c>
      <c r="G903" s="6">
        <f>Sales[[#This Row],[OrderQuantity]]*Sales[[#This Row],[ItemPrice]]</f>
        <v>3578.27</v>
      </c>
      <c r="H903" s="6">
        <f>Sales[[#This Row],[TotalRevenue]]-Sales[[#This Row],[TotalCost]]</f>
        <v>1406.98</v>
      </c>
      <c r="I903" s="4">
        <v>42964</v>
      </c>
      <c r="J903" s="4" t="str">
        <f>CONCATENATE(TEXT(Sales[[#This Row],[OrderDate]],"yyyy"),"-",TEXT(Sales[[#This Row],[OrderDate]],"mm"))</f>
        <v>2017-08</v>
      </c>
      <c r="K903" s="4">
        <v>42969</v>
      </c>
      <c r="L903">
        <v>5</v>
      </c>
      <c r="M903" t="s">
        <v>973</v>
      </c>
      <c r="N903" t="s">
        <v>118</v>
      </c>
      <c r="O903" t="s">
        <v>45</v>
      </c>
      <c r="P903" t="s">
        <v>41</v>
      </c>
      <c r="Q903" t="s">
        <v>23</v>
      </c>
      <c r="R903" t="s">
        <v>24</v>
      </c>
      <c r="S903" t="s">
        <v>55</v>
      </c>
      <c r="T903" t="s">
        <v>26</v>
      </c>
      <c r="U903" t="s">
        <v>27</v>
      </c>
    </row>
    <row r="904" spans="1:21" x14ac:dyDescent="0.35">
      <c r="A904" t="s">
        <v>974</v>
      </c>
      <c r="B904">
        <v>44203001</v>
      </c>
      <c r="C904">
        <v>1</v>
      </c>
      <c r="D904" s="1">
        <v>2171.29</v>
      </c>
      <c r="E904" s="1">
        <v>3578.27</v>
      </c>
      <c r="F904" s="6">
        <f>Sales[[#This Row],[OrderQuantity]]*Sales[[#This Row],[ItemCost]]</f>
        <v>2171.29</v>
      </c>
      <c r="G904" s="6">
        <f>Sales[[#This Row],[OrderQuantity]]*Sales[[#This Row],[ItemPrice]]</f>
        <v>3578.27</v>
      </c>
      <c r="H904" s="6">
        <f>Sales[[#This Row],[TotalRevenue]]-Sales[[#This Row],[TotalCost]]</f>
        <v>1406.98</v>
      </c>
      <c r="I904" s="4">
        <v>42964</v>
      </c>
      <c r="J904" s="4" t="str">
        <f>CONCATENATE(TEXT(Sales[[#This Row],[OrderDate]],"yyyy"),"-",TEXT(Sales[[#This Row],[OrderDate]],"mm"))</f>
        <v>2017-08</v>
      </c>
      <c r="K904" s="4">
        <v>42967</v>
      </c>
      <c r="L904">
        <v>3</v>
      </c>
      <c r="M904" t="s">
        <v>975</v>
      </c>
      <c r="N904" t="s">
        <v>247</v>
      </c>
      <c r="O904" t="s">
        <v>45</v>
      </c>
      <c r="P904" t="s">
        <v>41</v>
      </c>
      <c r="Q904" t="s">
        <v>23</v>
      </c>
      <c r="R904" t="s">
        <v>24</v>
      </c>
      <c r="S904" t="s">
        <v>71</v>
      </c>
      <c r="T904" t="s">
        <v>26</v>
      </c>
      <c r="U904" t="s">
        <v>27</v>
      </c>
    </row>
    <row r="905" spans="1:21" x14ac:dyDescent="0.35">
      <c r="A905" t="s">
        <v>976</v>
      </c>
      <c r="B905">
        <v>44204001</v>
      </c>
      <c r="C905">
        <v>1</v>
      </c>
      <c r="D905" s="1">
        <v>413.15</v>
      </c>
      <c r="E905" s="1">
        <v>699.1</v>
      </c>
      <c r="F905" s="6">
        <f>Sales[[#This Row],[OrderQuantity]]*Sales[[#This Row],[ItemCost]]</f>
        <v>413.15</v>
      </c>
      <c r="G905" s="6">
        <f>Sales[[#This Row],[OrderQuantity]]*Sales[[#This Row],[ItemPrice]]</f>
        <v>699.1</v>
      </c>
      <c r="H905" s="6">
        <f>Sales[[#This Row],[TotalRevenue]]-Sales[[#This Row],[TotalCost]]</f>
        <v>285.95000000000005</v>
      </c>
      <c r="I905" s="4">
        <v>42964</v>
      </c>
      <c r="J905" s="4" t="str">
        <f>CONCATENATE(TEXT(Sales[[#This Row],[OrderDate]],"yyyy"),"-",TEXT(Sales[[#This Row],[OrderDate]],"mm"))</f>
        <v>2017-08</v>
      </c>
      <c r="K905" s="4">
        <v>42969</v>
      </c>
      <c r="L905">
        <v>5</v>
      </c>
      <c r="M905" t="s">
        <v>977</v>
      </c>
      <c r="N905" t="s">
        <v>228</v>
      </c>
      <c r="O905" t="s">
        <v>45</v>
      </c>
      <c r="P905" t="s">
        <v>41</v>
      </c>
      <c r="Q905" t="s">
        <v>23</v>
      </c>
      <c r="R905" t="s">
        <v>24</v>
      </c>
      <c r="S905" t="s">
        <v>46</v>
      </c>
      <c r="T905" t="s">
        <v>1</v>
      </c>
      <c r="U905" t="s">
        <v>47</v>
      </c>
    </row>
    <row r="906" spans="1:21" x14ac:dyDescent="0.35">
      <c r="A906" t="s">
        <v>982</v>
      </c>
      <c r="B906">
        <v>44207001</v>
      </c>
      <c r="C906">
        <v>1</v>
      </c>
      <c r="D906" s="1">
        <v>2171.29</v>
      </c>
      <c r="E906" s="1">
        <v>3578.27</v>
      </c>
      <c r="F906" s="6">
        <f>Sales[[#This Row],[OrderQuantity]]*Sales[[#This Row],[ItemCost]]</f>
        <v>2171.29</v>
      </c>
      <c r="G906" s="6">
        <f>Sales[[#This Row],[OrderQuantity]]*Sales[[#This Row],[ItemPrice]]</f>
        <v>3578.27</v>
      </c>
      <c r="H906" s="6">
        <f>Sales[[#This Row],[TotalRevenue]]-Sales[[#This Row],[TotalCost]]</f>
        <v>1406.98</v>
      </c>
      <c r="I906" s="4">
        <v>42965</v>
      </c>
      <c r="J906" s="4" t="str">
        <f>CONCATENATE(TEXT(Sales[[#This Row],[OrderDate]],"yyyy"),"-",TEXT(Sales[[#This Row],[OrderDate]],"mm"))</f>
        <v>2017-08</v>
      </c>
      <c r="K906" s="4">
        <v>42975</v>
      </c>
      <c r="L906">
        <v>10</v>
      </c>
      <c r="M906" t="s">
        <v>983</v>
      </c>
      <c r="N906" t="s">
        <v>984</v>
      </c>
      <c r="O906" t="s">
        <v>45</v>
      </c>
      <c r="P906" t="s">
        <v>41</v>
      </c>
      <c r="Q906" t="s">
        <v>23</v>
      </c>
      <c r="R906" t="s">
        <v>24</v>
      </c>
      <c r="S906" t="s">
        <v>84</v>
      </c>
      <c r="T906" t="s">
        <v>26</v>
      </c>
      <c r="U906" t="s">
        <v>27</v>
      </c>
    </row>
    <row r="907" spans="1:21" x14ac:dyDescent="0.35">
      <c r="A907" t="s">
        <v>985</v>
      </c>
      <c r="B907">
        <v>44208001</v>
      </c>
      <c r="C907">
        <v>1</v>
      </c>
      <c r="D907" s="1">
        <v>1912.15</v>
      </c>
      <c r="E907" s="1">
        <v>3399.99</v>
      </c>
      <c r="F907" s="6">
        <f>Sales[[#This Row],[OrderQuantity]]*Sales[[#This Row],[ItemCost]]</f>
        <v>1912.15</v>
      </c>
      <c r="G907" s="6">
        <f>Sales[[#This Row],[OrderQuantity]]*Sales[[#This Row],[ItemPrice]]</f>
        <v>3399.99</v>
      </c>
      <c r="H907" s="6">
        <f>Sales[[#This Row],[TotalRevenue]]-Sales[[#This Row],[TotalCost]]</f>
        <v>1487.8399999999997</v>
      </c>
      <c r="I907" s="4">
        <v>42965</v>
      </c>
      <c r="J907" s="4" t="str">
        <f>CONCATENATE(TEXT(Sales[[#This Row],[OrderDate]],"yyyy"),"-",TEXT(Sales[[#This Row],[OrderDate]],"mm"))</f>
        <v>2017-08</v>
      </c>
      <c r="K907" s="4">
        <v>42967</v>
      </c>
      <c r="L907">
        <v>2</v>
      </c>
      <c r="M907" t="s">
        <v>986</v>
      </c>
      <c r="N907" t="s">
        <v>987</v>
      </c>
      <c r="O907" t="s">
        <v>45</v>
      </c>
      <c r="P907" t="s">
        <v>41</v>
      </c>
      <c r="Q907" t="s">
        <v>23</v>
      </c>
      <c r="R907" t="s">
        <v>33</v>
      </c>
      <c r="S907" t="s">
        <v>194</v>
      </c>
      <c r="T907" t="s">
        <v>35</v>
      </c>
      <c r="U907" t="s">
        <v>36</v>
      </c>
    </row>
    <row r="908" spans="1:21" x14ac:dyDescent="0.35">
      <c r="A908" t="s">
        <v>992</v>
      </c>
      <c r="B908">
        <v>44211001</v>
      </c>
      <c r="C908">
        <v>1</v>
      </c>
      <c r="D908" s="1">
        <v>2171.29</v>
      </c>
      <c r="E908" s="1">
        <v>3578.27</v>
      </c>
      <c r="F908" s="6">
        <f>Sales[[#This Row],[OrderQuantity]]*Sales[[#This Row],[ItemCost]]</f>
        <v>2171.29</v>
      </c>
      <c r="G908" s="6">
        <f>Sales[[#This Row],[OrderQuantity]]*Sales[[#This Row],[ItemPrice]]</f>
        <v>3578.27</v>
      </c>
      <c r="H908" s="6">
        <f>Sales[[#This Row],[TotalRevenue]]-Sales[[#This Row],[TotalCost]]</f>
        <v>1406.98</v>
      </c>
      <c r="I908" s="4">
        <v>42966</v>
      </c>
      <c r="J908" s="4" t="str">
        <f>CONCATENATE(TEXT(Sales[[#This Row],[OrderDate]],"yyyy"),"-",TEXT(Sales[[#This Row],[OrderDate]],"mm"))</f>
        <v>2017-08</v>
      </c>
      <c r="K908" s="4">
        <v>42971</v>
      </c>
      <c r="L908">
        <v>5</v>
      </c>
      <c r="M908" t="s">
        <v>993</v>
      </c>
      <c r="N908" t="s">
        <v>270</v>
      </c>
      <c r="O908" t="s">
        <v>45</v>
      </c>
      <c r="P908" t="s">
        <v>41</v>
      </c>
      <c r="Q908" t="s">
        <v>23</v>
      </c>
      <c r="R908" t="s">
        <v>24</v>
      </c>
      <c r="S908" t="s">
        <v>84</v>
      </c>
      <c r="T908" t="s">
        <v>26</v>
      </c>
      <c r="U908" t="s">
        <v>27</v>
      </c>
    </row>
    <row r="909" spans="1:21" x14ac:dyDescent="0.35">
      <c r="A909" t="s">
        <v>994</v>
      </c>
      <c r="B909">
        <v>44212001</v>
      </c>
      <c r="C909">
        <v>1</v>
      </c>
      <c r="D909" s="1">
        <v>2171.29</v>
      </c>
      <c r="E909" s="1">
        <v>3578.27</v>
      </c>
      <c r="F909" s="6">
        <f>Sales[[#This Row],[OrderQuantity]]*Sales[[#This Row],[ItemCost]]</f>
        <v>2171.29</v>
      </c>
      <c r="G909" s="6">
        <f>Sales[[#This Row],[OrderQuantity]]*Sales[[#This Row],[ItemPrice]]</f>
        <v>3578.27</v>
      </c>
      <c r="H909" s="6">
        <f>Sales[[#This Row],[TotalRevenue]]-Sales[[#This Row],[TotalCost]]</f>
        <v>1406.98</v>
      </c>
      <c r="I909" s="4">
        <v>42966</v>
      </c>
      <c r="J909" s="4" t="str">
        <f>CONCATENATE(TEXT(Sales[[#This Row],[OrderDate]],"yyyy"),"-",TEXT(Sales[[#This Row],[OrderDate]],"mm"))</f>
        <v>2017-08</v>
      </c>
      <c r="K909" s="4">
        <v>42975</v>
      </c>
      <c r="L909">
        <v>9</v>
      </c>
      <c r="M909" t="s">
        <v>995</v>
      </c>
      <c r="N909" t="s">
        <v>996</v>
      </c>
      <c r="O909" t="s">
        <v>45</v>
      </c>
      <c r="P909" t="s">
        <v>41</v>
      </c>
      <c r="Q909" t="s">
        <v>23</v>
      </c>
      <c r="R909" t="s">
        <v>24</v>
      </c>
      <c r="S909" t="s">
        <v>71</v>
      </c>
      <c r="T909" t="s">
        <v>26</v>
      </c>
      <c r="U909" t="s">
        <v>27</v>
      </c>
    </row>
    <row r="910" spans="1:21" x14ac:dyDescent="0.35">
      <c r="A910" t="s">
        <v>1001</v>
      </c>
      <c r="B910">
        <v>44215001</v>
      </c>
      <c r="C910">
        <v>1</v>
      </c>
      <c r="D910" s="1">
        <v>2171.29</v>
      </c>
      <c r="E910" s="1">
        <v>3578.27</v>
      </c>
      <c r="F910" s="6">
        <f>Sales[[#This Row],[OrderQuantity]]*Sales[[#This Row],[ItemCost]]</f>
        <v>2171.29</v>
      </c>
      <c r="G910" s="6">
        <f>Sales[[#This Row],[OrderQuantity]]*Sales[[#This Row],[ItemPrice]]</f>
        <v>3578.27</v>
      </c>
      <c r="H910" s="6">
        <f>Sales[[#This Row],[TotalRevenue]]-Sales[[#This Row],[TotalCost]]</f>
        <v>1406.98</v>
      </c>
      <c r="I910" s="4">
        <v>42967</v>
      </c>
      <c r="J910" s="4" t="str">
        <f>CONCATENATE(TEXT(Sales[[#This Row],[OrderDate]],"yyyy"),"-",TEXT(Sales[[#This Row],[OrderDate]],"mm"))</f>
        <v>2017-08</v>
      </c>
      <c r="K910" s="4">
        <v>42976</v>
      </c>
      <c r="L910">
        <v>9</v>
      </c>
      <c r="M910" t="s">
        <v>1002</v>
      </c>
      <c r="N910" t="s">
        <v>267</v>
      </c>
      <c r="O910" t="s">
        <v>115</v>
      </c>
      <c r="P910" t="s">
        <v>41</v>
      </c>
      <c r="Q910" t="s">
        <v>23</v>
      </c>
      <c r="R910" t="s">
        <v>24</v>
      </c>
      <c r="S910" t="s">
        <v>71</v>
      </c>
      <c r="T910" t="s">
        <v>26</v>
      </c>
      <c r="U910" t="s">
        <v>27</v>
      </c>
    </row>
    <row r="911" spans="1:21" x14ac:dyDescent="0.35">
      <c r="A911" t="s">
        <v>1006</v>
      </c>
      <c r="B911">
        <v>44217001</v>
      </c>
      <c r="C911">
        <v>1</v>
      </c>
      <c r="D911" s="1">
        <v>2171.29</v>
      </c>
      <c r="E911" s="1">
        <v>3578.27</v>
      </c>
      <c r="F911" s="6">
        <f>Sales[[#This Row],[OrderQuantity]]*Sales[[#This Row],[ItemCost]]</f>
        <v>2171.29</v>
      </c>
      <c r="G911" s="6">
        <f>Sales[[#This Row],[OrderQuantity]]*Sales[[#This Row],[ItemPrice]]</f>
        <v>3578.27</v>
      </c>
      <c r="H911" s="6">
        <f>Sales[[#This Row],[TotalRevenue]]-Sales[[#This Row],[TotalCost]]</f>
        <v>1406.98</v>
      </c>
      <c r="I911" s="4">
        <v>42967</v>
      </c>
      <c r="J911" s="4" t="str">
        <f>CONCATENATE(TEXT(Sales[[#This Row],[OrderDate]],"yyyy"),"-",TEXT(Sales[[#This Row],[OrderDate]],"mm"))</f>
        <v>2017-08</v>
      </c>
      <c r="K911" s="4">
        <v>42973</v>
      </c>
      <c r="L911">
        <v>6</v>
      </c>
      <c r="M911" t="s">
        <v>1007</v>
      </c>
      <c r="N911" t="s">
        <v>130</v>
      </c>
      <c r="O911" t="s">
        <v>115</v>
      </c>
      <c r="P911" t="s">
        <v>41</v>
      </c>
      <c r="Q911" t="s">
        <v>23</v>
      </c>
      <c r="R911" t="s">
        <v>24</v>
      </c>
      <c r="S911" t="s">
        <v>25</v>
      </c>
      <c r="T911" t="s">
        <v>26</v>
      </c>
      <c r="U911" t="s">
        <v>27</v>
      </c>
    </row>
    <row r="912" spans="1:21" x14ac:dyDescent="0.35">
      <c r="A912" t="s">
        <v>1011</v>
      </c>
      <c r="B912">
        <v>44219001</v>
      </c>
      <c r="C912">
        <v>1</v>
      </c>
      <c r="D912" s="1">
        <v>413.15</v>
      </c>
      <c r="E912" s="1">
        <v>699.1</v>
      </c>
      <c r="F912" s="6">
        <f>Sales[[#This Row],[OrderQuantity]]*Sales[[#This Row],[ItemCost]]</f>
        <v>413.15</v>
      </c>
      <c r="G912" s="6">
        <f>Sales[[#This Row],[OrderQuantity]]*Sales[[#This Row],[ItemPrice]]</f>
        <v>699.1</v>
      </c>
      <c r="H912" s="6">
        <f>Sales[[#This Row],[TotalRevenue]]-Sales[[#This Row],[TotalCost]]</f>
        <v>285.95000000000005</v>
      </c>
      <c r="I912" s="4">
        <v>42967</v>
      </c>
      <c r="J912" s="4" t="str">
        <f>CONCATENATE(TEXT(Sales[[#This Row],[OrderDate]],"yyyy"),"-",TEXT(Sales[[#This Row],[OrderDate]],"mm"))</f>
        <v>2017-08</v>
      </c>
      <c r="K912" s="4">
        <v>42974</v>
      </c>
      <c r="L912">
        <v>7</v>
      </c>
      <c r="M912" t="s">
        <v>1012</v>
      </c>
      <c r="N912" t="s">
        <v>401</v>
      </c>
      <c r="O912" t="s">
        <v>45</v>
      </c>
      <c r="P912" t="s">
        <v>41</v>
      </c>
      <c r="Q912" t="s">
        <v>23</v>
      </c>
      <c r="R912" t="s">
        <v>24</v>
      </c>
      <c r="S912" t="s">
        <v>414</v>
      </c>
      <c r="T912" t="s">
        <v>1</v>
      </c>
      <c r="U912" t="s">
        <v>47</v>
      </c>
    </row>
    <row r="913" spans="1:21" x14ac:dyDescent="0.35">
      <c r="A913" t="s">
        <v>1022</v>
      </c>
      <c r="B913">
        <v>44224001</v>
      </c>
      <c r="C913">
        <v>1</v>
      </c>
      <c r="D913" s="1">
        <v>2171.29</v>
      </c>
      <c r="E913" s="1">
        <v>3578.27</v>
      </c>
      <c r="F913" s="6">
        <f>Sales[[#This Row],[OrderQuantity]]*Sales[[#This Row],[ItemCost]]</f>
        <v>2171.29</v>
      </c>
      <c r="G913" s="6">
        <f>Sales[[#This Row],[OrderQuantity]]*Sales[[#This Row],[ItemPrice]]</f>
        <v>3578.27</v>
      </c>
      <c r="H913" s="6">
        <f>Sales[[#This Row],[TotalRevenue]]-Sales[[#This Row],[TotalCost]]</f>
        <v>1406.98</v>
      </c>
      <c r="I913" s="4">
        <v>42968</v>
      </c>
      <c r="J913" s="4" t="str">
        <f>CONCATENATE(TEXT(Sales[[#This Row],[OrderDate]],"yyyy"),"-",TEXT(Sales[[#This Row],[OrderDate]],"mm"))</f>
        <v>2017-08</v>
      </c>
      <c r="K913" s="4">
        <v>42975</v>
      </c>
      <c r="L913">
        <v>7</v>
      </c>
      <c r="M913" t="s">
        <v>1023</v>
      </c>
      <c r="N913" t="s">
        <v>407</v>
      </c>
      <c r="O913" t="s">
        <v>45</v>
      </c>
      <c r="P913" t="s">
        <v>41</v>
      </c>
      <c r="Q913" t="s">
        <v>23</v>
      </c>
      <c r="R913" t="s">
        <v>24</v>
      </c>
      <c r="S913" t="s">
        <v>88</v>
      </c>
      <c r="T913" t="s">
        <v>26</v>
      </c>
      <c r="U913" t="s">
        <v>27</v>
      </c>
    </row>
    <row r="914" spans="1:21" x14ac:dyDescent="0.35">
      <c r="A914" t="s">
        <v>1035</v>
      </c>
      <c r="B914">
        <v>44229001</v>
      </c>
      <c r="C914">
        <v>1</v>
      </c>
      <c r="D914" s="1">
        <v>1912.15</v>
      </c>
      <c r="E914" s="1">
        <v>3399.99</v>
      </c>
      <c r="F914" s="6">
        <f>Sales[[#This Row],[OrderQuantity]]*Sales[[#This Row],[ItemCost]]</f>
        <v>1912.15</v>
      </c>
      <c r="G914" s="6">
        <f>Sales[[#This Row],[OrderQuantity]]*Sales[[#This Row],[ItemPrice]]</f>
        <v>3399.99</v>
      </c>
      <c r="H914" s="6">
        <f>Sales[[#This Row],[TotalRevenue]]-Sales[[#This Row],[TotalCost]]</f>
        <v>1487.8399999999997</v>
      </c>
      <c r="I914" s="4">
        <v>42969</v>
      </c>
      <c r="J914" s="4" t="str">
        <f>CONCATENATE(TEXT(Sales[[#This Row],[OrderDate]],"yyyy"),"-",TEXT(Sales[[#This Row],[OrderDate]],"mm"))</f>
        <v>2017-08</v>
      </c>
      <c r="K914" s="4">
        <v>42973</v>
      </c>
      <c r="L914">
        <v>4</v>
      </c>
      <c r="M914" t="s">
        <v>1036</v>
      </c>
      <c r="N914" t="s">
        <v>1037</v>
      </c>
      <c r="O914" t="s">
        <v>115</v>
      </c>
      <c r="P914" t="s">
        <v>41</v>
      </c>
      <c r="Q914" t="s">
        <v>23</v>
      </c>
      <c r="R914" t="s">
        <v>33</v>
      </c>
      <c r="S914" t="s">
        <v>67</v>
      </c>
      <c r="T914" t="s">
        <v>35</v>
      </c>
      <c r="U914" t="s">
        <v>36</v>
      </c>
    </row>
    <row r="915" spans="1:21" x14ac:dyDescent="0.35">
      <c r="A915" t="s">
        <v>1046</v>
      </c>
      <c r="B915">
        <v>44234001</v>
      </c>
      <c r="C915">
        <v>1</v>
      </c>
      <c r="D915" s="1">
        <v>2171.29</v>
      </c>
      <c r="E915" s="1">
        <v>3578.27</v>
      </c>
      <c r="F915" s="6">
        <f>Sales[[#This Row],[OrderQuantity]]*Sales[[#This Row],[ItemCost]]</f>
        <v>2171.29</v>
      </c>
      <c r="G915" s="6">
        <f>Sales[[#This Row],[OrderQuantity]]*Sales[[#This Row],[ItemPrice]]</f>
        <v>3578.27</v>
      </c>
      <c r="H915" s="6">
        <f>Sales[[#This Row],[TotalRevenue]]-Sales[[#This Row],[TotalCost]]</f>
        <v>1406.98</v>
      </c>
      <c r="I915" s="4">
        <v>42970</v>
      </c>
      <c r="J915" s="4" t="str">
        <f>CONCATENATE(TEXT(Sales[[#This Row],[OrderDate]],"yyyy"),"-",TEXT(Sales[[#This Row],[OrderDate]],"mm"))</f>
        <v>2017-08</v>
      </c>
      <c r="K915" s="4">
        <v>42979</v>
      </c>
      <c r="L915">
        <v>9</v>
      </c>
      <c r="M915" t="s">
        <v>1047</v>
      </c>
      <c r="N915" t="s">
        <v>558</v>
      </c>
      <c r="O915" t="s">
        <v>45</v>
      </c>
      <c r="P915" t="s">
        <v>41</v>
      </c>
      <c r="Q915" t="s">
        <v>23</v>
      </c>
      <c r="R915" t="s">
        <v>24</v>
      </c>
      <c r="S915" t="s">
        <v>71</v>
      </c>
      <c r="T915" t="s">
        <v>26</v>
      </c>
      <c r="U915" t="s">
        <v>27</v>
      </c>
    </row>
    <row r="916" spans="1:21" x14ac:dyDescent="0.35">
      <c r="A916" t="s">
        <v>1050</v>
      </c>
      <c r="B916">
        <v>44236001</v>
      </c>
      <c r="C916">
        <v>1</v>
      </c>
      <c r="D916" s="1">
        <v>2171.29</v>
      </c>
      <c r="E916" s="1">
        <v>3578.27</v>
      </c>
      <c r="F916" s="6">
        <f>Sales[[#This Row],[OrderQuantity]]*Sales[[#This Row],[ItemCost]]</f>
        <v>2171.29</v>
      </c>
      <c r="G916" s="6">
        <f>Sales[[#This Row],[OrderQuantity]]*Sales[[#This Row],[ItemPrice]]</f>
        <v>3578.27</v>
      </c>
      <c r="H916" s="6">
        <f>Sales[[#This Row],[TotalRevenue]]-Sales[[#This Row],[TotalCost]]</f>
        <v>1406.98</v>
      </c>
      <c r="I916" s="4">
        <v>42970</v>
      </c>
      <c r="J916" s="4" t="str">
        <f>CONCATENATE(TEXT(Sales[[#This Row],[OrderDate]],"yyyy"),"-",TEXT(Sales[[#This Row],[OrderDate]],"mm"))</f>
        <v>2017-08</v>
      </c>
      <c r="K916" s="4">
        <v>42973</v>
      </c>
      <c r="L916">
        <v>3</v>
      </c>
      <c r="M916" t="s">
        <v>1051</v>
      </c>
      <c r="N916" t="s">
        <v>1052</v>
      </c>
      <c r="O916" t="s">
        <v>115</v>
      </c>
      <c r="P916" t="s">
        <v>41</v>
      </c>
      <c r="Q916" t="s">
        <v>23</v>
      </c>
      <c r="R916" t="s">
        <v>24</v>
      </c>
      <c r="S916" t="s">
        <v>71</v>
      </c>
      <c r="T916" t="s">
        <v>26</v>
      </c>
      <c r="U916" t="s">
        <v>27</v>
      </c>
    </row>
    <row r="917" spans="1:21" x14ac:dyDescent="0.35">
      <c r="A917" t="s">
        <v>1062</v>
      </c>
      <c r="B917">
        <v>44241001</v>
      </c>
      <c r="C917">
        <v>1</v>
      </c>
      <c r="D917" s="1">
        <v>2171.29</v>
      </c>
      <c r="E917" s="1">
        <v>3578.27</v>
      </c>
      <c r="F917" s="6">
        <f>Sales[[#This Row],[OrderQuantity]]*Sales[[#This Row],[ItemCost]]</f>
        <v>2171.29</v>
      </c>
      <c r="G917" s="6">
        <f>Sales[[#This Row],[OrderQuantity]]*Sales[[#This Row],[ItemPrice]]</f>
        <v>3578.27</v>
      </c>
      <c r="H917" s="6">
        <f>Sales[[#This Row],[TotalRevenue]]-Sales[[#This Row],[TotalCost]]</f>
        <v>1406.98</v>
      </c>
      <c r="I917" s="4">
        <v>42971</v>
      </c>
      <c r="J917" s="4" t="str">
        <f>CONCATENATE(TEXT(Sales[[#This Row],[OrderDate]],"yyyy"),"-",TEXT(Sales[[#This Row],[OrderDate]],"mm"))</f>
        <v>2017-08</v>
      </c>
      <c r="K917" s="4">
        <v>42975</v>
      </c>
      <c r="L917">
        <v>4</v>
      </c>
      <c r="M917" t="s">
        <v>1063</v>
      </c>
      <c r="N917" t="s">
        <v>558</v>
      </c>
      <c r="O917" t="s">
        <v>45</v>
      </c>
      <c r="P917" t="s">
        <v>41</v>
      </c>
      <c r="Q917" t="s">
        <v>23</v>
      </c>
      <c r="R917" t="s">
        <v>24</v>
      </c>
      <c r="S917" t="s">
        <v>84</v>
      </c>
      <c r="T917" t="s">
        <v>26</v>
      </c>
      <c r="U917" t="s">
        <v>27</v>
      </c>
    </row>
    <row r="918" spans="1:21" x14ac:dyDescent="0.35">
      <c r="A918" t="s">
        <v>1064</v>
      </c>
      <c r="B918">
        <v>44242001</v>
      </c>
      <c r="C918">
        <v>1</v>
      </c>
      <c r="D918" s="1">
        <v>2171.29</v>
      </c>
      <c r="E918" s="1">
        <v>3578.27</v>
      </c>
      <c r="F918" s="6">
        <f>Sales[[#This Row],[OrderQuantity]]*Sales[[#This Row],[ItemCost]]</f>
        <v>2171.29</v>
      </c>
      <c r="G918" s="6">
        <f>Sales[[#This Row],[OrderQuantity]]*Sales[[#This Row],[ItemPrice]]</f>
        <v>3578.27</v>
      </c>
      <c r="H918" s="6">
        <f>Sales[[#This Row],[TotalRevenue]]-Sales[[#This Row],[TotalCost]]</f>
        <v>1406.98</v>
      </c>
      <c r="I918" s="4">
        <v>42971</v>
      </c>
      <c r="J918" s="4" t="str">
        <f>CONCATENATE(TEXT(Sales[[#This Row],[OrderDate]],"yyyy"),"-",TEXT(Sales[[#This Row],[OrderDate]],"mm"))</f>
        <v>2017-08</v>
      </c>
      <c r="K918" s="4">
        <v>42975</v>
      </c>
      <c r="L918">
        <v>4</v>
      </c>
      <c r="M918" t="s">
        <v>1065</v>
      </c>
      <c r="N918" t="s">
        <v>1066</v>
      </c>
      <c r="O918" t="s">
        <v>40</v>
      </c>
      <c r="P918" t="s">
        <v>41</v>
      </c>
      <c r="Q918" t="s">
        <v>23</v>
      </c>
      <c r="R918" t="s">
        <v>24</v>
      </c>
      <c r="S918" t="s">
        <v>84</v>
      </c>
      <c r="T918" t="s">
        <v>26</v>
      </c>
      <c r="U918" t="s">
        <v>27</v>
      </c>
    </row>
    <row r="919" spans="1:21" x14ac:dyDescent="0.35">
      <c r="A919" t="s">
        <v>1083</v>
      </c>
      <c r="B919">
        <v>44250001</v>
      </c>
      <c r="C919">
        <v>1</v>
      </c>
      <c r="D919" s="1">
        <v>2171.29</v>
      </c>
      <c r="E919" s="1">
        <v>3578.27</v>
      </c>
      <c r="F919" s="6">
        <f>Sales[[#This Row],[OrderQuantity]]*Sales[[#This Row],[ItemCost]]</f>
        <v>2171.29</v>
      </c>
      <c r="G919" s="6">
        <f>Sales[[#This Row],[OrderQuantity]]*Sales[[#This Row],[ItemPrice]]</f>
        <v>3578.27</v>
      </c>
      <c r="H919" s="6">
        <f>Sales[[#This Row],[TotalRevenue]]-Sales[[#This Row],[TotalCost]]</f>
        <v>1406.98</v>
      </c>
      <c r="I919" s="4">
        <v>42973</v>
      </c>
      <c r="J919" s="4" t="str">
        <f>CONCATENATE(TEXT(Sales[[#This Row],[OrderDate]],"yyyy"),"-",TEXT(Sales[[#This Row],[OrderDate]],"mm"))</f>
        <v>2017-08</v>
      </c>
      <c r="K919" s="4">
        <v>42980</v>
      </c>
      <c r="L919">
        <v>7</v>
      </c>
      <c r="M919" t="s">
        <v>1084</v>
      </c>
      <c r="N919" t="s">
        <v>764</v>
      </c>
      <c r="O919" t="s">
        <v>45</v>
      </c>
      <c r="P919" t="s">
        <v>41</v>
      </c>
      <c r="Q919" t="s">
        <v>23</v>
      </c>
      <c r="R919" t="s">
        <v>24</v>
      </c>
      <c r="S919" t="s">
        <v>71</v>
      </c>
      <c r="T919" t="s">
        <v>26</v>
      </c>
      <c r="U919" t="s">
        <v>27</v>
      </c>
    </row>
    <row r="920" spans="1:21" x14ac:dyDescent="0.35">
      <c r="A920" t="s">
        <v>1085</v>
      </c>
      <c r="B920">
        <v>44251001</v>
      </c>
      <c r="C920">
        <v>1</v>
      </c>
      <c r="D920" s="1">
        <v>2171.29</v>
      </c>
      <c r="E920" s="1">
        <v>3578.27</v>
      </c>
      <c r="F920" s="6">
        <f>Sales[[#This Row],[OrderQuantity]]*Sales[[#This Row],[ItemCost]]</f>
        <v>2171.29</v>
      </c>
      <c r="G920" s="6">
        <f>Sales[[#This Row],[OrderQuantity]]*Sales[[#This Row],[ItemPrice]]</f>
        <v>3578.27</v>
      </c>
      <c r="H920" s="6">
        <f>Sales[[#This Row],[TotalRevenue]]-Sales[[#This Row],[TotalCost]]</f>
        <v>1406.98</v>
      </c>
      <c r="I920" s="4">
        <v>42973</v>
      </c>
      <c r="J920" s="4" t="str">
        <f>CONCATENATE(TEXT(Sales[[#This Row],[OrderDate]],"yyyy"),"-",TEXT(Sales[[#This Row],[OrderDate]],"mm"))</f>
        <v>2017-08</v>
      </c>
      <c r="K920" s="4">
        <v>42982</v>
      </c>
      <c r="L920">
        <v>9</v>
      </c>
      <c r="M920" t="s">
        <v>1086</v>
      </c>
      <c r="N920" t="s">
        <v>477</v>
      </c>
      <c r="O920" t="s">
        <v>45</v>
      </c>
      <c r="P920" t="s">
        <v>41</v>
      </c>
      <c r="Q920" t="s">
        <v>23</v>
      </c>
      <c r="R920" t="s">
        <v>24</v>
      </c>
      <c r="S920" t="s">
        <v>55</v>
      </c>
      <c r="T920" t="s">
        <v>26</v>
      </c>
      <c r="U920" t="s">
        <v>27</v>
      </c>
    </row>
    <row r="921" spans="1:21" x14ac:dyDescent="0.35">
      <c r="A921" t="s">
        <v>1089</v>
      </c>
      <c r="B921">
        <v>44253001</v>
      </c>
      <c r="C921">
        <v>1</v>
      </c>
      <c r="D921" s="1">
        <v>2171.29</v>
      </c>
      <c r="E921" s="1">
        <v>3578.27</v>
      </c>
      <c r="F921" s="6">
        <f>Sales[[#This Row],[OrderQuantity]]*Sales[[#This Row],[ItemCost]]</f>
        <v>2171.29</v>
      </c>
      <c r="G921" s="6">
        <f>Sales[[#This Row],[OrderQuantity]]*Sales[[#This Row],[ItemPrice]]</f>
        <v>3578.27</v>
      </c>
      <c r="H921" s="6">
        <f>Sales[[#This Row],[TotalRevenue]]-Sales[[#This Row],[TotalCost]]</f>
        <v>1406.98</v>
      </c>
      <c r="I921" s="4">
        <v>42974</v>
      </c>
      <c r="J921" s="4" t="str">
        <f>CONCATENATE(TEXT(Sales[[#This Row],[OrderDate]],"yyyy"),"-",TEXT(Sales[[#This Row],[OrderDate]],"mm"))</f>
        <v>2017-08</v>
      </c>
      <c r="K921" s="4">
        <v>42977</v>
      </c>
      <c r="L921">
        <v>3</v>
      </c>
      <c r="M921" t="s">
        <v>1090</v>
      </c>
      <c r="N921" t="s">
        <v>153</v>
      </c>
      <c r="O921" t="s">
        <v>45</v>
      </c>
      <c r="P921" t="s">
        <v>41</v>
      </c>
      <c r="Q921" t="s">
        <v>23</v>
      </c>
      <c r="R921" t="s">
        <v>24</v>
      </c>
      <c r="S921" t="s">
        <v>25</v>
      </c>
      <c r="T921" t="s">
        <v>26</v>
      </c>
      <c r="U921" t="s">
        <v>27</v>
      </c>
    </row>
    <row r="922" spans="1:21" x14ac:dyDescent="0.35">
      <c r="A922" t="s">
        <v>1091</v>
      </c>
      <c r="B922">
        <v>44254001</v>
      </c>
      <c r="C922">
        <v>1</v>
      </c>
      <c r="D922" s="1">
        <v>2171.29</v>
      </c>
      <c r="E922" s="1">
        <v>3578.27</v>
      </c>
      <c r="F922" s="6">
        <f>Sales[[#This Row],[OrderQuantity]]*Sales[[#This Row],[ItemCost]]</f>
        <v>2171.29</v>
      </c>
      <c r="G922" s="6">
        <f>Sales[[#This Row],[OrderQuantity]]*Sales[[#This Row],[ItemPrice]]</f>
        <v>3578.27</v>
      </c>
      <c r="H922" s="6">
        <f>Sales[[#This Row],[TotalRevenue]]-Sales[[#This Row],[TotalCost]]</f>
        <v>1406.98</v>
      </c>
      <c r="I922" s="4">
        <v>42974</v>
      </c>
      <c r="J922" s="4" t="str">
        <f>CONCATENATE(TEXT(Sales[[#This Row],[OrderDate]],"yyyy"),"-",TEXT(Sales[[#This Row],[OrderDate]],"mm"))</f>
        <v>2017-08</v>
      </c>
      <c r="K922" s="4">
        <v>42979</v>
      </c>
      <c r="L922">
        <v>5</v>
      </c>
      <c r="M922" t="s">
        <v>1092</v>
      </c>
      <c r="N922" t="s">
        <v>187</v>
      </c>
      <c r="O922" t="s">
        <v>115</v>
      </c>
      <c r="P922" t="s">
        <v>41</v>
      </c>
      <c r="Q922" t="s">
        <v>23</v>
      </c>
      <c r="R922" t="s">
        <v>24</v>
      </c>
      <c r="S922" t="s">
        <v>88</v>
      </c>
      <c r="T922" t="s">
        <v>26</v>
      </c>
      <c r="U922" t="s">
        <v>27</v>
      </c>
    </row>
    <row r="923" spans="1:21" x14ac:dyDescent="0.35">
      <c r="A923" t="s">
        <v>1093</v>
      </c>
      <c r="B923">
        <v>44255001</v>
      </c>
      <c r="C923">
        <v>1</v>
      </c>
      <c r="D923" s="1">
        <v>413.15</v>
      </c>
      <c r="E923" s="1">
        <v>699.1</v>
      </c>
      <c r="F923" s="6">
        <f>Sales[[#This Row],[OrderQuantity]]*Sales[[#This Row],[ItemCost]]</f>
        <v>413.15</v>
      </c>
      <c r="G923" s="6">
        <f>Sales[[#This Row],[OrderQuantity]]*Sales[[#This Row],[ItemPrice]]</f>
        <v>699.1</v>
      </c>
      <c r="H923" s="6">
        <f>Sales[[#This Row],[TotalRevenue]]-Sales[[#This Row],[TotalCost]]</f>
        <v>285.95000000000005</v>
      </c>
      <c r="I923" s="4">
        <v>42974</v>
      </c>
      <c r="J923" s="4" t="str">
        <f>CONCATENATE(TEXT(Sales[[#This Row],[OrderDate]],"yyyy"),"-",TEXT(Sales[[#This Row],[OrderDate]],"mm"))</f>
        <v>2017-08</v>
      </c>
      <c r="K923" s="4">
        <v>42977</v>
      </c>
      <c r="L923">
        <v>3</v>
      </c>
      <c r="M923" t="s">
        <v>1094</v>
      </c>
      <c r="N923" t="s">
        <v>153</v>
      </c>
      <c r="O923" t="s">
        <v>45</v>
      </c>
      <c r="P923" t="s">
        <v>41</v>
      </c>
      <c r="Q923" t="s">
        <v>23</v>
      </c>
      <c r="R923" t="s">
        <v>24</v>
      </c>
      <c r="S923" t="s">
        <v>1095</v>
      </c>
      <c r="T923" t="s">
        <v>1</v>
      </c>
      <c r="U923" t="s">
        <v>47</v>
      </c>
    </row>
    <row r="924" spans="1:21" x14ac:dyDescent="0.35">
      <c r="A924" t="s">
        <v>1102</v>
      </c>
      <c r="B924">
        <v>44259001</v>
      </c>
      <c r="C924">
        <v>1</v>
      </c>
      <c r="D924" s="1">
        <v>2171.29</v>
      </c>
      <c r="E924" s="1">
        <v>3578.27</v>
      </c>
      <c r="F924" s="6">
        <f>Sales[[#This Row],[OrderQuantity]]*Sales[[#This Row],[ItemCost]]</f>
        <v>2171.29</v>
      </c>
      <c r="G924" s="6">
        <f>Sales[[#This Row],[OrderQuantity]]*Sales[[#This Row],[ItemPrice]]</f>
        <v>3578.27</v>
      </c>
      <c r="H924" s="6">
        <f>Sales[[#This Row],[TotalRevenue]]-Sales[[#This Row],[TotalCost]]</f>
        <v>1406.98</v>
      </c>
      <c r="I924" s="4">
        <v>42975</v>
      </c>
      <c r="J924" s="4" t="str">
        <f>CONCATENATE(TEXT(Sales[[#This Row],[OrderDate]],"yyyy"),"-",TEXT(Sales[[#This Row],[OrderDate]],"mm"))</f>
        <v>2017-08</v>
      </c>
      <c r="K924" s="4">
        <v>42985</v>
      </c>
      <c r="L924">
        <v>10</v>
      </c>
      <c r="M924" t="s">
        <v>1103</v>
      </c>
      <c r="N924" t="s">
        <v>1052</v>
      </c>
      <c r="O924" t="s">
        <v>115</v>
      </c>
      <c r="P924" t="s">
        <v>41</v>
      </c>
      <c r="Q924" t="s">
        <v>23</v>
      </c>
      <c r="R924" t="s">
        <v>24</v>
      </c>
      <c r="S924" t="s">
        <v>71</v>
      </c>
      <c r="T924" t="s">
        <v>26</v>
      </c>
      <c r="U924" t="s">
        <v>27</v>
      </c>
    </row>
    <row r="925" spans="1:21" x14ac:dyDescent="0.35">
      <c r="A925" t="s">
        <v>1104</v>
      </c>
      <c r="B925">
        <v>44260001</v>
      </c>
      <c r="C925">
        <v>1</v>
      </c>
      <c r="D925" s="1">
        <v>2171.29</v>
      </c>
      <c r="E925" s="1">
        <v>3578.27</v>
      </c>
      <c r="F925" s="6">
        <f>Sales[[#This Row],[OrderQuantity]]*Sales[[#This Row],[ItemCost]]</f>
        <v>2171.29</v>
      </c>
      <c r="G925" s="6">
        <f>Sales[[#This Row],[OrderQuantity]]*Sales[[#This Row],[ItemPrice]]</f>
        <v>3578.27</v>
      </c>
      <c r="H925" s="6">
        <f>Sales[[#This Row],[TotalRevenue]]-Sales[[#This Row],[TotalCost]]</f>
        <v>1406.98</v>
      </c>
      <c r="I925" s="4">
        <v>42975</v>
      </c>
      <c r="J925" s="4" t="str">
        <f>CONCATENATE(TEXT(Sales[[#This Row],[OrderDate]],"yyyy"),"-",TEXT(Sales[[#This Row],[OrderDate]],"mm"))</f>
        <v>2017-08</v>
      </c>
      <c r="K925" s="4">
        <v>42983</v>
      </c>
      <c r="L925">
        <v>8</v>
      </c>
      <c r="M925" t="s">
        <v>1105</v>
      </c>
      <c r="N925" t="s">
        <v>607</v>
      </c>
      <c r="O925" t="s">
        <v>40</v>
      </c>
      <c r="P925" t="s">
        <v>41</v>
      </c>
      <c r="Q925" t="s">
        <v>23</v>
      </c>
      <c r="R925" t="s">
        <v>24</v>
      </c>
      <c r="S925" t="s">
        <v>71</v>
      </c>
      <c r="T925" t="s">
        <v>26</v>
      </c>
      <c r="U925" t="s">
        <v>27</v>
      </c>
    </row>
    <row r="926" spans="1:21" x14ac:dyDescent="0.35">
      <c r="A926" t="s">
        <v>1125</v>
      </c>
      <c r="B926">
        <v>44269001</v>
      </c>
      <c r="C926">
        <v>1</v>
      </c>
      <c r="D926" s="1">
        <v>413.15</v>
      </c>
      <c r="E926" s="1">
        <v>699.1</v>
      </c>
      <c r="F926" s="6">
        <f>Sales[[#This Row],[OrderQuantity]]*Sales[[#This Row],[ItemCost]]</f>
        <v>413.15</v>
      </c>
      <c r="G926" s="6">
        <f>Sales[[#This Row],[OrderQuantity]]*Sales[[#This Row],[ItemPrice]]</f>
        <v>699.1</v>
      </c>
      <c r="H926" s="6">
        <f>Sales[[#This Row],[TotalRevenue]]-Sales[[#This Row],[TotalCost]]</f>
        <v>285.95000000000005</v>
      </c>
      <c r="I926" s="4">
        <v>42977</v>
      </c>
      <c r="J926" s="4" t="str">
        <f>CONCATENATE(TEXT(Sales[[#This Row],[OrderDate]],"yyyy"),"-",TEXT(Sales[[#This Row],[OrderDate]],"mm"))</f>
        <v>2017-08</v>
      </c>
      <c r="K926" s="4">
        <v>42983</v>
      </c>
      <c r="L926">
        <v>6</v>
      </c>
      <c r="M926" t="s">
        <v>1126</v>
      </c>
      <c r="N926" t="s">
        <v>477</v>
      </c>
      <c r="O926" t="s">
        <v>45</v>
      </c>
      <c r="P926" t="s">
        <v>41</v>
      </c>
      <c r="Q926" t="s">
        <v>23</v>
      </c>
      <c r="R926" t="s">
        <v>24</v>
      </c>
      <c r="S926" t="s">
        <v>291</v>
      </c>
      <c r="T926" t="s">
        <v>26</v>
      </c>
      <c r="U926" t="s">
        <v>47</v>
      </c>
    </row>
    <row r="927" spans="1:21" x14ac:dyDescent="0.35">
      <c r="A927" t="s">
        <v>1133</v>
      </c>
      <c r="B927">
        <v>44273001</v>
      </c>
      <c r="C927">
        <v>1</v>
      </c>
      <c r="D927" s="1">
        <v>2171.29</v>
      </c>
      <c r="E927" s="1">
        <v>3578.27</v>
      </c>
      <c r="F927" s="6">
        <f>Sales[[#This Row],[OrderQuantity]]*Sales[[#This Row],[ItemCost]]</f>
        <v>2171.29</v>
      </c>
      <c r="G927" s="6">
        <f>Sales[[#This Row],[OrderQuantity]]*Sales[[#This Row],[ItemPrice]]</f>
        <v>3578.27</v>
      </c>
      <c r="H927" s="6">
        <f>Sales[[#This Row],[TotalRevenue]]-Sales[[#This Row],[TotalCost]]</f>
        <v>1406.98</v>
      </c>
      <c r="I927" s="4">
        <v>42978</v>
      </c>
      <c r="J927" s="4" t="str">
        <f>CONCATENATE(TEXT(Sales[[#This Row],[OrderDate]],"yyyy"),"-",TEXT(Sales[[#This Row],[OrderDate]],"mm"))</f>
        <v>2017-08</v>
      </c>
      <c r="K927" s="4">
        <v>42987</v>
      </c>
      <c r="L927">
        <v>9</v>
      </c>
      <c r="M927" t="s">
        <v>1134</v>
      </c>
      <c r="N927" t="s">
        <v>141</v>
      </c>
      <c r="O927" t="s">
        <v>45</v>
      </c>
      <c r="P927" t="s">
        <v>41</v>
      </c>
      <c r="Q927" t="s">
        <v>23</v>
      </c>
      <c r="R927" t="s">
        <v>24</v>
      </c>
      <c r="S927" t="s">
        <v>55</v>
      </c>
      <c r="T927" t="s">
        <v>26</v>
      </c>
      <c r="U927" t="s">
        <v>27</v>
      </c>
    </row>
    <row r="928" spans="1:21" x14ac:dyDescent="0.35">
      <c r="A928" t="s">
        <v>1135</v>
      </c>
      <c r="B928">
        <v>44274001</v>
      </c>
      <c r="C928">
        <v>1</v>
      </c>
      <c r="D928" s="1">
        <v>2171.29</v>
      </c>
      <c r="E928" s="1">
        <v>3578.27</v>
      </c>
      <c r="F928" s="6">
        <f>Sales[[#This Row],[OrderQuantity]]*Sales[[#This Row],[ItemCost]]</f>
        <v>2171.29</v>
      </c>
      <c r="G928" s="6">
        <f>Sales[[#This Row],[OrderQuantity]]*Sales[[#This Row],[ItemPrice]]</f>
        <v>3578.27</v>
      </c>
      <c r="H928" s="6">
        <f>Sales[[#This Row],[TotalRevenue]]-Sales[[#This Row],[TotalCost]]</f>
        <v>1406.98</v>
      </c>
      <c r="I928" s="4">
        <v>42978</v>
      </c>
      <c r="J928" s="4" t="str">
        <f>CONCATENATE(TEXT(Sales[[#This Row],[OrderDate]],"yyyy"),"-",TEXT(Sales[[#This Row],[OrderDate]],"mm"))</f>
        <v>2017-08</v>
      </c>
      <c r="K928" s="4">
        <v>42987</v>
      </c>
      <c r="L928">
        <v>9</v>
      </c>
      <c r="M928" t="s">
        <v>1136</v>
      </c>
      <c r="N928" t="s">
        <v>1137</v>
      </c>
      <c r="O928" t="s">
        <v>45</v>
      </c>
      <c r="P928" t="s">
        <v>41</v>
      </c>
      <c r="Q928" t="s">
        <v>23</v>
      </c>
      <c r="R928" t="s">
        <v>24</v>
      </c>
      <c r="S928" t="s">
        <v>88</v>
      </c>
      <c r="T928" t="s">
        <v>26</v>
      </c>
      <c r="U928" t="s">
        <v>27</v>
      </c>
    </row>
    <row r="929" spans="1:21" x14ac:dyDescent="0.35">
      <c r="A929" t="s">
        <v>1150</v>
      </c>
      <c r="B929">
        <v>44321001</v>
      </c>
      <c r="C929">
        <v>1</v>
      </c>
      <c r="D929" s="1">
        <v>2171.29</v>
      </c>
      <c r="E929" s="1">
        <v>3578.27</v>
      </c>
      <c r="F929" s="6">
        <f>Sales[[#This Row],[OrderQuantity]]*Sales[[#This Row],[ItemCost]]</f>
        <v>2171.29</v>
      </c>
      <c r="G929" s="6">
        <f>Sales[[#This Row],[OrderQuantity]]*Sales[[#This Row],[ItemPrice]]</f>
        <v>3578.27</v>
      </c>
      <c r="H929" s="6">
        <f>Sales[[#This Row],[TotalRevenue]]-Sales[[#This Row],[TotalCost]]</f>
        <v>1406.98</v>
      </c>
      <c r="I929" s="4">
        <v>42979</v>
      </c>
      <c r="J929" s="4" t="str">
        <f>CONCATENATE(TEXT(Sales[[#This Row],[OrderDate]],"yyyy"),"-",TEXT(Sales[[#This Row],[OrderDate]],"mm"))</f>
        <v>2017-09</v>
      </c>
      <c r="K929" s="4">
        <v>42983</v>
      </c>
      <c r="L929">
        <v>4</v>
      </c>
      <c r="M929" t="s">
        <v>1151</v>
      </c>
      <c r="N929" t="s">
        <v>319</v>
      </c>
      <c r="O929" t="s">
        <v>40</v>
      </c>
      <c r="P929" t="s">
        <v>41</v>
      </c>
      <c r="Q929" t="s">
        <v>23</v>
      </c>
      <c r="R929" t="s">
        <v>24</v>
      </c>
      <c r="S929" t="s">
        <v>55</v>
      </c>
      <c r="T929" t="s">
        <v>26</v>
      </c>
      <c r="U929" t="s">
        <v>27</v>
      </c>
    </row>
    <row r="930" spans="1:21" x14ac:dyDescent="0.35">
      <c r="A930" t="s">
        <v>1164</v>
      </c>
      <c r="B930">
        <v>44327001</v>
      </c>
      <c r="C930">
        <v>1</v>
      </c>
      <c r="D930" s="1">
        <v>2171.29</v>
      </c>
      <c r="E930" s="1">
        <v>3578.27</v>
      </c>
      <c r="F930" s="6">
        <f>Sales[[#This Row],[OrderQuantity]]*Sales[[#This Row],[ItemCost]]</f>
        <v>2171.29</v>
      </c>
      <c r="G930" s="6">
        <f>Sales[[#This Row],[OrderQuantity]]*Sales[[#This Row],[ItemPrice]]</f>
        <v>3578.27</v>
      </c>
      <c r="H930" s="6">
        <f>Sales[[#This Row],[TotalRevenue]]-Sales[[#This Row],[TotalCost]]</f>
        <v>1406.98</v>
      </c>
      <c r="I930" s="4">
        <v>42981</v>
      </c>
      <c r="J930" s="4" t="str">
        <f>CONCATENATE(TEXT(Sales[[#This Row],[OrderDate]],"yyyy"),"-",TEXT(Sales[[#This Row],[OrderDate]],"mm"))</f>
        <v>2017-09</v>
      </c>
      <c r="K930" s="4">
        <v>42987</v>
      </c>
      <c r="L930">
        <v>6</v>
      </c>
      <c r="M930" t="s">
        <v>1165</v>
      </c>
      <c r="N930" t="s">
        <v>1166</v>
      </c>
      <c r="O930" t="s">
        <v>45</v>
      </c>
      <c r="P930" t="s">
        <v>41</v>
      </c>
      <c r="Q930" t="s">
        <v>23</v>
      </c>
      <c r="R930" t="s">
        <v>24</v>
      </c>
      <c r="S930" t="s">
        <v>88</v>
      </c>
      <c r="T930" t="s">
        <v>26</v>
      </c>
      <c r="U930" t="s">
        <v>27</v>
      </c>
    </row>
    <row r="931" spans="1:21" x14ac:dyDescent="0.35">
      <c r="A931" t="s">
        <v>1171</v>
      </c>
      <c r="B931">
        <v>44330001</v>
      </c>
      <c r="C931">
        <v>1</v>
      </c>
      <c r="D931" s="1">
        <v>2171.29</v>
      </c>
      <c r="E931" s="1">
        <v>3578.27</v>
      </c>
      <c r="F931" s="6">
        <f>Sales[[#This Row],[OrderQuantity]]*Sales[[#This Row],[ItemCost]]</f>
        <v>2171.29</v>
      </c>
      <c r="G931" s="6">
        <f>Sales[[#This Row],[OrderQuantity]]*Sales[[#This Row],[ItemPrice]]</f>
        <v>3578.27</v>
      </c>
      <c r="H931" s="6">
        <f>Sales[[#This Row],[TotalRevenue]]-Sales[[#This Row],[TotalCost]]</f>
        <v>1406.98</v>
      </c>
      <c r="I931" s="4">
        <v>42981</v>
      </c>
      <c r="J931" s="4" t="str">
        <f>CONCATENATE(TEXT(Sales[[#This Row],[OrderDate]],"yyyy"),"-",TEXT(Sales[[#This Row],[OrderDate]],"mm"))</f>
        <v>2017-09</v>
      </c>
      <c r="K931" s="4">
        <v>42989</v>
      </c>
      <c r="L931">
        <v>8</v>
      </c>
      <c r="M931" t="s">
        <v>1172</v>
      </c>
      <c r="N931" t="s">
        <v>1173</v>
      </c>
      <c r="O931" t="s">
        <v>45</v>
      </c>
      <c r="P931" t="s">
        <v>41</v>
      </c>
      <c r="Q931" t="s">
        <v>23</v>
      </c>
      <c r="R931" t="s">
        <v>24</v>
      </c>
      <c r="S931" t="s">
        <v>71</v>
      </c>
      <c r="T931" t="s">
        <v>26</v>
      </c>
      <c r="U931" t="s">
        <v>27</v>
      </c>
    </row>
    <row r="932" spans="1:21" x14ac:dyDescent="0.35">
      <c r="A932" t="s">
        <v>1174</v>
      </c>
      <c r="B932">
        <v>44331001</v>
      </c>
      <c r="C932">
        <v>1</v>
      </c>
      <c r="D932" s="1">
        <v>2171.29</v>
      </c>
      <c r="E932" s="1">
        <v>3578.27</v>
      </c>
      <c r="F932" s="6">
        <f>Sales[[#This Row],[OrderQuantity]]*Sales[[#This Row],[ItemCost]]</f>
        <v>2171.29</v>
      </c>
      <c r="G932" s="6">
        <f>Sales[[#This Row],[OrderQuantity]]*Sales[[#This Row],[ItemPrice]]</f>
        <v>3578.27</v>
      </c>
      <c r="H932" s="6">
        <f>Sales[[#This Row],[TotalRevenue]]-Sales[[#This Row],[TotalCost]]</f>
        <v>1406.98</v>
      </c>
      <c r="I932" s="4">
        <v>42982</v>
      </c>
      <c r="J932" s="4" t="str">
        <f>CONCATENATE(TEXT(Sales[[#This Row],[OrderDate]],"yyyy"),"-",TEXT(Sales[[#This Row],[OrderDate]],"mm"))</f>
        <v>2017-09</v>
      </c>
      <c r="K932" s="4">
        <v>42990</v>
      </c>
      <c r="L932">
        <v>8</v>
      </c>
      <c r="M932" t="s">
        <v>1175</v>
      </c>
      <c r="N932" t="s">
        <v>413</v>
      </c>
      <c r="O932" t="s">
        <v>115</v>
      </c>
      <c r="P932" t="s">
        <v>41</v>
      </c>
      <c r="Q932" t="s">
        <v>23</v>
      </c>
      <c r="R932" t="s">
        <v>24</v>
      </c>
      <c r="S932" t="s">
        <v>55</v>
      </c>
      <c r="T932" t="s">
        <v>26</v>
      </c>
      <c r="U932" t="s">
        <v>27</v>
      </c>
    </row>
    <row r="933" spans="1:21" x14ac:dyDescent="0.35">
      <c r="A933" t="s">
        <v>1180</v>
      </c>
      <c r="B933">
        <v>44334001</v>
      </c>
      <c r="C933">
        <v>1</v>
      </c>
      <c r="D933" s="1">
        <v>2171.29</v>
      </c>
      <c r="E933" s="1">
        <v>3578.27</v>
      </c>
      <c r="F933" s="6">
        <f>Sales[[#This Row],[OrderQuantity]]*Sales[[#This Row],[ItemCost]]</f>
        <v>2171.29</v>
      </c>
      <c r="G933" s="6">
        <f>Sales[[#This Row],[OrderQuantity]]*Sales[[#This Row],[ItemPrice]]</f>
        <v>3578.27</v>
      </c>
      <c r="H933" s="6">
        <f>Sales[[#This Row],[TotalRevenue]]-Sales[[#This Row],[TotalCost]]</f>
        <v>1406.98</v>
      </c>
      <c r="I933" s="4">
        <v>42983</v>
      </c>
      <c r="J933" s="4" t="str">
        <f>CONCATENATE(TEXT(Sales[[#This Row],[OrderDate]],"yyyy"),"-",TEXT(Sales[[#This Row],[OrderDate]],"mm"))</f>
        <v>2017-09</v>
      </c>
      <c r="K933" s="4">
        <v>42992</v>
      </c>
      <c r="L933">
        <v>9</v>
      </c>
      <c r="M933" t="s">
        <v>1181</v>
      </c>
      <c r="N933" t="s">
        <v>477</v>
      </c>
      <c r="O933" t="s">
        <v>45</v>
      </c>
      <c r="P933" t="s">
        <v>41</v>
      </c>
      <c r="Q933" t="s">
        <v>23</v>
      </c>
      <c r="R933" t="s">
        <v>24</v>
      </c>
      <c r="S933" t="s">
        <v>55</v>
      </c>
      <c r="T933" t="s">
        <v>26</v>
      </c>
      <c r="U933" t="s">
        <v>27</v>
      </c>
    </row>
    <row r="934" spans="1:21" x14ac:dyDescent="0.35">
      <c r="A934" t="s">
        <v>1185</v>
      </c>
      <c r="B934">
        <v>44336001</v>
      </c>
      <c r="C934">
        <v>1</v>
      </c>
      <c r="D934" s="1">
        <v>1912.15</v>
      </c>
      <c r="E934" s="1">
        <v>3399.99</v>
      </c>
      <c r="F934" s="6">
        <f>Sales[[#This Row],[OrderQuantity]]*Sales[[#This Row],[ItemCost]]</f>
        <v>1912.15</v>
      </c>
      <c r="G934" s="6">
        <f>Sales[[#This Row],[OrderQuantity]]*Sales[[#This Row],[ItemPrice]]</f>
        <v>3399.99</v>
      </c>
      <c r="H934" s="6">
        <f>Sales[[#This Row],[TotalRevenue]]-Sales[[#This Row],[TotalCost]]</f>
        <v>1487.8399999999997</v>
      </c>
      <c r="I934" s="4">
        <v>42983</v>
      </c>
      <c r="J934" s="4" t="str">
        <f>CONCATENATE(TEXT(Sales[[#This Row],[OrderDate]],"yyyy"),"-",TEXT(Sales[[#This Row],[OrderDate]],"mm"))</f>
        <v>2017-09</v>
      </c>
      <c r="K934" s="4">
        <v>42987</v>
      </c>
      <c r="L934">
        <v>4</v>
      </c>
      <c r="M934" t="s">
        <v>1186</v>
      </c>
      <c r="N934" t="s">
        <v>1187</v>
      </c>
      <c r="O934" t="s">
        <v>40</v>
      </c>
      <c r="P934" t="s">
        <v>41</v>
      </c>
      <c r="Q934" t="s">
        <v>23</v>
      </c>
      <c r="R934" t="s">
        <v>33</v>
      </c>
      <c r="S934" t="s">
        <v>287</v>
      </c>
      <c r="T934" t="s">
        <v>35</v>
      </c>
      <c r="U934" t="s">
        <v>36</v>
      </c>
    </row>
    <row r="935" spans="1:21" x14ac:dyDescent="0.35">
      <c r="A935" t="s">
        <v>1197</v>
      </c>
      <c r="B935">
        <v>44341001</v>
      </c>
      <c r="C935">
        <v>1</v>
      </c>
      <c r="D935" s="1">
        <v>1898.09</v>
      </c>
      <c r="E935" s="1">
        <v>3374.99</v>
      </c>
      <c r="F935" s="6">
        <f>Sales[[#This Row],[OrderQuantity]]*Sales[[#This Row],[ItemCost]]</f>
        <v>1898.09</v>
      </c>
      <c r="G935" s="6">
        <f>Sales[[#This Row],[OrderQuantity]]*Sales[[#This Row],[ItemPrice]]</f>
        <v>3374.99</v>
      </c>
      <c r="H935" s="6">
        <f>Sales[[#This Row],[TotalRevenue]]-Sales[[#This Row],[TotalCost]]</f>
        <v>1476.8999999999999</v>
      </c>
      <c r="I935" s="4">
        <v>42984</v>
      </c>
      <c r="J935" s="4" t="str">
        <f>CONCATENATE(TEXT(Sales[[#This Row],[OrderDate]],"yyyy"),"-",TEXT(Sales[[#This Row],[OrderDate]],"mm"))</f>
        <v>2017-09</v>
      </c>
      <c r="K935" s="4">
        <v>42989</v>
      </c>
      <c r="L935">
        <v>5</v>
      </c>
      <c r="M935" t="s">
        <v>1198</v>
      </c>
      <c r="N935" t="s">
        <v>987</v>
      </c>
      <c r="O935" t="s">
        <v>45</v>
      </c>
      <c r="P935" t="s">
        <v>41</v>
      </c>
      <c r="Q935" t="s">
        <v>23</v>
      </c>
      <c r="R935" t="s">
        <v>33</v>
      </c>
      <c r="S935" t="s">
        <v>419</v>
      </c>
      <c r="T935" t="s">
        <v>1</v>
      </c>
      <c r="U935" t="s">
        <v>36</v>
      </c>
    </row>
    <row r="936" spans="1:21" x14ac:dyDescent="0.35">
      <c r="A936" t="s">
        <v>1199</v>
      </c>
      <c r="B936">
        <v>44342001</v>
      </c>
      <c r="C936">
        <v>1</v>
      </c>
      <c r="D936" s="1">
        <v>413.15</v>
      </c>
      <c r="E936" s="1">
        <v>699.1</v>
      </c>
      <c r="F936" s="6">
        <f>Sales[[#This Row],[OrderQuantity]]*Sales[[#This Row],[ItemCost]]</f>
        <v>413.15</v>
      </c>
      <c r="G936" s="6">
        <f>Sales[[#This Row],[OrderQuantity]]*Sales[[#This Row],[ItemPrice]]</f>
        <v>699.1</v>
      </c>
      <c r="H936" s="6">
        <f>Sales[[#This Row],[TotalRevenue]]-Sales[[#This Row],[TotalCost]]</f>
        <v>285.95000000000005</v>
      </c>
      <c r="I936" s="4">
        <v>42984</v>
      </c>
      <c r="J936" s="4" t="str">
        <f>CONCATENATE(TEXT(Sales[[#This Row],[OrderDate]],"yyyy"),"-",TEXT(Sales[[#This Row],[OrderDate]],"mm"))</f>
        <v>2017-09</v>
      </c>
      <c r="K936" s="4">
        <v>42992</v>
      </c>
      <c r="L936">
        <v>8</v>
      </c>
      <c r="M936" t="s">
        <v>1200</v>
      </c>
      <c r="N936" t="s">
        <v>363</v>
      </c>
      <c r="O936" t="s">
        <v>115</v>
      </c>
      <c r="P936" t="s">
        <v>41</v>
      </c>
      <c r="Q936" t="s">
        <v>23</v>
      </c>
      <c r="R936" t="s">
        <v>24</v>
      </c>
      <c r="S936" t="s">
        <v>671</v>
      </c>
      <c r="T936" t="s">
        <v>26</v>
      </c>
      <c r="U936" t="s">
        <v>47</v>
      </c>
    </row>
    <row r="937" spans="1:21" x14ac:dyDescent="0.35">
      <c r="A937" t="s">
        <v>1205</v>
      </c>
      <c r="B937">
        <v>44345001</v>
      </c>
      <c r="C937">
        <v>1</v>
      </c>
      <c r="D937" s="1">
        <v>2171.29</v>
      </c>
      <c r="E937" s="1">
        <v>3578.27</v>
      </c>
      <c r="F937" s="6">
        <f>Sales[[#This Row],[OrderQuantity]]*Sales[[#This Row],[ItemCost]]</f>
        <v>2171.29</v>
      </c>
      <c r="G937" s="6">
        <f>Sales[[#This Row],[OrderQuantity]]*Sales[[#This Row],[ItemPrice]]</f>
        <v>3578.27</v>
      </c>
      <c r="H937" s="6">
        <f>Sales[[#This Row],[TotalRevenue]]-Sales[[#This Row],[TotalCost]]</f>
        <v>1406.98</v>
      </c>
      <c r="I937" s="4">
        <v>42985</v>
      </c>
      <c r="J937" s="4" t="str">
        <f>CONCATENATE(TEXT(Sales[[#This Row],[OrderDate]],"yyyy"),"-",TEXT(Sales[[#This Row],[OrderDate]],"mm"))</f>
        <v>2017-09</v>
      </c>
      <c r="K937" s="4">
        <v>42990</v>
      </c>
      <c r="L937">
        <v>5</v>
      </c>
      <c r="M937" t="s">
        <v>1206</v>
      </c>
      <c r="N937" t="s">
        <v>70</v>
      </c>
      <c r="O937" t="s">
        <v>45</v>
      </c>
      <c r="P937" t="s">
        <v>41</v>
      </c>
      <c r="Q937" t="s">
        <v>23</v>
      </c>
      <c r="R937" t="s">
        <v>24</v>
      </c>
      <c r="S937" t="s">
        <v>84</v>
      </c>
      <c r="T937" t="s">
        <v>26</v>
      </c>
      <c r="U937" t="s">
        <v>27</v>
      </c>
    </row>
    <row r="938" spans="1:21" x14ac:dyDescent="0.35">
      <c r="A938" t="s">
        <v>1207</v>
      </c>
      <c r="B938">
        <v>44346001</v>
      </c>
      <c r="C938">
        <v>1</v>
      </c>
      <c r="D938" s="1">
        <v>413.15</v>
      </c>
      <c r="E938" s="1">
        <v>699.1</v>
      </c>
      <c r="F938" s="6">
        <f>Sales[[#This Row],[OrderQuantity]]*Sales[[#This Row],[ItemCost]]</f>
        <v>413.15</v>
      </c>
      <c r="G938" s="6">
        <f>Sales[[#This Row],[OrderQuantity]]*Sales[[#This Row],[ItemPrice]]</f>
        <v>699.1</v>
      </c>
      <c r="H938" s="6">
        <f>Sales[[#This Row],[TotalRevenue]]-Sales[[#This Row],[TotalCost]]</f>
        <v>285.95000000000005</v>
      </c>
      <c r="I938" s="4">
        <v>42985</v>
      </c>
      <c r="J938" s="4" t="str">
        <f>CONCATENATE(TEXT(Sales[[#This Row],[OrderDate]],"yyyy"),"-",TEXT(Sales[[#This Row],[OrderDate]],"mm"))</f>
        <v>2017-09</v>
      </c>
      <c r="K938" s="4">
        <v>42989</v>
      </c>
      <c r="L938">
        <v>4</v>
      </c>
      <c r="M938" t="s">
        <v>1208</v>
      </c>
      <c r="N938" t="s">
        <v>910</v>
      </c>
      <c r="O938" t="s">
        <v>45</v>
      </c>
      <c r="P938" t="s">
        <v>41</v>
      </c>
      <c r="Q938" t="s">
        <v>23</v>
      </c>
      <c r="R938" t="s">
        <v>24</v>
      </c>
      <c r="S938" t="s">
        <v>46</v>
      </c>
      <c r="T938" t="s">
        <v>1</v>
      </c>
      <c r="U938" t="s">
        <v>47</v>
      </c>
    </row>
    <row r="939" spans="1:21" x14ac:dyDescent="0.35">
      <c r="A939" t="s">
        <v>1213</v>
      </c>
      <c r="B939">
        <v>44349001</v>
      </c>
      <c r="C939">
        <v>1</v>
      </c>
      <c r="D939" s="1">
        <v>2171.29</v>
      </c>
      <c r="E939" s="1">
        <v>3578.27</v>
      </c>
      <c r="F939" s="6">
        <f>Sales[[#This Row],[OrderQuantity]]*Sales[[#This Row],[ItemCost]]</f>
        <v>2171.29</v>
      </c>
      <c r="G939" s="6">
        <f>Sales[[#This Row],[OrderQuantity]]*Sales[[#This Row],[ItemPrice]]</f>
        <v>3578.27</v>
      </c>
      <c r="H939" s="6">
        <f>Sales[[#This Row],[TotalRevenue]]-Sales[[#This Row],[TotalCost]]</f>
        <v>1406.98</v>
      </c>
      <c r="I939" s="4">
        <v>42986</v>
      </c>
      <c r="J939" s="4" t="str">
        <f>CONCATENATE(TEXT(Sales[[#This Row],[OrderDate]],"yyyy"),"-",TEXT(Sales[[#This Row],[OrderDate]],"mm"))</f>
        <v>2017-09</v>
      </c>
      <c r="K939" s="4">
        <v>42991</v>
      </c>
      <c r="L939">
        <v>5</v>
      </c>
      <c r="M939" t="s">
        <v>1214</v>
      </c>
      <c r="N939" t="s">
        <v>74</v>
      </c>
      <c r="O939" t="s">
        <v>45</v>
      </c>
      <c r="P939" t="s">
        <v>41</v>
      </c>
      <c r="Q939" t="s">
        <v>23</v>
      </c>
      <c r="R939" t="s">
        <v>24</v>
      </c>
      <c r="S939" t="s">
        <v>55</v>
      </c>
      <c r="T939" t="s">
        <v>26</v>
      </c>
      <c r="U939" t="s">
        <v>27</v>
      </c>
    </row>
    <row r="940" spans="1:21" x14ac:dyDescent="0.35">
      <c r="A940" t="s">
        <v>1215</v>
      </c>
      <c r="B940">
        <v>44350001</v>
      </c>
      <c r="C940">
        <v>1</v>
      </c>
      <c r="D940" s="1">
        <v>2171.29</v>
      </c>
      <c r="E940" s="1">
        <v>3578.27</v>
      </c>
      <c r="F940" s="6">
        <f>Sales[[#This Row],[OrderQuantity]]*Sales[[#This Row],[ItemCost]]</f>
        <v>2171.29</v>
      </c>
      <c r="G940" s="6">
        <f>Sales[[#This Row],[OrderQuantity]]*Sales[[#This Row],[ItemPrice]]</f>
        <v>3578.27</v>
      </c>
      <c r="H940" s="6">
        <f>Sales[[#This Row],[TotalRevenue]]-Sales[[#This Row],[TotalCost]]</f>
        <v>1406.98</v>
      </c>
      <c r="I940" s="4">
        <v>42986</v>
      </c>
      <c r="J940" s="4" t="str">
        <f>CONCATENATE(TEXT(Sales[[#This Row],[OrderDate]],"yyyy"),"-",TEXT(Sales[[#This Row],[OrderDate]],"mm"))</f>
        <v>2017-09</v>
      </c>
      <c r="K940" s="4">
        <v>42989</v>
      </c>
      <c r="L940">
        <v>3</v>
      </c>
      <c r="M940" t="s">
        <v>1216</v>
      </c>
      <c r="N940" t="s">
        <v>1217</v>
      </c>
      <c r="O940" t="s">
        <v>45</v>
      </c>
      <c r="P940" t="s">
        <v>41</v>
      </c>
      <c r="Q940" t="s">
        <v>23</v>
      </c>
      <c r="R940" t="s">
        <v>24</v>
      </c>
      <c r="S940" t="s">
        <v>71</v>
      </c>
      <c r="T940" t="s">
        <v>26</v>
      </c>
      <c r="U940" t="s">
        <v>27</v>
      </c>
    </row>
    <row r="941" spans="1:21" x14ac:dyDescent="0.35">
      <c r="A941" t="s">
        <v>1218</v>
      </c>
      <c r="B941">
        <v>44351001</v>
      </c>
      <c r="C941">
        <v>1</v>
      </c>
      <c r="D941" s="1">
        <v>2171.29</v>
      </c>
      <c r="E941" s="1">
        <v>3578.27</v>
      </c>
      <c r="F941" s="6">
        <f>Sales[[#This Row],[OrderQuantity]]*Sales[[#This Row],[ItemCost]]</f>
        <v>2171.29</v>
      </c>
      <c r="G941" s="6">
        <f>Sales[[#This Row],[OrderQuantity]]*Sales[[#This Row],[ItemPrice]]</f>
        <v>3578.27</v>
      </c>
      <c r="H941" s="6">
        <f>Sales[[#This Row],[TotalRevenue]]-Sales[[#This Row],[TotalCost]]</f>
        <v>1406.98</v>
      </c>
      <c r="I941" s="4">
        <v>42986</v>
      </c>
      <c r="J941" s="4" t="str">
        <f>CONCATENATE(TEXT(Sales[[#This Row],[OrderDate]],"yyyy"),"-",TEXT(Sales[[#This Row],[OrderDate]],"mm"))</f>
        <v>2017-09</v>
      </c>
      <c r="K941" s="4">
        <v>42992</v>
      </c>
      <c r="L941">
        <v>6</v>
      </c>
      <c r="M941" t="s">
        <v>1219</v>
      </c>
      <c r="N941" t="s">
        <v>44</v>
      </c>
      <c r="O941" t="s">
        <v>45</v>
      </c>
      <c r="P941" t="s">
        <v>41</v>
      </c>
      <c r="Q941" t="s">
        <v>23</v>
      </c>
      <c r="R941" t="s">
        <v>24</v>
      </c>
      <c r="S941" t="s">
        <v>88</v>
      </c>
      <c r="T941" t="s">
        <v>26</v>
      </c>
      <c r="U941" t="s">
        <v>27</v>
      </c>
    </row>
    <row r="942" spans="1:21" x14ac:dyDescent="0.35">
      <c r="A942" t="s">
        <v>1220</v>
      </c>
      <c r="B942">
        <v>44352001</v>
      </c>
      <c r="C942">
        <v>1</v>
      </c>
      <c r="D942" s="1">
        <v>2171.29</v>
      </c>
      <c r="E942" s="1">
        <v>3578.27</v>
      </c>
      <c r="F942" s="6">
        <f>Sales[[#This Row],[OrderQuantity]]*Sales[[#This Row],[ItemCost]]</f>
        <v>2171.29</v>
      </c>
      <c r="G942" s="6">
        <f>Sales[[#This Row],[OrderQuantity]]*Sales[[#This Row],[ItemPrice]]</f>
        <v>3578.27</v>
      </c>
      <c r="H942" s="6">
        <f>Sales[[#This Row],[TotalRevenue]]-Sales[[#This Row],[TotalCost]]</f>
        <v>1406.98</v>
      </c>
      <c r="I942" s="4">
        <v>42986</v>
      </c>
      <c r="J942" s="4" t="str">
        <f>CONCATENATE(TEXT(Sales[[#This Row],[OrderDate]],"yyyy"),"-",TEXT(Sales[[#This Row],[OrderDate]],"mm"))</f>
        <v>2017-09</v>
      </c>
      <c r="K942" s="4">
        <v>42992</v>
      </c>
      <c r="L942">
        <v>6</v>
      </c>
      <c r="M942" t="s">
        <v>1221</v>
      </c>
      <c r="N942" t="s">
        <v>91</v>
      </c>
      <c r="O942" t="s">
        <v>40</v>
      </c>
      <c r="P942" t="s">
        <v>41</v>
      </c>
      <c r="Q942" t="s">
        <v>23</v>
      </c>
      <c r="R942" t="s">
        <v>24</v>
      </c>
      <c r="S942" t="s">
        <v>55</v>
      </c>
      <c r="T942" t="s">
        <v>26</v>
      </c>
      <c r="U942" t="s">
        <v>27</v>
      </c>
    </row>
    <row r="943" spans="1:21" x14ac:dyDescent="0.35">
      <c r="A943" t="s">
        <v>1222</v>
      </c>
      <c r="B943">
        <v>44353001</v>
      </c>
      <c r="C943">
        <v>1</v>
      </c>
      <c r="D943" s="1">
        <v>413.15</v>
      </c>
      <c r="E943" s="1">
        <v>699.1</v>
      </c>
      <c r="F943" s="6">
        <f>Sales[[#This Row],[OrderQuantity]]*Sales[[#This Row],[ItemCost]]</f>
        <v>413.15</v>
      </c>
      <c r="G943" s="6">
        <f>Sales[[#This Row],[OrderQuantity]]*Sales[[#This Row],[ItemPrice]]</f>
        <v>699.1</v>
      </c>
      <c r="H943" s="6">
        <f>Sales[[#This Row],[TotalRevenue]]-Sales[[#This Row],[TotalCost]]</f>
        <v>285.95000000000005</v>
      </c>
      <c r="I943" s="4">
        <v>42986</v>
      </c>
      <c r="J943" s="4" t="str">
        <f>CONCATENATE(TEXT(Sales[[#This Row],[OrderDate]],"yyyy"),"-",TEXT(Sales[[#This Row],[OrderDate]],"mm"))</f>
        <v>2017-09</v>
      </c>
      <c r="K943" s="4">
        <v>42992</v>
      </c>
      <c r="L943">
        <v>6</v>
      </c>
      <c r="M943" t="s">
        <v>1223</v>
      </c>
      <c r="N943" t="s">
        <v>74</v>
      </c>
      <c r="O943" t="s">
        <v>45</v>
      </c>
      <c r="P943" t="s">
        <v>41</v>
      </c>
      <c r="Q943" t="s">
        <v>23</v>
      </c>
      <c r="R943" t="s">
        <v>24</v>
      </c>
      <c r="S943" t="s">
        <v>291</v>
      </c>
      <c r="T943" t="s">
        <v>26</v>
      </c>
      <c r="U943" t="s">
        <v>47</v>
      </c>
    </row>
    <row r="944" spans="1:21" x14ac:dyDescent="0.35">
      <c r="A944" t="s">
        <v>1224</v>
      </c>
      <c r="B944">
        <v>44354001</v>
      </c>
      <c r="C944">
        <v>1</v>
      </c>
      <c r="D944" s="1">
        <v>413.15</v>
      </c>
      <c r="E944" s="1">
        <v>699.1</v>
      </c>
      <c r="F944" s="6">
        <f>Sales[[#This Row],[OrderQuantity]]*Sales[[#This Row],[ItemCost]]</f>
        <v>413.15</v>
      </c>
      <c r="G944" s="6">
        <f>Sales[[#This Row],[OrderQuantity]]*Sales[[#This Row],[ItemPrice]]</f>
        <v>699.1</v>
      </c>
      <c r="H944" s="6">
        <f>Sales[[#This Row],[TotalRevenue]]-Sales[[#This Row],[TotalCost]]</f>
        <v>285.95000000000005</v>
      </c>
      <c r="I944" s="4">
        <v>42986</v>
      </c>
      <c r="J944" s="4" t="str">
        <f>CONCATENATE(TEXT(Sales[[#This Row],[OrderDate]],"yyyy"),"-",TEXT(Sales[[#This Row],[OrderDate]],"mm"))</f>
        <v>2017-09</v>
      </c>
      <c r="K944" s="4">
        <v>42990</v>
      </c>
      <c r="L944">
        <v>4</v>
      </c>
      <c r="M944" t="s">
        <v>1225</v>
      </c>
      <c r="N944" t="s">
        <v>477</v>
      </c>
      <c r="O944" t="s">
        <v>45</v>
      </c>
      <c r="P944" t="s">
        <v>41</v>
      </c>
      <c r="Q944" t="s">
        <v>23</v>
      </c>
      <c r="R944" t="s">
        <v>24</v>
      </c>
      <c r="S944" t="s">
        <v>46</v>
      </c>
      <c r="T944" t="s">
        <v>1</v>
      </c>
      <c r="U944" t="s">
        <v>47</v>
      </c>
    </row>
    <row r="945" spans="1:21" x14ac:dyDescent="0.35">
      <c r="A945" t="s">
        <v>1241</v>
      </c>
      <c r="B945">
        <v>44362001</v>
      </c>
      <c r="C945">
        <v>1</v>
      </c>
      <c r="D945" s="1">
        <v>2171.29</v>
      </c>
      <c r="E945" s="1">
        <v>3578.27</v>
      </c>
      <c r="F945" s="6">
        <f>Sales[[#This Row],[OrderQuantity]]*Sales[[#This Row],[ItemCost]]</f>
        <v>2171.29</v>
      </c>
      <c r="G945" s="6">
        <f>Sales[[#This Row],[OrderQuantity]]*Sales[[#This Row],[ItemPrice]]</f>
        <v>3578.27</v>
      </c>
      <c r="H945" s="6">
        <f>Sales[[#This Row],[TotalRevenue]]-Sales[[#This Row],[TotalCost]]</f>
        <v>1406.98</v>
      </c>
      <c r="I945" s="4">
        <v>42987</v>
      </c>
      <c r="J945" s="4" t="str">
        <f>CONCATENATE(TEXT(Sales[[#This Row],[OrderDate]],"yyyy"),"-",TEXT(Sales[[#This Row],[OrderDate]],"mm"))</f>
        <v>2017-09</v>
      </c>
      <c r="K945" s="4">
        <v>42989</v>
      </c>
      <c r="L945">
        <v>2</v>
      </c>
      <c r="M945" t="s">
        <v>1242</v>
      </c>
      <c r="N945" t="s">
        <v>70</v>
      </c>
      <c r="O945" t="s">
        <v>45</v>
      </c>
      <c r="P945" t="s">
        <v>41</v>
      </c>
      <c r="Q945" t="s">
        <v>23</v>
      </c>
      <c r="R945" t="s">
        <v>24</v>
      </c>
      <c r="S945" t="s">
        <v>25</v>
      </c>
      <c r="T945" t="s">
        <v>26</v>
      </c>
      <c r="U945" t="s">
        <v>27</v>
      </c>
    </row>
    <row r="946" spans="1:21" x14ac:dyDescent="0.35">
      <c r="A946" t="s">
        <v>1243</v>
      </c>
      <c r="B946">
        <v>44363001</v>
      </c>
      <c r="C946">
        <v>1</v>
      </c>
      <c r="D946" s="1">
        <v>2171.29</v>
      </c>
      <c r="E946" s="1">
        <v>3578.27</v>
      </c>
      <c r="F946" s="6">
        <f>Sales[[#This Row],[OrderQuantity]]*Sales[[#This Row],[ItemCost]]</f>
        <v>2171.29</v>
      </c>
      <c r="G946" s="6">
        <f>Sales[[#This Row],[OrderQuantity]]*Sales[[#This Row],[ItemPrice]]</f>
        <v>3578.27</v>
      </c>
      <c r="H946" s="6">
        <f>Sales[[#This Row],[TotalRevenue]]-Sales[[#This Row],[TotalCost]]</f>
        <v>1406.98</v>
      </c>
      <c r="I946" s="4">
        <v>42987</v>
      </c>
      <c r="J946" s="4" t="str">
        <f>CONCATENATE(TEXT(Sales[[#This Row],[OrderDate]],"yyyy"),"-",TEXT(Sales[[#This Row],[OrderDate]],"mm"))</f>
        <v>2017-09</v>
      </c>
      <c r="K946" s="4">
        <v>42990</v>
      </c>
      <c r="L946">
        <v>3</v>
      </c>
      <c r="M946" t="s">
        <v>1244</v>
      </c>
      <c r="N946" t="s">
        <v>1187</v>
      </c>
      <c r="O946" t="s">
        <v>40</v>
      </c>
      <c r="P946" t="s">
        <v>41</v>
      </c>
      <c r="Q946" t="s">
        <v>23</v>
      </c>
      <c r="R946" t="s">
        <v>24</v>
      </c>
      <c r="S946" t="s">
        <v>71</v>
      </c>
      <c r="T946" t="s">
        <v>26</v>
      </c>
      <c r="U946" t="s">
        <v>27</v>
      </c>
    </row>
    <row r="947" spans="1:21" x14ac:dyDescent="0.35">
      <c r="A947" t="s">
        <v>1255</v>
      </c>
      <c r="B947">
        <v>44369001</v>
      </c>
      <c r="C947">
        <v>1</v>
      </c>
      <c r="D947" s="1">
        <v>2171.29</v>
      </c>
      <c r="E947" s="1">
        <v>3578.27</v>
      </c>
      <c r="F947" s="6">
        <f>Sales[[#This Row],[OrderQuantity]]*Sales[[#This Row],[ItemCost]]</f>
        <v>2171.29</v>
      </c>
      <c r="G947" s="6">
        <f>Sales[[#This Row],[OrderQuantity]]*Sales[[#This Row],[ItemPrice]]</f>
        <v>3578.27</v>
      </c>
      <c r="H947" s="6">
        <f>Sales[[#This Row],[TotalRevenue]]-Sales[[#This Row],[TotalCost]]</f>
        <v>1406.98</v>
      </c>
      <c r="I947" s="4">
        <v>42988</v>
      </c>
      <c r="J947" s="4" t="str">
        <f>CONCATENATE(TEXT(Sales[[#This Row],[OrderDate]],"yyyy"),"-",TEXT(Sales[[#This Row],[OrderDate]],"mm"))</f>
        <v>2017-09</v>
      </c>
      <c r="K947" s="4">
        <v>42994</v>
      </c>
      <c r="L947">
        <v>6</v>
      </c>
      <c r="M947" t="s">
        <v>1256</v>
      </c>
      <c r="N947" t="s">
        <v>141</v>
      </c>
      <c r="O947" t="s">
        <v>45</v>
      </c>
      <c r="P947" t="s">
        <v>41</v>
      </c>
      <c r="Q947" t="s">
        <v>23</v>
      </c>
      <c r="R947" t="s">
        <v>24</v>
      </c>
      <c r="S947" t="s">
        <v>25</v>
      </c>
      <c r="T947" t="s">
        <v>26</v>
      </c>
      <c r="U947" t="s">
        <v>27</v>
      </c>
    </row>
    <row r="948" spans="1:21" x14ac:dyDescent="0.35">
      <c r="A948" t="s">
        <v>1272</v>
      </c>
      <c r="B948">
        <v>44377001</v>
      </c>
      <c r="C948">
        <v>1</v>
      </c>
      <c r="D948" s="1">
        <v>2171.29</v>
      </c>
      <c r="E948" s="1">
        <v>3578.27</v>
      </c>
      <c r="F948" s="6">
        <f>Sales[[#This Row],[OrderQuantity]]*Sales[[#This Row],[ItemCost]]</f>
        <v>2171.29</v>
      </c>
      <c r="G948" s="6">
        <f>Sales[[#This Row],[OrderQuantity]]*Sales[[#This Row],[ItemPrice]]</f>
        <v>3578.27</v>
      </c>
      <c r="H948" s="6">
        <f>Sales[[#This Row],[TotalRevenue]]-Sales[[#This Row],[TotalCost]]</f>
        <v>1406.98</v>
      </c>
      <c r="I948" s="4">
        <v>42989</v>
      </c>
      <c r="J948" s="4" t="str">
        <f>CONCATENATE(TEXT(Sales[[#This Row],[OrderDate]],"yyyy"),"-",TEXT(Sales[[#This Row],[OrderDate]],"mm"))</f>
        <v>2017-09</v>
      </c>
      <c r="K948" s="4">
        <v>42992</v>
      </c>
      <c r="L948">
        <v>3</v>
      </c>
      <c r="M948" t="s">
        <v>1273</v>
      </c>
      <c r="N948" t="s">
        <v>141</v>
      </c>
      <c r="O948" t="s">
        <v>45</v>
      </c>
      <c r="P948" t="s">
        <v>41</v>
      </c>
      <c r="Q948" t="s">
        <v>23</v>
      </c>
      <c r="R948" t="s">
        <v>24</v>
      </c>
      <c r="S948" t="s">
        <v>25</v>
      </c>
      <c r="T948" t="s">
        <v>26</v>
      </c>
      <c r="U948" t="s">
        <v>27</v>
      </c>
    </row>
    <row r="949" spans="1:21" x14ac:dyDescent="0.35">
      <c r="A949" t="s">
        <v>1274</v>
      </c>
      <c r="B949">
        <v>44378001</v>
      </c>
      <c r="C949">
        <v>1</v>
      </c>
      <c r="D949" s="1">
        <v>1898.09</v>
      </c>
      <c r="E949" s="1">
        <v>3374.99</v>
      </c>
      <c r="F949" s="6">
        <f>Sales[[#This Row],[OrderQuantity]]*Sales[[#This Row],[ItemCost]]</f>
        <v>1898.09</v>
      </c>
      <c r="G949" s="6">
        <f>Sales[[#This Row],[OrderQuantity]]*Sales[[#This Row],[ItemPrice]]</f>
        <v>3374.99</v>
      </c>
      <c r="H949" s="6">
        <f>Sales[[#This Row],[TotalRevenue]]-Sales[[#This Row],[TotalCost]]</f>
        <v>1476.8999999999999</v>
      </c>
      <c r="I949" s="4">
        <v>42989</v>
      </c>
      <c r="J949" s="4" t="str">
        <f>CONCATENATE(TEXT(Sales[[#This Row],[OrderDate]],"yyyy"),"-",TEXT(Sales[[#This Row],[OrderDate]],"mm"))</f>
        <v>2017-09</v>
      </c>
      <c r="K949" s="4">
        <v>42995</v>
      </c>
      <c r="L949">
        <v>6</v>
      </c>
      <c r="M949" t="s">
        <v>1275</v>
      </c>
      <c r="N949" t="s">
        <v>267</v>
      </c>
      <c r="O949" t="s">
        <v>115</v>
      </c>
      <c r="P949" t="s">
        <v>41</v>
      </c>
      <c r="Q949" t="s">
        <v>23</v>
      </c>
      <c r="R949" t="s">
        <v>33</v>
      </c>
      <c r="S949" t="s">
        <v>435</v>
      </c>
      <c r="T949" t="s">
        <v>1</v>
      </c>
      <c r="U949" t="s">
        <v>36</v>
      </c>
    </row>
    <row r="950" spans="1:21" x14ac:dyDescent="0.35">
      <c r="A950" t="s">
        <v>1285</v>
      </c>
      <c r="B950">
        <v>44383001</v>
      </c>
      <c r="C950">
        <v>1</v>
      </c>
      <c r="D950" s="1">
        <v>2171.29</v>
      </c>
      <c r="E950" s="1">
        <v>3578.27</v>
      </c>
      <c r="F950" s="6">
        <f>Sales[[#This Row],[OrderQuantity]]*Sales[[#This Row],[ItemCost]]</f>
        <v>2171.29</v>
      </c>
      <c r="G950" s="6">
        <f>Sales[[#This Row],[OrderQuantity]]*Sales[[#This Row],[ItemPrice]]</f>
        <v>3578.27</v>
      </c>
      <c r="H950" s="6">
        <f>Sales[[#This Row],[TotalRevenue]]-Sales[[#This Row],[TotalCost]]</f>
        <v>1406.98</v>
      </c>
      <c r="I950" s="4">
        <v>42990</v>
      </c>
      <c r="J950" s="4" t="str">
        <f>CONCATENATE(TEXT(Sales[[#This Row],[OrderDate]],"yyyy"),"-",TEXT(Sales[[#This Row],[OrderDate]],"mm"))</f>
        <v>2017-09</v>
      </c>
      <c r="K950" s="4">
        <v>42992</v>
      </c>
      <c r="L950">
        <v>2</v>
      </c>
      <c r="M950" t="s">
        <v>1286</v>
      </c>
      <c r="N950" t="s">
        <v>401</v>
      </c>
      <c r="O950" t="s">
        <v>45</v>
      </c>
      <c r="P950" t="s">
        <v>41</v>
      </c>
      <c r="Q950" t="s">
        <v>23</v>
      </c>
      <c r="R950" t="s">
        <v>24</v>
      </c>
      <c r="S950" t="s">
        <v>25</v>
      </c>
      <c r="T950" t="s">
        <v>26</v>
      </c>
      <c r="U950" t="s">
        <v>27</v>
      </c>
    </row>
    <row r="951" spans="1:21" x14ac:dyDescent="0.35">
      <c r="A951" t="s">
        <v>1287</v>
      </c>
      <c r="B951">
        <v>44384001</v>
      </c>
      <c r="C951">
        <v>1</v>
      </c>
      <c r="D951" s="1">
        <v>2171.29</v>
      </c>
      <c r="E951" s="1">
        <v>3578.27</v>
      </c>
      <c r="F951" s="6">
        <f>Sales[[#This Row],[OrderQuantity]]*Sales[[#This Row],[ItemCost]]</f>
        <v>2171.29</v>
      </c>
      <c r="G951" s="6">
        <f>Sales[[#This Row],[OrderQuantity]]*Sales[[#This Row],[ItemPrice]]</f>
        <v>3578.27</v>
      </c>
      <c r="H951" s="6">
        <f>Sales[[#This Row],[TotalRevenue]]-Sales[[#This Row],[TotalCost]]</f>
        <v>1406.98</v>
      </c>
      <c r="I951" s="4">
        <v>42990</v>
      </c>
      <c r="J951" s="4" t="str">
        <f>CONCATENATE(TEXT(Sales[[#This Row],[OrderDate]],"yyyy"),"-",TEXT(Sales[[#This Row],[OrderDate]],"mm"))</f>
        <v>2017-09</v>
      </c>
      <c r="K951" s="4">
        <v>42995</v>
      </c>
      <c r="L951">
        <v>5</v>
      </c>
      <c r="M951" t="s">
        <v>1288</v>
      </c>
      <c r="N951" t="s">
        <v>118</v>
      </c>
      <c r="O951" t="s">
        <v>45</v>
      </c>
      <c r="P951" t="s">
        <v>41</v>
      </c>
      <c r="Q951" t="s">
        <v>23</v>
      </c>
      <c r="R951" t="s">
        <v>24</v>
      </c>
      <c r="S951" t="s">
        <v>55</v>
      </c>
      <c r="T951" t="s">
        <v>26</v>
      </c>
      <c r="U951" t="s">
        <v>27</v>
      </c>
    </row>
    <row r="952" spans="1:21" x14ac:dyDescent="0.35">
      <c r="A952" t="s">
        <v>1289</v>
      </c>
      <c r="B952">
        <v>44385001</v>
      </c>
      <c r="C952">
        <v>1</v>
      </c>
      <c r="D952" s="1">
        <v>2171.29</v>
      </c>
      <c r="E952" s="1">
        <v>3578.27</v>
      </c>
      <c r="F952" s="6">
        <f>Sales[[#This Row],[OrderQuantity]]*Sales[[#This Row],[ItemCost]]</f>
        <v>2171.29</v>
      </c>
      <c r="G952" s="6">
        <f>Sales[[#This Row],[OrderQuantity]]*Sales[[#This Row],[ItemPrice]]</f>
        <v>3578.27</v>
      </c>
      <c r="H952" s="6">
        <f>Sales[[#This Row],[TotalRevenue]]-Sales[[#This Row],[TotalCost]]</f>
        <v>1406.98</v>
      </c>
      <c r="I952" s="4">
        <v>42990</v>
      </c>
      <c r="J952" s="4" t="str">
        <f>CONCATENATE(TEXT(Sales[[#This Row],[OrderDate]],"yyyy"),"-",TEXT(Sales[[#This Row],[OrderDate]],"mm"))</f>
        <v>2017-09</v>
      </c>
      <c r="K952" s="4">
        <v>42993</v>
      </c>
      <c r="L952">
        <v>3</v>
      </c>
      <c r="M952" t="s">
        <v>1290</v>
      </c>
      <c r="N952" t="s">
        <v>74</v>
      </c>
      <c r="O952" t="s">
        <v>45</v>
      </c>
      <c r="P952" t="s">
        <v>41</v>
      </c>
      <c r="Q952" t="s">
        <v>23</v>
      </c>
      <c r="R952" t="s">
        <v>24</v>
      </c>
      <c r="S952" t="s">
        <v>88</v>
      </c>
      <c r="T952" t="s">
        <v>26</v>
      </c>
      <c r="U952" t="s">
        <v>27</v>
      </c>
    </row>
    <row r="953" spans="1:21" x14ac:dyDescent="0.35">
      <c r="A953" t="s">
        <v>1291</v>
      </c>
      <c r="B953">
        <v>44386001</v>
      </c>
      <c r="C953">
        <v>1</v>
      </c>
      <c r="D953" s="1">
        <v>2171.29</v>
      </c>
      <c r="E953" s="1">
        <v>3578.27</v>
      </c>
      <c r="F953" s="6">
        <f>Sales[[#This Row],[OrderQuantity]]*Sales[[#This Row],[ItemCost]]</f>
        <v>2171.29</v>
      </c>
      <c r="G953" s="6">
        <f>Sales[[#This Row],[OrderQuantity]]*Sales[[#This Row],[ItemPrice]]</f>
        <v>3578.27</v>
      </c>
      <c r="H953" s="6">
        <f>Sales[[#This Row],[TotalRevenue]]-Sales[[#This Row],[TotalCost]]</f>
        <v>1406.98</v>
      </c>
      <c r="I953" s="4">
        <v>42990</v>
      </c>
      <c r="J953" s="4" t="str">
        <f>CONCATENATE(TEXT(Sales[[#This Row],[OrderDate]],"yyyy"),"-",TEXT(Sales[[#This Row],[OrderDate]],"mm"))</f>
        <v>2017-09</v>
      </c>
      <c r="K953" s="4">
        <v>42998</v>
      </c>
      <c r="L953">
        <v>8</v>
      </c>
      <c r="M953" t="s">
        <v>1292</v>
      </c>
      <c r="N953" t="s">
        <v>987</v>
      </c>
      <c r="O953" t="s">
        <v>45</v>
      </c>
      <c r="P953" t="s">
        <v>41</v>
      </c>
      <c r="Q953" t="s">
        <v>23</v>
      </c>
      <c r="R953" t="s">
        <v>24</v>
      </c>
      <c r="S953" t="s">
        <v>71</v>
      </c>
      <c r="T953" t="s">
        <v>26</v>
      </c>
      <c r="U953" t="s">
        <v>27</v>
      </c>
    </row>
    <row r="954" spans="1:21" x14ac:dyDescent="0.35">
      <c r="A954" t="s">
        <v>1308</v>
      </c>
      <c r="B954">
        <v>44394001</v>
      </c>
      <c r="C954">
        <v>1</v>
      </c>
      <c r="D954" s="1">
        <v>2171.29</v>
      </c>
      <c r="E954" s="1">
        <v>3578.27</v>
      </c>
      <c r="F954" s="6">
        <f>Sales[[#This Row],[OrderQuantity]]*Sales[[#This Row],[ItemCost]]</f>
        <v>2171.29</v>
      </c>
      <c r="G954" s="6">
        <f>Sales[[#This Row],[OrderQuantity]]*Sales[[#This Row],[ItemPrice]]</f>
        <v>3578.27</v>
      </c>
      <c r="H954" s="6">
        <f>Sales[[#This Row],[TotalRevenue]]-Sales[[#This Row],[TotalCost]]</f>
        <v>1406.98</v>
      </c>
      <c r="I954" s="4">
        <v>42991</v>
      </c>
      <c r="J954" s="4" t="str">
        <f>CONCATENATE(TEXT(Sales[[#This Row],[OrderDate]],"yyyy"),"-",TEXT(Sales[[#This Row],[OrderDate]],"mm"))</f>
        <v>2017-09</v>
      </c>
      <c r="K954" s="4">
        <v>42996</v>
      </c>
      <c r="L954">
        <v>5</v>
      </c>
      <c r="M954" t="s">
        <v>1309</v>
      </c>
      <c r="N954" t="s">
        <v>787</v>
      </c>
      <c r="O954" t="s">
        <v>40</v>
      </c>
      <c r="P954" t="s">
        <v>41</v>
      </c>
      <c r="Q954" t="s">
        <v>23</v>
      </c>
      <c r="R954" t="s">
        <v>24</v>
      </c>
      <c r="S954" t="s">
        <v>84</v>
      </c>
      <c r="T954" t="s">
        <v>26</v>
      </c>
      <c r="U954" t="s">
        <v>27</v>
      </c>
    </row>
    <row r="955" spans="1:21" x14ac:dyDescent="0.35">
      <c r="A955" t="s">
        <v>1310</v>
      </c>
      <c r="B955">
        <v>44395001</v>
      </c>
      <c r="C955">
        <v>1</v>
      </c>
      <c r="D955" s="1">
        <v>2171.29</v>
      </c>
      <c r="E955" s="1">
        <v>3578.27</v>
      </c>
      <c r="F955" s="6">
        <f>Sales[[#This Row],[OrderQuantity]]*Sales[[#This Row],[ItemCost]]</f>
        <v>2171.29</v>
      </c>
      <c r="G955" s="6">
        <f>Sales[[#This Row],[OrderQuantity]]*Sales[[#This Row],[ItemPrice]]</f>
        <v>3578.27</v>
      </c>
      <c r="H955" s="6">
        <f>Sales[[#This Row],[TotalRevenue]]-Sales[[#This Row],[TotalCost]]</f>
        <v>1406.98</v>
      </c>
      <c r="I955" s="4">
        <v>42991</v>
      </c>
      <c r="J955" s="4" t="str">
        <f>CONCATENATE(TEXT(Sales[[#This Row],[OrderDate]],"yyyy"),"-",TEXT(Sales[[#This Row],[OrderDate]],"mm"))</f>
        <v>2017-09</v>
      </c>
      <c r="K955" s="4">
        <v>42994</v>
      </c>
      <c r="L955">
        <v>3</v>
      </c>
      <c r="M955" t="s">
        <v>1311</v>
      </c>
      <c r="N955" t="s">
        <v>697</v>
      </c>
      <c r="O955" t="s">
        <v>115</v>
      </c>
      <c r="P955" t="s">
        <v>41</v>
      </c>
      <c r="Q955" t="s">
        <v>23</v>
      </c>
      <c r="R955" t="s">
        <v>24</v>
      </c>
      <c r="S955" t="s">
        <v>88</v>
      </c>
      <c r="T955" t="s">
        <v>26</v>
      </c>
      <c r="U955" t="s">
        <v>27</v>
      </c>
    </row>
    <row r="956" spans="1:21" x14ac:dyDescent="0.35">
      <c r="A956" t="s">
        <v>1312</v>
      </c>
      <c r="B956">
        <v>44396001</v>
      </c>
      <c r="C956">
        <v>1</v>
      </c>
      <c r="D956" s="1">
        <v>1912.15</v>
      </c>
      <c r="E956" s="1">
        <v>3399.99</v>
      </c>
      <c r="F956" s="6">
        <f>Sales[[#This Row],[OrderQuantity]]*Sales[[#This Row],[ItemCost]]</f>
        <v>1912.15</v>
      </c>
      <c r="G956" s="6">
        <f>Sales[[#This Row],[OrderQuantity]]*Sales[[#This Row],[ItemPrice]]</f>
        <v>3399.99</v>
      </c>
      <c r="H956" s="6">
        <f>Sales[[#This Row],[TotalRevenue]]-Sales[[#This Row],[TotalCost]]</f>
        <v>1487.8399999999997</v>
      </c>
      <c r="I956" s="4">
        <v>42991</v>
      </c>
      <c r="J956" s="4" t="str">
        <f>CONCATENATE(TEXT(Sales[[#This Row],[OrderDate]],"yyyy"),"-",TEXT(Sales[[#This Row],[OrderDate]],"mm"))</f>
        <v>2017-09</v>
      </c>
      <c r="K956" s="4">
        <v>43000</v>
      </c>
      <c r="L956">
        <v>9</v>
      </c>
      <c r="M956" t="s">
        <v>1313</v>
      </c>
      <c r="N956" t="s">
        <v>270</v>
      </c>
      <c r="O956" t="s">
        <v>45</v>
      </c>
      <c r="P956" t="s">
        <v>41</v>
      </c>
      <c r="Q956" t="s">
        <v>23</v>
      </c>
      <c r="R956" t="s">
        <v>33</v>
      </c>
      <c r="S956" t="s">
        <v>287</v>
      </c>
      <c r="T956" t="s">
        <v>35</v>
      </c>
      <c r="U956" t="s">
        <v>36</v>
      </c>
    </row>
    <row r="957" spans="1:21" x14ac:dyDescent="0.35">
      <c r="A957" t="s">
        <v>1314</v>
      </c>
      <c r="B957">
        <v>44397001</v>
      </c>
      <c r="C957">
        <v>1</v>
      </c>
      <c r="D957" s="1">
        <v>413.15</v>
      </c>
      <c r="E957" s="1">
        <v>699.1</v>
      </c>
      <c r="F957" s="6">
        <f>Sales[[#This Row],[OrderQuantity]]*Sales[[#This Row],[ItemCost]]</f>
        <v>413.15</v>
      </c>
      <c r="G957" s="6">
        <f>Sales[[#This Row],[OrderQuantity]]*Sales[[#This Row],[ItemPrice]]</f>
        <v>699.1</v>
      </c>
      <c r="H957" s="6">
        <f>Sales[[#This Row],[TotalRevenue]]-Sales[[#This Row],[TotalCost]]</f>
        <v>285.95000000000005</v>
      </c>
      <c r="I957" s="4">
        <v>42991</v>
      </c>
      <c r="J957" s="4" t="str">
        <f>CONCATENATE(TEXT(Sales[[#This Row],[OrderDate]],"yyyy"),"-",TEXT(Sales[[#This Row],[OrderDate]],"mm"))</f>
        <v>2017-09</v>
      </c>
      <c r="K957" s="4">
        <v>42996</v>
      </c>
      <c r="L957">
        <v>5</v>
      </c>
      <c r="M957" t="s">
        <v>1315</v>
      </c>
      <c r="N957" t="s">
        <v>984</v>
      </c>
      <c r="O957" t="s">
        <v>45</v>
      </c>
      <c r="P957" t="s">
        <v>41</v>
      </c>
      <c r="Q957" t="s">
        <v>23</v>
      </c>
      <c r="R957" t="s">
        <v>24</v>
      </c>
      <c r="S957" t="s">
        <v>80</v>
      </c>
      <c r="T957" t="s">
        <v>26</v>
      </c>
      <c r="U957" t="s">
        <v>47</v>
      </c>
    </row>
    <row r="958" spans="1:21" x14ac:dyDescent="0.35">
      <c r="A958" t="s">
        <v>1318</v>
      </c>
      <c r="B958">
        <v>44399001</v>
      </c>
      <c r="C958">
        <v>1</v>
      </c>
      <c r="D958" s="1">
        <v>2171.29</v>
      </c>
      <c r="E958" s="1">
        <v>3578.27</v>
      </c>
      <c r="F958" s="6">
        <f>Sales[[#This Row],[OrderQuantity]]*Sales[[#This Row],[ItemCost]]</f>
        <v>2171.29</v>
      </c>
      <c r="G958" s="6">
        <f>Sales[[#This Row],[OrderQuantity]]*Sales[[#This Row],[ItemPrice]]</f>
        <v>3578.27</v>
      </c>
      <c r="H958" s="6">
        <f>Sales[[#This Row],[TotalRevenue]]-Sales[[#This Row],[TotalCost]]</f>
        <v>1406.98</v>
      </c>
      <c r="I958" s="4">
        <v>42992</v>
      </c>
      <c r="J958" s="4" t="str">
        <f>CONCATENATE(TEXT(Sales[[#This Row],[OrderDate]],"yyyy"),"-",TEXT(Sales[[#This Row],[OrderDate]],"mm"))</f>
        <v>2017-09</v>
      </c>
      <c r="K958" s="4">
        <v>43000</v>
      </c>
      <c r="L958">
        <v>8</v>
      </c>
      <c r="M958" t="s">
        <v>1319</v>
      </c>
      <c r="N958" t="s">
        <v>873</v>
      </c>
      <c r="O958" t="s">
        <v>115</v>
      </c>
      <c r="P958" t="s">
        <v>41</v>
      </c>
      <c r="Q958" t="s">
        <v>23</v>
      </c>
      <c r="R958" t="s">
        <v>24</v>
      </c>
      <c r="S958" t="s">
        <v>55</v>
      </c>
      <c r="T958" t="s">
        <v>26</v>
      </c>
      <c r="U958" t="s">
        <v>27</v>
      </c>
    </row>
    <row r="959" spans="1:21" x14ac:dyDescent="0.35">
      <c r="A959" t="s">
        <v>1320</v>
      </c>
      <c r="B959">
        <v>44400001</v>
      </c>
      <c r="C959">
        <v>1</v>
      </c>
      <c r="D959" s="1">
        <v>2171.29</v>
      </c>
      <c r="E959" s="1">
        <v>3578.27</v>
      </c>
      <c r="F959" s="6">
        <f>Sales[[#This Row],[OrderQuantity]]*Sales[[#This Row],[ItemCost]]</f>
        <v>2171.29</v>
      </c>
      <c r="G959" s="6">
        <f>Sales[[#This Row],[OrderQuantity]]*Sales[[#This Row],[ItemPrice]]</f>
        <v>3578.27</v>
      </c>
      <c r="H959" s="6">
        <f>Sales[[#This Row],[TotalRevenue]]-Sales[[#This Row],[TotalCost]]</f>
        <v>1406.98</v>
      </c>
      <c r="I959" s="4">
        <v>42992</v>
      </c>
      <c r="J959" s="4" t="str">
        <f>CONCATENATE(TEXT(Sales[[#This Row],[OrderDate]],"yyyy"),"-",TEXT(Sales[[#This Row],[OrderDate]],"mm"))</f>
        <v>2017-09</v>
      </c>
      <c r="K959" s="4">
        <v>43001</v>
      </c>
      <c r="L959">
        <v>9</v>
      </c>
      <c r="M959" t="s">
        <v>1321</v>
      </c>
      <c r="N959" t="s">
        <v>1217</v>
      </c>
      <c r="O959" t="s">
        <v>45</v>
      </c>
      <c r="P959" t="s">
        <v>41</v>
      </c>
      <c r="Q959" t="s">
        <v>23</v>
      </c>
      <c r="R959" t="s">
        <v>24</v>
      </c>
      <c r="S959" t="s">
        <v>71</v>
      </c>
      <c r="T959" t="s">
        <v>26</v>
      </c>
      <c r="U959" t="s">
        <v>27</v>
      </c>
    </row>
    <row r="960" spans="1:21" x14ac:dyDescent="0.35">
      <c r="A960" t="s">
        <v>1328</v>
      </c>
      <c r="B960">
        <v>44404001</v>
      </c>
      <c r="C960">
        <v>1</v>
      </c>
      <c r="D960" s="1">
        <v>2171.29</v>
      </c>
      <c r="E960" s="1">
        <v>3578.27</v>
      </c>
      <c r="F960" s="6">
        <f>Sales[[#This Row],[OrderQuantity]]*Sales[[#This Row],[ItemCost]]</f>
        <v>2171.29</v>
      </c>
      <c r="G960" s="6">
        <f>Sales[[#This Row],[OrderQuantity]]*Sales[[#This Row],[ItemPrice]]</f>
        <v>3578.27</v>
      </c>
      <c r="H960" s="6">
        <f>Sales[[#This Row],[TotalRevenue]]-Sales[[#This Row],[TotalCost]]</f>
        <v>1406.98</v>
      </c>
      <c r="I960" s="4">
        <v>42994</v>
      </c>
      <c r="J960" s="4" t="str">
        <f>CONCATENATE(TEXT(Sales[[#This Row],[OrderDate]],"yyyy"),"-",TEXT(Sales[[#This Row],[OrderDate]],"mm"))</f>
        <v>2017-09</v>
      </c>
      <c r="K960" s="4">
        <v>42999</v>
      </c>
      <c r="L960">
        <v>5</v>
      </c>
      <c r="M960" t="s">
        <v>1329</v>
      </c>
      <c r="N960" t="s">
        <v>1330</v>
      </c>
      <c r="O960" t="s">
        <v>45</v>
      </c>
      <c r="P960" t="s">
        <v>41</v>
      </c>
      <c r="Q960" t="s">
        <v>23</v>
      </c>
      <c r="R960" t="s">
        <v>24</v>
      </c>
      <c r="S960" t="s">
        <v>88</v>
      </c>
      <c r="T960" t="s">
        <v>26</v>
      </c>
      <c r="U960" t="s">
        <v>27</v>
      </c>
    </row>
    <row r="961" spans="1:21" x14ac:dyDescent="0.35">
      <c r="A961" t="s">
        <v>1331</v>
      </c>
      <c r="B961">
        <v>44405001</v>
      </c>
      <c r="C961">
        <v>1</v>
      </c>
      <c r="D961" s="1">
        <v>2171.29</v>
      </c>
      <c r="E961" s="1">
        <v>3578.27</v>
      </c>
      <c r="F961" s="6">
        <f>Sales[[#This Row],[OrderQuantity]]*Sales[[#This Row],[ItemCost]]</f>
        <v>2171.29</v>
      </c>
      <c r="G961" s="6">
        <f>Sales[[#This Row],[OrderQuantity]]*Sales[[#This Row],[ItemPrice]]</f>
        <v>3578.27</v>
      </c>
      <c r="H961" s="6">
        <f>Sales[[#This Row],[TotalRevenue]]-Sales[[#This Row],[TotalCost]]</f>
        <v>1406.98</v>
      </c>
      <c r="I961" s="4">
        <v>42994</v>
      </c>
      <c r="J961" s="4" t="str">
        <f>CONCATENATE(TEXT(Sales[[#This Row],[OrderDate]],"yyyy"),"-",TEXT(Sales[[#This Row],[OrderDate]],"mm"))</f>
        <v>2017-09</v>
      </c>
      <c r="K961" s="4">
        <v>42996</v>
      </c>
      <c r="L961">
        <v>2</v>
      </c>
      <c r="M961" t="s">
        <v>1332</v>
      </c>
      <c r="N961" t="s">
        <v>558</v>
      </c>
      <c r="O961" t="s">
        <v>45</v>
      </c>
      <c r="P961" t="s">
        <v>41</v>
      </c>
      <c r="Q961" t="s">
        <v>23</v>
      </c>
      <c r="R961" t="s">
        <v>24</v>
      </c>
      <c r="S961" t="s">
        <v>25</v>
      </c>
      <c r="T961" t="s">
        <v>26</v>
      </c>
      <c r="U961" t="s">
        <v>27</v>
      </c>
    </row>
    <row r="962" spans="1:21" x14ac:dyDescent="0.35">
      <c r="A962" t="s">
        <v>1333</v>
      </c>
      <c r="B962">
        <v>44406001</v>
      </c>
      <c r="C962">
        <v>1</v>
      </c>
      <c r="D962" s="1">
        <v>2171.29</v>
      </c>
      <c r="E962" s="1">
        <v>3578.27</v>
      </c>
      <c r="F962" s="6">
        <f>Sales[[#This Row],[OrderQuantity]]*Sales[[#This Row],[ItemCost]]</f>
        <v>2171.29</v>
      </c>
      <c r="G962" s="6">
        <f>Sales[[#This Row],[OrderQuantity]]*Sales[[#This Row],[ItemPrice]]</f>
        <v>3578.27</v>
      </c>
      <c r="H962" s="6">
        <f>Sales[[#This Row],[TotalRevenue]]-Sales[[#This Row],[TotalCost]]</f>
        <v>1406.98</v>
      </c>
      <c r="I962" s="4">
        <v>42994</v>
      </c>
      <c r="J962" s="4" t="str">
        <f>CONCATENATE(TEXT(Sales[[#This Row],[OrderDate]],"yyyy"),"-",TEXT(Sales[[#This Row],[OrderDate]],"mm"))</f>
        <v>2017-09</v>
      </c>
      <c r="K962" s="4">
        <v>42997</v>
      </c>
      <c r="L962">
        <v>3</v>
      </c>
      <c r="M962" t="s">
        <v>1334</v>
      </c>
      <c r="N962" t="s">
        <v>984</v>
      </c>
      <c r="O962" t="s">
        <v>45</v>
      </c>
      <c r="P962" t="s">
        <v>41</v>
      </c>
      <c r="Q962" t="s">
        <v>23</v>
      </c>
      <c r="R962" t="s">
        <v>24</v>
      </c>
      <c r="S962" t="s">
        <v>84</v>
      </c>
      <c r="T962" t="s">
        <v>26</v>
      </c>
      <c r="U962" t="s">
        <v>27</v>
      </c>
    </row>
    <row r="963" spans="1:21" x14ac:dyDescent="0.35">
      <c r="A963" t="s">
        <v>1341</v>
      </c>
      <c r="B963">
        <v>44410001</v>
      </c>
      <c r="C963">
        <v>1</v>
      </c>
      <c r="D963" s="1">
        <v>2171.29</v>
      </c>
      <c r="E963" s="1">
        <v>3578.27</v>
      </c>
      <c r="F963" s="6">
        <f>Sales[[#This Row],[OrderQuantity]]*Sales[[#This Row],[ItemCost]]</f>
        <v>2171.29</v>
      </c>
      <c r="G963" s="6">
        <f>Sales[[#This Row],[OrderQuantity]]*Sales[[#This Row],[ItemPrice]]</f>
        <v>3578.27</v>
      </c>
      <c r="H963" s="6">
        <f>Sales[[#This Row],[TotalRevenue]]-Sales[[#This Row],[TotalCost]]</f>
        <v>1406.98</v>
      </c>
      <c r="I963" s="4">
        <v>42995</v>
      </c>
      <c r="J963" s="4" t="str">
        <f>CONCATENATE(TEXT(Sales[[#This Row],[OrderDate]],"yyyy"),"-",TEXT(Sales[[#This Row],[OrderDate]],"mm"))</f>
        <v>2017-09</v>
      </c>
      <c r="K963" s="4">
        <v>43002</v>
      </c>
      <c r="L963">
        <v>7</v>
      </c>
      <c r="M963" t="s">
        <v>1342</v>
      </c>
      <c r="N963" t="s">
        <v>470</v>
      </c>
      <c r="O963" t="s">
        <v>45</v>
      </c>
      <c r="P963" t="s">
        <v>41</v>
      </c>
      <c r="Q963" t="s">
        <v>23</v>
      </c>
      <c r="R963" t="s">
        <v>24</v>
      </c>
      <c r="S963" t="s">
        <v>25</v>
      </c>
      <c r="T963" t="s">
        <v>26</v>
      </c>
      <c r="U963" t="s">
        <v>27</v>
      </c>
    </row>
    <row r="964" spans="1:21" x14ac:dyDescent="0.35">
      <c r="A964" t="s">
        <v>1343</v>
      </c>
      <c r="B964">
        <v>44411001</v>
      </c>
      <c r="C964">
        <v>1</v>
      </c>
      <c r="D964" s="1">
        <v>2171.29</v>
      </c>
      <c r="E964" s="1">
        <v>3578.27</v>
      </c>
      <c r="F964" s="6">
        <f>Sales[[#This Row],[OrderQuantity]]*Sales[[#This Row],[ItemCost]]</f>
        <v>2171.29</v>
      </c>
      <c r="G964" s="6">
        <f>Sales[[#This Row],[OrderQuantity]]*Sales[[#This Row],[ItemPrice]]</f>
        <v>3578.27</v>
      </c>
      <c r="H964" s="6">
        <f>Sales[[#This Row],[TotalRevenue]]-Sales[[#This Row],[TotalCost]]</f>
        <v>1406.98</v>
      </c>
      <c r="I964" s="4">
        <v>42995</v>
      </c>
      <c r="J964" s="4" t="str">
        <f>CONCATENATE(TEXT(Sales[[#This Row],[OrderDate]],"yyyy"),"-",TEXT(Sales[[#This Row],[OrderDate]],"mm"))</f>
        <v>2017-09</v>
      </c>
      <c r="K964" s="4">
        <v>43003</v>
      </c>
      <c r="L964">
        <v>8</v>
      </c>
      <c r="M964" t="s">
        <v>1344</v>
      </c>
      <c r="N964" t="s">
        <v>118</v>
      </c>
      <c r="O964" t="s">
        <v>45</v>
      </c>
      <c r="P964" t="s">
        <v>41</v>
      </c>
      <c r="Q964" t="s">
        <v>23</v>
      </c>
      <c r="R964" t="s">
        <v>24</v>
      </c>
      <c r="S964" t="s">
        <v>71</v>
      </c>
      <c r="T964" t="s">
        <v>26</v>
      </c>
      <c r="U964" t="s">
        <v>27</v>
      </c>
    </row>
    <row r="965" spans="1:21" x14ac:dyDescent="0.35">
      <c r="A965" t="s">
        <v>1349</v>
      </c>
      <c r="B965">
        <v>44414001</v>
      </c>
      <c r="C965">
        <v>1</v>
      </c>
      <c r="D965" s="1">
        <v>2171.29</v>
      </c>
      <c r="E965" s="1">
        <v>3578.27</v>
      </c>
      <c r="F965" s="6">
        <f>Sales[[#This Row],[OrderQuantity]]*Sales[[#This Row],[ItemCost]]</f>
        <v>2171.29</v>
      </c>
      <c r="G965" s="6">
        <f>Sales[[#This Row],[OrderQuantity]]*Sales[[#This Row],[ItemPrice]]</f>
        <v>3578.27</v>
      </c>
      <c r="H965" s="6">
        <f>Sales[[#This Row],[TotalRevenue]]-Sales[[#This Row],[TotalCost]]</f>
        <v>1406.98</v>
      </c>
      <c r="I965" s="4">
        <v>42996</v>
      </c>
      <c r="J965" s="4" t="str">
        <f>CONCATENATE(TEXT(Sales[[#This Row],[OrderDate]],"yyyy"),"-",TEXT(Sales[[#This Row],[OrderDate]],"mm"))</f>
        <v>2017-09</v>
      </c>
      <c r="K965" s="4">
        <v>43000</v>
      </c>
      <c r="L965">
        <v>4</v>
      </c>
      <c r="M965" t="s">
        <v>1350</v>
      </c>
      <c r="N965" t="s">
        <v>404</v>
      </c>
      <c r="O965" t="s">
        <v>45</v>
      </c>
      <c r="P965" t="s">
        <v>41</v>
      </c>
      <c r="Q965" t="s">
        <v>23</v>
      </c>
      <c r="R965" t="s">
        <v>24</v>
      </c>
      <c r="S965" t="s">
        <v>55</v>
      </c>
      <c r="T965" t="s">
        <v>26</v>
      </c>
      <c r="U965" t="s">
        <v>27</v>
      </c>
    </row>
    <row r="966" spans="1:21" x14ac:dyDescent="0.35">
      <c r="A966" t="s">
        <v>1351</v>
      </c>
      <c r="B966">
        <v>44415001</v>
      </c>
      <c r="C966">
        <v>1</v>
      </c>
      <c r="D966" s="1">
        <v>2171.29</v>
      </c>
      <c r="E966" s="1">
        <v>3578.27</v>
      </c>
      <c r="F966" s="6">
        <f>Sales[[#This Row],[OrderQuantity]]*Sales[[#This Row],[ItemCost]]</f>
        <v>2171.29</v>
      </c>
      <c r="G966" s="6">
        <f>Sales[[#This Row],[OrderQuantity]]*Sales[[#This Row],[ItemPrice]]</f>
        <v>3578.27</v>
      </c>
      <c r="H966" s="6">
        <f>Sales[[#This Row],[TotalRevenue]]-Sales[[#This Row],[TotalCost]]</f>
        <v>1406.98</v>
      </c>
      <c r="I966" s="4">
        <v>42996</v>
      </c>
      <c r="J966" s="4" t="str">
        <f>CONCATENATE(TEXT(Sales[[#This Row],[OrderDate]],"yyyy"),"-",TEXT(Sales[[#This Row],[OrderDate]],"mm"))</f>
        <v>2017-09</v>
      </c>
      <c r="K966" s="4">
        <v>43005</v>
      </c>
      <c r="L966">
        <v>9</v>
      </c>
      <c r="M966" t="s">
        <v>1352</v>
      </c>
      <c r="N966" t="s">
        <v>153</v>
      </c>
      <c r="O966" t="s">
        <v>45</v>
      </c>
      <c r="P966" t="s">
        <v>41</v>
      </c>
      <c r="Q966" t="s">
        <v>23</v>
      </c>
      <c r="R966" t="s">
        <v>24</v>
      </c>
      <c r="S966" t="s">
        <v>71</v>
      </c>
      <c r="T966" t="s">
        <v>26</v>
      </c>
      <c r="U966" t="s">
        <v>27</v>
      </c>
    </row>
    <row r="967" spans="1:21" x14ac:dyDescent="0.35">
      <c r="A967" t="s">
        <v>1367</v>
      </c>
      <c r="B967">
        <v>44423001</v>
      </c>
      <c r="C967">
        <v>1</v>
      </c>
      <c r="D967" s="1">
        <v>2171.29</v>
      </c>
      <c r="E967" s="1">
        <v>3578.27</v>
      </c>
      <c r="F967" s="6">
        <f>Sales[[#This Row],[OrderQuantity]]*Sales[[#This Row],[ItemCost]]</f>
        <v>2171.29</v>
      </c>
      <c r="G967" s="6">
        <f>Sales[[#This Row],[OrderQuantity]]*Sales[[#This Row],[ItemPrice]]</f>
        <v>3578.27</v>
      </c>
      <c r="H967" s="6">
        <f>Sales[[#This Row],[TotalRevenue]]-Sales[[#This Row],[TotalCost]]</f>
        <v>1406.98</v>
      </c>
      <c r="I967" s="4">
        <v>42997</v>
      </c>
      <c r="J967" s="4" t="str">
        <f>CONCATENATE(TEXT(Sales[[#This Row],[OrderDate]],"yyyy"),"-",TEXT(Sales[[#This Row],[OrderDate]],"mm"))</f>
        <v>2017-09</v>
      </c>
      <c r="K967" s="4">
        <v>43004</v>
      </c>
      <c r="L967">
        <v>7</v>
      </c>
      <c r="M967" t="s">
        <v>1368</v>
      </c>
      <c r="N967" t="s">
        <v>74</v>
      </c>
      <c r="O967" t="s">
        <v>45</v>
      </c>
      <c r="P967" t="s">
        <v>41</v>
      </c>
      <c r="Q967" t="s">
        <v>23</v>
      </c>
      <c r="R967" t="s">
        <v>24</v>
      </c>
      <c r="S967" t="s">
        <v>84</v>
      </c>
      <c r="T967" t="s">
        <v>26</v>
      </c>
      <c r="U967" t="s">
        <v>27</v>
      </c>
    </row>
    <row r="968" spans="1:21" x14ac:dyDescent="0.35">
      <c r="A968" t="s">
        <v>1377</v>
      </c>
      <c r="B968">
        <v>44428001</v>
      </c>
      <c r="C968">
        <v>1</v>
      </c>
      <c r="D968" s="1">
        <v>2171.29</v>
      </c>
      <c r="E968" s="1">
        <v>3578.27</v>
      </c>
      <c r="F968" s="6">
        <f>Sales[[#This Row],[OrderQuantity]]*Sales[[#This Row],[ItemCost]]</f>
        <v>2171.29</v>
      </c>
      <c r="G968" s="6">
        <f>Sales[[#This Row],[OrderQuantity]]*Sales[[#This Row],[ItemPrice]]</f>
        <v>3578.27</v>
      </c>
      <c r="H968" s="6">
        <f>Sales[[#This Row],[TotalRevenue]]-Sales[[#This Row],[TotalCost]]</f>
        <v>1406.98</v>
      </c>
      <c r="I968" s="4">
        <v>42998</v>
      </c>
      <c r="J968" s="4" t="str">
        <f>CONCATENATE(TEXT(Sales[[#This Row],[OrderDate]],"yyyy"),"-",TEXT(Sales[[#This Row],[OrderDate]],"mm"))</f>
        <v>2017-09</v>
      </c>
      <c r="K968" s="4">
        <v>43001</v>
      </c>
      <c r="L968">
        <v>3</v>
      </c>
      <c r="M968" t="s">
        <v>1378</v>
      </c>
      <c r="N968" t="s">
        <v>228</v>
      </c>
      <c r="O968" t="s">
        <v>45</v>
      </c>
      <c r="P968" t="s">
        <v>41</v>
      </c>
      <c r="Q968" t="s">
        <v>23</v>
      </c>
      <c r="R968" t="s">
        <v>24</v>
      </c>
      <c r="S968" t="s">
        <v>84</v>
      </c>
      <c r="T968" t="s">
        <v>26</v>
      </c>
      <c r="U968" t="s">
        <v>27</v>
      </c>
    </row>
    <row r="969" spans="1:21" x14ac:dyDescent="0.35">
      <c r="A969" t="s">
        <v>1379</v>
      </c>
      <c r="B969">
        <v>44429001</v>
      </c>
      <c r="C969">
        <v>1</v>
      </c>
      <c r="D969" s="1">
        <v>2171.29</v>
      </c>
      <c r="E969" s="1">
        <v>3578.27</v>
      </c>
      <c r="F969" s="6">
        <f>Sales[[#This Row],[OrderQuantity]]*Sales[[#This Row],[ItemCost]]</f>
        <v>2171.29</v>
      </c>
      <c r="G969" s="6">
        <f>Sales[[#This Row],[OrderQuantity]]*Sales[[#This Row],[ItemPrice]]</f>
        <v>3578.27</v>
      </c>
      <c r="H969" s="6">
        <f>Sales[[#This Row],[TotalRevenue]]-Sales[[#This Row],[TotalCost]]</f>
        <v>1406.98</v>
      </c>
      <c r="I969" s="4">
        <v>42998</v>
      </c>
      <c r="J969" s="4" t="str">
        <f>CONCATENATE(TEXT(Sales[[#This Row],[OrderDate]],"yyyy"),"-",TEXT(Sales[[#This Row],[OrderDate]],"mm"))</f>
        <v>2017-09</v>
      </c>
      <c r="K969" s="4">
        <v>43004</v>
      </c>
      <c r="L969">
        <v>6</v>
      </c>
      <c r="M969" t="s">
        <v>1380</v>
      </c>
      <c r="N969" t="s">
        <v>697</v>
      </c>
      <c r="O969" t="s">
        <v>115</v>
      </c>
      <c r="P969" t="s">
        <v>41</v>
      </c>
      <c r="Q969" t="s">
        <v>23</v>
      </c>
      <c r="R969" t="s">
        <v>24</v>
      </c>
      <c r="S969" t="s">
        <v>88</v>
      </c>
      <c r="T969" t="s">
        <v>26</v>
      </c>
      <c r="U969" t="s">
        <v>27</v>
      </c>
    </row>
    <row r="970" spans="1:21" x14ac:dyDescent="0.35">
      <c r="A970" t="s">
        <v>1387</v>
      </c>
      <c r="B970">
        <v>44433001</v>
      </c>
      <c r="C970">
        <v>1</v>
      </c>
      <c r="D970" s="1">
        <v>2171.29</v>
      </c>
      <c r="E970" s="1">
        <v>3578.27</v>
      </c>
      <c r="F970" s="6">
        <f>Sales[[#This Row],[OrderQuantity]]*Sales[[#This Row],[ItemCost]]</f>
        <v>2171.29</v>
      </c>
      <c r="G970" s="6">
        <f>Sales[[#This Row],[OrderQuantity]]*Sales[[#This Row],[ItemPrice]]</f>
        <v>3578.27</v>
      </c>
      <c r="H970" s="6">
        <f>Sales[[#This Row],[TotalRevenue]]-Sales[[#This Row],[TotalCost]]</f>
        <v>1406.98</v>
      </c>
      <c r="I970" s="4">
        <v>42999</v>
      </c>
      <c r="J970" s="4" t="str">
        <f>CONCATENATE(TEXT(Sales[[#This Row],[OrderDate]],"yyyy"),"-",TEXT(Sales[[#This Row],[OrderDate]],"mm"))</f>
        <v>2017-09</v>
      </c>
      <c r="K970" s="4">
        <v>43003</v>
      </c>
      <c r="L970">
        <v>4</v>
      </c>
      <c r="M970" t="s">
        <v>1388</v>
      </c>
      <c r="N970" t="s">
        <v>697</v>
      </c>
      <c r="O970" t="s">
        <v>115</v>
      </c>
      <c r="P970" t="s">
        <v>41</v>
      </c>
      <c r="Q970" t="s">
        <v>23</v>
      </c>
      <c r="R970" t="s">
        <v>24</v>
      </c>
      <c r="S970" t="s">
        <v>71</v>
      </c>
      <c r="T970" t="s">
        <v>26</v>
      </c>
      <c r="U970" t="s">
        <v>27</v>
      </c>
    </row>
    <row r="971" spans="1:21" x14ac:dyDescent="0.35">
      <c r="A971" t="s">
        <v>1389</v>
      </c>
      <c r="B971">
        <v>44434001</v>
      </c>
      <c r="C971">
        <v>1</v>
      </c>
      <c r="D971" s="1">
        <v>2171.29</v>
      </c>
      <c r="E971" s="1">
        <v>3578.27</v>
      </c>
      <c r="F971" s="6">
        <f>Sales[[#This Row],[OrderQuantity]]*Sales[[#This Row],[ItemCost]]</f>
        <v>2171.29</v>
      </c>
      <c r="G971" s="6">
        <f>Sales[[#This Row],[OrderQuantity]]*Sales[[#This Row],[ItemPrice]]</f>
        <v>3578.27</v>
      </c>
      <c r="H971" s="6">
        <f>Sales[[#This Row],[TotalRevenue]]-Sales[[#This Row],[TotalCost]]</f>
        <v>1406.98</v>
      </c>
      <c r="I971" s="4">
        <v>42999</v>
      </c>
      <c r="J971" s="4" t="str">
        <f>CONCATENATE(TEXT(Sales[[#This Row],[OrderDate]],"yyyy"),"-",TEXT(Sales[[#This Row],[OrderDate]],"mm"))</f>
        <v>2017-09</v>
      </c>
      <c r="K971" s="4">
        <v>43006</v>
      </c>
      <c r="L971">
        <v>7</v>
      </c>
      <c r="M971" t="s">
        <v>1390</v>
      </c>
      <c r="N971" t="s">
        <v>141</v>
      </c>
      <c r="O971" t="s">
        <v>45</v>
      </c>
      <c r="P971" t="s">
        <v>41</v>
      </c>
      <c r="Q971" t="s">
        <v>23</v>
      </c>
      <c r="R971" t="s">
        <v>24</v>
      </c>
      <c r="S971" t="s">
        <v>25</v>
      </c>
      <c r="T971" t="s">
        <v>26</v>
      </c>
      <c r="U971" t="s">
        <v>27</v>
      </c>
    </row>
    <row r="972" spans="1:21" x14ac:dyDescent="0.35">
      <c r="A972" t="s">
        <v>1391</v>
      </c>
      <c r="B972">
        <v>44435001</v>
      </c>
      <c r="C972">
        <v>1</v>
      </c>
      <c r="D972" s="1">
        <v>2171.29</v>
      </c>
      <c r="E972" s="1">
        <v>3578.27</v>
      </c>
      <c r="F972" s="6">
        <f>Sales[[#This Row],[OrderQuantity]]*Sales[[#This Row],[ItemCost]]</f>
        <v>2171.29</v>
      </c>
      <c r="G972" s="6">
        <f>Sales[[#This Row],[OrderQuantity]]*Sales[[#This Row],[ItemPrice]]</f>
        <v>3578.27</v>
      </c>
      <c r="H972" s="6">
        <f>Sales[[#This Row],[TotalRevenue]]-Sales[[#This Row],[TotalCost]]</f>
        <v>1406.98</v>
      </c>
      <c r="I972" s="4">
        <v>43000</v>
      </c>
      <c r="J972" s="4" t="str">
        <f>CONCATENATE(TEXT(Sales[[#This Row],[OrderDate]],"yyyy"),"-",TEXT(Sales[[#This Row],[OrderDate]],"mm"))</f>
        <v>2017-09</v>
      </c>
      <c r="K972" s="4">
        <v>43005</v>
      </c>
      <c r="L972">
        <v>5</v>
      </c>
      <c r="M972" t="s">
        <v>1392</v>
      </c>
      <c r="N972" t="s">
        <v>1052</v>
      </c>
      <c r="O972" t="s">
        <v>115</v>
      </c>
      <c r="P972" t="s">
        <v>41</v>
      </c>
      <c r="Q972" t="s">
        <v>23</v>
      </c>
      <c r="R972" t="s">
        <v>24</v>
      </c>
      <c r="S972" t="s">
        <v>71</v>
      </c>
      <c r="T972" t="s">
        <v>26</v>
      </c>
      <c r="U972" t="s">
        <v>27</v>
      </c>
    </row>
    <row r="973" spans="1:21" x14ac:dyDescent="0.35">
      <c r="A973" t="s">
        <v>1405</v>
      </c>
      <c r="B973">
        <v>44442001</v>
      </c>
      <c r="C973">
        <v>1</v>
      </c>
      <c r="D973" s="1">
        <v>413.15</v>
      </c>
      <c r="E973" s="1">
        <v>699.1</v>
      </c>
      <c r="F973" s="6">
        <f>Sales[[#This Row],[OrderQuantity]]*Sales[[#This Row],[ItemCost]]</f>
        <v>413.15</v>
      </c>
      <c r="G973" s="6">
        <f>Sales[[#This Row],[OrderQuantity]]*Sales[[#This Row],[ItemPrice]]</f>
        <v>699.1</v>
      </c>
      <c r="H973" s="6">
        <f>Sales[[#This Row],[TotalRevenue]]-Sales[[#This Row],[TotalCost]]</f>
        <v>285.95000000000005</v>
      </c>
      <c r="I973" s="4">
        <v>43001</v>
      </c>
      <c r="J973" s="4" t="str">
        <f>CONCATENATE(TEXT(Sales[[#This Row],[OrderDate]],"yyyy"),"-",TEXT(Sales[[#This Row],[OrderDate]],"mm"))</f>
        <v>2017-09</v>
      </c>
      <c r="K973" s="4">
        <v>43010</v>
      </c>
      <c r="L973">
        <v>9</v>
      </c>
      <c r="M973" t="s">
        <v>1406</v>
      </c>
      <c r="N973" t="s">
        <v>39</v>
      </c>
      <c r="O973" t="s">
        <v>40</v>
      </c>
      <c r="P973" t="s">
        <v>41</v>
      </c>
      <c r="Q973" t="s">
        <v>23</v>
      </c>
      <c r="R973" t="s">
        <v>24</v>
      </c>
      <c r="S973" t="s">
        <v>507</v>
      </c>
      <c r="T973" t="s">
        <v>1</v>
      </c>
      <c r="U973" t="s">
        <v>47</v>
      </c>
    </row>
    <row r="974" spans="1:21" x14ac:dyDescent="0.35">
      <c r="A974" t="s">
        <v>1418</v>
      </c>
      <c r="B974">
        <v>44448001</v>
      </c>
      <c r="C974">
        <v>1</v>
      </c>
      <c r="D974" s="1">
        <v>2171.29</v>
      </c>
      <c r="E974" s="1">
        <v>3578.27</v>
      </c>
      <c r="F974" s="6">
        <f>Sales[[#This Row],[OrderQuantity]]*Sales[[#This Row],[ItemCost]]</f>
        <v>2171.29</v>
      </c>
      <c r="G974" s="6">
        <f>Sales[[#This Row],[OrderQuantity]]*Sales[[#This Row],[ItemPrice]]</f>
        <v>3578.27</v>
      </c>
      <c r="H974" s="6">
        <f>Sales[[#This Row],[TotalRevenue]]-Sales[[#This Row],[TotalCost]]</f>
        <v>1406.98</v>
      </c>
      <c r="I974" s="4">
        <v>43004</v>
      </c>
      <c r="J974" s="4" t="str">
        <f>CONCATENATE(TEXT(Sales[[#This Row],[OrderDate]],"yyyy"),"-",TEXT(Sales[[#This Row],[OrderDate]],"mm"))</f>
        <v>2017-09</v>
      </c>
      <c r="K974" s="4">
        <v>43009</v>
      </c>
      <c r="L974">
        <v>5</v>
      </c>
      <c r="M974" t="s">
        <v>1419</v>
      </c>
      <c r="N974" t="s">
        <v>114</v>
      </c>
      <c r="O974" t="s">
        <v>115</v>
      </c>
      <c r="P974" t="s">
        <v>41</v>
      </c>
      <c r="Q974" t="s">
        <v>23</v>
      </c>
      <c r="R974" t="s">
        <v>24</v>
      </c>
      <c r="S974" t="s">
        <v>55</v>
      </c>
      <c r="T974" t="s">
        <v>26</v>
      </c>
      <c r="U974" t="s">
        <v>27</v>
      </c>
    </row>
    <row r="975" spans="1:21" x14ac:dyDescent="0.35">
      <c r="A975" t="s">
        <v>1420</v>
      </c>
      <c r="B975">
        <v>44449001</v>
      </c>
      <c r="C975">
        <v>1</v>
      </c>
      <c r="D975" s="1">
        <v>2171.29</v>
      </c>
      <c r="E975" s="1">
        <v>3578.27</v>
      </c>
      <c r="F975" s="6">
        <f>Sales[[#This Row],[OrderQuantity]]*Sales[[#This Row],[ItemCost]]</f>
        <v>2171.29</v>
      </c>
      <c r="G975" s="6">
        <f>Sales[[#This Row],[OrderQuantity]]*Sales[[#This Row],[ItemPrice]]</f>
        <v>3578.27</v>
      </c>
      <c r="H975" s="6">
        <f>Sales[[#This Row],[TotalRevenue]]-Sales[[#This Row],[TotalCost]]</f>
        <v>1406.98</v>
      </c>
      <c r="I975" s="4">
        <v>43004</v>
      </c>
      <c r="J975" s="4" t="str">
        <f>CONCATENATE(TEXT(Sales[[#This Row],[OrderDate]],"yyyy"),"-",TEXT(Sales[[#This Row],[OrderDate]],"mm"))</f>
        <v>2017-09</v>
      </c>
      <c r="K975" s="4">
        <v>43006</v>
      </c>
      <c r="L975">
        <v>2</v>
      </c>
      <c r="M975" t="s">
        <v>1421</v>
      </c>
      <c r="N975" t="s">
        <v>70</v>
      </c>
      <c r="O975" t="s">
        <v>45</v>
      </c>
      <c r="P975" t="s">
        <v>41</v>
      </c>
      <c r="Q975" t="s">
        <v>23</v>
      </c>
      <c r="R975" t="s">
        <v>24</v>
      </c>
      <c r="S975" t="s">
        <v>71</v>
      </c>
      <c r="T975" t="s">
        <v>26</v>
      </c>
      <c r="U975" t="s">
        <v>27</v>
      </c>
    </row>
    <row r="976" spans="1:21" x14ac:dyDescent="0.35">
      <c r="A976" t="s">
        <v>1422</v>
      </c>
      <c r="B976">
        <v>44450001</v>
      </c>
      <c r="C976">
        <v>1</v>
      </c>
      <c r="D976" s="1">
        <v>2171.29</v>
      </c>
      <c r="E976" s="1">
        <v>3578.27</v>
      </c>
      <c r="F976" s="6">
        <f>Sales[[#This Row],[OrderQuantity]]*Sales[[#This Row],[ItemCost]]</f>
        <v>2171.29</v>
      </c>
      <c r="G976" s="6">
        <f>Sales[[#This Row],[OrderQuantity]]*Sales[[#This Row],[ItemPrice]]</f>
        <v>3578.27</v>
      </c>
      <c r="H976" s="6">
        <f>Sales[[#This Row],[TotalRevenue]]-Sales[[#This Row],[TotalCost]]</f>
        <v>1406.98</v>
      </c>
      <c r="I976" s="4">
        <v>43004</v>
      </c>
      <c r="J976" s="4" t="str">
        <f>CONCATENATE(TEXT(Sales[[#This Row],[OrderDate]],"yyyy"),"-",TEXT(Sales[[#This Row],[OrderDate]],"mm"))</f>
        <v>2017-09</v>
      </c>
      <c r="K976" s="4">
        <v>43010</v>
      </c>
      <c r="L976">
        <v>6</v>
      </c>
      <c r="M976" t="s">
        <v>1423</v>
      </c>
      <c r="N976" t="s">
        <v>270</v>
      </c>
      <c r="O976" t="s">
        <v>45</v>
      </c>
      <c r="P976" t="s">
        <v>41</v>
      </c>
      <c r="Q976" t="s">
        <v>23</v>
      </c>
      <c r="R976" t="s">
        <v>24</v>
      </c>
      <c r="S976" t="s">
        <v>25</v>
      </c>
      <c r="T976" t="s">
        <v>26</v>
      </c>
      <c r="U976" t="s">
        <v>27</v>
      </c>
    </row>
    <row r="977" spans="1:21" x14ac:dyDescent="0.35">
      <c r="A977" t="s">
        <v>1424</v>
      </c>
      <c r="B977">
        <v>44451001</v>
      </c>
      <c r="C977">
        <v>1</v>
      </c>
      <c r="D977" s="1">
        <v>2171.29</v>
      </c>
      <c r="E977" s="1">
        <v>3578.27</v>
      </c>
      <c r="F977" s="6">
        <f>Sales[[#This Row],[OrderQuantity]]*Sales[[#This Row],[ItemCost]]</f>
        <v>2171.29</v>
      </c>
      <c r="G977" s="6">
        <f>Sales[[#This Row],[OrderQuantity]]*Sales[[#This Row],[ItemPrice]]</f>
        <v>3578.27</v>
      </c>
      <c r="H977" s="6">
        <f>Sales[[#This Row],[TotalRevenue]]-Sales[[#This Row],[TotalCost]]</f>
        <v>1406.98</v>
      </c>
      <c r="I977" s="4">
        <v>43004</v>
      </c>
      <c r="J977" s="4" t="str">
        <f>CONCATENATE(TEXT(Sales[[#This Row],[OrderDate]],"yyyy"),"-",TEXT(Sales[[#This Row],[OrderDate]],"mm"))</f>
        <v>2017-09</v>
      </c>
      <c r="K977" s="4">
        <v>43007</v>
      </c>
      <c r="L977">
        <v>3</v>
      </c>
      <c r="M977" t="s">
        <v>1425</v>
      </c>
      <c r="N977" t="s">
        <v>39</v>
      </c>
      <c r="O977" t="s">
        <v>40</v>
      </c>
      <c r="P977" t="s">
        <v>41</v>
      </c>
      <c r="Q977" t="s">
        <v>23</v>
      </c>
      <c r="R977" t="s">
        <v>24</v>
      </c>
      <c r="S977" t="s">
        <v>84</v>
      </c>
      <c r="T977" t="s">
        <v>26</v>
      </c>
      <c r="U977" t="s">
        <v>27</v>
      </c>
    </row>
    <row r="978" spans="1:21" x14ac:dyDescent="0.35">
      <c r="A978" t="s">
        <v>1436</v>
      </c>
      <c r="B978">
        <v>44457001</v>
      </c>
      <c r="C978">
        <v>1</v>
      </c>
      <c r="D978" s="1">
        <v>2171.29</v>
      </c>
      <c r="E978" s="1">
        <v>3578.27</v>
      </c>
      <c r="F978" s="6">
        <f>Sales[[#This Row],[OrderQuantity]]*Sales[[#This Row],[ItemCost]]</f>
        <v>2171.29</v>
      </c>
      <c r="G978" s="6">
        <f>Sales[[#This Row],[OrderQuantity]]*Sales[[#This Row],[ItemPrice]]</f>
        <v>3578.27</v>
      </c>
      <c r="H978" s="6">
        <f>Sales[[#This Row],[TotalRevenue]]-Sales[[#This Row],[TotalCost]]</f>
        <v>1406.98</v>
      </c>
      <c r="I978" s="4">
        <v>43005</v>
      </c>
      <c r="J978" s="4" t="str">
        <f>CONCATENATE(TEXT(Sales[[#This Row],[OrderDate]],"yyyy"),"-",TEXT(Sales[[#This Row],[OrderDate]],"mm"))</f>
        <v>2017-09</v>
      </c>
      <c r="K978" s="4">
        <v>43014</v>
      </c>
      <c r="L978">
        <v>9</v>
      </c>
      <c r="M978" t="s">
        <v>1437</v>
      </c>
      <c r="N978" t="s">
        <v>1438</v>
      </c>
      <c r="O978" t="s">
        <v>40</v>
      </c>
      <c r="P978" t="s">
        <v>41</v>
      </c>
      <c r="Q978" t="s">
        <v>23</v>
      </c>
      <c r="R978" t="s">
        <v>24</v>
      </c>
      <c r="S978" t="s">
        <v>55</v>
      </c>
      <c r="T978" t="s">
        <v>26</v>
      </c>
      <c r="U978" t="s">
        <v>27</v>
      </c>
    </row>
    <row r="979" spans="1:21" x14ac:dyDescent="0.35">
      <c r="A979" t="s">
        <v>1439</v>
      </c>
      <c r="B979">
        <v>44458001</v>
      </c>
      <c r="C979">
        <v>1</v>
      </c>
      <c r="D979" s="1">
        <v>2171.29</v>
      </c>
      <c r="E979" s="1">
        <v>3578.27</v>
      </c>
      <c r="F979" s="6">
        <f>Sales[[#This Row],[OrderQuantity]]*Sales[[#This Row],[ItemCost]]</f>
        <v>2171.29</v>
      </c>
      <c r="G979" s="6">
        <f>Sales[[#This Row],[OrderQuantity]]*Sales[[#This Row],[ItemPrice]]</f>
        <v>3578.27</v>
      </c>
      <c r="H979" s="6">
        <f>Sales[[#This Row],[TotalRevenue]]-Sales[[#This Row],[TotalCost]]</f>
        <v>1406.98</v>
      </c>
      <c r="I979" s="4">
        <v>43005</v>
      </c>
      <c r="J979" s="4" t="str">
        <f>CONCATENATE(TEXT(Sales[[#This Row],[OrderDate]],"yyyy"),"-",TEXT(Sales[[#This Row],[OrderDate]],"mm"))</f>
        <v>2017-09</v>
      </c>
      <c r="K979" s="4">
        <v>43013</v>
      </c>
      <c r="L979">
        <v>8</v>
      </c>
      <c r="M979" t="s">
        <v>1440</v>
      </c>
      <c r="N979" t="s">
        <v>207</v>
      </c>
      <c r="O979" t="s">
        <v>40</v>
      </c>
      <c r="P979" t="s">
        <v>41</v>
      </c>
      <c r="Q979" t="s">
        <v>23</v>
      </c>
      <c r="R979" t="s">
        <v>24</v>
      </c>
      <c r="S979" t="s">
        <v>88</v>
      </c>
      <c r="T979" t="s">
        <v>26</v>
      </c>
      <c r="U979" t="s">
        <v>27</v>
      </c>
    </row>
    <row r="980" spans="1:21" x14ac:dyDescent="0.35">
      <c r="A980" t="s">
        <v>1441</v>
      </c>
      <c r="B980">
        <v>44459001</v>
      </c>
      <c r="C980">
        <v>1</v>
      </c>
      <c r="D980" s="1">
        <v>2171.29</v>
      </c>
      <c r="E980" s="1">
        <v>3578.27</v>
      </c>
      <c r="F980" s="6">
        <f>Sales[[#This Row],[OrderQuantity]]*Sales[[#This Row],[ItemCost]]</f>
        <v>2171.29</v>
      </c>
      <c r="G980" s="6">
        <f>Sales[[#This Row],[OrderQuantity]]*Sales[[#This Row],[ItemPrice]]</f>
        <v>3578.27</v>
      </c>
      <c r="H980" s="6">
        <f>Sales[[#This Row],[TotalRevenue]]-Sales[[#This Row],[TotalCost]]</f>
        <v>1406.98</v>
      </c>
      <c r="I980" s="4">
        <v>43005</v>
      </c>
      <c r="J980" s="4" t="str">
        <f>CONCATENATE(TEXT(Sales[[#This Row],[OrderDate]],"yyyy"),"-",TEXT(Sales[[#This Row],[OrderDate]],"mm"))</f>
        <v>2017-09</v>
      </c>
      <c r="K980" s="4">
        <v>43014</v>
      </c>
      <c r="L980">
        <v>9</v>
      </c>
      <c r="M980" t="s">
        <v>1442</v>
      </c>
      <c r="N980" t="s">
        <v>401</v>
      </c>
      <c r="O980" t="s">
        <v>45</v>
      </c>
      <c r="P980" t="s">
        <v>41</v>
      </c>
      <c r="Q980" t="s">
        <v>23</v>
      </c>
      <c r="R980" t="s">
        <v>24</v>
      </c>
      <c r="S980" t="s">
        <v>88</v>
      </c>
      <c r="T980" t="s">
        <v>26</v>
      </c>
      <c r="U980" t="s">
        <v>27</v>
      </c>
    </row>
    <row r="981" spans="1:21" x14ac:dyDescent="0.35">
      <c r="A981" t="s">
        <v>1453</v>
      </c>
      <c r="B981">
        <v>44465001</v>
      </c>
      <c r="C981">
        <v>1</v>
      </c>
      <c r="D981" s="1">
        <v>413.15</v>
      </c>
      <c r="E981" s="1">
        <v>699.1</v>
      </c>
      <c r="F981" s="6">
        <f>Sales[[#This Row],[OrderQuantity]]*Sales[[#This Row],[ItemCost]]</f>
        <v>413.15</v>
      </c>
      <c r="G981" s="6">
        <f>Sales[[#This Row],[OrderQuantity]]*Sales[[#This Row],[ItemPrice]]</f>
        <v>699.1</v>
      </c>
      <c r="H981" s="6">
        <f>Sales[[#This Row],[TotalRevenue]]-Sales[[#This Row],[TotalCost]]</f>
        <v>285.95000000000005</v>
      </c>
      <c r="I981" s="4">
        <v>43006</v>
      </c>
      <c r="J981" s="4" t="str">
        <f>CONCATENATE(TEXT(Sales[[#This Row],[OrderDate]],"yyyy"),"-",TEXT(Sales[[#This Row],[OrderDate]],"mm"))</f>
        <v>2017-09</v>
      </c>
      <c r="K981" s="4">
        <v>43016</v>
      </c>
      <c r="L981">
        <v>10</v>
      </c>
      <c r="M981" t="s">
        <v>1454</v>
      </c>
      <c r="N981" t="s">
        <v>130</v>
      </c>
      <c r="O981" t="s">
        <v>115</v>
      </c>
      <c r="P981" t="s">
        <v>41</v>
      </c>
      <c r="Q981" t="s">
        <v>23</v>
      </c>
      <c r="R981" t="s">
        <v>24</v>
      </c>
      <c r="S981" t="s">
        <v>671</v>
      </c>
      <c r="T981" t="s">
        <v>26</v>
      </c>
      <c r="U981" t="s">
        <v>47</v>
      </c>
    </row>
    <row r="982" spans="1:21" x14ac:dyDescent="0.35">
      <c r="A982" t="s">
        <v>1469</v>
      </c>
      <c r="B982">
        <v>44473001</v>
      </c>
      <c r="C982">
        <v>1</v>
      </c>
      <c r="D982" s="1">
        <v>2171.29</v>
      </c>
      <c r="E982" s="1">
        <v>3578.27</v>
      </c>
      <c r="F982" s="6">
        <f>Sales[[#This Row],[OrderQuantity]]*Sales[[#This Row],[ItemCost]]</f>
        <v>2171.29</v>
      </c>
      <c r="G982" s="6">
        <f>Sales[[#This Row],[OrderQuantity]]*Sales[[#This Row],[ItemPrice]]</f>
        <v>3578.27</v>
      </c>
      <c r="H982" s="6">
        <f>Sales[[#This Row],[TotalRevenue]]-Sales[[#This Row],[TotalCost]]</f>
        <v>1406.98</v>
      </c>
      <c r="I982" s="4">
        <v>43007</v>
      </c>
      <c r="J982" s="4" t="str">
        <f>CONCATENATE(TEXT(Sales[[#This Row],[OrderDate]],"yyyy"),"-",TEXT(Sales[[#This Row],[OrderDate]],"mm"))</f>
        <v>2017-09</v>
      </c>
      <c r="K982" s="4">
        <v>43017</v>
      </c>
      <c r="L982">
        <v>10</v>
      </c>
      <c r="M982" t="s">
        <v>1470</v>
      </c>
      <c r="N982" t="s">
        <v>187</v>
      </c>
      <c r="O982" t="s">
        <v>115</v>
      </c>
      <c r="P982" t="s">
        <v>41</v>
      </c>
      <c r="Q982" t="s">
        <v>23</v>
      </c>
      <c r="R982" t="s">
        <v>24</v>
      </c>
      <c r="S982" t="s">
        <v>71</v>
      </c>
      <c r="T982" t="s">
        <v>26</v>
      </c>
      <c r="U982" t="s">
        <v>27</v>
      </c>
    </row>
    <row r="983" spans="1:21" x14ac:dyDescent="0.35">
      <c r="A983" t="s">
        <v>1471</v>
      </c>
      <c r="B983">
        <v>44474001</v>
      </c>
      <c r="C983">
        <v>1</v>
      </c>
      <c r="D983" s="1">
        <v>413.15</v>
      </c>
      <c r="E983" s="1">
        <v>699.1</v>
      </c>
      <c r="F983" s="6">
        <f>Sales[[#This Row],[OrderQuantity]]*Sales[[#This Row],[ItemCost]]</f>
        <v>413.15</v>
      </c>
      <c r="G983" s="6">
        <f>Sales[[#This Row],[OrderQuantity]]*Sales[[#This Row],[ItemPrice]]</f>
        <v>699.1</v>
      </c>
      <c r="H983" s="6">
        <f>Sales[[#This Row],[TotalRevenue]]-Sales[[#This Row],[TotalCost]]</f>
        <v>285.95000000000005</v>
      </c>
      <c r="I983" s="4">
        <v>43007</v>
      </c>
      <c r="J983" s="4" t="str">
        <f>CONCATENATE(TEXT(Sales[[#This Row],[OrderDate]],"yyyy"),"-",TEXT(Sales[[#This Row],[OrderDate]],"mm"))</f>
        <v>2017-09</v>
      </c>
      <c r="K983" s="4">
        <v>43011</v>
      </c>
      <c r="L983">
        <v>4</v>
      </c>
      <c r="M983" t="s">
        <v>1472</v>
      </c>
      <c r="N983" t="s">
        <v>401</v>
      </c>
      <c r="O983" t="s">
        <v>45</v>
      </c>
      <c r="P983" t="s">
        <v>41</v>
      </c>
      <c r="Q983" t="s">
        <v>23</v>
      </c>
      <c r="R983" t="s">
        <v>24</v>
      </c>
      <c r="S983" t="s">
        <v>80</v>
      </c>
      <c r="T983" t="s">
        <v>26</v>
      </c>
      <c r="U983" t="s">
        <v>47</v>
      </c>
    </row>
    <row r="984" spans="1:21" x14ac:dyDescent="0.35">
      <c r="A984" t="s">
        <v>1484</v>
      </c>
      <c r="B984">
        <v>44480001</v>
      </c>
      <c r="C984">
        <v>1</v>
      </c>
      <c r="D984" s="1">
        <v>1898.09</v>
      </c>
      <c r="E984" s="1">
        <v>3374.99</v>
      </c>
      <c r="F984" s="6">
        <f>Sales[[#This Row],[OrderQuantity]]*Sales[[#This Row],[ItemCost]]</f>
        <v>1898.09</v>
      </c>
      <c r="G984" s="6">
        <f>Sales[[#This Row],[OrderQuantity]]*Sales[[#This Row],[ItemPrice]]</f>
        <v>3374.99</v>
      </c>
      <c r="H984" s="6">
        <f>Sales[[#This Row],[TotalRevenue]]-Sales[[#This Row],[TotalCost]]</f>
        <v>1476.8999999999999</v>
      </c>
      <c r="I984" s="4">
        <v>43008</v>
      </c>
      <c r="J984" s="4" t="str">
        <f>CONCATENATE(TEXT(Sales[[#This Row],[OrderDate]],"yyyy"),"-",TEXT(Sales[[#This Row],[OrderDate]],"mm"))</f>
        <v>2017-09</v>
      </c>
      <c r="K984" s="4">
        <v>43015</v>
      </c>
      <c r="L984">
        <v>7</v>
      </c>
      <c r="M984" t="s">
        <v>1485</v>
      </c>
      <c r="N984" t="s">
        <v>153</v>
      </c>
      <c r="O984" t="s">
        <v>45</v>
      </c>
      <c r="P984" t="s">
        <v>41</v>
      </c>
      <c r="Q984" t="s">
        <v>23</v>
      </c>
      <c r="R984" t="s">
        <v>33</v>
      </c>
      <c r="S984" t="s">
        <v>160</v>
      </c>
      <c r="T984" t="s">
        <v>1</v>
      </c>
      <c r="U984" t="s">
        <v>36</v>
      </c>
    </row>
    <row r="985" spans="1:21" x14ac:dyDescent="0.35">
      <c r="A985" t="s">
        <v>1488</v>
      </c>
      <c r="B985">
        <v>44572001</v>
      </c>
      <c r="C985">
        <v>1</v>
      </c>
      <c r="D985" s="1">
        <v>2171.29</v>
      </c>
      <c r="E985" s="1">
        <v>3578.27</v>
      </c>
      <c r="F985" s="6">
        <f>Sales[[#This Row],[OrderQuantity]]*Sales[[#This Row],[ItemCost]]</f>
        <v>2171.29</v>
      </c>
      <c r="G985" s="6">
        <f>Sales[[#This Row],[OrderQuantity]]*Sales[[#This Row],[ItemPrice]]</f>
        <v>3578.27</v>
      </c>
      <c r="H985" s="6">
        <f>Sales[[#This Row],[TotalRevenue]]-Sales[[#This Row],[TotalCost]]</f>
        <v>1406.98</v>
      </c>
      <c r="I985" s="4">
        <v>43009</v>
      </c>
      <c r="J985" s="4" t="str">
        <f>CONCATENATE(TEXT(Sales[[#This Row],[OrderDate]],"yyyy"),"-",TEXT(Sales[[#This Row],[OrderDate]],"mm"))</f>
        <v>2017-10</v>
      </c>
      <c r="K985" s="4">
        <v>43015</v>
      </c>
      <c r="L985">
        <v>6</v>
      </c>
      <c r="M985" t="s">
        <v>1489</v>
      </c>
      <c r="N985" t="s">
        <v>607</v>
      </c>
      <c r="O985" t="s">
        <v>40</v>
      </c>
      <c r="P985" t="s">
        <v>41</v>
      </c>
      <c r="Q985" t="s">
        <v>23</v>
      </c>
      <c r="R985" t="s">
        <v>24</v>
      </c>
      <c r="S985" t="s">
        <v>88</v>
      </c>
      <c r="T985" t="s">
        <v>26</v>
      </c>
      <c r="U985" t="s">
        <v>27</v>
      </c>
    </row>
    <row r="986" spans="1:21" x14ac:dyDescent="0.35">
      <c r="A986" t="s">
        <v>1490</v>
      </c>
      <c r="B986">
        <v>44573001</v>
      </c>
      <c r="C986">
        <v>1</v>
      </c>
      <c r="D986" s="1">
        <v>1912.15</v>
      </c>
      <c r="E986" s="1">
        <v>3399.99</v>
      </c>
      <c r="F986" s="6">
        <f>Sales[[#This Row],[OrderQuantity]]*Sales[[#This Row],[ItemCost]]</f>
        <v>1912.15</v>
      </c>
      <c r="G986" s="6">
        <f>Sales[[#This Row],[OrderQuantity]]*Sales[[#This Row],[ItemPrice]]</f>
        <v>3399.99</v>
      </c>
      <c r="H986" s="6">
        <f>Sales[[#This Row],[TotalRevenue]]-Sales[[#This Row],[TotalCost]]</f>
        <v>1487.8399999999997</v>
      </c>
      <c r="I986" s="4">
        <v>43009</v>
      </c>
      <c r="J986" s="4" t="str">
        <f>CONCATENATE(TEXT(Sales[[#This Row],[OrderDate]],"yyyy"),"-",TEXT(Sales[[#This Row],[OrderDate]],"mm"))</f>
        <v>2017-10</v>
      </c>
      <c r="K986" s="4">
        <v>43016</v>
      </c>
      <c r="L986">
        <v>7</v>
      </c>
      <c r="M986" t="s">
        <v>1491</v>
      </c>
      <c r="N986" t="s">
        <v>428</v>
      </c>
      <c r="O986" t="s">
        <v>45</v>
      </c>
      <c r="P986" t="s">
        <v>41</v>
      </c>
      <c r="Q986" t="s">
        <v>23</v>
      </c>
      <c r="R986" t="s">
        <v>33</v>
      </c>
      <c r="S986" t="s">
        <v>194</v>
      </c>
      <c r="T986" t="s">
        <v>35</v>
      </c>
      <c r="U986" t="s">
        <v>36</v>
      </c>
    </row>
    <row r="987" spans="1:21" x14ac:dyDescent="0.35">
      <c r="A987" t="s">
        <v>1496</v>
      </c>
      <c r="B987">
        <v>44576001</v>
      </c>
      <c r="C987">
        <v>1</v>
      </c>
      <c r="D987" s="1">
        <v>2171.29</v>
      </c>
      <c r="E987" s="1">
        <v>3578.27</v>
      </c>
      <c r="F987" s="6">
        <f>Sales[[#This Row],[OrderQuantity]]*Sales[[#This Row],[ItemCost]]</f>
        <v>2171.29</v>
      </c>
      <c r="G987" s="6">
        <f>Sales[[#This Row],[OrderQuantity]]*Sales[[#This Row],[ItemPrice]]</f>
        <v>3578.27</v>
      </c>
      <c r="H987" s="6">
        <f>Sales[[#This Row],[TotalRevenue]]-Sales[[#This Row],[TotalCost]]</f>
        <v>1406.98</v>
      </c>
      <c r="I987" s="4">
        <v>43009</v>
      </c>
      <c r="J987" s="4" t="str">
        <f>CONCATENATE(TEXT(Sales[[#This Row],[OrderDate]],"yyyy"),"-",TEXT(Sales[[#This Row],[OrderDate]],"mm"))</f>
        <v>2017-10</v>
      </c>
      <c r="K987" s="4">
        <v>43016</v>
      </c>
      <c r="L987">
        <v>7</v>
      </c>
      <c r="M987" t="s">
        <v>1497</v>
      </c>
      <c r="N987" t="s">
        <v>607</v>
      </c>
      <c r="O987" t="s">
        <v>40</v>
      </c>
      <c r="P987" t="s">
        <v>41</v>
      </c>
      <c r="Q987" t="s">
        <v>23</v>
      </c>
      <c r="R987" t="s">
        <v>24</v>
      </c>
      <c r="S987" t="s">
        <v>84</v>
      </c>
      <c r="T987" t="s">
        <v>26</v>
      </c>
      <c r="U987" t="s">
        <v>27</v>
      </c>
    </row>
    <row r="988" spans="1:21" x14ac:dyDescent="0.35">
      <c r="A988" t="s">
        <v>1498</v>
      </c>
      <c r="B988">
        <v>44577001</v>
      </c>
      <c r="C988">
        <v>1</v>
      </c>
      <c r="D988" s="1">
        <v>2171.29</v>
      </c>
      <c r="E988" s="1">
        <v>3578.27</v>
      </c>
      <c r="F988" s="6">
        <f>Sales[[#This Row],[OrderQuantity]]*Sales[[#This Row],[ItemCost]]</f>
        <v>2171.29</v>
      </c>
      <c r="G988" s="6">
        <f>Sales[[#This Row],[OrderQuantity]]*Sales[[#This Row],[ItemPrice]]</f>
        <v>3578.27</v>
      </c>
      <c r="H988" s="6">
        <f>Sales[[#This Row],[TotalRevenue]]-Sales[[#This Row],[TotalCost]]</f>
        <v>1406.98</v>
      </c>
      <c r="I988" s="4">
        <v>43010</v>
      </c>
      <c r="J988" s="4" t="str">
        <f>CONCATENATE(TEXT(Sales[[#This Row],[OrderDate]],"yyyy"),"-",TEXT(Sales[[#This Row],[OrderDate]],"mm"))</f>
        <v>2017-10</v>
      </c>
      <c r="K988" s="4">
        <v>43015</v>
      </c>
      <c r="L988">
        <v>5</v>
      </c>
      <c r="M988" t="s">
        <v>1499</v>
      </c>
      <c r="N988" t="s">
        <v>787</v>
      </c>
      <c r="O988" t="s">
        <v>40</v>
      </c>
      <c r="P988" t="s">
        <v>41</v>
      </c>
      <c r="Q988" t="s">
        <v>23</v>
      </c>
      <c r="R988" t="s">
        <v>24</v>
      </c>
      <c r="S988" t="s">
        <v>88</v>
      </c>
      <c r="T988" t="s">
        <v>26</v>
      </c>
      <c r="U988" t="s">
        <v>27</v>
      </c>
    </row>
    <row r="989" spans="1:21" x14ac:dyDescent="0.35">
      <c r="A989" t="s">
        <v>1500</v>
      </c>
      <c r="B989">
        <v>44578001</v>
      </c>
      <c r="C989">
        <v>1</v>
      </c>
      <c r="D989" s="1">
        <v>2171.29</v>
      </c>
      <c r="E989" s="1">
        <v>3578.27</v>
      </c>
      <c r="F989" s="6">
        <f>Sales[[#This Row],[OrderQuantity]]*Sales[[#This Row],[ItemCost]]</f>
        <v>2171.29</v>
      </c>
      <c r="G989" s="6">
        <f>Sales[[#This Row],[OrderQuantity]]*Sales[[#This Row],[ItemPrice]]</f>
        <v>3578.27</v>
      </c>
      <c r="H989" s="6">
        <f>Sales[[#This Row],[TotalRevenue]]-Sales[[#This Row],[TotalCost]]</f>
        <v>1406.98</v>
      </c>
      <c r="I989" s="4">
        <v>43010</v>
      </c>
      <c r="J989" s="4" t="str">
        <f>CONCATENATE(TEXT(Sales[[#This Row],[OrderDate]],"yyyy"),"-",TEXT(Sales[[#This Row],[OrderDate]],"mm"))</f>
        <v>2017-10</v>
      </c>
      <c r="K989" s="4">
        <v>43014</v>
      </c>
      <c r="L989">
        <v>4</v>
      </c>
      <c r="M989" t="s">
        <v>1501</v>
      </c>
      <c r="N989" t="s">
        <v>44</v>
      </c>
      <c r="O989" t="s">
        <v>45</v>
      </c>
      <c r="P989" t="s">
        <v>41</v>
      </c>
      <c r="Q989" t="s">
        <v>23</v>
      </c>
      <c r="R989" t="s">
        <v>24</v>
      </c>
      <c r="S989" t="s">
        <v>88</v>
      </c>
      <c r="T989" t="s">
        <v>26</v>
      </c>
      <c r="U989" t="s">
        <v>27</v>
      </c>
    </row>
    <row r="990" spans="1:21" x14ac:dyDescent="0.35">
      <c r="A990" t="s">
        <v>1502</v>
      </c>
      <c r="B990">
        <v>44579001</v>
      </c>
      <c r="C990">
        <v>1</v>
      </c>
      <c r="D990" s="1">
        <v>2171.29</v>
      </c>
      <c r="E990" s="1">
        <v>3578.27</v>
      </c>
      <c r="F990" s="6">
        <f>Sales[[#This Row],[OrderQuantity]]*Sales[[#This Row],[ItemCost]]</f>
        <v>2171.29</v>
      </c>
      <c r="G990" s="6">
        <f>Sales[[#This Row],[OrderQuantity]]*Sales[[#This Row],[ItemPrice]]</f>
        <v>3578.27</v>
      </c>
      <c r="H990" s="6">
        <f>Sales[[#This Row],[TotalRevenue]]-Sales[[#This Row],[TotalCost]]</f>
        <v>1406.98</v>
      </c>
      <c r="I990" s="4">
        <v>43010</v>
      </c>
      <c r="J990" s="4" t="str">
        <f>CONCATENATE(TEXT(Sales[[#This Row],[OrderDate]],"yyyy"),"-",TEXT(Sales[[#This Row],[OrderDate]],"mm"))</f>
        <v>2017-10</v>
      </c>
      <c r="K990" s="4">
        <v>43020</v>
      </c>
      <c r="L990">
        <v>10</v>
      </c>
      <c r="M990" t="s">
        <v>1503</v>
      </c>
      <c r="N990" t="s">
        <v>332</v>
      </c>
      <c r="O990" t="s">
        <v>45</v>
      </c>
      <c r="P990" t="s">
        <v>41</v>
      </c>
      <c r="Q990" t="s">
        <v>23</v>
      </c>
      <c r="R990" t="s">
        <v>24</v>
      </c>
      <c r="S990" t="s">
        <v>71</v>
      </c>
      <c r="T990" t="s">
        <v>26</v>
      </c>
      <c r="U990" t="s">
        <v>27</v>
      </c>
    </row>
    <row r="991" spans="1:21" x14ac:dyDescent="0.35">
      <c r="A991" t="s">
        <v>1513</v>
      </c>
      <c r="B991">
        <v>44584001</v>
      </c>
      <c r="C991">
        <v>1</v>
      </c>
      <c r="D991" s="1">
        <v>2171.29</v>
      </c>
      <c r="E991" s="1">
        <v>3578.27</v>
      </c>
      <c r="F991" s="6">
        <f>Sales[[#This Row],[OrderQuantity]]*Sales[[#This Row],[ItemCost]]</f>
        <v>2171.29</v>
      </c>
      <c r="G991" s="6">
        <f>Sales[[#This Row],[OrderQuantity]]*Sales[[#This Row],[ItemPrice]]</f>
        <v>3578.27</v>
      </c>
      <c r="H991" s="6">
        <f>Sales[[#This Row],[TotalRevenue]]-Sales[[#This Row],[TotalCost]]</f>
        <v>1406.98</v>
      </c>
      <c r="I991" s="4">
        <v>43012</v>
      </c>
      <c r="J991" s="4" t="str">
        <f>CONCATENATE(TEXT(Sales[[#This Row],[OrderDate]],"yyyy"),"-",TEXT(Sales[[#This Row],[OrderDate]],"mm"))</f>
        <v>2017-10</v>
      </c>
      <c r="K991" s="4">
        <v>43021</v>
      </c>
      <c r="L991">
        <v>9</v>
      </c>
      <c r="M991" t="s">
        <v>1514</v>
      </c>
      <c r="N991" t="s">
        <v>873</v>
      </c>
      <c r="O991" t="s">
        <v>115</v>
      </c>
      <c r="P991" t="s">
        <v>41</v>
      </c>
      <c r="Q991" t="s">
        <v>23</v>
      </c>
      <c r="R991" t="s">
        <v>24</v>
      </c>
      <c r="S991" t="s">
        <v>84</v>
      </c>
      <c r="T991" t="s">
        <v>26</v>
      </c>
      <c r="U991" t="s">
        <v>27</v>
      </c>
    </row>
    <row r="992" spans="1:21" x14ac:dyDescent="0.35">
      <c r="A992" t="s">
        <v>1515</v>
      </c>
      <c r="B992">
        <v>44585001</v>
      </c>
      <c r="C992">
        <v>1</v>
      </c>
      <c r="D992" s="1">
        <v>2171.29</v>
      </c>
      <c r="E992" s="1">
        <v>3578.27</v>
      </c>
      <c r="F992" s="6">
        <f>Sales[[#This Row],[OrderQuantity]]*Sales[[#This Row],[ItemCost]]</f>
        <v>2171.29</v>
      </c>
      <c r="G992" s="6">
        <f>Sales[[#This Row],[OrderQuantity]]*Sales[[#This Row],[ItemPrice]]</f>
        <v>3578.27</v>
      </c>
      <c r="H992" s="6">
        <f>Sales[[#This Row],[TotalRevenue]]-Sales[[#This Row],[TotalCost]]</f>
        <v>1406.98</v>
      </c>
      <c r="I992" s="4">
        <v>43012</v>
      </c>
      <c r="J992" s="4" t="str">
        <f>CONCATENATE(TEXT(Sales[[#This Row],[OrderDate]],"yyyy"),"-",TEXT(Sales[[#This Row],[OrderDate]],"mm"))</f>
        <v>2017-10</v>
      </c>
      <c r="K992" s="4">
        <v>43017</v>
      </c>
      <c r="L992">
        <v>5</v>
      </c>
      <c r="M992" t="s">
        <v>1516</v>
      </c>
      <c r="N992" t="s">
        <v>207</v>
      </c>
      <c r="O992" t="s">
        <v>40</v>
      </c>
      <c r="P992" t="s">
        <v>41</v>
      </c>
      <c r="Q992" t="s">
        <v>23</v>
      </c>
      <c r="R992" t="s">
        <v>24</v>
      </c>
      <c r="S992" t="s">
        <v>71</v>
      </c>
      <c r="T992" t="s">
        <v>26</v>
      </c>
      <c r="U992" t="s">
        <v>27</v>
      </c>
    </row>
    <row r="993" spans="1:21" x14ac:dyDescent="0.35">
      <c r="A993" t="s">
        <v>1517</v>
      </c>
      <c r="B993">
        <v>44586001</v>
      </c>
      <c r="C993">
        <v>1</v>
      </c>
      <c r="D993" s="1">
        <v>2171.29</v>
      </c>
      <c r="E993" s="1">
        <v>3578.27</v>
      </c>
      <c r="F993" s="6">
        <f>Sales[[#This Row],[OrderQuantity]]*Sales[[#This Row],[ItemCost]]</f>
        <v>2171.29</v>
      </c>
      <c r="G993" s="6">
        <f>Sales[[#This Row],[OrderQuantity]]*Sales[[#This Row],[ItemPrice]]</f>
        <v>3578.27</v>
      </c>
      <c r="H993" s="6">
        <f>Sales[[#This Row],[TotalRevenue]]-Sales[[#This Row],[TotalCost]]</f>
        <v>1406.98</v>
      </c>
      <c r="I993" s="4">
        <v>43012</v>
      </c>
      <c r="J993" s="4" t="str">
        <f>CONCATENATE(TEXT(Sales[[#This Row],[OrderDate]],"yyyy"),"-",TEXT(Sales[[#This Row],[OrderDate]],"mm"))</f>
        <v>2017-10</v>
      </c>
      <c r="K993" s="4">
        <v>43014</v>
      </c>
      <c r="L993">
        <v>2</v>
      </c>
      <c r="M993" t="s">
        <v>1518</v>
      </c>
      <c r="N993" t="s">
        <v>319</v>
      </c>
      <c r="O993" t="s">
        <v>40</v>
      </c>
      <c r="P993" t="s">
        <v>41</v>
      </c>
      <c r="Q993" t="s">
        <v>23</v>
      </c>
      <c r="R993" t="s">
        <v>24</v>
      </c>
      <c r="S993" t="s">
        <v>88</v>
      </c>
      <c r="T993" t="s">
        <v>26</v>
      </c>
      <c r="U993" t="s">
        <v>27</v>
      </c>
    </row>
    <row r="994" spans="1:21" x14ac:dyDescent="0.35">
      <c r="A994" t="s">
        <v>1519</v>
      </c>
      <c r="B994">
        <v>44587001</v>
      </c>
      <c r="C994">
        <v>1</v>
      </c>
      <c r="D994" s="1">
        <v>2171.29</v>
      </c>
      <c r="E994" s="1">
        <v>3578.27</v>
      </c>
      <c r="F994" s="6">
        <f>Sales[[#This Row],[OrderQuantity]]*Sales[[#This Row],[ItemCost]]</f>
        <v>2171.29</v>
      </c>
      <c r="G994" s="6">
        <f>Sales[[#This Row],[OrderQuantity]]*Sales[[#This Row],[ItemPrice]]</f>
        <v>3578.27</v>
      </c>
      <c r="H994" s="6">
        <f>Sales[[#This Row],[TotalRevenue]]-Sales[[#This Row],[TotalCost]]</f>
        <v>1406.98</v>
      </c>
      <c r="I994" s="4">
        <v>43012</v>
      </c>
      <c r="J994" s="4" t="str">
        <f>CONCATENATE(TEXT(Sales[[#This Row],[OrderDate]],"yyyy"),"-",TEXT(Sales[[#This Row],[OrderDate]],"mm"))</f>
        <v>2017-10</v>
      </c>
      <c r="K994" s="4">
        <v>43020</v>
      </c>
      <c r="L994">
        <v>8</v>
      </c>
      <c r="M994" t="s">
        <v>1520</v>
      </c>
      <c r="N994" t="s">
        <v>1217</v>
      </c>
      <c r="O994" t="s">
        <v>45</v>
      </c>
      <c r="P994" t="s">
        <v>41</v>
      </c>
      <c r="Q994" t="s">
        <v>23</v>
      </c>
      <c r="R994" t="s">
        <v>24</v>
      </c>
      <c r="S994" t="s">
        <v>55</v>
      </c>
      <c r="T994" t="s">
        <v>26</v>
      </c>
      <c r="U994" t="s">
        <v>27</v>
      </c>
    </row>
    <row r="995" spans="1:21" x14ac:dyDescent="0.35">
      <c r="A995" t="s">
        <v>1529</v>
      </c>
      <c r="B995">
        <v>44592001</v>
      </c>
      <c r="C995">
        <v>1</v>
      </c>
      <c r="D995" s="1">
        <v>2171.29</v>
      </c>
      <c r="E995" s="1">
        <v>3578.27</v>
      </c>
      <c r="F995" s="6">
        <f>Sales[[#This Row],[OrderQuantity]]*Sales[[#This Row],[ItemCost]]</f>
        <v>2171.29</v>
      </c>
      <c r="G995" s="6">
        <f>Sales[[#This Row],[OrderQuantity]]*Sales[[#This Row],[ItemPrice]]</f>
        <v>3578.27</v>
      </c>
      <c r="H995" s="6">
        <f>Sales[[#This Row],[TotalRevenue]]-Sales[[#This Row],[TotalCost]]</f>
        <v>1406.98</v>
      </c>
      <c r="I995" s="4">
        <v>43013</v>
      </c>
      <c r="J995" s="4" t="str">
        <f>CONCATENATE(TEXT(Sales[[#This Row],[OrderDate]],"yyyy"),"-",TEXT(Sales[[#This Row],[OrderDate]],"mm"))</f>
        <v>2017-10</v>
      </c>
      <c r="K995" s="4">
        <v>43022</v>
      </c>
      <c r="L995">
        <v>9</v>
      </c>
      <c r="M995" t="s">
        <v>1530</v>
      </c>
      <c r="N995" t="s">
        <v>470</v>
      </c>
      <c r="O995" t="s">
        <v>45</v>
      </c>
      <c r="P995" t="s">
        <v>41</v>
      </c>
      <c r="Q995" t="s">
        <v>23</v>
      </c>
      <c r="R995" t="s">
        <v>24</v>
      </c>
      <c r="S995" t="s">
        <v>88</v>
      </c>
      <c r="T995" t="s">
        <v>26</v>
      </c>
      <c r="U995" t="s">
        <v>27</v>
      </c>
    </row>
    <row r="996" spans="1:21" x14ac:dyDescent="0.35">
      <c r="A996" t="s">
        <v>1531</v>
      </c>
      <c r="B996">
        <v>44593001</v>
      </c>
      <c r="C996">
        <v>1</v>
      </c>
      <c r="D996" s="1">
        <v>2171.29</v>
      </c>
      <c r="E996" s="1">
        <v>3578.27</v>
      </c>
      <c r="F996" s="6">
        <f>Sales[[#This Row],[OrderQuantity]]*Sales[[#This Row],[ItemCost]]</f>
        <v>2171.29</v>
      </c>
      <c r="G996" s="6">
        <f>Sales[[#This Row],[OrderQuantity]]*Sales[[#This Row],[ItemPrice]]</f>
        <v>3578.27</v>
      </c>
      <c r="H996" s="6">
        <f>Sales[[#This Row],[TotalRevenue]]-Sales[[#This Row],[TotalCost]]</f>
        <v>1406.98</v>
      </c>
      <c r="I996" s="4">
        <v>43013</v>
      </c>
      <c r="J996" s="4" t="str">
        <f>CONCATENATE(TEXT(Sales[[#This Row],[OrderDate]],"yyyy"),"-",TEXT(Sales[[#This Row],[OrderDate]],"mm"))</f>
        <v>2017-10</v>
      </c>
      <c r="K996" s="4">
        <v>43020</v>
      </c>
      <c r="L996">
        <v>7</v>
      </c>
      <c r="M996" t="s">
        <v>1532</v>
      </c>
      <c r="N996" t="s">
        <v>655</v>
      </c>
      <c r="O996" t="s">
        <v>45</v>
      </c>
      <c r="P996" t="s">
        <v>41</v>
      </c>
      <c r="Q996" t="s">
        <v>23</v>
      </c>
      <c r="R996" t="s">
        <v>24</v>
      </c>
      <c r="S996" t="s">
        <v>84</v>
      </c>
      <c r="T996" t="s">
        <v>26</v>
      </c>
      <c r="U996" t="s">
        <v>27</v>
      </c>
    </row>
    <row r="997" spans="1:21" x14ac:dyDescent="0.35">
      <c r="A997" t="s">
        <v>1544</v>
      </c>
      <c r="B997">
        <v>44599001</v>
      </c>
      <c r="C997">
        <v>1</v>
      </c>
      <c r="D997" s="1">
        <v>2171.29</v>
      </c>
      <c r="E997" s="1">
        <v>3578.27</v>
      </c>
      <c r="F997" s="6">
        <f>Sales[[#This Row],[OrderQuantity]]*Sales[[#This Row],[ItemCost]]</f>
        <v>2171.29</v>
      </c>
      <c r="G997" s="6">
        <f>Sales[[#This Row],[OrderQuantity]]*Sales[[#This Row],[ItemPrice]]</f>
        <v>3578.27</v>
      </c>
      <c r="H997" s="6">
        <f>Sales[[#This Row],[TotalRevenue]]-Sales[[#This Row],[TotalCost]]</f>
        <v>1406.98</v>
      </c>
      <c r="I997" s="4">
        <v>43014</v>
      </c>
      <c r="J997" s="4" t="str">
        <f>CONCATENATE(TEXT(Sales[[#This Row],[OrderDate]],"yyyy"),"-",TEXT(Sales[[#This Row],[OrderDate]],"mm"))</f>
        <v>2017-10</v>
      </c>
      <c r="K997" s="4">
        <v>43016</v>
      </c>
      <c r="L997">
        <v>2</v>
      </c>
      <c r="M997" t="s">
        <v>1545</v>
      </c>
      <c r="N997" t="s">
        <v>1052</v>
      </c>
      <c r="O997" t="s">
        <v>115</v>
      </c>
      <c r="P997" t="s">
        <v>41</v>
      </c>
      <c r="Q997" t="s">
        <v>23</v>
      </c>
      <c r="R997" t="s">
        <v>24</v>
      </c>
      <c r="S997" t="s">
        <v>25</v>
      </c>
      <c r="T997" t="s">
        <v>26</v>
      </c>
      <c r="U997" t="s">
        <v>27</v>
      </c>
    </row>
    <row r="998" spans="1:21" x14ac:dyDescent="0.35">
      <c r="A998" t="s">
        <v>1556</v>
      </c>
      <c r="B998">
        <v>44605001</v>
      </c>
      <c r="C998">
        <v>1</v>
      </c>
      <c r="D998" s="1">
        <v>2171.29</v>
      </c>
      <c r="E998" s="1">
        <v>3578.27</v>
      </c>
      <c r="F998" s="6">
        <f>Sales[[#This Row],[OrderQuantity]]*Sales[[#This Row],[ItemCost]]</f>
        <v>2171.29</v>
      </c>
      <c r="G998" s="6">
        <f>Sales[[#This Row],[OrderQuantity]]*Sales[[#This Row],[ItemPrice]]</f>
        <v>3578.27</v>
      </c>
      <c r="H998" s="6">
        <f>Sales[[#This Row],[TotalRevenue]]-Sales[[#This Row],[TotalCost]]</f>
        <v>1406.98</v>
      </c>
      <c r="I998" s="4">
        <v>43015</v>
      </c>
      <c r="J998" s="4" t="str">
        <f>CONCATENATE(TEXT(Sales[[#This Row],[OrderDate]],"yyyy"),"-",TEXT(Sales[[#This Row],[OrderDate]],"mm"))</f>
        <v>2017-10</v>
      </c>
      <c r="K998" s="4">
        <v>43017</v>
      </c>
      <c r="L998">
        <v>2</v>
      </c>
      <c r="M998" t="s">
        <v>1557</v>
      </c>
      <c r="N998" t="s">
        <v>764</v>
      </c>
      <c r="O998" t="s">
        <v>45</v>
      </c>
      <c r="P998" t="s">
        <v>41</v>
      </c>
      <c r="Q998" t="s">
        <v>23</v>
      </c>
      <c r="R998" t="s">
        <v>24</v>
      </c>
      <c r="S998" t="s">
        <v>88</v>
      </c>
      <c r="T998" t="s">
        <v>26</v>
      </c>
      <c r="U998" t="s">
        <v>27</v>
      </c>
    </row>
    <row r="999" spans="1:21" x14ac:dyDescent="0.35">
      <c r="A999" t="s">
        <v>1558</v>
      </c>
      <c r="B999">
        <v>44606001</v>
      </c>
      <c r="C999">
        <v>1</v>
      </c>
      <c r="D999" s="1">
        <v>2171.29</v>
      </c>
      <c r="E999" s="1">
        <v>3578.27</v>
      </c>
      <c r="F999" s="6">
        <f>Sales[[#This Row],[OrderQuantity]]*Sales[[#This Row],[ItemCost]]</f>
        <v>2171.29</v>
      </c>
      <c r="G999" s="6">
        <f>Sales[[#This Row],[OrderQuantity]]*Sales[[#This Row],[ItemPrice]]</f>
        <v>3578.27</v>
      </c>
      <c r="H999" s="6">
        <f>Sales[[#This Row],[TotalRevenue]]-Sales[[#This Row],[TotalCost]]</f>
        <v>1406.98</v>
      </c>
      <c r="I999" s="4">
        <v>43015</v>
      </c>
      <c r="J999" s="4" t="str">
        <f>CONCATENATE(TEXT(Sales[[#This Row],[OrderDate]],"yyyy"),"-",TEXT(Sales[[#This Row],[OrderDate]],"mm"))</f>
        <v>2017-10</v>
      </c>
      <c r="K999" s="4">
        <v>43019</v>
      </c>
      <c r="L999">
        <v>4</v>
      </c>
      <c r="M999" t="s">
        <v>1559</v>
      </c>
      <c r="N999" t="s">
        <v>319</v>
      </c>
      <c r="O999" t="s">
        <v>40</v>
      </c>
      <c r="P999" t="s">
        <v>41</v>
      </c>
      <c r="Q999" t="s">
        <v>23</v>
      </c>
      <c r="R999" t="s">
        <v>24</v>
      </c>
      <c r="S999" t="s">
        <v>84</v>
      </c>
      <c r="T999" t="s">
        <v>26</v>
      </c>
      <c r="U999" t="s">
        <v>27</v>
      </c>
    </row>
    <row r="1000" spans="1:21" x14ac:dyDescent="0.35">
      <c r="A1000" t="s">
        <v>1560</v>
      </c>
      <c r="B1000">
        <v>44607001</v>
      </c>
      <c r="C1000">
        <v>1</v>
      </c>
      <c r="D1000" s="1">
        <v>2171.29</v>
      </c>
      <c r="E1000" s="1">
        <v>3578.27</v>
      </c>
      <c r="F1000" s="6">
        <f>Sales[[#This Row],[OrderQuantity]]*Sales[[#This Row],[ItemCost]]</f>
        <v>2171.29</v>
      </c>
      <c r="G1000" s="6">
        <f>Sales[[#This Row],[OrderQuantity]]*Sales[[#This Row],[ItemPrice]]</f>
        <v>3578.27</v>
      </c>
      <c r="H1000" s="6">
        <f>Sales[[#This Row],[TotalRevenue]]-Sales[[#This Row],[TotalCost]]</f>
        <v>1406.98</v>
      </c>
      <c r="I1000" s="4">
        <v>43015</v>
      </c>
      <c r="J1000" s="4" t="str">
        <f>CONCATENATE(TEXT(Sales[[#This Row],[OrderDate]],"yyyy"),"-",TEXT(Sales[[#This Row],[OrderDate]],"mm"))</f>
        <v>2017-10</v>
      </c>
      <c r="K1000" s="4">
        <v>43018</v>
      </c>
      <c r="L1000">
        <v>3</v>
      </c>
      <c r="M1000" t="s">
        <v>1561</v>
      </c>
      <c r="N1000" t="s">
        <v>401</v>
      </c>
      <c r="O1000" t="s">
        <v>45</v>
      </c>
      <c r="P1000" t="s">
        <v>41</v>
      </c>
      <c r="Q1000" t="s">
        <v>23</v>
      </c>
      <c r="R1000" t="s">
        <v>24</v>
      </c>
      <c r="S1000" t="s">
        <v>25</v>
      </c>
      <c r="T1000" t="s">
        <v>26</v>
      </c>
      <c r="U1000" t="s">
        <v>27</v>
      </c>
    </row>
    <row r="1001" spans="1:21" x14ac:dyDescent="0.35">
      <c r="A1001" t="s">
        <v>1570</v>
      </c>
      <c r="B1001">
        <v>44612001</v>
      </c>
      <c r="C1001">
        <v>1</v>
      </c>
      <c r="D1001" s="1">
        <v>2171.29</v>
      </c>
      <c r="E1001" s="1">
        <v>3578.27</v>
      </c>
      <c r="F1001" s="6">
        <f>Sales[[#This Row],[OrderQuantity]]*Sales[[#This Row],[ItemCost]]</f>
        <v>2171.29</v>
      </c>
      <c r="G1001" s="6">
        <f>Sales[[#This Row],[OrderQuantity]]*Sales[[#This Row],[ItemPrice]]</f>
        <v>3578.27</v>
      </c>
      <c r="H1001" s="6">
        <f>Sales[[#This Row],[TotalRevenue]]-Sales[[#This Row],[TotalCost]]</f>
        <v>1406.98</v>
      </c>
      <c r="I1001" s="4">
        <v>43016</v>
      </c>
      <c r="J1001" s="4" t="str">
        <f>CONCATENATE(TEXT(Sales[[#This Row],[OrderDate]],"yyyy"),"-",TEXT(Sales[[#This Row],[OrderDate]],"mm"))</f>
        <v>2017-10</v>
      </c>
      <c r="K1001" s="4">
        <v>43020</v>
      </c>
      <c r="L1001">
        <v>4</v>
      </c>
      <c r="M1001" t="s">
        <v>1571</v>
      </c>
      <c r="N1001" t="s">
        <v>910</v>
      </c>
      <c r="O1001" t="s">
        <v>45</v>
      </c>
      <c r="P1001" t="s">
        <v>41</v>
      </c>
      <c r="Q1001" t="s">
        <v>23</v>
      </c>
      <c r="R1001" t="s">
        <v>24</v>
      </c>
      <c r="S1001" t="s">
        <v>55</v>
      </c>
      <c r="T1001" t="s">
        <v>26</v>
      </c>
      <c r="U1001" t="s">
        <v>27</v>
      </c>
    </row>
    <row r="1002" spans="1:21" x14ac:dyDescent="0.35">
      <c r="A1002" t="s">
        <v>1572</v>
      </c>
      <c r="B1002">
        <v>44613001</v>
      </c>
      <c r="C1002">
        <v>1</v>
      </c>
      <c r="D1002" s="1">
        <v>2171.29</v>
      </c>
      <c r="E1002" s="1">
        <v>3578.27</v>
      </c>
      <c r="F1002" s="6">
        <f>Sales[[#This Row],[OrderQuantity]]*Sales[[#This Row],[ItemCost]]</f>
        <v>2171.29</v>
      </c>
      <c r="G1002" s="6">
        <f>Sales[[#This Row],[OrderQuantity]]*Sales[[#This Row],[ItemPrice]]</f>
        <v>3578.27</v>
      </c>
      <c r="H1002" s="6">
        <f>Sales[[#This Row],[TotalRevenue]]-Sales[[#This Row],[TotalCost]]</f>
        <v>1406.98</v>
      </c>
      <c r="I1002" s="4">
        <v>43016</v>
      </c>
      <c r="J1002" s="4" t="str">
        <f>CONCATENATE(TEXT(Sales[[#This Row],[OrderDate]],"yyyy"),"-",TEXT(Sales[[#This Row],[OrderDate]],"mm"))</f>
        <v>2017-10</v>
      </c>
      <c r="K1002" s="4">
        <v>43020</v>
      </c>
      <c r="L1002">
        <v>4</v>
      </c>
      <c r="M1002" t="s">
        <v>1573</v>
      </c>
      <c r="N1002" t="s">
        <v>130</v>
      </c>
      <c r="O1002" t="s">
        <v>115</v>
      </c>
      <c r="P1002" t="s">
        <v>41</v>
      </c>
      <c r="Q1002" t="s">
        <v>23</v>
      </c>
      <c r="R1002" t="s">
        <v>24</v>
      </c>
      <c r="S1002" t="s">
        <v>84</v>
      </c>
      <c r="T1002" t="s">
        <v>26</v>
      </c>
      <c r="U1002" t="s">
        <v>27</v>
      </c>
    </row>
    <row r="1003" spans="1:21" x14ac:dyDescent="0.35">
      <c r="A1003" t="s">
        <v>1574</v>
      </c>
      <c r="B1003">
        <v>44614001</v>
      </c>
      <c r="C1003">
        <v>1</v>
      </c>
      <c r="D1003" s="1">
        <v>2171.29</v>
      </c>
      <c r="E1003" s="1">
        <v>3578.27</v>
      </c>
      <c r="F1003" s="6">
        <f>Sales[[#This Row],[OrderQuantity]]*Sales[[#This Row],[ItemCost]]</f>
        <v>2171.29</v>
      </c>
      <c r="G1003" s="6">
        <f>Sales[[#This Row],[OrderQuantity]]*Sales[[#This Row],[ItemPrice]]</f>
        <v>3578.27</v>
      </c>
      <c r="H1003" s="6">
        <f>Sales[[#This Row],[TotalRevenue]]-Sales[[#This Row],[TotalCost]]</f>
        <v>1406.98</v>
      </c>
      <c r="I1003" s="4">
        <v>43016</v>
      </c>
      <c r="J1003" s="4" t="str">
        <f>CONCATENATE(TEXT(Sales[[#This Row],[OrderDate]],"yyyy"),"-",TEXT(Sales[[#This Row],[OrderDate]],"mm"))</f>
        <v>2017-10</v>
      </c>
      <c r="K1003" s="4">
        <v>43025</v>
      </c>
      <c r="L1003">
        <v>9</v>
      </c>
      <c r="M1003" t="s">
        <v>1575</v>
      </c>
      <c r="N1003" t="s">
        <v>228</v>
      </c>
      <c r="O1003" t="s">
        <v>45</v>
      </c>
      <c r="P1003" t="s">
        <v>41</v>
      </c>
      <c r="Q1003" t="s">
        <v>23</v>
      </c>
      <c r="R1003" t="s">
        <v>24</v>
      </c>
      <c r="S1003" t="s">
        <v>71</v>
      </c>
      <c r="T1003" t="s">
        <v>26</v>
      </c>
      <c r="U1003" t="s">
        <v>27</v>
      </c>
    </row>
    <row r="1004" spans="1:21" x14ac:dyDescent="0.35">
      <c r="A1004" t="s">
        <v>1576</v>
      </c>
      <c r="B1004">
        <v>44615001</v>
      </c>
      <c r="C1004">
        <v>1</v>
      </c>
      <c r="D1004" s="1">
        <v>2171.29</v>
      </c>
      <c r="E1004" s="1">
        <v>3578.27</v>
      </c>
      <c r="F1004" s="6">
        <f>Sales[[#This Row],[OrderQuantity]]*Sales[[#This Row],[ItemCost]]</f>
        <v>2171.29</v>
      </c>
      <c r="G1004" s="6">
        <f>Sales[[#This Row],[OrderQuantity]]*Sales[[#This Row],[ItemPrice]]</f>
        <v>3578.27</v>
      </c>
      <c r="H1004" s="6">
        <f>Sales[[#This Row],[TotalRevenue]]-Sales[[#This Row],[TotalCost]]</f>
        <v>1406.98</v>
      </c>
      <c r="I1004" s="4">
        <v>43016</v>
      </c>
      <c r="J1004" s="4" t="str">
        <f>CONCATENATE(TEXT(Sales[[#This Row],[OrderDate]],"yyyy"),"-",TEXT(Sales[[#This Row],[OrderDate]],"mm"))</f>
        <v>2017-10</v>
      </c>
      <c r="K1004" s="4">
        <v>43020</v>
      </c>
      <c r="L1004">
        <v>4</v>
      </c>
      <c r="M1004" t="s">
        <v>1577</v>
      </c>
      <c r="N1004" t="s">
        <v>1438</v>
      </c>
      <c r="O1004" t="s">
        <v>40</v>
      </c>
      <c r="P1004" t="s">
        <v>41</v>
      </c>
      <c r="Q1004" t="s">
        <v>23</v>
      </c>
      <c r="R1004" t="s">
        <v>24</v>
      </c>
      <c r="S1004" t="s">
        <v>88</v>
      </c>
      <c r="T1004" t="s">
        <v>26</v>
      </c>
      <c r="U1004" t="s">
        <v>27</v>
      </c>
    </row>
    <row r="1005" spans="1:21" x14ac:dyDescent="0.35">
      <c r="A1005" t="s">
        <v>1578</v>
      </c>
      <c r="B1005">
        <v>44616001</v>
      </c>
      <c r="C1005">
        <v>1</v>
      </c>
      <c r="D1005" s="1">
        <v>2171.29</v>
      </c>
      <c r="E1005" s="1">
        <v>3578.27</v>
      </c>
      <c r="F1005" s="6">
        <f>Sales[[#This Row],[OrderQuantity]]*Sales[[#This Row],[ItemCost]]</f>
        <v>2171.29</v>
      </c>
      <c r="G1005" s="6">
        <f>Sales[[#This Row],[OrderQuantity]]*Sales[[#This Row],[ItemPrice]]</f>
        <v>3578.27</v>
      </c>
      <c r="H1005" s="6">
        <f>Sales[[#This Row],[TotalRevenue]]-Sales[[#This Row],[TotalCost]]</f>
        <v>1406.98</v>
      </c>
      <c r="I1005" s="4">
        <v>43016</v>
      </c>
      <c r="J1005" s="4" t="str">
        <f>CONCATENATE(TEXT(Sales[[#This Row],[OrderDate]],"yyyy"),"-",TEXT(Sales[[#This Row],[OrderDate]],"mm"))</f>
        <v>2017-10</v>
      </c>
      <c r="K1005" s="4">
        <v>43022</v>
      </c>
      <c r="L1005">
        <v>6</v>
      </c>
      <c r="M1005" t="s">
        <v>1579</v>
      </c>
      <c r="N1005" t="s">
        <v>926</v>
      </c>
      <c r="O1005" t="s">
        <v>115</v>
      </c>
      <c r="P1005" t="s">
        <v>41</v>
      </c>
      <c r="Q1005" t="s">
        <v>23</v>
      </c>
      <c r="R1005" t="s">
        <v>24</v>
      </c>
      <c r="S1005" t="s">
        <v>88</v>
      </c>
      <c r="T1005" t="s">
        <v>26</v>
      </c>
      <c r="U1005" t="s">
        <v>27</v>
      </c>
    </row>
    <row r="1006" spans="1:21" x14ac:dyDescent="0.35">
      <c r="A1006" t="s">
        <v>1580</v>
      </c>
      <c r="B1006">
        <v>44617001</v>
      </c>
      <c r="C1006">
        <v>1</v>
      </c>
      <c r="D1006" s="1">
        <v>2171.29</v>
      </c>
      <c r="E1006" s="1">
        <v>3578.27</v>
      </c>
      <c r="F1006" s="6">
        <f>Sales[[#This Row],[OrderQuantity]]*Sales[[#This Row],[ItemCost]]</f>
        <v>2171.29</v>
      </c>
      <c r="G1006" s="6">
        <f>Sales[[#This Row],[OrderQuantity]]*Sales[[#This Row],[ItemPrice]]</f>
        <v>3578.27</v>
      </c>
      <c r="H1006" s="6">
        <f>Sales[[#This Row],[TotalRevenue]]-Sales[[#This Row],[TotalCost]]</f>
        <v>1406.98</v>
      </c>
      <c r="I1006" s="4">
        <v>43016</v>
      </c>
      <c r="J1006" s="4" t="str">
        <f>CONCATENATE(TEXT(Sales[[#This Row],[OrderDate]],"yyyy"),"-",TEXT(Sales[[#This Row],[OrderDate]],"mm"))</f>
        <v>2017-10</v>
      </c>
      <c r="K1006" s="4">
        <v>43025</v>
      </c>
      <c r="L1006">
        <v>9</v>
      </c>
      <c r="M1006" t="s">
        <v>1581</v>
      </c>
      <c r="N1006" t="s">
        <v>130</v>
      </c>
      <c r="O1006" t="s">
        <v>115</v>
      </c>
      <c r="P1006" t="s">
        <v>41</v>
      </c>
      <c r="Q1006" t="s">
        <v>23</v>
      </c>
      <c r="R1006" t="s">
        <v>24</v>
      </c>
      <c r="S1006" t="s">
        <v>84</v>
      </c>
      <c r="T1006" t="s">
        <v>26</v>
      </c>
      <c r="U1006" t="s">
        <v>27</v>
      </c>
    </row>
    <row r="1007" spans="1:21" x14ac:dyDescent="0.35">
      <c r="A1007" t="s">
        <v>1598</v>
      </c>
      <c r="B1007">
        <v>44625001</v>
      </c>
      <c r="C1007">
        <v>1</v>
      </c>
      <c r="D1007" s="1">
        <v>2171.29</v>
      </c>
      <c r="E1007" s="1">
        <v>3578.27</v>
      </c>
      <c r="F1007" s="6">
        <f>Sales[[#This Row],[OrderQuantity]]*Sales[[#This Row],[ItemCost]]</f>
        <v>2171.29</v>
      </c>
      <c r="G1007" s="6">
        <f>Sales[[#This Row],[OrderQuantity]]*Sales[[#This Row],[ItemPrice]]</f>
        <v>3578.27</v>
      </c>
      <c r="H1007" s="6">
        <f>Sales[[#This Row],[TotalRevenue]]-Sales[[#This Row],[TotalCost]]</f>
        <v>1406.98</v>
      </c>
      <c r="I1007" s="4">
        <v>43018</v>
      </c>
      <c r="J1007" s="4" t="str">
        <f>CONCATENATE(TEXT(Sales[[#This Row],[OrderDate]],"yyyy"),"-",TEXT(Sales[[#This Row],[OrderDate]],"mm"))</f>
        <v>2017-10</v>
      </c>
      <c r="K1007" s="4">
        <v>43022</v>
      </c>
      <c r="L1007">
        <v>4</v>
      </c>
      <c r="M1007" t="s">
        <v>1599</v>
      </c>
      <c r="N1007" t="s">
        <v>247</v>
      </c>
      <c r="O1007" t="s">
        <v>45</v>
      </c>
      <c r="P1007" t="s">
        <v>41</v>
      </c>
      <c r="Q1007" t="s">
        <v>23</v>
      </c>
      <c r="R1007" t="s">
        <v>24</v>
      </c>
      <c r="S1007" t="s">
        <v>88</v>
      </c>
      <c r="T1007" t="s">
        <v>26</v>
      </c>
      <c r="U1007" t="s">
        <v>27</v>
      </c>
    </row>
    <row r="1008" spans="1:21" x14ac:dyDescent="0.35">
      <c r="A1008" t="s">
        <v>1608</v>
      </c>
      <c r="B1008">
        <v>44630001</v>
      </c>
      <c r="C1008">
        <v>1</v>
      </c>
      <c r="D1008" s="1">
        <v>2171.29</v>
      </c>
      <c r="E1008" s="1">
        <v>3578.27</v>
      </c>
      <c r="F1008" s="6">
        <f>Sales[[#This Row],[OrderQuantity]]*Sales[[#This Row],[ItemCost]]</f>
        <v>2171.29</v>
      </c>
      <c r="G1008" s="6">
        <f>Sales[[#This Row],[OrderQuantity]]*Sales[[#This Row],[ItemPrice]]</f>
        <v>3578.27</v>
      </c>
      <c r="H1008" s="6">
        <f>Sales[[#This Row],[TotalRevenue]]-Sales[[#This Row],[TotalCost]]</f>
        <v>1406.98</v>
      </c>
      <c r="I1008" s="4">
        <v>43019</v>
      </c>
      <c r="J1008" s="4" t="str">
        <f>CONCATENATE(TEXT(Sales[[#This Row],[OrderDate]],"yyyy"),"-",TEXT(Sales[[#This Row],[OrderDate]],"mm"))</f>
        <v>2017-10</v>
      </c>
      <c r="K1008" s="4">
        <v>43024</v>
      </c>
      <c r="L1008">
        <v>5</v>
      </c>
      <c r="M1008" t="s">
        <v>1609</v>
      </c>
      <c r="N1008" t="s">
        <v>1137</v>
      </c>
      <c r="O1008" t="s">
        <v>45</v>
      </c>
      <c r="P1008" t="s">
        <v>41</v>
      </c>
      <c r="Q1008" t="s">
        <v>23</v>
      </c>
      <c r="R1008" t="s">
        <v>24</v>
      </c>
      <c r="S1008" t="s">
        <v>71</v>
      </c>
      <c r="T1008" t="s">
        <v>26</v>
      </c>
      <c r="U1008" t="s">
        <v>27</v>
      </c>
    </row>
    <row r="1009" spans="1:21" x14ac:dyDescent="0.35">
      <c r="A1009" t="s">
        <v>1610</v>
      </c>
      <c r="B1009">
        <v>44631001</v>
      </c>
      <c r="C1009">
        <v>1</v>
      </c>
      <c r="D1009" s="1">
        <v>2171.29</v>
      </c>
      <c r="E1009" s="1">
        <v>3578.27</v>
      </c>
      <c r="F1009" s="6">
        <f>Sales[[#This Row],[OrderQuantity]]*Sales[[#This Row],[ItemCost]]</f>
        <v>2171.29</v>
      </c>
      <c r="G1009" s="6">
        <f>Sales[[#This Row],[OrderQuantity]]*Sales[[#This Row],[ItemPrice]]</f>
        <v>3578.27</v>
      </c>
      <c r="H1009" s="6">
        <f>Sales[[#This Row],[TotalRevenue]]-Sales[[#This Row],[TotalCost]]</f>
        <v>1406.98</v>
      </c>
      <c r="I1009" s="4">
        <v>43019</v>
      </c>
      <c r="J1009" s="4" t="str">
        <f>CONCATENATE(TEXT(Sales[[#This Row],[OrderDate]],"yyyy"),"-",TEXT(Sales[[#This Row],[OrderDate]],"mm"))</f>
        <v>2017-10</v>
      </c>
      <c r="K1009" s="4">
        <v>43026</v>
      </c>
      <c r="L1009">
        <v>7</v>
      </c>
      <c r="M1009" t="s">
        <v>1611</v>
      </c>
      <c r="N1009" t="s">
        <v>141</v>
      </c>
      <c r="O1009" t="s">
        <v>45</v>
      </c>
      <c r="P1009" t="s">
        <v>41</v>
      </c>
      <c r="Q1009" t="s">
        <v>23</v>
      </c>
      <c r="R1009" t="s">
        <v>24</v>
      </c>
      <c r="S1009" t="s">
        <v>25</v>
      </c>
      <c r="T1009" t="s">
        <v>26</v>
      </c>
      <c r="U1009" t="s">
        <v>27</v>
      </c>
    </row>
    <row r="1010" spans="1:21" x14ac:dyDescent="0.35">
      <c r="A1010" t="s">
        <v>1622</v>
      </c>
      <c r="B1010">
        <v>44637001</v>
      </c>
      <c r="C1010">
        <v>1</v>
      </c>
      <c r="D1010" s="1">
        <v>2171.29</v>
      </c>
      <c r="E1010" s="1">
        <v>3578.27</v>
      </c>
      <c r="F1010" s="6">
        <f>Sales[[#This Row],[OrderQuantity]]*Sales[[#This Row],[ItemCost]]</f>
        <v>2171.29</v>
      </c>
      <c r="G1010" s="6">
        <f>Sales[[#This Row],[OrderQuantity]]*Sales[[#This Row],[ItemPrice]]</f>
        <v>3578.27</v>
      </c>
      <c r="H1010" s="6">
        <f>Sales[[#This Row],[TotalRevenue]]-Sales[[#This Row],[TotalCost]]</f>
        <v>1406.98</v>
      </c>
      <c r="I1010" s="4">
        <v>43020</v>
      </c>
      <c r="J1010" s="4" t="str">
        <f>CONCATENATE(TEXT(Sales[[#This Row],[OrderDate]],"yyyy"),"-",TEXT(Sales[[#This Row],[OrderDate]],"mm"))</f>
        <v>2017-10</v>
      </c>
      <c r="K1010" s="4">
        <v>43027</v>
      </c>
      <c r="L1010">
        <v>7</v>
      </c>
      <c r="M1010" t="s">
        <v>1623</v>
      </c>
      <c r="N1010" t="s">
        <v>1052</v>
      </c>
      <c r="O1010" t="s">
        <v>115</v>
      </c>
      <c r="P1010" t="s">
        <v>41</v>
      </c>
      <c r="Q1010" t="s">
        <v>23</v>
      </c>
      <c r="R1010" t="s">
        <v>24</v>
      </c>
      <c r="S1010" t="s">
        <v>55</v>
      </c>
      <c r="T1010" t="s">
        <v>26</v>
      </c>
      <c r="U1010" t="s">
        <v>27</v>
      </c>
    </row>
    <row r="1011" spans="1:21" x14ac:dyDescent="0.35">
      <c r="A1011" t="s">
        <v>1624</v>
      </c>
      <c r="B1011">
        <v>44638001</v>
      </c>
      <c r="C1011">
        <v>1</v>
      </c>
      <c r="D1011" s="1">
        <v>2171.29</v>
      </c>
      <c r="E1011" s="1">
        <v>3578.27</v>
      </c>
      <c r="F1011" s="6">
        <f>Sales[[#This Row],[OrderQuantity]]*Sales[[#This Row],[ItemCost]]</f>
        <v>2171.29</v>
      </c>
      <c r="G1011" s="6">
        <f>Sales[[#This Row],[OrderQuantity]]*Sales[[#This Row],[ItemPrice]]</f>
        <v>3578.27</v>
      </c>
      <c r="H1011" s="6">
        <f>Sales[[#This Row],[TotalRevenue]]-Sales[[#This Row],[TotalCost]]</f>
        <v>1406.98</v>
      </c>
      <c r="I1011" s="4">
        <v>43020</v>
      </c>
      <c r="J1011" s="4" t="str">
        <f>CONCATENATE(TEXT(Sales[[#This Row],[OrderDate]],"yyyy"),"-",TEXT(Sales[[#This Row],[OrderDate]],"mm"))</f>
        <v>2017-10</v>
      </c>
      <c r="K1011" s="4">
        <v>43023</v>
      </c>
      <c r="L1011">
        <v>3</v>
      </c>
      <c r="M1011" t="s">
        <v>1625</v>
      </c>
      <c r="N1011" t="s">
        <v>118</v>
      </c>
      <c r="O1011" t="s">
        <v>45</v>
      </c>
      <c r="P1011" t="s">
        <v>41</v>
      </c>
      <c r="Q1011" t="s">
        <v>23</v>
      </c>
      <c r="R1011" t="s">
        <v>24</v>
      </c>
      <c r="S1011" t="s">
        <v>25</v>
      </c>
      <c r="T1011" t="s">
        <v>26</v>
      </c>
      <c r="U1011" t="s">
        <v>27</v>
      </c>
    </row>
    <row r="1012" spans="1:21" x14ac:dyDescent="0.35">
      <c r="A1012" t="s">
        <v>1626</v>
      </c>
      <c r="B1012">
        <v>44639001</v>
      </c>
      <c r="C1012">
        <v>1</v>
      </c>
      <c r="D1012" s="1">
        <v>413.15</v>
      </c>
      <c r="E1012" s="1">
        <v>699.1</v>
      </c>
      <c r="F1012" s="6">
        <f>Sales[[#This Row],[OrderQuantity]]*Sales[[#This Row],[ItemCost]]</f>
        <v>413.15</v>
      </c>
      <c r="G1012" s="6">
        <f>Sales[[#This Row],[OrderQuantity]]*Sales[[#This Row],[ItemPrice]]</f>
        <v>699.1</v>
      </c>
      <c r="H1012" s="6">
        <f>Sales[[#This Row],[TotalRevenue]]-Sales[[#This Row],[TotalCost]]</f>
        <v>285.95000000000005</v>
      </c>
      <c r="I1012" s="4">
        <v>43020</v>
      </c>
      <c r="J1012" s="4" t="str">
        <f>CONCATENATE(TEXT(Sales[[#This Row],[OrderDate]],"yyyy"),"-",TEXT(Sales[[#This Row],[OrderDate]],"mm"))</f>
        <v>2017-10</v>
      </c>
      <c r="K1012" s="4">
        <v>43029</v>
      </c>
      <c r="L1012">
        <v>9</v>
      </c>
      <c r="M1012" t="s">
        <v>1627</v>
      </c>
      <c r="N1012" t="s">
        <v>1628</v>
      </c>
      <c r="O1012" t="s">
        <v>115</v>
      </c>
      <c r="P1012" t="s">
        <v>41</v>
      </c>
      <c r="Q1012" t="s">
        <v>23</v>
      </c>
      <c r="R1012" t="s">
        <v>24</v>
      </c>
      <c r="S1012" t="s">
        <v>80</v>
      </c>
      <c r="T1012" t="s">
        <v>26</v>
      </c>
      <c r="U1012" t="s">
        <v>47</v>
      </c>
    </row>
    <row r="1013" spans="1:21" x14ac:dyDescent="0.35">
      <c r="A1013" t="s">
        <v>1645</v>
      </c>
      <c r="B1013">
        <v>44647001</v>
      </c>
      <c r="C1013">
        <v>1</v>
      </c>
      <c r="D1013" s="1">
        <v>2171.29</v>
      </c>
      <c r="E1013" s="1">
        <v>3578.27</v>
      </c>
      <c r="F1013" s="6">
        <f>Sales[[#This Row],[OrderQuantity]]*Sales[[#This Row],[ItemCost]]</f>
        <v>2171.29</v>
      </c>
      <c r="G1013" s="6">
        <f>Sales[[#This Row],[OrderQuantity]]*Sales[[#This Row],[ItemPrice]]</f>
        <v>3578.27</v>
      </c>
      <c r="H1013" s="6">
        <f>Sales[[#This Row],[TotalRevenue]]-Sales[[#This Row],[TotalCost]]</f>
        <v>1406.98</v>
      </c>
      <c r="I1013" s="4">
        <v>43021</v>
      </c>
      <c r="J1013" s="4" t="str">
        <f>CONCATENATE(TEXT(Sales[[#This Row],[OrderDate]],"yyyy"),"-",TEXT(Sales[[#This Row],[OrderDate]],"mm"))</f>
        <v>2017-10</v>
      </c>
      <c r="K1013" s="4">
        <v>43025</v>
      </c>
      <c r="L1013">
        <v>4</v>
      </c>
      <c r="M1013" t="s">
        <v>1646</v>
      </c>
      <c r="N1013" t="s">
        <v>319</v>
      </c>
      <c r="O1013" t="s">
        <v>40</v>
      </c>
      <c r="P1013" t="s">
        <v>41</v>
      </c>
      <c r="Q1013" t="s">
        <v>23</v>
      </c>
      <c r="R1013" t="s">
        <v>24</v>
      </c>
      <c r="S1013" t="s">
        <v>71</v>
      </c>
      <c r="T1013" t="s">
        <v>26</v>
      </c>
      <c r="U1013" t="s">
        <v>27</v>
      </c>
    </row>
    <row r="1014" spans="1:21" x14ac:dyDescent="0.35">
      <c r="A1014" t="s">
        <v>1647</v>
      </c>
      <c r="B1014">
        <v>44648001</v>
      </c>
      <c r="C1014">
        <v>1</v>
      </c>
      <c r="D1014" s="1">
        <v>1912.15</v>
      </c>
      <c r="E1014" s="1">
        <v>3399.99</v>
      </c>
      <c r="F1014" s="6">
        <f>Sales[[#This Row],[OrderQuantity]]*Sales[[#This Row],[ItemCost]]</f>
        <v>1912.15</v>
      </c>
      <c r="G1014" s="6">
        <f>Sales[[#This Row],[OrderQuantity]]*Sales[[#This Row],[ItemPrice]]</f>
        <v>3399.99</v>
      </c>
      <c r="H1014" s="6">
        <f>Sales[[#This Row],[TotalRevenue]]-Sales[[#This Row],[TotalCost]]</f>
        <v>1487.8399999999997</v>
      </c>
      <c r="I1014" s="4">
        <v>43021</v>
      </c>
      <c r="J1014" s="4" t="str">
        <f>CONCATENATE(TEXT(Sales[[#This Row],[OrderDate]],"yyyy"),"-",TEXT(Sales[[#This Row],[OrderDate]],"mm"))</f>
        <v>2017-10</v>
      </c>
      <c r="K1014" s="4">
        <v>43028</v>
      </c>
      <c r="L1014">
        <v>7</v>
      </c>
      <c r="M1014" t="s">
        <v>1648</v>
      </c>
      <c r="N1014" t="s">
        <v>99</v>
      </c>
      <c r="O1014" t="s">
        <v>45</v>
      </c>
      <c r="P1014" t="s">
        <v>41</v>
      </c>
      <c r="Q1014" t="s">
        <v>23</v>
      </c>
      <c r="R1014" t="s">
        <v>33</v>
      </c>
      <c r="S1014" t="s">
        <v>67</v>
      </c>
      <c r="T1014" t="s">
        <v>35</v>
      </c>
      <c r="U1014" t="s">
        <v>36</v>
      </c>
    </row>
    <row r="1015" spans="1:21" x14ac:dyDescent="0.35">
      <c r="A1015" t="s">
        <v>1649</v>
      </c>
      <c r="B1015">
        <v>44649001</v>
      </c>
      <c r="C1015">
        <v>1</v>
      </c>
      <c r="D1015" s="1">
        <v>1912.15</v>
      </c>
      <c r="E1015" s="1">
        <v>3399.99</v>
      </c>
      <c r="F1015" s="6">
        <f>Sales[[#This Row],[OrderQuantity]]*Sales[[#This Row],[ItemCost]]</f>
        <v>1912.15</v>
      </c>
      <c r="G1015" s="6">
        <f>Sales[[#This Row],[OrderQuantity]]*Sales[[#This Row],[ItemPrice]]</f>
        <v>3399.99</v>
      </c>
      <c r="H1015" s="6">
        <f>Sales[[#This Row],[TotalRevenue]]-Sales[[#This Row],[TotalCost]]</f>
        <v>1487.8399999999997</v>
      </c>
      <c r="I1015" s="4">
        <v>43021</v>
      </c>
      <c r="J1015" s="4" t="str">
        <f>CONCATENATE(TEXT(Sales[[#This Row],[OrderDate]],"yyyy"),"-",TEXT(Sales[[#This Row],[OrderDate]],"mm"))</f>
        <v>2017-10</v>
      </c>
      <c r="K1015" s="4">
        <v>43026</v>
      </c>
      <c r="L1015">
        <v>5</v>
      </c>
      <c r="M1015" t="s">
        <v>1650</v>
      </c>
      <c r="N1015" t="s">
        <v>477</v>
      </c>
      <c r="O1015" t="s">
        <v>45</v>
      </c>
      <c r="P1015" t="s">
        <v>41</v>
      </c>
      <c r="Q1015" t="s">
        <v>23</v>
      </c>
      <c r="R1015" t="s">
        <v>33</v>
      </c>
      <c r="S1015" t="s">
        <v>67</v>
      </c>
      <c r="T1015" t="s">
        <v>35</v>
      </c>
      <c r="U1015" t="s">
        <v>36</v>
      </c>
    </row>
    <row r="1016" spans="1:21" x14ac:dyDescent="0.35">
      <c r="A1016" t="s">
        <v>1660</v>
      </c>
      <c r="B1016">
        <v>44654001</v>
      </c>
      <c r="C1016">
        <v>1</v>
      </c>
      <c r="D1016" s="1">
        <v>2171.29</v>
      </c>
      <c r="E1016" s="1">
        <v>3578.27</v>
      </c>
      <c r="F1016" s="6">
        <f>Sales[[#This Row],[OrderQuantity]]*Sales[[#This Row],[ItemCost]]</f>
        <v>2171.29</v>
      </c>
      <c r="G1016" s="6">
        <f>Sales[[#This Row],[OrderQuantity]]*Sales[[#This Row],[ItemPrice]]</f>
        <v>3578.27</v>
      </c>
      <c r="H1016" s="6">
        <f>Sales[[#This Row],[TotalRevenue]]-Sales[[#This Row],[TotalCost]]</f>
        <v>1406.98</v>
      </c>
      <c r="I1016" s="4">
        <v>43022</v>
      </c>
      <c r="J1016" s="4" t="str">
        <f>CONCATENATE(TEXT(Sales[[#This Row],[OrderDate]],"yyyy"),"-",TEXT(Sales[[#This Row],[OrderDate]],"mm"))</f>
        <v>2017-10</v>
      </c>
      <c r="K1016" s="4">
        <v>43027</v>
      </c>
      <c r="L1016">
        <v>5</v>
      </c>
      <c r="M1016" t="s">
        <v>1661</v>
      </c>
      <c r="N1016" t="s">
        <v>525</v>
      </c>
      <c r="O1016" t="s">
        <v>45</v>
      </c>
      <c r="P1016" t="s">
        <v>41</v>
      </c>
      <c r="Q1016" t="s">
        <v>23</v>
      </c>
      <c r="R1016" t="s">
        <v>24</v>
      </c>
      <c r="S1016" t="s">
        <v>84</v>
      </c>
      <c r="T1016" t="s">
        <v>26</v>
      </c>
      <c r="U1016" t="s">
        <v>27</v>
      </c>
    </row>
    <row r="1017" spans="1:21" x14ac:dyDescent="0.35">
      <c r="A1017" t="s">
        <v>1672</v>
      </c>
      <c r="B1017">
        <v>44660001</v>
      </c>
      <c r="C1017">
        <v>1</v>
      </c>
      <c r="D1017" s="1">
        <v>2171.29</v>
      </c>
      <c r="E1017" s="1">
        <v>3578.27</v>
      </c>
      <c r="F1017" s="6">
        <f>Sales[[#This Row],[OrderQuantity]]*Sales[[#This Row],[ItemCost]]</f>
        <v>2171.29</v>
      </c>
      <c r="G1017" s="6">
        <f>Sales[[#This Row],[OrderQuantity]]*Sales[[#This Row],[ItemPrice]]</f>
        <v>3578.27</v>
      </c>
      <c r="H1017" s="6">
        <f>Sales[[#This Row],[TotalRevenue]]-Sales[[#This Row],[TotalCost]]</f>
        <v>1406.98</v>
      </c>
      <c r="I1017" s="4">
        <v>43023</v>
      </c>
      <c r="J1017" s="4" t="str">
        <f>CONCATENATE(TEXT(Sales[[#This Row],[OrderDate]],"yyyy"),"-",TEXT(Sales[[#This Row],[OrderDate]],"mm"))</f>
        <v>2017-10</v>
      </c>
      <c r="K1017" s="4">
        <v>43033</v>
      </c>
      <c r="L1017">
        <v>10</v>
      </c>
      <c r="M1017" t="s">
        <v>1673</v>
      </c>
      <c r="N1017" t="s">
        <v>74</v>
      </c>
      <c r="O1017" t="s">
        <v>45</v>
      </c>
      <c r="P1017" t="s">
        <v>41</v>
      </c>
      <c r="Q1017" t="s">
        <v>23</v>
      </c>
      <c r="R1017" t="s">
        <v>24</v>
      </c>
      <c r="S1017" t="s">
        <v>25</v>
      </c>
      <c r="T1017" t="s">
        <v>26</v>
      </c>
      <c r="U1017" t="s">
        <v>27</v>
      </c>
    </row>
    <row r="1018" spans="1:21" x14ac:dyDescent="0.35">
      <c r="A1018" t="s">
        <v>1674</v>
      </c>
      <c r="B1018">
        <v>44661001</v>
      </c>
      <c r="C1018">
        <v>1</v>
      </c>
      <c r="D1018" s="1">
        <v>413.15</v>
      </c>
      <c r="E1018" s="1">
        <v>699.1</v>
      </c>
      <c r="F1018" s="6">
        <f>Sales[[#This Row],[OrderQuantity]]*Sales[[#This Row],[ItemCost]]</f>
        <v>413.15</v>
      </c>
      <c r="G1018" s="6">
        <f>Sales[[#This Row],[OrderQuantity]]*Sales[[#This Row],[ItemPrice]]</f>
        <v>699.1</v>
      </c>
      <c r="H1018" s="6">
        <f>Sales[[#This Row],[TotalRevenue]]-Sales[[#This Row],[TotalCost]]</f>
        <v>285.95000000000005</v>
      </c>
      <c r="I1018" s="4">
        <v>43023</v>
      </c>
      <c r="J1018" s="4" t="str">
        <f>CONCATENATE(TEXT(Sales[[#This Row],[OrderDate]],"yyyy"),"-",TEXT(Sales[[#This Row],[OrderDate]],"mm"))</f>
        <v>2017-10</v>
      </c>
      <c r="K1018" s="4">
        <v>43028</v>
      </c>
      <c r="L1018">
        <v>5</v>
      </c>
      <c r="M1018" t="s">
        <v>1675</v>
      </c>
      <c r="N1018" t="s">
        <v>470</v>
      </c>
      <c r="O1018" t="s">
        <v>45</v>
      </c>
      <c r="P1018" t="s">
        <v>41</v>
      </c>
      <c r="Q1018" t="s">
        <v>23</v>
      </c>
      <c r="R1018" t="s">
        <v>24</v>
      </c>
      <c r="S1018" t="s">
        <v>46</v>
      </c>
      <c r="T1018" t="s">
        <v>1</v>
      </c>
      <c r="U1018" t="s">
        <v>47</v>
      </c>
    </row>
    <row r="1019" spans="1:21" x14ac:dyDescent="0.35">
      <c r="A1019" t="s">
        <v>1684</v>
      </c>
      <c r="B1019">
        <v>44666001</v>
      </c>
      <c r="C1019">
        <v>1</v>
      </c>
      <c r="D1019" s="1">
        <v>2171.29</v>
      </c>
      <c r="E1019" s="1">
        <v>3578.27</v>
      </c>
      <c r="F1019" s="6">
        <f>Sales[[#This Row],[OrderQuantity]]*Sales[[#This Row],[ItemCost]]</f>
        <v>2171.29</v>
      </c>
      <c r="G1019" s="6">
        <f>Sales[[#This Row],[OrderQuantity]]*Sales[[#This Row],[ItemPrice]]</f>
        <v>3578.27</v>
      </c>
      <c r="H1019" s="6">
        <f>Sales[[#This Row],[TotalRevenue]]-Sales[[#This Row],[TotalCost]]</f>
        <v>1406.98</v>
      </c>
      <c r="I1019" s="4">
        <v>43024</v>
      </c>
      <c r="J1019" s="4" t="str">
        <f>CONCATENATE(TEXT(Sales[[#This Row],[OrderDate]],"yyyy"),"-",TEXT(Sales[[#This Row],[OrderDate]],"mm"))</f>
        <v>2017-10</v>
      </c>
      <c r="K1019" s="4">
        <v>43032</v>
      </c>
      <c r="L1019">
        <v>8</v>
      </c>
      <c r="M1019" t="s">
        <v>1685</v>
      </c>
      <c r="N1019" t="s">
        <v>655</v>
      </c>
      <c r="O1019" t="s">
        <v>45</v>
      </c>
      <c r="P1019" t="s">
        <v>41</v>
      </c>
      <c r="Q1019" t="s">
        <v>23</v>
      </c>
      <c r="R1019" t="s">
        <v>24</v>
      </c>
      <c r="S1019" t="s">
        <v>84</v>
      </c>
      <c r="T1019" t="s">
        <v>26</v>
      </c>
      <c r="U1019" t="s">
        <v>27</v>
      </c>
    </row>
    <row r="1020" spans="1:21" x14ac:dyDescent="0.35">
      <c r="A1020" t="s">
        <v>1686</v>
      </c>
      <c r="B1020">
        <v>44667001</v>
      </c>
      <c r="C1020">
        <v>1</v>
      </c>
      <c r="D1020" s="1">
        <v>2171.29</v>
      </c>
      <c r="E1020" s="1">
        <v>3578.27</v>
      </c>
      <c r="F1020" s="6">
        <f>Sales[[#This Row],[OrderQuantity]]*Sales[[#This Row],[ItemCost]]</f>
        <v>2171.29</v>
      </c>
      <c r="G1020" s="6">
        <f>Sales[[#This Row],[OrderQuantity]]*Sales[[#This Row],[ItemPrice]]</f>
        <v>3578.27</v>
      </c>
      <c r="H1020" s="6">
        <f>Sales[[#This Row],[TotalRevenue]]-Sales[[#This Row],[TotalCost]]</f>
        <v>1406.98</v>
      </c>
      <c r="I1020" s="4">
        <v>43024</v>
      </c>
      <c r="J1020" s="4" t="str">
        <f>CONCATENATE(TEXT(Sales[[#This Row],[OrderDate]],"yyyy"),"-",TEXT(Sales[[#This Row],[OrderDate]],"mm"))</f>
        <v>2017-10</v>
      </c>
      <c r="K1020" s="4">
        <v>43027</v>
      </c>
      <c r="L1020">
        <v>3</v>
      </c>
      <c r="M1020" t="s">
        <v>1687</v>
      </c>
      <c r="N1020" t="s">
        <v>558</v>
      </c>
      <c r="O1020" t="s">
        <v>45</v>
      </c>
      <c r="P1020" t="s">
        <v>41</v>
      </c>
      <c r="Q1020" t="s">
        <v>23</v>
      </c>
      <c r="R1020" t="s">
        <v>24</v>
      </c>
      <c r="S1020" t="s">
        <v>25</v>
      </c>
      <c r="T1020" t="s">
        <v>26</v>
      </c>
      <c r="U1020" t="s">
        <v>27</v>
      </c>
    </row>
    <row r="1021" spans="1:21" x14ac:dyDescent="0.35">
      <c r="A1021" t="s">
        <v>1688</v>
      </c>
      <c r="B1021">
        <v>44668001</v>
      </c>
      <c r="C1021">
        <v>1</v>
      </c>
      <c r="D1021" s="1">
        <v>2171.29</v>
      </c>
      <c r="E1021" s="1">
        <v>3578.27</v>
      </c>
      <c r="F1021" s="6">
        <f>Sales[[#This Row],[OrderQuantity]]*Sales[[#This Row],[ItemCost]]</f>
        <v>2171.29</v>
      </c>
      <c r="G1021" s="6">
        <f>Sales[[#This Row],[OrderQuantity]]*Sales[[#This Row],[ItemPrice]]</f>
        <v>3578.27</v>
      </c>
      <c r="H1021" s="6">
        <f>Sales[[#This Row],[TotalRevenue]]-Sales[[#This Row],[TotalCost]]</f>
        <v>1406.98</v>
      </c>
      <c r="I1021" s="4">
        <v>43024</v>
      </c>
      <c r="J1021" s="4" t="str">
        <f>CONCATENATE(TEXT(Sales[[#This Row],[OrderDate]],"yyyy"),"-",TEXT(Sales[[#This Row],[OrderDate]],"mm"))</f>
        <v>2017-10</v>
      </c>
      <c r="K1021" s="4">
        <v>43027</v>
      </c>
      <c r="L1021">
        <v>3</v>
      </c>
      <c r="M1021" t="s">
        <v>1689</v>
      </c>
      <c r="N1021" t="s">
        <v>1690</v>
      </c>
      <c r="O1021" t="s">
        <v>45</v>
      </c>
      <c r="P1021" t="s">
        <v>41</v>
      </c>
      <c r="Q1021" t="s">
        <v>23</v>
      </c>
      <c r="R1021" t="s">
        <v>24</v>
      </c>
      <c r="S1021" t="s">
        <v>84</v>
      </c>
      <c r="T1021" t="s">
        <v>26</v>
      </c>
      <c r="U1021" t="s">
        <v>27</v>
      </c>
    </row>
    <row r="1022" spans="1:21" x14ac:dyDescent="0.35">
      <c r="A1022" t="s">
        <v>1691</v>
      </c>
      <c r="B1022">
        <v>44669001</v>
      </c>
      <c r="C1022">
        <v>1</v>
      </c>
      <c r="D1022" s="1">
        <v>1898.09</v>
      </c>
      <c r="E1022" s="1">
        <v>3374.99</v>
      </c>
      <c r="F1022" s="6">
        <f>Sales[[#This Row],[OrderQuantity]]*Sales[[#This Row],[ItemCost]]</f>
        <v>1898.09</v>
      </c>
      <c r="G1022" s="6">
        <f>Sales[[#This Row],[OrderQuantity]]*Sales[[#This Row],[ItemPrice]]</f>
        <v>3374.99</v>
      </c>
      <c r="H1022" s="6">
        <f>Sales[[#This Row],[TotalRevenue]]-Sales[[#This Row],[TotalCost]]</f>
        <v>1476.8999999999999</v>
      </c>
      <c r="I1022" s="4">
        <v>43024</v>
      </c>
      <c r="J1022" s="4" t="str">
        <f>CONCATENATE(TEXT(Sales[[#This Row],[OrderDate]],"yyyy"),"-",TEXT(Sales[[#This Row],[OrderDate]],"mm"))</f>
        <v>2017-10</v>
      </c>
      <c r="K1022" s="4">
        <v>43029</v>
      </c>
      <c r="L1022">
        <v>5</v>
      </c>
      <c r="M1022" t="s">
        <v>1692</v>
      </c>
      <c r="N1022" t="s">
        <v>1166</v>
      </c>
      <c r="O1022" t="s">
        <v>45</v>
      </c>
      <c r="P1022" t="s">
        <v>41</v>
      </c>
      <c r="Q1022" t="s">
        <v>23</v>
      </c>
      <c r="R1022" t="s">
        <v>33</v>
      </c>
      <c r="S1022" t="s">
        <v>160</v>
      </c>
      <c r="T1022" t="s">
        <v>1</v>
      </c>
      <c r="U1022" t="s">
        <v>36</v>
      </c>
    </row>
    <row r="1023" spans="1:21" x14ac:dyDescent="0.35">
      <c r="A1023" t="s">
        <v>1701</v>
      </c>
      <c r="B1023">
        <v>44674001</v>
      </c>
      <c r="C1023">
        <v>1</v>
      </c>
      <c r="D1023" s="1">
        <v>2171.29</v>
      </c>
      <c r="E1023" s="1">
        <v>3578.27</v>
      </c>
      <c r="F1023" s="6">
        <f>Sales[[#This Row],[OrderQuantity]]*Sales[[#This Row],[ItemCost]]</f>
        <v>2171.29</v>
      </c>
      <c r="G1023" s="6">
        <f>Sales[[#This Row],[OrderQuantity]]*Sales[[#This Row],[ItemPrice]]</f>
        <v>3578.27</v>
      </c>
      <c r="H1023" s="6">
        <f>Sales[[#This Row],[TotalRevenue]]-Sales[[#This Row],[TotalCost]]</f>
        <v>1406.98</v>
      </c>
      <c r="I1023" s="4">
        <v>43025</v>
      </c>
      <c r="J1023" s="4" t="str">
        <f>CONCATENATE(TEXT(Sales[[#This Row],[OrderDate]],"yyyy"),"-",TEXT(Sales[[#This Row],[OrderDate]],"mm"))</f>
        <v>2017-10</v>
      </c>
      <c r="K1023" s="4">
        <v>43035</v>
      </c>
      <c r="L1023">
        <v>10</v>
      </c>
      <c r="M1023" t="s">
        <v>1702</v>
      </c>
      <c r="N1023" t="s">
        <v>141</v>
      </c>
      <c r="O1023" t="s">
        <v>45</v>
      </c>
      <c r="P1023" t="s">
        <v>41</v>
      </c>
      <c r="Q1023" t="s">
        <v>23</v>
      </c>
      <c r="R1023" t="s">
        <v>24</v>
      </c>
      <c r="S1023" t="s">
        <v>88</v>
      </c>
      <c r="T1023" t="s">
        <v>26</v>
      </c>
      <c r="U1023" t="s">
        <v>27</v>
      </c>
    </row>
    <row r="1024" spans="1:21" x14ac:dyDescent="0.35">
      <c r="A1024" t="s">
        <v>1718</v>
      </c>
      <c r="B1024">
        <v>44682001</v>
      </c>
      <c r="C1024">
        <v>1</v>
      </c>
      <c r="D1024" s="1">
        <v>2171.29</v>
      </c>
      <c r="E1024" s="1">
        <v>3578.27</v>
      </c>
      <c r="F1024" s="6">
        <f>Sales[[#This Row],[OrderQuantity]]*Sales[[#This Row],[ItemCost]]</f>
        <v>2171.29</v>
      </c>
      <c r="G1024" s="6">
        <f>Sales[[#This Row],[OrderQuantity]]*Sales[[#This Row],[ItemPrice]]</f>
        <v>3578.27</v>
      </c>
      <c r="H1024" s="6">
        <f>Sales[[#This Row],[TotalRevenue]]-Sales[[#This Row],[TotalCost]]</f>
        <v>1406.98</v>
      </c>
      <c r="I1024" s="4">
        <v>43027</v>
      </c>
      <c r="J1024" s="4" t="str">
        <f>CONCATENATE(TEXT(Sales[[#This Row],[OrderDate]],"yyyy"),"-",TEXT(Sales[[#This Row],[OrderDate]],"mm"))</f>
        <v>2017-10</v>
      </c>
      <c r="K1024" s="4">
        <v>43032</v>
      </c>
      <c r="L1024">
        <v>5</v>
      </c>
      <c r="M1024" t="s">
        <v>1719</v>
      </c>
      <c r="N1024" t="s">
        <v>1720</v>
      </c>
      <c r="O1024" t="s">
        <v>45</v>
      </c>
      <c r="P1024" t="s">
        <v>41</v>
      </c>
      <c r="Q1024" t="s">
        <v>23</v>
      </c>
      <c r="R1024" t="s">
        <v>24</v>
      </c>
      <c r="S1024" t="s">
        <v>25</v>
      </c>
      <c r="T1024" t="s">
        <v>26</v>
      </c>
      <c r="U1024" t="s">
        <v>27</v>
      </c>
    </row>
    <row r="1025" spans="1:21" x14ac:dyDescent="0.35">
      <c r="A1025" t="s">
        <v>1721</v>
      </c>
      <c r="B1025">
        <v>44683001</v>
      </c>
      <c r="C1025">
        <v>1</v>
      </c>
      <c r="D1025" s="1">
        <v>2171.29</v>
      </c>
      <c r="E1025" s="1">
        <v>3578.27</v>
      </c>
      <c r="F1025" s="6">
        <f>Sales[[#This Row],[OrderQuantity]]*Sales[[#This Row],[ItemCost]]</f>
        <v>2171.29</v>
      </c>
      <c r="G1025" s="6">
        <f>Sales[[#This Row],[OrderQuantity]]*Sales[[#This Row],[ItemPrice]]</f>
        <v>3578.27</v>
      </c>
      <c r="H1025" s="6">
        <f>Sales[[#This Row],[TotalRevenue]]-Sales[[#This Row],[TotalCost]]</f>
        <v>1406.98</v>
      </c>
      <c r="I1025" s="4">
        <v>43027</v>
      </c>
      <c r="J1025" s="4" t="str">
        <f>CONCATENATE(TEXT(Sales[[#This Row],[OrderDate]],"yyyy"),"-",TEXT(Sales[[#This Row],[OrderDate]],"mm"))</f>
        <v>2017-10</v>
      </c>
      <c r="K1025" s="4">
        <v>43029</v>
      </c>
      <c r="L1025">
        <v>2</v>
      </c>
      <c r="M1025" t="s">
        <v>1722</v>
      </c>
      <c r="N1025" t="s">
        <v>996</v>
      </c>
      <c r="O1025" t="s">
        <v>45</v>
      </c>
      <c r="P1025" t="s">
        <v>41</v>
      </c>
      <c r="Q1025" t="s">
        <v>23</v>
      </c>
      <c r="R1025" t="s">
        <v>24</v>
      </c>
      <c r="S1025" t="s">
        <v>71</v>
      </c>
      <c r="T1025" t="s">
        <v>26</v>
      </c>
      <c r="U1025" t="s">
        <v>27</v>
      </c>
    </row>
    <row r="1026" spans="1:21" x14ac:dyDescent="0.35">
      <c r="A1026" t="s">
        <v>1723</v>
      </c>
      <c r="B1026">
        <v>44684001</v>
      </c>
      <c r="C1026">
        <v>1</v>
      </c>
      <c r="D1026" s="1">
        <v>2171.29</v>
      </c>
      <c r="E1026" s="1">
        <v>3578.27</v>
      </c>
      <c r="F1026" s="6">
        <f>Sales[[#This Row],[OrderQuantity]]*Sales[[#This Row],[ItemCost]]</f>
        <v>2171.29</v>
      </c>
      <c r="G1026" s="6">
        <f>Sales[[#This Row],[OrderQuantity]]*Sales[[#This Row],[ItemPrice]]</f>
        <v>3578.27</v>
      </c>
      <c r="H1026" s="6">
        <f>Sales[[#This Row],[TotalRevenue]]-Sales[[#This Row],[TotalCost]]</f>
        <v>1406.98</v>
      </c>
      <c r="I1026" s="4">
        <v>43027</v>
      </c>
      <c r="J1026" s="4" t="str">
        <f>CONCATENATE(TEXT(Sales[[#This Row],[OrderDate]],"yyyy"),"-",TEXT(Sales[[#This Row],[OrderDate]],"mm"))</f>
        <v>2017-10</v>
      </c>
      <c r="K1026" s="4">
        <v>43033</v>
      </c>
      <c r="L1026">
        <v>6</v>
      </c>
      <c r="M1026" t="s">
        <v>1724</v>
      </c>
      <c r="N1026" t="s">
        <v>1725</v>
      </c>
      <c r="O1026" t="s">
        <v>45</v>
      </c>
      <c r="P1026" t="s">
        <v>41</v>
      </c>
      <c r="Q1026" t="s">
        <v>23</v>
      </c>
      <c r="R1026" t="s">
        <v>24</v>
      </c>
      <c r="S1026" t="s">
        <v>25</v>
      </c>
      <c r="T1026" t="s">
        <v>26</v>
      </c>
      <c r="U1026" t="s">
        <v>27</v>
      </c>
    </row>
    <row r="1027" spans="1:21" x14ac:dyDescent="0.35">
      <c r="A1027" t="s">
        <v>1740</v>
      </c>
      <c r="B1027">
        <v>44692001</v>
      </c>
      <c r="C1027">
        <v>1</v>
      </c>
      <c r="D1027" s="1">
        <v>2171.29</v>
      </c>
      <c r="E1027" s="1">
        <v>3578.27</v>
      </c>
      <c r="F1027" s="6">
        <f>Sales[[#This Row],[OrderQuantity]]*Sales[[#This Row],[ItemCost]]</f>
        <v>2171.29</v>
      </c>
      <c r="G1027" s="6">
        <f>Sales[[#This Row],[OrderQuantity]]*Sales[[#This Row],[ItemPrice]]</f>
        <v>3578.27</v>
      </c>
      <c r="H1027" s="6">
        <f>Sales[[#This Row],[TotalRevenue]]-Sales[[#This Row],[TotalCost]]</f>
        <v>1406.98</v>
      </c>
      <c r="I1027" s="4">
        <v>43029</v>
      </c>
      <c r="J1027" s="4" t="str">
        <f>CONCATENATE(TEXT(Sales[[#This Row],[OrderDate]],"yyyy"),"-",TEXT(Sales[[#This Row],[OrderDate]],"mm"))</f>
        <v>2017-10</v>
      </c>
      <c r="K1027" s="4">
        <v>43031</v>
      </c>
      <c r="L1027">
        <v>2</v>
      </c>
      <c r="M1027" t="s">
        <v>1741</v>
      </c>
      <c r="N1027" t="s">
        <v>1037</v>
      </c>
      <c r="O1027" t="s">
        <v>115</v>
      </c>
      <c r="P1027" t="s">
        <v>41</v>
      </c>
      <c r="Q1027" t="s">
        <v>23</v>
      </c>
      <c r="R1027" t="s">
        <v>24</v>
      </c>
      <c r="S1027" t="s">
        <v>55</v>
      </c>
      <c r="T1027" t="s">
        <v>26</v>
      </c>
      <c r="U1027" t="s">
        <v>27</v>
      </c>
    </row>
    <row r="1028" spans="1:21" x14ac:dyDescent="0.35">
      <c r="A1028" t="s">
        <v>1742</v>
      </c>
      <c r="B1028">
        <v>44693001</v>
      </c>
      <c r="C1028">
        <v>1</v>
      </c>
      <c r="D1028" s="1">
        <v>2171.29</v>
      </c>
      <c r="E1028" s="1">
        <v>3578.27</v>
      </c>
      <c r="F1028" s="6">
        <f>Sales[[#This Row],[OrderQuantity]]*Sales[[#This Row],[ItemCost]]</f>
        <v>2171.29</v>
      </c>
      <c r="G1028" s="6">
        <f>Sales[[#This Row],[OrderQuantity]]*Sales[[#This Row],[ItemPrice]]</f>
        <v>3578.27</v>
      </c>
      <c r="H1028" s="6">
        <f>Sales[[#This Row],[TotalRevenue]]-Sales[[#This Row],[TotalCost]]</f>
        <v>1406.98</v>
      </c>
      <c r="I1028" s="4">
        <v>43029</v>
      </c>
      <c r="J1028" s="4" t="str">
        <f>CONCATENATE(TEXT(Sales[[#This Row],[OrderDate]],"yyyy"),"-",TEXT(Sales[[#This Row],[OrderDate]],"mm"))</f>
        <v>2017-10</v>
      </c>
      <c r="K1028" s="4">
        <v>43036</v>
      </c>
      <c r="L1028">
        <v>7</v>
      </c>
      <c r="M1028" t="s">
        <v>1743</v>
      </c>
      <c r="N1028" t="s">
        <v>99</v>
      </c>
      <c r="O1028" t="s">
        <v>45</v>
      </c>
      <c r="P1028" t="s">
        <v>41</v>
      </c>
      <c r="Q1028" t="s">
        <v>23</v>
      </c>
      <c r="R1028" t="s">
        <v>24</v>
      </c>
      <c r="S1028" t="s">
        <v>55</v>
      </c>
      <c r="T1028" t="s">
        <v>26</v>
      </c>
      <c r="U1028" t="s">
        <v>27</v>
      </c>
    </row>
    <row r="1029" spans="1:21" x14ac:dyDescent="0.35">
      <c r="A1029" t="s">
        <v>1756</v>
      </c>
      <c r="B1029">
        <v>44700001</v>
      </c>
      <c r="C1029">
        <v>1</v>
      </c>
      <c r="D1029" s="1">
        <v>2171.29</v>
      </c>
      <c r="E1029" s="1">
        <v>3578.27</v>
      </c>
      <c r="F1029" s="6">
        <f>Sales[[#This Row],[OrderQuantity]]*Sales[[#This Row],[ItemCost]]</f>
        <v>2171.29</v>
      </c>
      <c r="G1029" s="6">
        <f>Sales[[#This Row],[OrderQuantity]]*Sales[[#This Row],[ItemPrice]]</f>
        <v>3578.27</v>
      </c>
      <c r="H1029" s="6">
        <f>Sales[[#This Row],[TotalRevenue]]-Sales[[#This Row],[TotalCost]]</f>
        <v>1406.98</v>
      </c>
      <c r="I1029" s="4">
        <v>43031</v>
      </c>
      <c r="J1029" s="4" t="str">
        <f>CONCATENATE(TEXT(Sales[[#This Row],[OrderDate]],"yyyy"),"-",TEXT(Sales[[#This Row],[OrderDate]],"mm"))</f>
        <v>2017-10</v>
      </c>
      <c r="K1029" s="4">
        <v>43037</v>
      </c>
      <c r="L1029">
        <v>6</v>
      </c>
      <c r="M1029" t="s">
        <v>1757</v>
      </c>
      <c r="N1029" t="s">
        <v>363</v>
      </c>
      <c r="O1029" t="s">
        <v>115</v>
      </c>
      <c r="P1029" t="s">
        <v>41</v>
      </c>
      <c r="Q1029" t="s">
        <v>23</v>
      </c>
      <c r="R1029" t="s">
        <v>24</v>
      </c>
      <c r="S1029" t="s">
        <v>88</v>
      </c>
      <c r="T1029" t="s">
        <v>26</v>
      </c>
      <c r="U1029" t="s">
        <v>27</v>
      </c>
    </row>
    <row r="1030" spans="1:21" x14ac:dyDescent="0.35">
      <c r="A1030" t="s">
        <v>1758</v>
      </c>
      <c r="B1030">
        <v>44701001</v>
      </c>
      <c r="C1030">
        <v>1</v>
      </c>
      <c r="D1030" s="1">
        <v>413.15</v>
      </c>
      <c r="E1030" s="1">
        <v>699.1</v>
      </c>
      <c r="F1030" s="6">
        <f>Sales[[#This Row],[OrderQuantity]]*Sales[[#This Row],[ItemCost]]</f>
        <v>413.15</v>
      </c>
      <c r="G1030" s="6">
        <f>Sales[[#This Row],[OrderQuantity]]*Sales[[#This Row],[ItemPrice]]</f>
        <v>699.1</v>
      </c>
      <c r="H1030" s="6">
        <f>Sales[[#This Row],[TotalRevenue]]-Sales[[#This Row],[TotalCost]]</f>
        <v>285.95000000000005</v>
      </c>
      <c r="I1030" s="4">
        <v>43031</v>
      </c>
      <c r="J1030" s="4" t="str">
        <f>CONCATENATE(TEXT(Sales[[#This Row],[OrderDate]],"yyyy"),"-",TEXT(Sales[[#This Row],[OrderDate]],"mm"))</f>
        <v>2017-10</v>
      </c>
      <c r="K1030" s="4">
        <v>43039</v>
      </c>
      <c r="L1030">
        <v>8</v>
      </c>
      <c r="M1030" t="s">
        <v>1759</v>
      </c>
      <c r="N1030" t="s">
        <v>207</v>
      </c>
      <c r="O1030" t="s">
        <v>40</v>
      </c>
      <c r="P1030" t="s">
        <v>41</v>
      </c>
      <c r="Q1030" t="s">
        <v>23</v>
      </c>
      <c r="R1030" t="s">
        <v>24</v>
      </c>
      <c r="S1030" t="s">
        <v>46</v>
      </c>
      <c r="T1030" t="s">
        <v>1</v>
      </c>
      <c r="U1030" t="s">
        <v>47</v>
      </c>
    </row>
    <row r="1031" spans="1:21" x14ac:dyDescent="0.35">
      <c r="A1031" t="s">
        <v>1766</v>
      </c>
      <c r="B1031">
        <v>44705001</v>
      </c>
      <c r="C1031">
        <v>1</v>
      </c>
      <c r="D1031" s="1">
        <v>2171.29</v>
      </c>
      <c r="E1031" s="1">
        <v>3578.27</v>
      </c>
      <c r="F1031" s="6">
        <f>Sales[[#This Row],[OrderQuantity]]*Sales[[#This Row],[ItemCost]]</f>
        <v>2171.29</v>
      </c>
      <c r="G1031" s="6">
        <f>Sales[[#This Row],[OrderQuantity]]*Sales[[#This Row],[ItemPrice]]</f>
        <v>3578.27</v>
      </c>
      <c r="H1031" s="6">
        <f>Sales[[#This Row],[TotalRevenue]]-Sales[[#This Row],[TotalCost]]</f>
        <v>1406.98</v>
      </c>
      <c r="I1031" s="4">
        <v>43032</v>
      </c>
      <c r="J1031" s="4" t="str">
        <f>CONCATENATE(TEXT(Sales[[#This Row],[OrderDate]],"yyyy"),"-",TEXT(Sales[[#This Row],[OrderDate]],"mm"))</f>
        <v>2017-10</v>
      </c>
      <c r="K1031" s="4">
        <v>43042</v>
      </c>
      <c r="L1031">
        <v>10</v>
      </c>
      <c r="M1031" t="s">
        <v>1767</v>
      </c>
      <c r="N1031" t="s">
        <v>130</v>
      </c>
      <c r="O1031" t="s">
        <v>115</v>
      </c>
      <c r="P1031" t="s">
        <v>41</v>
      </c>
      <c r="Q1031" t="s">
        <v>23</v>
      </c>
      <c r="R1031" t="s">
        <v>24</v>
      </c>
      <c r="S1031" t="s">
        <v>55</v>
      </c>
      <c r="T1031" t="s">
        <v>26</v>
      </c>
      <c r="U1031" t="s">
        <v>27</v>
      </c>
    </row>
    <row r="1032" spans="1:21" x14ac:dyDescent="0.35">
      <c r="A1032" t="s">
        <v>1768</v>
      </c>
      <c r="B1032">
        <v>44706001</v>
      </c>
      <c r="C1032">
        <v>1</v>
      </c>
      <c r="D1032" s="1">
        <v>2171.29</v>
      </c>
      <c r="E1032" s="1">
        <v>3578.27</v>
      </c>
      <c r="F1032" s="6">
        <f>Sales[[#This Row],[OrderQuantity]]*Sales[[#This Row],[ItemCost]]</f>
        <v>2171.29</v>
      </c>
      <c r="G1032" s="6">
        <f>Sales[[#This Row],[OrderQuantity]]*Sales[[#This Row],[ItemPrice]]</f>
        <v>3578.27</v>
      </c>
      <c r="H1032" s="6">
        <f>Sales[[#This Row],[TotalRevenue]]-Sales[[#This Row],[TotalCost]]</f>
        <v>1406.98</v>
      </c>
      <c r="I1032" s="4">
        <v>43032</v>
      </c>
      <c r="J1032" s="4" t="str">
        <f>CONCATENATE(TEXT(Sales[[#This Row],[OrderDate]],"yyyy"),"-",TEXT(Sales[[#This Row],[OrderDate]],"mm"))</f>
        <v>2017-10</v>
      </c>
      <c r="K1032" s="4">
        <v>43041</v>
      </c>
      <c r="L1032">
        <v>9</v>
      </c>
      <c r="M1032" t="s">
        <v>1769</v>
      </c>
      <c r="N1032" t="s">
        <v>261</v>
      </c>
      <c r="O1032" t="s">
        <v>115</v>
      </c>
      <c r="P1032" t="s">
        <v>41</v>
      </c>
      <c r="Q1032" t="s">
        <v>23</v>
      </c>
      <c r="R1032" t="s">
        <v>24</v>
      </c>
      <c r="S1032" t="s">
        <v>55</v>
      </c>
      <c r="T1032" t="s">
        <v>26</v>
      </c>
      <c r="U1032" t="s">
        <v>27</v>
      </c>
    </row>
    <row r="1033" spans="1:21" x14ac:dyDescent="0.35">
      <c r="A1033" t="s">
        <v>1770</v>
      </c>
      <c r="B1033">
        <v>44707001</v>
      </c>
      <c r="C1033">
        <v>1</v>
      </c>
      <c r="D1033" s="1">
        <v>2171.29</v>
      </c>
      <c r="E1033" s="1">
        <v>3578.27</v>
      </c>
      <c r="F1033" s="6">
        <f>Sales[[#This Row],[OrderQuantity]]*Sales[[#This Row],[ItemCost]]</f>
        <v>2171.29</v>
      </c>
      <c r="G1033" s="6">
        <f>Sales[[#This Row],[OrderQuantity]]*Sales[[#This Row],[ItemPrice]]</f>
        <v>3578.27</v>
      </c>
      <c r="H1033" s="6">
        <f>Sales[[#This Row],[TotalRevenue]]-Sales[[#This Row],[TotalCost]]</f>
        <v>1406.98</v>
      </c>
      <c r="I1033" s="4">
        <v>43032</v>
      </c>
      <c r="J1033" s="4" t="str">
        <f>CONCATENATE(TEXT(Sales[[#This Row],[OrderDate]],"yyyy"),"-",TEXT(Sales[[#This Row],[OrderDate]],"mm"))</f>
        <v>2017-10</v>
      </c>
      <c r="K1033" s="4">
        <v>43036</v>
      </c>
      <c r="L1033">
        <v>4</v>
      </c>
      <c r="M1033" t="s">
        <v>1771</v>
      </c>
      <c r="N1033" t="s">
        <v>655</v>
      </c>
      <c r="O1033" t="s">
        <v>45</v>
      </c>
      <c r="P1033" t="s">
        <v>41</v>
      </c>
      <c r="Q1033" t="s">
        <v>23</v>
      </c>
      <c r="R1033" t="s">
        <v>24</v>
      </c>
      <c r="S1033" t="s">
        <v>55</v>
      </c>
      <c r="T1033" t="s">
        <v>26</v>
      </c>
      <c r="U1033" t="s">
        <v>27</v>
      </c>
    </row>
    <row r="1034" spans="1:21" x14ac:dyDescent="0.35">
      <c r="A1034" t="s">
        <v>1772</v>
      </c>
      <c r="B1034">
        <v>44708001</v>
      </c>
      <c r="C1034">
        <v>1</v>
      </c>
      <c r="D1034" s="1">
        <v>1898.09</v>
      </c>
      <c r="E1034" s="1">
        <v>3374.99</v>
      </c>
      <c r="F1034" s="6">
        <f>Sales[[#This Row],[OrderQuantity]]*Sales[[#This Row],[ItemCost]]</f>
        <v>1898.09</v>
      </c>
      <c r="G1034" s="6">
        <f>Sales[[#This Row],[OrderQuantity]]*Sales[[#This Row],[ItemPrice]]</f>
        <v>3374.99</v>
      </c>
      <c r="H1034" s="6">
        <f>Sales[[#This Row],[TotalRevenue]]-Sales[[#This Row],[TotalCost]]</f>
        <v>1476.8999999999999</v>
      </c>
      <c r="I1034" s="4">
        <v>43032</v>
      </c>
      <c r="J1034" s="4" t="str">
        <f>CONCATENATE(TEXT(Sales[[#This Row],[OrderDate]],"yyyy"),"-",TEXT(Sales[[#This Row],[OrderDate]],"mm"))</f>
        <v>2017-10</v>
      </c>
      <c r="K1034" s="4">
        <v>43034</v>
      </c>
      <c r="L1034">
        <v>2</v>
      </c>
      <c r="M1034" t="s">
        <v>1773</v>
      </c>
      <c r="N1034" t="s">
        <v>525</v>
      </c>
      <c r="O1034" t="s">
        <v>45</v>
      </c>
      <c r="P1034" t="s">
        <v>41</v>
      </c>
      <c r="Q1034" t="s">
        <v>23</v>
      </c>
      <c r="R1034" t="s">
        <v>33</v>
      </c>
      <c r="S1034" t="s">
        <v>160</v>
      </c>
      <c r="T1034" t="s">
        <v>1</v>
      </c>
      <c r="U1034" t="s">
        <v>36</v>
      </c>
    </row>
    <row r="1035" spans="1:21" x14ac:dyDescent="0.35">
      <c r="A1035" t="s">
        <v>1776</v>
      </c>
      <c r="B1035">
        <v>44710001</v>
      </c>
      <c r="C1035">
        <v>1</v>
      </c>
      <c r="D1035" s="1">
        <v>2171.29</v>
      </c>
      <c r="E1035" s="1">
        <v>3578.27</v>
      </c>
      <c r="F1035" s="6">
        <f>Sales[[#This Row],[OrderQuantity]]*Sales[[#This Row],[ItemCost]]</f>
        <v>2171.29</v>
      </c>
      <c r="G1035" s="6">
        <f>Sales[[#This Row],[OrderQuantity]]*Sales[[#This Row],[ItemPrice]]</f>
        <v>3578.27</v>
      </c>
      <c r="H1035" s="6">
        <f>Sales[[#This Row],[TotalRevenue]]-Sales[[#This Row],[TotalCost]]</f>
        <v>1406.98</v>
      </c>
      <c r="I1035" s="4">
        <v>43033</v>
      </c>
      <c r="J1035" s="4" t="str">
        <f>CONCATENATE(TEXT(Sales[[#This Row],[OrderDate]],"yyyy"),"-",TEXT(Sales[[#This Row],[OrderDate]],"mm"))</f>
        <v>2017-10</v>
      </c>
      <c r="K1035" s="4">
        <v>43036</v>
      </c>
      <c r="L1035">
        <v>3</v>
      </c>
      <c r="M1035" t="s">
        <v>1777</v>
      </c>
      <c r="N1035" t="s">
        <v>70</v>
      </c>
      <c r="O1035" t="s">
        <v>45</v>
      </c>
      <c r="P1035" t="s">
        <v>41</v>
      </c>
      <c r="Q1035" t="s">
        <v>23</v>
      </c>
      <c r="R1035" t="s">
        <v>24</v>
      </c>
      <c r="S1035" t="s">
        <v>84</v>
      </c>
      <c r="T1035" t="s">
        <v>26</v>
      </c>
      <c r="U1035" t="s">
        <v>27</v>
      </c>
    </row>
    <row r="1036" spans="1:21" x14ac:dyDescent="0.35">
      <c r="A1036" t="s">
        <v>1784</v>
      </c>
      <c r="B1036">
        <v>44714001</v>
      </c>
      <c r="C1036">
        <v>1</v>
      </c>
      <c r="D1036" s="1">
        <v>2171.29</v>
      </c>
      <c r="E1036" s="1">
        <v>3578.27</v>
      </c>
      <c r="F1036" s="6">
        <f>Sales[[#This Row],[OrderQuantity]]*Sales[[#This Row],[ItemCost]]</f>
        <v>2171.29</v>
      </c>
      <c r="G1036" s="6">
        <f>Sales[[#This Row],[OrderQuantity]]*Sales[[#This Row],[ItemPrice]]</f>
        <v>3578.27</v>
      </c>
      <c r="H1036" s="6">
        <f>Sales[[#This Row],[TotalRevenue]]-Sales[[#This Row],[TotalCost]]</f>
        <v>1406.98</v>
      </c>
      <c r="I1036" s="4">
        <v>43034</v>
      </c>
      <c r="J1036" s="4" t="str">
        <f>CONCATENATE(TEXT(Sales[[#This Row],[OrderDate]],"yyyy"),"-",TEXT(Sales[[#This Row],[OrderDate]],"mm"))</f>
        <v>2017-10</v>
      </c>
      <c r="K1036" s="4">
        <v>43036</v>
      </c>
      <c r="L1036">
        <v>2</v>
      </c>
      <c r="M1036" t="s">
        <v>1785</v>
      </c>
      <c r="N1036" t="s">
        <v>91</v>
      </c>
      <c r="O1036" t="s">
        <v>40</v>
      </c>
      <c r="P1036" t="s">
        <v>41</v>
      </c>
      <c r="Q1036" t="s">
        <v>23</v>
      </c>
      <c r="R1036" t="s">
        <v>24</v>
      </c>
      <c r="S1036" t="s">
        <v>84</v>
      </c>
      <c r="T1036" t="s">
        <v>26</v>
      </c>
      <c r="U1036" t="s">
        <v>27</v>
      </c>
    </row>
    <row r="1037" spans="1:21" x14ac:dyDescent="0.35">
      <c r="A1037" t="s">
        <v>1791</v>
      </c>
      <c r="B1037">
        <v>44717001</v>
      </c>
      <c r="C1037">
        <v>1</v>
      </c>
      <c r="D1037" s="1">
        <v>413.15</v>
      </c>
      <c r="E1037" s="1">
        <v>699.1</v>
      </c>
      <c r="F1037" s="6">
        <f>Sales[[#This Row],[OrderQuantity]]*Sales[[#This Row],[ItemCost]]</f>
        <v>413.15</v>
      </c>
      <c r="G1037" s="6">
        <f>Sales[[#This Row],[OrderQuantity]]*Sales[[#This Row],[ItemPrice]]</f>
        <v>699.1</v>
      </c>
      <c r="H1037" s="6">
        <f>Sales[[#This Row],[TotalRevenue]]-Sales[[#This Row],[TotalCost]]</f>
        <v>285.95000000000005</v>
      </c>
      <c r="I1037" s="4">
        <v>43034</v>
      </c>
      <c r="J1037" s="4" t="str">
        <f>CONCATENATE(TEXT(Sales[[#This Row],[OrderDate]],"yyyy"),"-",TEXT(Sales[[#This Row],[OrderDate]],"mm"))</f>
        <v>2017-10</v>
      </c>
      <c r="K1037" s="4">
        <v>43038</v>
      </c>
      <c r="L1037">
        <v>4</v>
      </c>
      <c r="M1037" t="s">
        <v>1792</v>
      </c>
      <c r="N1037" t="s">
        <v>401</v>
      </c>
      <c r="O1037" t="s">
        <v>45</v>
      </c>
      <c r="P1037" t="s">
        <v>41</v>
      </c>
      <c r="Q1037" t="s">
        <v>23</v>
      </c>
      <c r="R1037" t="s">
        <v>24</v>
      </c>
      <c r="S1037" t="s">
        <v>46</v>
      </c>
      <c r="T1037" t="s">
        <v>1</v>
      </c>
      <c r="U1037" t="s">
        <v>47</v>
      </c>
    </row>
    <row r="1038" spans="1:21" x14ac:dyDescent="0.35">
      <c r="A1038" t="s">
        <v>1797</v>
      </c>
      <c r="B1038">
        <v>44720001</v>
      </c>
      <c r="C1038">
        <v>1</v>
      </c>
      <c r="D1038" s="1">
        <v>2171.29</v>
      </c>
      <c r="E1038" s="1">
        <v>3578.27</v>
      </c>
      <c r="F1038" s="6">
        <f>Sales[[#This Row],[OrderQuantity]]*Sales[[#This Row],[ItemCost]]</f>
        <v>2171.29</v>
      </c>
      <c r="G1038" s="6">
        <f>Sales[[#This Row],[OrderQuantity]]*Sales[[#This Row],[ItemPrice]]</f>
        <v>3578.27</v>
      </c>
      <c r="H1038" s="6">
        <f>Sales[[#This Row],[TotalRevenue]]-Sales[[#This Row],[TotalCost]]</f>
        <v>1406.98</v>
      </c>
      <c r="I1038" s="4">
        <v>43035</v>
      </c>
      <c r="J1038" s="4" t="str">
        <f>CONCATENATE(TEXT(Sales[[#This Row],[OrderDate]],"yyyy"),"-",TEXT(Sales[[#This Row],[OrderDate]],"mm"))</f>
        <v>2017-10</v>
      </c>
      <c r="K1038" s="4">
        <v>43044</v>
      </c>
      <c r="L1038">
        <v>9</v>
      </c>
      <c r="M1038" t="s">
        <v>1798</v>
      </c>
      <c r="N1038" t="s">
        <v>425</v>
      </c>
      <c r="O1038" t="s">
        <v>115</v>
      </c>
      <c r="P1038" t="s">
        <v>41</v>
      </c>
      <c r="Q1038" t="s">
        <v>23</v>
      </c>
      <c r="R1038" t="s">
        <v>24</v>
      </c>
      <c r="S1038" t="s">
        <v>55</v>
      </c>
      <c r="T1038" t="s">
        <v>26</v>
      </c>
      <c r="U1038" t="s">
        <v>27</v>
      </c>
    </row>
    <row r="1039" spans="1:21" x14ac:dyDescent="0.35">
      <c r="A1039" t="s">
        <v>1805</v>
      </c>
      <c r="B1039">
        <v>44724001</v>
      </c>
      <c r="C1039">
        <v>1</v>
      </c>
      <c r="D1039" s="1">
        <v>2171.29</v>
      </c>
      <c r="E1039" s="1">
        <v>3578.27</v>
      </c>
      <c r="F1039" s="6">
        <f>Sales[[#This Row],[OrderQuantity]]*Sales[[#This Row],[ItemCost]]</f>
        <v>2171.29</v>
      </c>
      <c r="G1039" s="6">
        <f>Sales[[#This Row],[OrderQuantity]]*Sales[[#This Row],[ItemPrice]]</f>
        <v>3578.27</v>
      </c>
      <c r="H1039" s="6">
        <f>Sales[[#This Row],[TotalRevenue]]-Sales[[#This Row],[TotalCost]]</f>
        <v>1406.98</v>
      </c>
      <c r="I1039" s="4">
        <v>43036</v>
      </c>
      <c r="J1039" s="4" t="str">
        <f>CONCATENATE(TEXT(Sales[[#This Row],[OrderDate]],"yyyy"),"-",TEXT(Sales[[#This Row],[OrderDate]],"mm"))</f>
        <v>2017-10</v>
      </c>
      <c r="K1039" s="4">
        <v>43043</v>
      </c>
      <c r="L1039">
        <v>7</v>
      </c>
      <c r="M1039" t="s">
        <v>1806</v>
      </c>
      <c r="N1039" t="s">
        <v>267</v>
      </c>
      <c r="O1039" t="s">
        <v>115</v>
      </c>
      <c r="P1039" t="s">
        <v>41</v>
      </c>
      <c r="Q1039" t="s">
        <v>23</v>
      </c>
      <c r="R1039" t="s">
        <v>24</v>
      </c>
      <c r="S1039" t="s">
        <v>88</v>
      </c>
      <c r="T1039" t="s">
        <v>26</v>
      </c>
      <c r="U1039" t="s">
        <v>27</v>
      </c>
    </row>
    <row r="1040" spans="1:21" x14ac:dyDescent="0.35">
      <c r="A1040" t="s">
        <v>1807</v>
      </c>
      <c r="B1040">
        <v>44725001</v>
      </c>
      <c r="C1040">
        <v>1</v>
      </c>
      <c r="D1040" s="1">
        <v>1912.15</v>
      </c>
      <c r="E1040" s="1">
        <v>3399.99</v>
      </c>
      <c r="F1040" s="6">
        <f>Sales[[#This Row],[OrderQuantity]]*Sales[[#This Row],[ItemCost]]</f>
        <v>1912.15</v>
      </c>
      <c r="G1040" s="6">
        <f>Sales[[#This Row],[OrderQuantity]]*Sales[[#This Row],[ItemPrice]]</f>
        <v>3399.99</v>
      </c>
      <c r="H1040" s="6">
        <f>Sales[[#This Row],[TotalRevenue]]-Sales[[#This Row],[TotalCost]]</f>
        <v>1487.8399999999997</v>
      </c>
      <c r="I1040" s="4">
        <v>43036</v>
      </c>
      <c r="J1040" s="4" t="str">
        <f>CONCATENATE(TEXT(Sales[[#This Row],[OrderDate]],"yyyy"),"-",TEXT(Sales[[#This Row],[OrderDate]],"mm"))</f>
        <v>2017-10</v>
      </c>
      <c r="K1040" s="4">
        <v>43044</v>
      </c>
      <c r="L1040">
        <v>8</v>
      </c>
      <c r="M1040" t="s">
        <v>1808</v>
      </c>
      <c r="N1040" t="s">
        <v>525</v>
      </c>
      <c r="O1040" t="s">
        <v>45</v>
      </c>
      <c r="P1040" t="s">
        <v>41</v>
      </c>
      <c r="Q1040" t="s">
        <v>23</v>
      </c>
      <c r="R1040" t="s">
        <v>33</v>
      </c>
      <c r="S1040" t="s">
        <v>287</v>
      </c>
      <c r="T1040" t="s">
        <v>35</v>
      </c>
      <c r="U1040" t="s">
        <v>36</v>
      </c>
    </row>
    <row r="1041" spans="1:21" x14ac:dyDescent="0.35">
      <c r="A1041" t="s">
        <v>1809</v>
      </c>
      <c r="B1041">
        <v>44726001</v>
      </c>
      <c r="C1041">
        <v>1</v>
      </c>
      <c r="D1041" s="1">
        <v>413.15</v>
      </c>
      <c r="E1041" s="1">
        <v>699.1</v>
      </c>
      <c r="F1041" s="6">
        <f>Sales[[#This Row],[OrderQuantity]]*Sales[[#This Row],[ItemCost]]</f>
        <v>413.15</v>
      </c>
      <c r="G1041" s="6">
        <f>Sales[[#This Row],[OrderQuantity]]*Sales[[#This Row],[ItemPrice]]</f>
        <v>699.1</v>
      </c>
      <c r="H1041" s="6">
        <f>Sales[[#This Row],[TotalRevenue]]-Sales[[#This Row],[TotalCost]]</f>
        <v>285.95000000000005</v>
      </c>
      <c r="I1041" s="4">
        <v>43036</v>
      </c>
      <c r="J1041" s="4" t="str">
        <f>CONCATENATE(TEXT(Sales[[#This Row],[OrderDate]],"yyyy"),"-",TEXT(Sales[[#This Row],[OrderDate]],"mm"))</f>
        <v>2017-10</v>
      </c>
      <c r="K1041" s="4">
        <v>43045</v>
      </c>
      <c r="L1041">
        <v>9</v>
      </c>
      <c r="M1041" t="s">
        <v>1810</v>
      </c>
      <c r="N1041" t="s">
        <v>1811</v>
      </c>
      <c r="O1041" t="s">
        <v>45</v>
      </c>
      <c r="P1041" t="s">
        <v>41</v>
      </c>
      <c r="Q1041" t="s">
        <v>23</v>
      </c>
      <c r="R1041" t="s">
        <v>24</v>
      </c>
      <c r="S1041" t="s">
        <v>131</v>
      </c>
      <c r="T1041" t="s">
        <v>1</v>
      </c>
      <c r="U1041" t="s">
        <v>47</v>
      </c>
    </row>
    <row r="1042" spans="1:21" x14ac:dyDescent="0.35">
      <c r="A1042" t="s">
        <v>1820</v>
      </c>
      <c r="B1042">
        <v>44731001</v>
      </c>
      <c r="C1042">
        <v>1</v>
      </c>
      <c r="D1042" s="1">
        <v>2171.29</v>
      </c>
      <c r="E1042" s="1">
        <v>3578.27</v>
      </c>
      <c r="F1042" s="6">
        <f>Sales[[#This Row],[OrderQuantity]]*Sales[[#This Row],[ItemCost]]</f>
        <v>2171.29</v>
      </c>
      <c r="G1042" s="6">
        <f>Sales[[#This Row],[OrderQuantity]]*Sales[[#This Row],[ItemPrice]]</f>
        <v>3578.27</v>
      </c>
      <c r="H1042" s="6">
        <f>Sales[[#This Row],[TotalRevenue]]-Sales[[#This Row],[TotalCost]]</f>
        <v>1406.98</v>
      </c>
      <c r="I1042" s="4">
        <v>43037</v>
      </c>
      <c r="J1042" s="4" t="str">
        <f>CONCATENATE(TEXT(Sales[[#This Row],[OrderDate]],"yyyy"),"-",TEXT(Sales[[#This Row],[OrderDate]],"mm"))</f>
        <v>2017-10</v>
      </c>
      <c r="K1042" s="4">
        <v>43042</v>
      </c>
      <c r="L1042">
        <v>5</v>
      </c>
      <c r="M1042" t="s">
        <v>1821</v>
      </c>
      <c r="N1042" t="s">
        <v>1822</v>
      </c>
      <c r="O1042" t="s">
        <v>115</v>
      </c>
      <c r="P1042" t="s">
        <v>41</v>
      </c>
      <c r="Q1042" t="s">
        <v>23</v>
      </c>
      <c r="R1042" t="s">
        <v>24</v>
      </c>
      <c r="S1042" t="s">
        <v>71</v>
      </c>
      <c r="T1042" t="s">
        <v>26</v>
      </c>
      <c r="U1042" t="s">
        <v>27</v>
      </c>
    </row>
    <row r="1043" spans="1:21" x14ac:dyDescent="0.35">
      <c r="A1043" t="s">
        <v>1830</v>
      </c>
      <c r="B1043">
        <v>44735001</v>
      </c>
      <c r="C1043">
        <v>1</v>
      </c>
      <c r="D1043" s="1">
        <v>2171.29</v>
      </c>
      <c r="E1043" s="1">
        <v>3578.27</v>
      </c>
      <c r="F1043" s="6">
        <f>Sales[[#This Row],[OrderQuantity]]*Sales[[#This Row],[ItemCost]]</f>
        <v>2171.29</v>
      </c>
      <c r="G1043" s="6">
        <f>Sales[[#This Row],[OrderQuantity]]*Sales[[#This Row],[ItemPrice]]</f>
        <v>3578.27</v>
      </c>
      <c r="H1043" s="6">
        <f>Sales[[#This Row],[TotalRevenue]]-Sales[[#This Row],[TotalCost]]</f>
        <v>1406.98</v>
      </c>
      <c r="I1043" s="4">
        <v>43038</v>
      </c>
      <c r="J1043" s="4" t="str">
        <f>CONCATENATE(TEXT(Sales[[#This Row],[OrderDate]],"yyyy"),"-",TEXT(Sales[[#This Row],[OrderDate]],"mm"))</f>
        <v>2017-10</v>
      </c>
      <c r="K1043" s="4">
        <v>43047</v>
      </c>
      <c r="L1043">
        <v>9</v>
      </c>
      <c r="M1043" t="s">
        <v>1831</v>
      </c>
      <c r="N1043" t="s">
        <v>987</v>
      </c>
      <c r="O1043" t="s">
        <v>45</v>
      </c>
      <c r="P1043" t="s">
        <v>41</v>
      </c>
      <c r="Q1043" t="s">
        <v>23</v>
      </c>
      <c r="R1043" t="s">
        <v>24</v>
      </c>
      <c r="S1043" t="s">
        <v>55</v>
      </c>
      <c r="T1043" t="s">
        <v>26</v>
      </c>
      <c r="U1043" t="s">
        <v>27</v>
      </c>
    </row>
    <row r="1044" spans="1:21" x14ac:dyDescent="0.35">
      <c r="A1044" t="s">
        <v>1832</v>
      </c>
      <c r="B1044">
        <v>44736001</v>
      </c>
      <c r="C1044">
        <v>1</v>
      </c>
      <c r="D1044" s="1">
        <v>413.15</v>
      </c>
      <c r="E1044" s="1">
        <v>699.1</v>
      </c>
      <c r="F1044" s="6">
        <f>Sales[[#This Row],[OrderQuantity]]*Sales[[#This Row],[ItemCost]]</f>
        <v>413.15</v>
      </c>
      <c r="G1044" s="6">
        <f>Sales[[#This Row],[OrderQuantity]]*Sales[[#This Row],[ItemPrice]]</f>
        <v>699.1</v>
      </c>
      <c r="H1044" s="6">
        <f>Sales[[#This Row],[TotalRevenue]]-Sales[[#This Row],[TotalCost]]</f>
        <v>285.95000000000005</v>
      </c>
      <c r="I1044" s="4">
        <v>43038</v>
      </c>
      <c r="J1044" s="4" t="str">
        <f>CONCATENATE(TEXT(Sales[[#This Row],[OrderDate]],"yyyy"),"-",TEXT(Sales[[#This Row],[OrderDate]],"mm"))</f>
        <v>2017-10</v>
      </c>
      <c r="K1044" s="4">
        <v>43045</v>
      </c>
      <c r="L1044">
        <v>7</v>
      </c>
      <c r="M1044" t="s">
        <v>1833</v>
      </c>
      <c r="N1044" t="s">
        <v>319</v>
      </c>
      <c r="O1044" t="s">
        <v>40</v>
      </c>
      <c r="P1044" t="s">
        <v>41</v>
      </c>
      <c r="Q1044" t="s">
        <v>23</v>
      </c>
      <c r="R1044" t="s">
        <v>24</v>
      </c>
      <c r="S1044" t="s">
        <v>364</v>
      </c>
      <c r="T1044" t="s">
        <v>26</v>
      </c>
      <c r="U1044" t="s">
        <v>47</v>
      </c>
    </row>
    <row r="1045" spans="1:21" x14ac:dyDescent="0.35">
      <c r="A1045" t="s">
        <v>1842</v>
      </c>
      <c r="B1045">
        <v>44804001</v>
      </c>
      <c r="C1045">
        <v>1</v>
      </c>
      <c r="D1045" s="1">
        <v>2171.29</v>
      </c>
      <c r="E1045" s="1">
        <v>3578.27</v>
      </c>
      <c r="F1045" s="6">
        <f>Sales[[#This Row],[OrderQuantity]]*Sales[[#This Row],[ItemCost]]</f>
        <v>2171.29</v>
      </c>
      <c r="G1045" s="6">
        <f>Sales[[#This Row],[OrderQuantity]]*Sales[[#This Row],[ItemPrice]]</f>
        <v>3578.27</v>
      </c>
      <c r="H1045" s="6">
        <f>Sales[[#This Row],[TotalRevenue]]-Sales[[#This Row],[TotalCost]]</f>
        <v>1406.98</v>
      </c>
      <c r="I1045" s="4">
        <v>43039</v>
      </c>
      <c r="J1045" s="4" t="str">
        <f>CONCATENATE(TEXT(Sales[[#This Row],[OrderDate]],"yyyy"),"-",TEXT(Sales[[#This Row],[OrderDate]],"mm"))</f>
        <v>2017-10</v>
      </c>
      <c r="K1045" s="4">
        <v>43043</v>
      </c>
      <c r="L1045">
        <v>4</v>
      </c>
      <c r="M1045" t="s">
        <v>1843</v>
      </c>
      <c r="N1045" t="s">
        <v>118</v>
      </c>
      <c r="O1045" t="s">
        <v>45</v>
      </c>
      <c r="P1045" t="s">
        <v>41</v>
      </c>
      <c r="Q1045" t="s">
        <v>23</v>
      </c>
      <c r="R1045" t="s">
        <v>24</v>
      </c>
      <c r="S1045" t="s">
        <v>25</v>
      </c>
      <c r="T1045" t="s">
        <v>26</v>
      </c>
      <c r="U1045" t="s">
        <v>27</v>
      </c>
    </row>
    <row r="1046" spans="1:21" x14ac:dyDescent="0.35">
      <c r="A1046" t="s">
        <v>1844</v>
      </c>
      <c r="B1046">
        <v>44805001</v>
      </c>
      <c r="C1046">
        <v>1</v>
      </c>
      <c r="D1046" s="1">
        <v>2171.29</v>
      </c>
      <c r="E1046" s="1">
        <v>3578.27</v>
      </c>
      <c r="F1046" s="6">
        <f>Sales[[#This Row],[OrderQuantity]]*Sales[[#This Row],[ItemCost]]</f>
        <v>2171.29</v>
      </c>
      <c r="G1046" s="6">
        <f>Sales[[#This Row],[OrderQuantity]]*Sales[[#This Row],[ItemPrice]]</f>
        <v>3578.27</v>
      </c>
      <c r="H1046" s="6">
        <f>Sales[[#This Row],[TotalRevenue]]-Sales[[#This Row],[TotalCost]]</f>
        <v>1406.98</v>
      </c>
      <c r="I1046" s="4">
        <v>43039</v>
      </c>
      <c r="J1046" s="4" t="str">
        <f>CONCATENATE(TEXT(Sales[[#This Row],[OrderDate]],"yyyy"),"-",TEXT(Sales[[#This Row],[OrderDate]],"mm"))</f>
        <v>2017-10</v>
      </c>
      <c r="K1046" s="4">
        <v>43042</v>
      </c>
      <c r="L1046">
        <v>3</v>
      </c>
      <c r="M1046" t="s">
        <v>1845</v>
      </c>
      <c r="N1046" t="s">
        <v>1173</v>
      </c>
      <c r="O1046" t="s">
        <v>45</v>
      </c>
      <c r="P1046" t="s">
        <v>41</v>
      </c>
      <c r="Q1046" t="s">
        <v>23</v>
      </c>
      <c r="R1046" t="s">
        <v>24</v>
      </c>
      <c r="S1046" t="s">
        <v>88</v>
      </c>
      <c r="T1046" t="s">
        <v>26</v>
      </c>
      <c r="U1046" t="s">
        <v>27</v>
      </c>
    </row>
    <row r="1047" spans="1:21" x14ac:dyDescent="0.35">
      <c r="A1047" t="s">
        <v>1854</v>
      </c>
      <c r="B1047">
        <v>44810001</v>
      </c>
      <c r="C1047">
        <v>1</v>
      </c>
      <c r="D1047" s="1">
        <v>2171.29</v>
      </c>
      <c r="E1047" s="1">
        <v>3578.27</v>
      </c>
      <c r="F1047" s="6">
        <f>Sales[[#This Row],[OrderQuantity]]*Sales[[#This Row],[ItemCost]]</f>
        <v>2171.29</v>
      </c>
      <c r="G1047" s="6">
        <f>Sales[[#This Row],[OrderQuantity]]*Sales[[#This Row],[ItemPrice]]</f>
        <v>3578.27</v>
      </c>
      <c r="H1047" s="6">
        <f>Sales[[#This Row],[TotalRevenue]]-Sales[[#This Row],[TotalCost]]</f>
        <v>1406.98</v>
      </c>
      <c r="I1047" s="4">
        <v>43040</v>
      </c>
      <c r="J1047" s="4" t="str">
        <f>CONCATENATE(TEXT(Sales[[#This Row],[OrderDate]],"yyyy"),"-",TEXT(Sales[[#This Row],[OrderDate]],"mm"))</f>
        <v>2017-11</v>
      </c>
      <c r="K1047" s="4">
        <v>43049</v>
      </c>
      <c r="L1047">
        <v>9</v>
      </c>
      <c r="M1047" t="s">
        <v>1855</v>
      </c>
      <c r="N1047" t="s">
        <v>99</v>
      </c>
      <c r="O1047" t="s">
        <v>45</v>
      </c>
      <c r="P1047" t="s">
        <v>41</v>
      </c>
      <c r="Q1047" t="s">
        <v>23</v>
      </c>
      <c r="R1047" t="s">
        <v>24</v>
      </c>
      <c r="S1047" t="s">
        <v>55</v>
      </c>
      <c r="T1047" t="s">
        <v>26</v>
      </c>
      <c r="U1047" t="s">
        <v>27</v>
      </c>
    </row>
    <row r="1048" spans="1:21" x14ac:dyDescent="0.35">
      <c r="A1048" t="s">
        <v>1858</v>
      </c>
      <c r="B1048">
        <v>44812001</v>
      </c>
      <c r="C1048">
        <v>1</v>
      </c>
      <c r="D1048" s="1">
        <v>2171.29</v>
      </c>
      <c r="E1048" s="1">
        <v>3578.27</v>
      </c>
      <c r="F1048" s="6">
        <f>Sales[[#This Row],[OrderQuantity]]*Sales[[#This Row],[ItemCost]]</f>
        <v>2171.29</v>
      </c>
      <c r="G1048" s="6">
        <f>Sales[[#This Row],[OrderQuantity]]*Sales[[#This Row],[ItemPrice]]</f>
        <v>3578.27</v>
      </c>
      <c r="H1048" s="6">
        <f>Sales[[#This Row],[TotalRevenue]]-Sales[[#This Row],[TotalCost]]</f>
        <v>1406.98</v>
      </c>
      <c r="I1048" s="4">
        <v>43040</v>
      </c>
      <c r="J1048" s="4" t="str">
        <f>CONCATENATE(TEXT(Sales[[#This Row],[OrderDate]],"yyyy"),"-",TEXT(Sales[[#This Row],[OrderDate]],"mm"))</f>
        <v>2017-11</v>
      </c>
      <c r="K1048" s="4">
        <v>43050</v>
      </c>
      <c r="L1048">
        <v>10</v>
      </c>
      <c r="M1048" t="s">
        <v>1859</v>
      </c>
      <c r="N1048" t="s">
        <v>1811</v>
      </c>
      <c r="O1048" t="s">
        <v>45</v>
      </c>
      <c r="P1048" t="s">
        <v>41</v>
      </c>
      <c r="Q1048" t="s">
        <v>23</v>
      </c>
      <c r="R1048" t="s">
        <v>24</v>
      </c>
      <c r="S1048" t="s">
        <v>88</v>
      </c>
      <c r="T1048" t="s">
        <v>26</v>
      </c>
      <c r="U1048" t="s">
        <v>27</v>
      </c>
    </row>
    <row r="1049" spans="1:21" x14ac:dyDescent="0.35">
      <c r="A1049" t="s">
        <v>1870</v>
      </c>
      <c r="B1049">
        <v>44818001</v>
      </c>
      <c r="C1049">
        <v>1</v>
      </c>
      <c r="D1049" s="1">
        <v>2171.29</v>
      </c>
      <c r="E1049" s="1">
        <v>3578.27</v>
      </c>
      <c r="F1049" s="6">
        <f>Sales[[#This Row],[OrderQuantity]]*Sales[[#This Row],[ItemCost]]</f>
        <v>2171.29</v>
      </c>
      <c r="G1049" s="6">
        <f>Sales[[#This Row],[OrderQuantity]]*Sales[[#This Row],[ItemPrice]]</f>
        <v>3578.27</v>
      </c>
      <c r="H1049" s="6">
        <f>Sales[[#This Row],[TotalRevenue]]-Sales[[#This Row],[TotalCost]]</f>
        <v>1406.98</v>
      </c>
      <c r="I1049" s="4">
        <v>43041</v>
      </c>
      <c r="J1049" s="4" t="str">
        <f>CONCATENATE(TEXT(Sales[[#This Row],[OrderDate]],"yyyy"),"-",TEXT(Sales[[#This Row],[OrderDate]],"mm"))</f>
        <v>2017-11</v>
      </c>
      <c r="K1049" s="4">
        <v>43047</v>
      </c>
      <c r="L1049">
        <v>6</v>
      </c>
      <c r="M1049" t="s">
        <v>1871</v>
      </c>
      <c r="N1049" t="s">
        <v>407</v>
      </c>
      <c r="O1049" t="s">
        <v>45</v>
      </c>
      <c r="P1049" t="s">
        <v>41</v>
      </c>
      <c r="Q1049" t="s">
        <v>23</v>
      </c>
      <c r="R1049" t="s">
        <v>24</v>
      </c>
      <c r="S1049" t="s">
        <v>84</v>
      </c>
      <c r="T1049" t="s">
        <v>26</v>
      </c>
      <c r="U1049" t="s">
        <v>27</v>
      </c>
    </row>
    <row r="1050" spans="1:21" x14ac:dyDescent="0.35">
      <c r="A1050" t="s">
        <v>1872</v>
      </c>
      <c r="B1050">
        <v>44819001</v>
      </c>
      <c r="C1050">
        <v>1</v>
      </c>
      <c r="D1050" s="1">
        <v>2171.29</v>
      </c>
      <c r="E1050" s="1">
        <v>3578.27</v>
      </c>
      <c r="F1050" s="6">
        <f>Sales[[#This Row],[OrderQuantity]]*Sales[[#This Row],[ItemCost]]</f>
        <v>2171.29</v>
      </c>
      <c r="G1050" s="6">
        <f>Sales[[#This Row],[OrderQuantity]]*Sales[[#This Row],[ItemPrice]]</f>
        <v>3578.27</v>
      </c>
      <c r="H1050" s="6">
        <f>Sales[[#This Row],[TotalRevenue]]-Sales[[#This Row],[TotalCost]]</f>
        <v>1406.98</v>
      </c>
      <c r="I1050" s="4">
        <v>43041</v>
      </c>
      <c r="J1050" s="4" t="str">
        <f>CONCATENATE(TEXT(Sales[[#This Row],[OrderDate]],"yyyy"),"-",TEXT(Sales[[#This Row],[OrderDate]],"mm"))</f>
        <v>2017-11</v>
      </c>
      <c r="K1050" s="4">
        <v>43050</v>
      </c>
      <c r="L1050">
        <v>9</v>
      </c>
      <c r="M1050" t="s">
        <v>1873</v>
      </c>
      <c r="N1050" t="s">
        <v>1037</v>
      </c>
      <c r="O1050" t="s">
        <v>115</v>
      </c>
      <c r="P1050" t="s">
        <v>41</v>
      </c>
      <c r="Q1050" t="s">
        <v>23</v>
      </c>
      <c r="R1050" t="s">
        <v>24</v>
      </c>
      <c r="S1050" t="s">
        <v>84</v>
      </c>
      <c r="T1050" t="s">
        <v>26</v>
      </c>
      <c r="U1050" t="s">
        <v>27</v>
      </c>
    </row>
    <row r="1051" spans="1:21" x14ac:dyDescent="0.35">
      <c r="A1051" t="s">
        <v>1874</v>
      </c>
      <c r="B1051">
        <v>44820001</v>
      </c>
      <c r="C1051">
        <v>1</v>
      </c>
      <c r="D1051" s="1">
        <v>1898.09</v>
      </c>
      <c r="E1051" s="1">
        <v>3374.99</v>
      </c>
      <c r="F1051" s="6">
        <f>Sales[[#This Row],[OrderQuantity]]*Sales[[#This Row],[ItemCost]]</f>
        <v>1898.09</v>
      </c>
      <c r="G1051" s="6">
        <f>Sales[[#This Row],[OrderQuantity]]*Sales[[#This Row],[ItemPrice]]</f>
        <v>3374.99</v>
      </c>
      <c r="H1051" s="6">
        <f>Sales[[#This Row],[TotalRevenue]]-Sales[[#This Row],[TotalCost]]</f>
        <v>1476.8999999999999</v>
      </c>
      <c r="I1051" s="4">
        <v>43041</v>
      </c>
      <c r="J1051" s="4" t="str">
        <f>CONCATENATE(TEXT(Sales[[#This Row],[OrderDate]],"yyyy"),"-",TEXT(Sales[[#This Row],[OrderDate]],"mm"))</f>
        <v>2017-11</v>
      </c>
      <c r="K1051" s="4">
        <v>43048</v>
      </c>
      <c r="L1051">
        <v>7</v>
      </c>
      <c r="M1051" t="s">
        <v>1875</v>
      </c>
      <c r="N1051" t="s">
        <v>319</v>
      </c>
      <c r="O1051" t="s">
        <v>40</v>
      </c>
      <c r="P1051" t="s">
        <v>41</v>
      </c>
      <c r="Q1051" t="s">
        <v>23</v>
      </c>
      <c r="R1051" t="s">
        <v>33</v>
      </c>
      <c r="S1051" t="s">
        <v>160</v>
      </c>
      <c r="T1051" t="s">
        <v>1</v>
      </c>
      <c r="U1051" t="s">
        <v>36</v>
      </c>
    </row>
    <row r="1052" spans="1:21" x14ac:dyDescent="0.35">
      <c r="A1052" t="s">
        <v>1876</v>
      </c>
      <c r="B1052">
        <v>44821001</v>
      </c>
      <c r="C1052">
        <v>1</v>
      </c>
      <c r="D1052" s="1">
        <v>1912.15</v>
      </c>
      <c r="E1052" s="1">
        <v>3399.99</v>
      </c>
      <c r="F1052" s="6">
        <f>Sales[[#This Row],[OrderQuantity]]*Sales[[#This Row],[ItemCost]]</f>
        <v>1912.15</v>
      </c>
      <c r="G1052" s="6">
        <f>Sales[[#This Row],[OrderQuantity]]*Sales[[#This Row],[ItemPrice]]</f>
        <v>3399.99</v>
      </c>
      <c r="H1052" s="6">
        <f>Sales[[#This Row],[TotalRevenue]]-Sales[[#This Row],[TotalCost]]</f>
        <v>1487.8399999999997</v>
      </c>
      <c r="I1052" s="4">
        <v>43041</v>
      </c>
      <c r="J1052" s="4" t="str">
        <f>CONCATENATE(TEXT(Sales[[#This Row],[OrderDate]],"yyyy"),"-",TEXT(Sales[[#This Row],[OrderDate]],"mm"))</f>
        <v>2017-11</v>
      </c>
      <c r="K1052" s="4">
        <v>43049</v>
      </c>
      <c r="L1052">
        <v>8</v>
      </c>
      <c r="M1052" t="s">
        <v>1877</v>
      </c>
      <c r="N1052" t="s">
        <v>130</v>
      </c>
      <c r="O1052" t="s">
        <v>115</v>
      </c>
      <c r="P1052" t="s">
        <v>41</v>
      </c>
      <c r="Q1052" t="s">
        <v>23</v>
      </c>
      <c r="R1052" t="s">
        <v>33</v>
      </c>
      <c r="S1052" t="s">
        <v>287</v>
      </c>
      <c r="T1052" t="s">
        <v>35</v>
      </c>
      <c r="U1052" t="s">
        <v>36</v>
      </c>
    </row>
    <row r="1053" spans="1:21" x14ac:dyDescent="0.35">
      <c r="A1053" t="s">
        <v>1888</v>
      </c>
      <c r="B1053">
        <v>44827001</v>
      </c>
      <c r="C1053">
        <v>1</v>
      </c>
      <c r="D1053" s="1">
        <v>1912.15</v>
      </c>
      <c r="E1053" s="1">
        <v>3399.99</v>
      </c>
      <c r="F1053" s="6">
        <f>Sales[[#This Row],[OrderQuantity]]*Sales[[#This Row],[ItemCost]]</f>
        <v>1912.15</v>
      </c>
      <c r="G1053" s="6">
        <f>Sales[[#This Row],[OrderQuantity]]*Sales[[#This Row],[ItemPrice]]</f>
        <v>3399.99</v>
      </c>
      <c r="H1053" s="6">
        <f>Sales[[#This Row],[TotalRevenue]]-Sales[[#This Row],[TotalCost]]</f>
        <v>1487.8399999999997</v>
      </c>
      <c r="I1053" s="4">
        <v>43042</v>
      </c>
      <c r="J1053" s="4" t="str">
        <f>CONCATENATE(TEXT(Sales[[#This Row],[OrderDate]],"yyyy"),"-",TEXT(Sales[[#This Row],[OrderDate]],"mm"))</f>
        <v>2017-11</v>
      </c>
      <c r="K1053" s="4">
        <v>43045</v>
      </c>
      <c r="L1053">
        <v>3</v>
      </c>
      <c r="M1053" t="s">
        <v>1889</v>
      </c>
      <c r="N1053" t="s">
        <v>39</v>
      </c>
      <c r="O1053" t="s">
        <v>40</v>
      </c>
      <c r="P1053" t="s">
        <v>41</v>
      </c>
      <c r="Q1053" t="s">
        <v>23</v>
      </c>
      <c r="R1053" t="s">
        <v>33</v>
      </c>
      <c r="S1053" t="s">
        <v>67</v>
      </c>
      <c r="T1053" t="s">
        <v>35</v>
      </c>
      <c r="U1053" t="s">
        <v>36</v>
      </c>
    </row>
    <row r="1054" spans="1:21" x14ac:dyDescent="0.35">
      <c r="A1054" t="s">
        <v>1890</v>
      </c>
      <c r="B1054">
        <v>44828001</v>
      </c>
      <c r="C1054">
        <v>1</v>
      </c>
      <c r="D1054" s="1">
        <v>2171.29</v>
      </c>
      <c r="E1054" s="1">
        <v>3578.27</v>
      </c>
      <c r="F1054" s="6">
        <f>Sales[[#This Row],[OrderQuantity]]*Sales[[#This Row],[ItemCost]]</f>
        <v>2171.29</v>
      </c>
      <c r="G1054" s="6">
        <f>Sales[[#This Row],[OrderQuantity]]*Sales[[#This Row],[ItemPrice]]</f>
        <v>3578.27</v>
      </c>
      <c r="H1054" s="6">
        <f>Sales[[#This Row],[TotalRevenue]]-Sales[[#This Row],[TotalCost]]</f>
        <v>1406.98</v>
      </c>
      <c r="I1054" s="4">
        <v>43042</v>
      </c>
      <c r="J1054" s="4" t="str">
        <f>CONCATENATE(TEXT(Sales[[#This Row],[OrderDate]],"yyyy"),"-",TEXT(Sales[[#This Row],[OrderDate]],"mm"))</f>
        <v>2017-11</v>
      </c>
      <c r="K1054" s="4">
        <v>43049</v>
      </c>
      <c r="L1054">
        <v>7</v>
      </c>
      <c r="M1054" t="s">
        <v>1891</v>
      </c>
      <c r="N1054" t="s">
        <v>568</v>
      </c>
      <c r="O1054" t="s">
        <v>45</v>
      </c>
      <c r="P1054" t="s">
        <v>41</v>
      </c>
      <c r="Q1054" t="s">
        <v>23</v>
      </c>
      <c r="R1054" t="s">
        <v>24</v>
      </c>
      <c r="S1054" t="s">
        <v>71</v>
      </c>
      <c r="T1054" t="s">
        <v>26</v>
      </c>
      <c r="U1054" t="s">
        <v>27</v>
      </c>
    </row>
    <row r="1055" spans="1:21" x14ac:dyDescent="0.35">
      <c r="A1055" t="s">
        <v>1892</v>
      </c>
      <c r="B1055">
        <v>44829001</v>
      </c>
      <c r="C1055">
        <v>1</v>
      </c>
      <c r="D1055" s="1">
        <v>413.15</v>
      </c>
      <c r="E1055" s="1">
        <v>699.1</v>
      </c>
      <c r="F1055" s="6">
        <f>Sales[[#This Row],[OrderQuantity]]*Sales[[#This Row],[ItemCost]]</f>
        <v>413.15</v>
      </c>
      <c r="G1055" s="6">
        <f>Sales[[#This Row],[OrderQuantity]]*Sales[[#This Row],[ItemPrice]]</f>
        <v>699.1</v>
      </c>
      <c r="H1055" s="6">
        <f>Sales[[#This Row],[TotalRevenue]]-Sales[[#This Row],[TotalCost]]</f>
        <v>285.95000000000005</v>
      </c>
      <c r="I1055" s="4">
        <v>43042</v>
      </c>
      <c r="J1055" s="4" t="str">
        <f>CONCATENATE(TEXT(Sales[[#This Row],[OrderDate]],"yyyy"),"-",TEXT(Sales[[#This Row],[OrderDate]],"mm"))</f>
        <v>2017-11</v>
      </c>
      <c r="K1055" s="4">
        <v>43049</v>
      </c>
      <c r="L1055">
        <v>7</v>
      </c>
      <c r="M1055" t="s">
        <v>1893</v>
      </c>
      <c r="N1055" t="s">
        <v>363</v>
      </c>
      <c r="O1055" t="s">
        <v>115</v>
      </c>
      <c r="P1055" t="s">
        <v>41</v>
      </c>
      <c r="Q1055" t="s">
        <v>23</v>
      </c>
      <c r="R1055" t="s">
        <v>24</v>
      </c>
      <c r="S1055" t="s">
        <v>507</v>
      </c>
      <c r="T1055" t="s">
        <v>1</v>
      </c>
      <c r="U1055" t="s">
        <v>47</v>
      </c>
    </row>
    <row r="1056" spans="1:21" x14ac:dyDescent="0.35">
      <c r="A1056" t="s">
        <v>1899</v>
      </c>
      <c r="B1056">
        <v>44832001</v>
      </c>
      <c r="C1056">
        <v>1</v>
      </c>
      <c r="D1056" s="1">
        <v>2171.29</v>
      </c>
      <c r="E1056" s="1">
        <v>3578.27</v>
      </c>
      <c r="F1056" s="6">
        <f>Sales[[#This Row],[OrderQuantity]]*Sales[[#This Row],[ItemCost]]</f>
        <v>2171.29</v>
      </c>
      <c r="G1056" s="6">
        <f>Sales[[#This Row],[OrderQuantity]]*Sales[[#This Row],[ItemPrice]]</f>
        <v>3578.27</v>
      </c>
      <c r="H1056" s="6">
        <f>Sales[[#This Row],[TotalRevenue]]-Sales[[#This Row],[TotalCost]]</f>
        <v>1406.98</v>
      </c>
      <c r="I1056" s="4">
        <v>43043</v>
      </c>
      <c r="J1056" s="4" t="str">
        <f>CONCATENATE(TEXT(Sales[[#This Row],[OrderDate]],"yyyy"),"-",TEXT(Sales[[#This Row],[OrderDate]],"mm"))</f>
        <v>2017-11</v>
      </c>
      <c r="K1056" s="4">
        <v>43045</v>
      </c>
      <c r="L1056">
        <v>2</v>
      </c>
      <c r="M1056" t="s">
        <v>1900</v>
      </c>
      <c r="N1056" t="s">
        <v>99</v>
      </c>
      <c r="O1056" t="s">
        <v>45</v>
      </c>
      <c r="P1056" t="s">
        <v>41</v>
      </c>
      <c r="Q1056" t="s">
        <v>23</v>
      </c>
      <c r="R1056" t="s">
        <v>24</v>
      </c>
      <c r="S1056" t="s">
        <v>55</v>
      </c>
      <c r="T1056" t="s">
        <v>26</v>
      </c>
      <c r="U1056" t="s">
        <v>27</v>
      </c>
    </row>
    <row r="1057" spans="1:21" x14ac:dyDescent="0.35">
      <c r="A1057" t="s">
        <v>1901</v>
      </c>
      <c r="B1057">
        <v>44833001</v>
      </c>
      <c r="C1057">
        <v>1</v>
      </c>
      <c r="D1057" s="1">
        <v>2171.29</v>
      </c>
      <c r="E1057" s="1">
        <v>3578.27</v>
      </c>
      <c r="F1057" s="6">
        <f>Sales[[#This Row],[OrderQuantity]]*Sales[[#This Row],[ItemCost]]</f>
        <v>2171.29</v>
      </c>
      <c r="G1057" s="6">
        <f>Sales[[#This Row],[OrderQuantity]]*Sales[[#This Row],[ItemPrice]]</f>
        <v>3578.27</v>
      </c>
      <c r="H1057" s="6">
        <f>Sales[[#This Row],[TotalRevenue]]-Sales[[#This Row],[TotalCost]]</f>
        <v>1406.98</v>
      </c>
      <c r="I1057" s="4">
        <v>43043</v>
      </c>
      <c r="J1057" s="4" t="str">
        <f>CONCATENATE(TEXT(Sales[[#This Row],[OrderDate]],"yyyy"),"-",TEXT(Sales[[#This Row],[OrderDate]],"mm"))</f>
        <v>2017-11</v>
      </c>
      <c r="K1057" s="4">
        <v>43048</v>
      </c>
      <c r="L1057">
        <v>5</v>
      </c>
      <c r="M1057" t="s">
        <v>1902</v>
      </c>
      <c r="N1057" t="s">
        <v>270</v>
      </c>
      <c r="O1057" t="s">
        <v>45</v>
      </c>
      <c r="P1057" t="s">
        <v>41</v>
      </c>
      <c r="Q1057" t="s">
        <v>23</v>
      </c>
      <c r="R1057" t="s">
        <v>24</v>
      </c>
      <c r="S1057" t="s">
        <v>25</v>
      </c>
      <c r="T1057" t="s">
        <v>26</v>
      </c>
      <c r="U1057" t="s">
        <v>27</v>
      </c>
    </row>
    <row r="1058" spans="1:21" x14ac:dyDescent="0.35">
      <c r="A1058" t="s">
        <v>1903</v>
      </c>
      <c r="B1058">
        <v>44834001</v>
      </c>
      <c r="C1058">
        <v>1</v>
      </c>
      <c r="D1058" s="1">
        <v>1898.09</v>
      </c>
      <c r="E1058" s="1">
        <v>3374.99</v>
      </c>
      <c r="F1058" s="6">
        <f>Sales[[#This Row],[OrderQuantity]]*Sales[[#This Row],[ItemCost]]</f>
        <v>1898.09</v>
      </c>
      <c r="G1058" s="6">
        <f>Sales[[#This Row],[OrderQuantity]]*Sales[[#This Row],[ItemPrice]]</f>
        <v>3374.99</v>
      </c>
      <c r="H1058" s="6">
        <f>Sales[[#This Row],[TotalRevenue]]-Sales[[#This Row],[TotalCost]]</f>
        <v>1476.8999999999999</v>
      </c>
      <c r="I1058" s="4">
        <v>43043</v>
      </c>
      <c r="J1058" s="4" t="str">
        <f>CONCATENATE(TEXT(Sales[[#This Row],[OrderDate]],"yyyy"),"-",TEXT(Sales[[#This Row],[OrderDate]],"mm"))</f>
        <v>2017-11</v>
      </c>
      <c r="K1058" s="4">
        <v>43050</v>
      </c>
      <c r="L1058">
        <v>7</v>
      </c>
      <c r="M1058" t="s">
        <v>1904</v>
      </c>
      <c r="N1058" t="s">
        <v>1811</v>
      </c>
      <c r="O1058" t="s">
        <v>45</v>
      </c>
      <c r="P1058" t="s">
        <v>41</v>
      </c>
      <c r="Q1058" t="s">
        <v>23</v>
      </c>
      <c r="R1058" t="s">
        <v>33</v>
      </c>
      <c r="S1058" t="s">
        <v>160</v>
      </c>
      <c r="T1058" t="s">
        <v>1</v>
      </c>
      <c r="U1058" t="s">
        <v>36</v>
      </c>
    </row>
    <row r="1059" spans="1:21" x14ac:dyDescent="0.35">
      <c r="A1059" t="s">
        <v>1913</v>
      </c>
      <c r="B1059">
        <v>44839001</v>
      </c>
      <c r="C1059">
        <v>1</v>
      </c>
      <c r="D1059" s="1">
        <v>2171.29</v>
      </c>
      <c r="E1059" s="1">
        <v>3578.27</v>
      </c>
      <c r="F1059" s="6">
        <f>Sales[[#This Row],[OrderQuantity]]*Sales[[#This Row],[ItemCost]]</f>
        <v>2171.29</v>
      </c>
      <c r="G1059" s="6">
        <f>Sales[[#This Row],[OrderQuantity]]*Sales[[#This Row],[ItemPrice]]</f>
        <v>3578.27</v>
      </c>
      <c r="H1059" s="6">
        <f>Sales[[#This Row],[TotalRevenue]]-Sales[[#This Row],[TotalCost]]</f>
        <v>1406.98</v>
      </c>
      <c r="I1059" s="4">
        <v>43044</v>
      </c>
      <c r="J1059" s="4" t="str">
        <f>CONCATENATE(TEXT(Sales[[#This Row],[OrderDate]],"yyyy"),"-",TEXT(Sales[[#This Row],[OrderDate]],"mm"))</f>
        <v>2017-11</v>
      </c>
      <c r="K1059" s="4">
        <v>43053</v>
      </c>
      <c r="L1059">
        <v>9</v>
      </c>
      <c r="M1059" t="s">
        <v>1914</v>
      </c>
      <c r="N1059" t="s">
        <v>610</v>
      </c>
      <c r="O1059" t="s">
        <v>115</v>
      </c>
      <c r="P1059" t="s">
        <v>41</v>
      </c>
      <c r="Q1059" t="s">
        <v>23</v>
      </c>
      <c r="R1059" t="s">
        <v>24</v>
      </c>
      <c r="S1059" t="s">
        <v>88</v>
      </c>
      <c r="T1059" t="s">
        <v>26</v>
      </c>
      <c r="U1059" t="s">
        <v>27</v>
      </c>
    </row>
    <row r="1060" spans="1:21" x14ac:dyDescent="0.35">
      <c r="A1060" t="s">
        <v>1915</v>
      </c>
      <c r="B1060">
        <v>44840001</v>
      </c>
      <c r="C1060">
        <v>1</v>
      </c>
      <c r="D1060" s="1">
        <v>2171.29</v>
      </c>
      <c r="E1060" s="1">
        <v>3578.27</v>
      </c>
      <c r="F1060" s="6">
        <f>Sales[[#This Row],[OrderQuantity]]*Sales[[#This Row],[ItemCost]]</f>
        <v>2171.29</v>
      </c>
      <c r="G1060" s="6">
        <f>Sales[[#This Row],[OrderQuantity]]*Sales[[#This Row],[ItemPrice]]</f>
        <v>3578.27</v>
      </c>
      <c r="H1060" s="6">
        <f>Sales[[#This Row],[TotalRevenue]]-Sales[[#This Row],[TotalCost]]</f>
        <v>1406.98</v>
      </c>
      <c r="I1060" s="4">
        <v>43044</v>
      </c>
      <c r="J1060" s="4" t="str">
        <f>CONCATENATE(TEXT(Sales[[#This Row],[OrderDate]],"yyyy"),"-",TEXT(Sales[[#This Row],[OrderDate]],"mm"))</f>
        <v>2017-11</v>
      </c>
      <c r="K1060" s="4">
        <v>43054</v>
      </c>
      <c r="L1060">
        <v>10</v>
      </c>
      <c r="M1060" t="s">
        <v>1916</v>
      </c>
      <c r="N1060" t="s">
        <v>470</v>
      </c>
      <c r="O1060" t="s">
        <v>45</v>
      </c>
      <c r="P1060" t="s">
        <v>41</v>
      </c>
      <c r="Q1060" t="s">
        <v>23</v>
      </c>
      <c r="R1060" t="s">
        <v>24</v>
      </c>
      <c r="S1060" t="s">
        <v>88</v>
      </c>
      <c r="T1060" t="s">
        <v>26</v>
      </c>
      <c r="U1060" t="s">
        <v>27</v>
      </c>
    </row>
    <row r="1061" spans="1:21" x14ac:dyDescent="0.35">
      <c r="A1061" t="s">
        <v>1921</v>
      </c>
      <c r="B1061">
        <v>44843001</v>
      </c>
      <c r="C1061">
        <v>1</v>
      </c>
      <c r="D1061" s="1">
        <v>2171.29</v>
      </c>
      <c r="E1061" s="1">
        <v>3578.27</v>
      </c>
      <c r="F1061" s="6">
        <f>Sales[[#This Row],[OrderQuantity]]*Sales[[#This Row],[ItemCost]]</f>
        <v>2171.29</v>
      </c>
      <c r="G1061" s="6">
        <f>Sales[[#This Row],[OrderQuantity]]*Sales[[#This Row],[ItemPrice]]</f>
        <v>3578.27</v>
      </c>
      <c r="H1061" s="6">
        <f>Sales[[#This Row],[TotalRevenue]]-Sales[[#This Row],[TotalCost]]</f>
        <v>1406.98</v>
      </c>
      <c r="I1061" s="4">
        <v>43045</v>
      </c>
      <c r="J1061" s="4" t="str">
        <f>CONCATENATE(TEXT(Sales[[#This Row],[OrderDate]],"yyyy"),"-",TEXT(Sales[[#This Row],[OrderDate]],"mm"))</f>
        <v>2017-11</v>
      </c>
      <c r="K1061" s="4">
        <v>43052</v>
      </c>
      <c r="L1061">
        <v>7</v>
      </c>
      <c r="M1061" t="s">
        <v>1922</v>
      </c>
      <c r="N1061" t="s">
        <v>407</v>
      </c>
      <c r="O1061" t="s">
        <v>45</v>
      </c>
      <c r="P1061" t="s">
        <v>41</v>
      </c>
      <c r="Q1061" t="s">
        <v>23</v>
      </c>
      <c r="R1061" t="s">
        <v>24</v>
      </c>
      <c r="S1061" t="s">
        <v>71</v>
      </c>
      <c r="T1061" t="s">
        <v>26</v>
      </c>
      <c r="U1061" t="s">
        <v>27</v>
      </c>
    </row>
    <row r="1062" spans="1:21" x14ac:dyDescent="0.35">
      <c r="A1062" t="s">
        <v>1923</v>
      </c>
      <c r="B1062">
        <v>44844001</v>
      </c>
      <c r="C1062">
        <v>1</v>
      </c>
      <c r="D1062" s="1">
        <v>2171.29</v>
      </c>
      <c r="E1062" s="1">
        <v>3578.27</v>
      </c>
      <c r="F1062" s="6">
        <f>Sales[[#This Row],[OrderQuantity]]*Sales[[#This Row],[ItemCost]]</f>
        <v>2171.29</v>
      </c>
      <c r="G1062" s="6">
        <f>Sales[[#This Row],[OrderQuantity]]*Sales[[#This Row],[ItemPrice]]</f>
        <v>3578.27</v>
      </c>
      <c r="H1062" s="6">
        <f>Sales[[#This Row],[TotalRevenue]]-Sales[[#This Row],[TotalCost]]</f>
        <v>1406.98</v>
      </c>
      <c r="I1062" s="4">
        <v>43045</v>
      </c>
      <c r="J1062" s="4" t="str">
        <f>CONCATENATE(TEXT(Sales[[#This Row],[OrderDate]],"yyyy"),"-",TEXT(Sales[[#This Row],[OrderDate]],"mm"))</f>
        <v>2017-11</v>
      </c>
      <c r="K1062" s="4">
        <v>43052</v>
      </c>
      <c r="L1062">
        <v>7</v>
      </c>
      <c r="M1062" t="s">
        <v>1924</v>
      </c>
      <c r="N1062" t="s">
        <v>1217</v>
      </c>
      <c r="O1062" t="s">
        <v>45</v>
      </c>
      <c r="P1062" t="s">
        <v>41</v>
      </c>
      <c r="Q1062" t="s">
        <v>23</v>
      </c>
      <c r="R1062" t="s">
        <v>24</v>
      </c>
      <c r="S1062" t="s">
        <v>88</v>
      </c>
      <c r="T1062" t="s">
        <v>26</v>
      </c>
      <c r="U1062" t="s">
        <v>27</v>
      </c>
    </row>
    <row r="1063" spans="1:21" x14ac:dyDescent="0.35">
      <c r="A1063" t="s">
        <v>1925</v>
      </c>
      <c r="B1063">
        <v>44845001</v>
      </c>
      <c r="C1063">
        <v>1</v>
      </c>
      <c r="D1063" s="1">
        <v>2171.29</v>
      </c>
      <c r="E1063" s="1">
        <v>3578.27</v>
      </c>
      <c r="F1063" s="6">
        <f>Sales[[#This Row],[OrderQuantity]]*Sales[[#This Row],[ItemCost]]</f>
        <v>2171.29</v>
      </c>
      <c r="G1063" s="6">
        <f>Sales[[#This Row],[OrderQuantity]]*Sales[[#This Row],[ItemPrice]]</f>
        <v>3578.27</v>
      </c>
      <c r="H1063" s="6">
        <f>Sales[[#This Row],[TotalRevenue]]-Sales[[#This Row],[TotalCost]]</f>
        <v>1406.98</v>
      </c>
      <c r="I1063" s="4">
        <v>43045</v>
      </c>
      <c r="J1063" s="4" t="str">
        <f>CONCATENATE(TEXT(Sales[[#This Row],[OrderDate]],"yyyy"),"-",TEXT(Sales[[#This Row],[OrderDate]],"mm"))</f>
        <v>2017-11</v>
      </c>
      <c r="K1063" s="4">
        <v>43050</v>
      </c>
      <c r="L1063">
        <v>5</v>
      </c>
      <c r="M1063" t="s">
        <v>1926</v>
      </c>
      <c r="N1063" t="s">
        <v>1052</v>
      </c>
      <c r="O1063" t="s">
        <v>115</v>
      </c>
      <c r="P1063" t="s">
        <v>41</v>
      </c>
      <c r="Q1063" t="s">
        <v>23</v>
      </c>
      <c r="R1063" t="s">
        <v>24</v>
      </c>
      <c r="S1063" t="s">
        <v>84</v>
      </c>
      <c r="T1063" t="s">
        <v>26</v>
      </c>
      <c r="U1063" t="s">
        <v>27</v>
      </c>
    </row>
    <row r="1064" spans="1:21" x14ac:dyDescent="0.35">
      <c r="A1064" t="s">
        <v>1939</v>
      </c>
      <c r="B1064">
        <v>44852001</v>
      </c>
      <c r="C1064">
        <v>1</v>
      </c>
      <c r="D1064" s="1">
        <v>2171.29</v>
      </c>
      <c r="E1064" s="1">
        <v>3578.27</v>
      </c>
      <c r="F1064" s="6">
        <f>Sales[[#This Row],[OrderQuantity]]*Sales[[#This Row],[ItemCost]]</f>
        <v>2171.29</v>
      </c>
      <c r="G1064" s="6">
        <f>Sales[[#This Row],[OrderQuantity]]*Sales[[#This Row],[ItemPrice]]</f>
        <v>3578.27</v>
      </c>
      <c r="H1064" s="6">
        <f>Sales[[#This Row],[TotalRevenue]]-Sales[[#This Row],[TotalCost]]</f>
        <v>1406.98</v>
      </c>
      <c r="I1064" s="4">
        <v>43046</v>
      </c>
      <c r="J1064" s="4" t="str">
        <f>CONCATENATE(TEXT(Sales[[#This Row],[OrderDate]],"yyyy"),"-",TEXT(Sales[[#This Row],[OrderDate]],"mm"))</f>
        <v>2017-11</v>
      </c>
      <c r="K1064" s="4">
        <v>43051</v>
      </c>
      <c r="L1064">
        <v>5</v>
      </c>
      <c r="M1064" t="s">
        <v>1940</v>
      </c>
      <c r="N1064" t="s">
        <v>984</v>
      </c>
      <c r="O1064" t="s">
        <v>45</v>
      </c>
      <c r="P1064" t="s">
        <v>41</v>
      </c>
      <c r="Q1064" t="s">
        <v>23</v>
      </c>
      <c r="R1064" t="s">
        <v>24</v>
      </c>
      <c r="S1064" t="s">
        <v>55</v>
      </c>
      <c r="T1064" t="s">
        <v>26</v>
      </c>
      <c r="U1064" t="s">
        <v>27</v>
      </c>
    </row>
    <row r="1065" spans="1:21" x14ac:dyDescent="0.35">
      <c r="A1065" t="s">
        <v>1944</v>
      </c>
      <c r="B1065">
        <v>44854001</v>
      </c>
      <c r="C1065">
        <v>1</v>
      </c>
      <c r="D1065" s="1">
        <v>2171.29</v>
      </c>
      <c r="E1065" s="1">
        <v>3578.27</v>
      </c>
      <c r="F1065" s="6">
        <f>Sales[[#This Row],[OrderQuantity]]*Sales[[#This Row],[ItemCost]]</f>
        <v>2171.29</v>
      </c>
      <c r="G1065" s="6">
        <f>Sales[[#This Row],[OrderQuantity]]*Sales[[#This Row],[ItemPrice]]</f>
        <v>3578.27</v>
      </c>
      <c r="H1065" s="6">
        <f>Sales[[#This Row],[TotalRevenue]]-Sales[[#This Row],[TotalCost]]</f>
        <v>1406.98</v>
      </c>
      <c r="I1065" s="4">
        <v>43046</v>
      </c>
      <c r="J1065" s="4" t="str">
        <f>CONCATENATE(TEXT(Sales[[#This Row],[OrderDate]],"yyyy"),"-",TEXT(Sales[[#This Row],[OrderDate]],"mm"))</f>
        <v>2017-11</v>
      </c>
      <c r="K1065" s="4">
        <v>43052</v>
      </c>
      <c r="L1065">
        <v>6</v>
      </c>
      <c r="M1065" t="s">
        <v>1945</v>
      </c>
      <c r="N1065" t="s">
        <v>70</v>
      </c>
      <c r="O1065" t="s">
        <v>45</v>
      </c>
      <c r="P1065" t="s">
        <v>41</v>
      </c>
      <c r="Q1065" t="s">
        <v>23</v>
      </c>
      <c r="R1065" t="s">
        <v>24</v>
      </c>
      <c r="S1065" t="s">
        <v>55</v>
      </c>
      <c r="T1065" t="s">
        <v>26</v>
      </c>
      <c r="U1065" t="s">
        <v>27</v>
      </c>
    </row>
    <row r="1066" spans="1:21" x14ac:dyDescent="0.35">
      <c r="A1066" t="s">
        <v>1948</v>
      </c>
      <c r="B1066">
        <v>44856001</v>
      </c>
      <c r="C1066">
        <v>1</v>
      </c>
      <c r="D1066" s="1">
        <v>413.15</v>
      </c>
      <c r="E1066" s="1">
        <v>699.1</v>
      </c>
      <c r="F1066" s="6">
        <f>Sales[[#This Row],[OrderQuantity]]*Sales[[#This Row],[ItemCost]]</f>
        <v>413.15</v>
      </c>
      <c r="G1066" s="6">
        <f>Sales[[#This Row],[OrderQuantity]]*Sales[[#This Row],[ItemPrice]]</f>
        <v>699.1</v>
      </c>
      <c r="H1066" s="6">
        <f>Sales[[#This Row],[TotalRevenue]]-Sales[[#This Row],[TotalCost]]</f>
        <v>285.95000000000005</v>
      </c>
      <c r="I1066" s="4">
        <v>43046</v>
      </c>
      <c r="J1066" s="4" t="str">
        <f>CONCATENATE(TEXT(Sales[[#This Row],[OrderDate]],"yyyy"),"-",TEXT(Sales[[#This Row],[OrderDate]],"mm"))</f>
        <v>2017-11</v>
      </c>
      <c r="K1066" s="4">
        <v>43048</v>
      </c>
      <c r="L1066">
        <v>2</v>
      </c>
      <c r="M1066" t="s">
        <v>1949</v>
      </c>
      <c r="N1066" t="s">
        <v>319</v>
      </c>
      <c r="O1066" t="s">
        <v>40</v>
      </c>
      <c r="P1066" t="s">
        <v>41</v>
      </c>
      <c r="Q1066" t="s">
        <v>23</v>
      </c>
      <c r="R1066" t="s">
        <v>24</v>
      </c>
      <c r="S1066" t="s">
        <v>364</v>
      </c>
      <c r="T1066" t="s">
        <v>26</v>
      </c>
      <c r="U1066" t="s">
        <v>47</v>
      </c>
    </row>
    <row r="1067" spans="1:21" x14ac:dyDescent="0.35">
      <c r="A1067" t="s">
        <v>1972</v>
      </c>
      <c r="B1067">
        <v>44868001</v>
      </c>
      <c r="C1067">
        <v>1</v>
      </c>
      <c r="D1067" s="1">
        <v>2171.29</v>
      </c>
      <c r="E1067" s="1">
        <v>3578.27</v>
      </c>
      <c r="F1067" s="6">
        <f>Sales[[#This Row],[OrderQuantity]]*Sales[[#This Row],[ItemCost]]</f>
        <v>2171.29</v>
      </c>
      <c r="G1067" s="6">
        <f>Sales[[#This Row],[OrderQuantity]]*Sales[[#This Row],[ItemPrice]]</f>
        <v>3578.27</v>
      </c>
      <c r="H1067" s="6">
        <f>Sales[[#This Row],[TotalRevenue]]-Sales[[#This Row],[TotalCost]]</f>
        <v>1406.98</v>
      </c>
      <c r="I1067" s="4">
        <v>43047</v>
      </c>
      <c r="J1067" s="4" t="str">
        <f>CONCATENATE(TEXT(Sales[[#This Row],[OrderDate]],"yyyy"),"-",TEXT(Sales[[#This Row],[OrderDate]],"mm"))</f>
        <v>2017-11</v>
      </c>
      <c r="K1067" s="4">
        <v>43055</v>
      </c>
      <c r="L1067">
        <v>8</v>
      </c>
      <c r="M1067" t="s">
        <v>1973</v>
      </c>
      <c r="N1067" t="s">
        <v>207</v>
      </c>
      <c r="O1067" t="s">
        <v>40</v>
      </c>
      <c r="P1067" t="s">
        <v>41</v>
      </c>
      <c r="Q1067" t="s">
        <v>23</v>
      </c>
      <c r="R1067" t="s">
        <v>24</v>
      </c>
      <c r="S1067" t="s">
        <v>84</v>
      </c>
      <c r="T1067" t="s">
        <v>26</v>
      </c>
      <c r="U1067" t="s">
        <v>27</v>
      </c>
    </row>
    <row r="1068" spans="1:21" x14ac:dyDescent="0.35">
      <c r="A1068" t="s">
        <v>1980</v>
      </c>
      <c r="B1068">
        <v>44872001</v>
      </c>
      <c r="C1068">
        <v>1</v>
      </c>
      <c r="D1068" s="1">
        <v>2171.29</v>
      </c>
      <c r="E1068" s="1">
        <v>3578.27</v>
      </c>
      <c r="F1068" s="6">
        <f>Sales[[#This Row],[OrderQuantity]]*Sales[[#This Row],[ItemCost]]</f>
        <v>2171.29</v>
      </c>
      <c r="G1068" s="6">
        <f>Sales[[#This Row],[OrderQuantity]]*Sales[[#This Row],[ItemPrice]]</f>
        <v>3578.27</v>
      </c>
      <c r="H1068" s="6">
        <f>Sales[[#This Row],[TotalRevenue]]-Sales[[#This Row],[TotalCost]]</f>
        <v>1406.98</v>
      </c>
      <c r="I1068" s="4">
        <v>43048</v>
      </c>
      <c r="J1068" s="4" t="str">
        <f>CONCATENATE(TEXT(Sales[[#This Row],[OrderDate]],"yyyy"),"-",TEXT(Sales[[#This Row],[OrderDate]],"mm"))</f>
        <v>2017-11</v>
      </c>
      <c r="K1068" s="4">
        <v>43053</v>
      </c>
      <c r="L1068">
        <v>5</v>
      </c>
      <c r="M1068" t="s">
        <v>1981</v>
      </c>
      <c r="N1068" t="s">
        <v>99</v>
      </c>
      <c r="O1068" t="s">
        <v>45</v>
      </c>
      <c r="P1068" t="s">
        <v>41</v>
      </c>
      <c r="Q1068" t="s">
        <v>23</v>
      </c>
      <c r="R1068" t="s">
        <v>24</v>
      </c>
      <c r="S1068" t="s">
        <v>71</v>
      </c>
      <c r="T1068" t="s">
        <v>26</v>
      </c>
      <c r="U1068" t="s">
        <v>27</v>
      </c>
    </row>
    <row r="1069" spans="1:21" x14ac:dyDescent="0.35">
      <c r="A1069" t="s">
        <v>1982</v>
      </c>
      <c r="B1069">
        <v>44873001</v>
      </c>
      <c r="C1069">
        <v>1</v>
      </c>
      <c r="D1069" s="1">
        <v>2171.29</v>
      </c>
      <c r="E1069" s="1">
        <v>3578.27</v>
      </c>
      <c r="F1069" s="6">
        <f>Sales[[#This Row],[OrderQuantity]]*Sales[[#This Row],[ItemCost]]</f>
        <v>2171.29</v>
      </c>
      <c r="G1069" s="6">
        <f>Sales[[#This Row],[OrderQuantity]]*Sales[[#This Row],[ItemPrice]]</f>
        <v>3578.27</v>
      </c>
      <c r="H1069" s="6">
        <f>Sales[[#This Row],[TotalRevenue]]-Sales[[#This Row],[TotalCost]]</f>
        <v>1406.98</v>
      </c>
      <c r="I1069" s="4">
        <v>43048</v>
      </c>
      <c r="J1069" s="4" t="str">
        <f>CONCATENATE(TEXT(Sales[[#This Row],[OrderDate]],"yyyy"),"-",TEXT(Sales[[#This Row],[OrderDate]],"mm"))</f>
        <v>2017-11</v>
      </c>
      <c r="K1069" s="4">
        <v>43053</v>
      </c>
      <c r="L1069">
        <v>5</v>
      </c>
      <c r="M1069" t="s">
        <v>1983</v>
      </c>
      <c r="N1069" t="s">
        <v>70</v>
      </c>
      <c r="O1069" t="s">
        <v>45</v>
      </c>
      <c r="P1069" t="s">
        <v>41</v>
      </c>
      <c r="Q1069" t="s">
        <v>23</v>
      </c>
      <c r="R1069" t="s">
        <v>24</v>
      </c>
      <c r="S1069" t="s">
        <v>71</v>
      </c>
      <c r="T1069" t="s">
        <v>26</v>
      </c>
      <c r="U1069" t="s">
        <v>27</v>
      </c>
    </row>
    <row r="1070" spans="1:21" x14ac:dyDescent="0.35">
      <c r="A1070" t="s">
        <v>1986</v>
      </c>
      <c r="B1070">
        <v>44875001</v>
      </c>
      <c r="C1070">
        <v>1</v>
      </c>
      <c r="D1070" s="1">
        <v>2171.29</v>
      </c>
      <c r="E1070" s="1">
        <v>3578.27</v>
      </c>
      <c r="F1070" s="6">
        <f>Sales[[#This Row],[OrderQuantity]]*Sales[[#This Row],[ItemCost]]</f>
        <v>2171.29</v>
      </c>
      <c r="G1070" s="6">
        <f>Sales[[#This Row],[OrderQuantity]]*Sales[[#This Row],[ItemPrice]]</f>
        <v>3578.27</v>
      </c>
      <c r="H1070" s="6">
        <f>Sales[[#This Row],[TotalRevenue]]-Sales[[#This Row],[TotalCost]]</f>
        <v>1406.98</v>
      </c>
      <c r="I1070" s="4">
        <v>43049</v>
      </c>
      <c r="J1070" s="4" t="str">
        <f>CONCATENATE(TEXT(Sales[[#This Row],[OrderDate]],"yyyy"),"-",TEXT(Sales[[#This Row],[OrderDate]],"mm"))</f>
        <v>2017-11</v>
      </c>
      <c r="K1070" s="4">
        <v>43054</v>
      </c>
      <c r="L1070">
        <v>5</v>
      </c>
      <c r="M1070" t="s">
        <v>1987</v>
      </c>
      <c r="N1070" t="s">
        <v>118</v>
      </c>
      <c r="O1070" t="s">
        <v>45</v>
      </c>
      <c r="P1070" t="s">
        <v>41</v>
      </c>
      <c r="Q1070" t="s">
        <v>23</v>
      </c>
      <c r="R1070" t="s">
        <v>24</v>
      </c>
      <c r="S1070" t="s">
        <v>84</v>
      </c>
      <c r="T1070" t="s">
        <v>26</v>
      </c>
      <c r="U1070" t="s">
        <v>27</v>
      </c>
    </row>
    <row r="1071" spans="1:21" x14ac:dyDescent="0.35">
      <c r="A1071" t="s">
        <v>1988</v>
      </c>
      <c r="B1071">
        <v>44876001</v>
      </c>
      <c r="C1071">
        <v>1</v>
      </c>
      <c r="D1071" s="1">
        <v>2171.29</v>
      </c>
      <c r="E1071" s="1">
        <v>3578.27</v>
      </c>
      <c r="F1071" s="6">
        <f>Sales[[#This Row],[OrderQuantity]]*Sales[[#This Row],[ItemCost]]</f>
        <v>2171.29</v>
      </c>
      <c r="G1071" s="6">
        <f>Sales[[#This Row],[OrderQuantity]]*Sales[[#This Row],[ItemPrice]]</f>
        <v>3578.27</v>
      </c>
      <c r="H1071" s="6">
        <f>Sales[[#This Row],[TotalRevenue]]-Sales[[#This Row],[TotalCost]]</f>
        <v>1406.98</v>
      </c>
      <c r="I1071" s="4">
        <v>43049</v>
      </c>
      <c r="J1071" s="4" t="str">
        <f>CONCATENATE(TEXT(Sales[[#This Row],[OrderDate]],"yyyy"),"-",TEXT(Sales[[#This Row],[OrderDate]],"mm"))</f>
        <v>2017-11</v>
      </c>
      <c r="K1071" s="4">
        <v>43051</v>
      </c>
      <c r="L1071">
        <v>2</v>
      </c>
      <c r="M1071" t="s">
        <v>1989</v>
      </c>
      <c r="N1071" t="s">
        <v>910</v>
      </c>
      <c r="O1071" t="s">
        <v>45</v>
      </c>
      <c r="P1071" t="s">
        <v>41</v>
      </c>
      <c r="Q1071" t="s">
        <v>23</v>
      </c>
      <c r="R1071" t="s">
        <v>24</v>
      </c>
      <c r="S1071" t="s">
        <v>71</v>
      </c>
      <c r="T1071" t="s">
        <v>26</v>
      </c>
      <c r="U1071" t="s">
        <v>27</v>
      </c>
    </row>
    <row r="1072" spans="1:21" x14ac:dyDescent="0.35">
      <c r="A1072" t="s">
        <v>1990</v>
      </c>
      <c r="B1072">
        <v>44877001</v>
      </c>
      <c r="C1072">
        <v>1</v>
      </c>
      <c r="D1072" s="1">
        <v>2171.29</v>
      </c>
      <c r="E1072" s="1">
        <v>3578.27</v>
      </c>
      <c r="F1072" s="6">
        <f>Sales[[#This Row],[OrderQuantity]]*Sales[[#This Row],[ItemCost]]</f>
        <v>2171.29</v>
      </c>
      <c r="G1072" s="6">
        <f>Sales[[#This Row],[OrderQuantity]]*Sales[[#This Row],[ItemPrice]]</f>
        <v>3578.27</v>
      </c>
      <c r="H1072" s="6">
        <f>Sales[[#This Row],[TotalRevenue]]-Sales[[#This Row],[TotalCost]]</f>
        <v>1406.98</v>
      </c>
      <c r="I1072" s="4">
        <v>43049</v>
      </c>
      <c r="J1072" s="4" t="str">
        <f>CONCATENATE(TEXT(Sales[[#This Row],[OrderDate]],"yyyy"),"-",TEXT(Sales[[#This Row],[OrderDate]],"mm"))</f>
        <v>2017-11</v>
      </c>
      <c r="K1072" s="4">
        <v>43058</v>
      </c>
      <c r="L1072">
        <v>9</v>
      </c>
      <c r="M1072" t="s">
        <v>1991</v>
      </c>
      <c r="N1072" t="s">
        <v>141</v>
      </c>
      <c r="O1072" t="s">
        <v>45</v>
      </c>
      <c r="P1072" t="s">
        <v>41</v>
      </c>
      <c r="Q1072" t="s">
        <v>23</v>
      </c>
      <c r="R1072" t="s">
        <v>24</v>
      </c>
      <c r="S1072" t="s">
        <v>55</v>
      </c>
      <c r="T1072" t="s">
        <v>26</v>
      </c>
      <c r="U1072" t="s">
        <v>27</v>
      </c>
    </row>
    <row r="1073" spans="1:21" x14ac:dyDescent="0.35">
      <c r="A1073" t="s">
        <v>1992</v>
      </c>
      <c r="B1073">
        <v>44878001</v>
      </c>
      <c r="C1073">
        <v>1</v>
      </c>
      <c r="D1073" s="1">
        <v>2171.29</v>
      </c>
      <c r="E1073" s="1">
        <v>3578.27</v>
      </c>
      <c r="F1073" s="6">
        <f>Sales[[#This Row],[OrderQuantity]]*Sales[[#This Row],[ItemCost]]</f>
        <v>2171.29</v>
      </c>
      <c r="G1073" s="6">
        <f>Sales[[#This Row],[OrderQuantity]]*Sales[[#This Row],[ItemPrice]]</f>
        <v>3578.27</v>
      </c>
      <c r="H1073" s="6">
        <f>Sales[[#This Row],[TotalRevenue]]-Sales[[#This Row],[TotalCost]]</f>
        <v>1406.98</v>
      </c>
      <c r="I1073" s="4">
        <v>43049</v>
      </c>
      <c r="J1073" s="4" t="str">
        <f>CONCATENATE(TEXT(Sales[[#This Row],[OrderDate]],"yyyy"),"-",TEXT(Sales[[#This Row],[OrderDate]],"mm"))</f>
        <v>2017-11</v>
      </c>
      <c r="K1073" s="4">
        <v>43054</v>
      </c>
      <c r="L1073">
        <v>5</v>
      </c>
      <c r="M1073" t="s">
        <v>1993</v>
      </c>
      <c r="N1073" t="s">
        <v>787</v>
      </c>
      <c r="O1073" t="s">
        <v>40</v>
      </c>
      <c r="P1073" t="s">
        <v>41</v>
      </c>
      <c r="Q1073" t="s">
        <v>23</v>
      </c>
      <c r="R1073" t="s">
        <v>24</v>
      </c>
      <c r="S1073" t="s">
        <v>55</v>
      </c>
      <c r="T1073" t="s">
        <v>26</v>
      </c>
      <c r="U1073" t="s">
        <v>27</v>
      </c>
    </row>
    <row r="1074" spans="1:21" x14ac:dyDescent="0.35">
      <c r="A1074" t="s">
        <v>1994</v>
      </c>
      <c r="B1074">
        <v>44879001</v>
      </c>
      <c r="C1074">
        <v>1</v>
      </c>
      <c r="D1074" s="1">
        <v>2171.29</v>
      </c>
      <c r="E1074" s="1">
        <v>3578.27</v>
      </c>
      <c r="F1074" s="6">
        <f>Sales[[#This Row],[OrderQuantity]]*Sales[[#This Row],[ItemCost]]</f>
        <v>2171.29</v>
      </c>
      <c r="G1074" s="6">
        <f>Sales[[#This Row],[OrderQuantity]]*Sales[[#This Row],[ItemPrice]]</f>
        <v>3578.27</v>
      </c>
      <c r="H1074" s="6">
        <f>Sales[[#This Row],[TotalRevenue]]-Sales[[#This Row],[TotalCost]]</f>
        <v>1406.98</v>
      </c>
      <c r="I1074" s="4">
        <v>43049</v>
      </c>
      <c r="J1074" s="4" t="str">
        <f>CONCATENATE(TEXT(Sales[[#This Row],[OrderDate]],"yyyy"),"-",TEXT(Sales[[#This Row],[OrderDate]],"mm"))</f>
        <v>2017-11</v>
      </c>
      <c r="K1074" s="4">
        <v>43051</v>
      </c>
      <c r="L1074">
        <v>2</v>
      </c>
      <c r="M1074" t="s">
        <v>1995</v>
      </c>
      <c r="N1074" t="s">
        <v>1628</v>
      </c>
      <c r="O1074" t="s">
        <v>115</v>
      </c>
      <c r="P1074" t="s">
        <v>41</v>
      </c>
      <c r="Q1074" t="s">
        <v>23</v>
      </c>
      <c r="R1074" t="s">
        <v>24</v>
      </c>
      <c r="S1074" t="s">
        <v>25</v>
      </c>
      <c r="T1074" t="s">
        <v>26</v>
      </c>
      <c r="U1074" t="s">
        <v>27</v>
      </c>
    </row>
    <row r="1075" spans="1:21" x14ac:dyDescent="0.35">
      <c r="A1075" t="s">
        <v>2008</v>
      </c>
      <c r="B1075">
        <v>44886001</v>
      </c>
      <c r="C1075">
        <v>1</v>
      </c>
      <c r="D1075" s="1">
        <v>2171.29</v>
      </c>
      <c r="E1075" s="1">
        <v>3578.27</v>
      </c>
      <c r="F1075" s="6">
        <f>Sales[[#This Row],[OrderQuantity]]*Sales[[#This Row],[ItemCost]]</f>
        <v>2171.29</v>
      </c>
      <c r="G1075" s="6">
        <f>Sales[[#This Row],[OrderQuantity]]*Sales[[#This Row],[ItemPrice]]</f>
        <v>3578.27</v>
      </c>
      <c r="H1075" s="6">
        <f>Sales[[#This Row],[TotalRevenue]]-Sales[[#This Row],[TotalCost]]</f>
        <v>1406.98</v>
      </c>
      <c r="I1075" s="4">
        <v>43050</v>
      </c>
      <c r="J1075" s="4" t="str">
        <f>CONCATENATE(TEXT(Sales[[#This Row],[OrderDate]],"yyyy"),"-",TEXT(Sales[[#This Row],[OrderDate]],"mm"))</f>
        <v>2017-11</v>
      </c>
      <c r="K1075" s="4">
        <v>43058</v>
      </c>
      <c r="L1075">
        <v>8</v>
      </c>
      <c r="M1075" t="s">
        <v>2009</v>
      </c>
      <c r="N1075" t="s">
        <v>428</v>
      </c>
      <c r="O1075" t="s">
        <v>45</v>
      </c>
      <c r="P1075" t="s">
        <v>41</v>
      </c>
      <c r="Q1075" t="s">
        <v>23</v>
      </c>
      <c r="R1075" t="s">
        <v>24</v>
      </c>
      <c r="S1075" t="s">
        <v>88</v>
      </c>
      <c r="T1075" t="s">
        <v>26</v>
      </c>
      <c r="U1075" t="s">
        <v>27</v>
      </c>
    </row>
    <row r="1076" spans="1:21" x14ac:dyDescent="0.35">
      <c r="A1076" t="s">
        <v>2010</v>
      </c>
      <c r="B1076">
        <v>44887001</v>
      </c>
      <c r="C1076">
        <v>1</v>
      </c>
      <c r="D1076" s="1">
        <v>2171.29</v>
      </c>
      <c r="E1076" s="1">
        <v>3578.27</v>
      </c>
      <c r="F1076" s="6">
        <f>Sales[[#This Row],[OrderQuantity]]*Sales[[#This Row],[ItemCost]]</f>
        <v>2171.29</v>
      </c>
      <c r="G1076" s="6">
        <f>Sales[[#This Row],[OrderQuantity]]*Sales[[#This Row],[ItemPrice]]</f>
        <v>3578.27</v>
      </c>
      <c r="H1076" s="6">
        <f>Sales[[#This Row],[TotalRevenue]]-Sales[[#This Row],[TotalCost]]</f>
        <v>1406.98</v>
      </c>
      <c r="I1076" s="4">
        <v>43050</v>
      </c>
      <c r="J1076" s="4" t="str">
        <f>CONCATENATE(TEXT(Sales[[#This Row],[OrderDate]],"yyyy"),"-",TEXT(Sales[[#This Row],[OrderDate]],"mm"))</f>
        <v>2017-11</v>
      </c>
      <c r="K1076" s="4">
        <v>43053</v>
      </c>
      <c r="L1076">
        <v>3</v>
      </c>
      <c r="M1076" t="s">
        <v>2011</v>
      </c>
      <c r="N1076" t="s">
        <v>210</v>
      </c>
      <c r="O1076" t="s">
        <v>115</v>
      </c>
      <c r="P1076" t="s">
        <v>41</v>
      </c>
      <c r="Q1076" t="s">
        <v>23</v>
      </c>
      <c r="R1076" t="s">
        <v>24</v>
      </c>
      <c r="S1076" t="s">
        <v>25</v>
      </c>
      <c r="T1076" t="s">
        <v>26</v>
      </c>
      <c r="U1076" t="s">
        <v>27</v>
      </c>
    </row>
    <row r="1077" spans="1:21" x14ac:dyDescent="0.35">
      <c r="A1077" t="s">
        <v>2012</v>
      </c>
      <c r="B1077">
        <v>44888001</v>
      </c>
      <c r="C1077">
        <v>1</v>
      </c>
      <c r="D1077" s="1">
        <v>2171.29</v>
      </c>
      <c r="E1077" s="1">
        <v>3578.27</v>
      </c>
      <c r="F1077" s="6">
        <f>Sales[[#This Row],[OrderQuantity]]*Sales[[#This Row],[ItemCost]]</f>
        <v>2171.29</v>
      </c>
      <c r="G1077" s="6">
        <f>Sales[[#This Row],[OrderQuantity]]*Sales[[#This Row],[ItemPrice]]</f>
        <v>3578.27</v>
      </c>
      <c r="H1077" s="6">
        <f>Sales[[#This Row],[TotalRevenue]]-Sales[[#This Row],[TotalCost]]</f>
        <v>1406.98</v>
      </c>
      <c r="I1077" s="4">
        <v>43050</v>
      </c>
      <c r="J1077" s="4" t="str">
        <f>CONCATENATE(TEXT(Sales[[#This Row],[OrderDate]],"yyyy"),"-",TEXT(Sales[[#This Row],[OrderDate]],"mm"))</f>
        <v>2017-11</v>
      </c>
      <c r="K1077" s="4">
        <v>43053</v>
      </c>
      <c r="L1077">
        <v>3</v>
      </c>
      <c r="M1077" t="s">
        <v>2013</v>
      </c>
      <c r="N1077" t="s">
        <v>130</v>
      </c>
      <c r="O1077" t="s">
        <v>115</v>
      </c>
      <c r="P1077" t="s">
        <v>41</v>
      </c>
      <c r="Q1077" t="s">
        <v>23</v>
      </c>
      <c r="R1077" t="s">
        <v>24</v>
      </c>
      <c r="S1077" t="s">
        <v>25</v>
      </c>
      <c r="T1077" t="s">
        <v>26</v>
      </c>
      <c r="U1077" t="s">
        <v>27</v>
      </c>
    </row>
    <row r="1078" spans="1:21" x14ac:dyDescent="0.35">
      <c r="A1078" t="s">
        <v>2018</v>
      </c>
      <c r="B1078">
        <v>44891001</v>
      </c>
      <c r="C1078">
        <v>1</v>
      </c>
      <c r="D1078" s="1">
        <v>2171.29</v>
      </c>
      <c r="E1078" s="1">
        <v>3578.27</v>
      </c>
      <c r="F1078" s="6">
        <f>Sales[[#This Row],[OrderQuantity]]*Sales[[#This Row],[ItemCost]]</f>
        <v>2171.29</v>
      </c>
      <c r="G1078" s="6">
        <f>Sales[[#This Row],[OrderQuantity]]*Sales[[#This Row],[ItemPrice]]</f>
        <v>3578.27</v>
      </c>
      <c r="H1078" s="6">
        <f>Sales[[#This Row],[TotalRevenue]]-Sales[[#This Row],[TotalCost]]</f>
        <v>1406.98</v>
      </c>
      <c r="I1078" s="4">
        <v>43051</v>
      </c>
      <c r="J1078" s="4" t="str">
        <f>CONCATENATE(TEXT(Sales[[#This Row],[OrderDate]],"yyyy"),"-",TEXT(Sales[[#This Row],[OrderDate]],"mm"))</f>
        <v>2017-11</v>
      </c>
      <c r="K1078" s="4">
        <v>43057</v>
      </c>
      <c r="L1078">
        <v>6</v>
      </c>
      <c r="M1078" t="s">
        <v>2019</v>
      </c>
      <c r="N1078" t="s">
        <v>401</v>
      </c>
      <c r="O1078" t="s">
        <v>45</v>
      </c>
      <c r="P1078" t="s">
        <v>41</v>
      </c>
      <c r="Q1078" t="s">
        <v>23</v>
      </c>
      <c r="R1078" t="s">
        <v>24</v>
      </c>
      <c r="S1078" t="s">
        <v>25</v>
      </c>
      <c r="T1078" t="s">
        <v>26</v>
      </c>
      <c r="U1078" t="s">
        <v>27</v>
      </c>
    </row>
    <row r="1079" spans="1:21" x14ac:dyDescent="0.35">
      <c r="A1079" t="s">
        <v>2022</v>
      </c>
      <c r="B1079">
        <v>44893001</v>
      </c>
      <c r="C1079">
        <v>1</v>
      </c>
      <c r="D1079" s="1">
        <v>2171.29</v>
      </c>
      <c r="E1079" s="1">
        <v>3578.27</v>
      </c>
      <c r="F1079" s="6">
        <f>Sales[[#This Row],[OrderQuantity]]*Sales[[#This Row],[ItemCost]]</f>
        <v>2171.29</v>
      </c>
      <c r="G1079" s="6">
        <f>Sales[[#This Row],[OrderQuantity]]*Sales[[#This Row],[ItemPrice]]</f>
        <v>3578.27</v>
      </c>
      <c r="H1079" s="6">
        <f>Sales[[#This Row],[TotalRevenue]]-Sales[[#This Row],[TotalCost]]</f>
        <v>1406.98</v>
      </c>
      <c r="I1079" s="4">
        <v>43051</v>
      </c>
      <c r="J1079" s="4" t="str">
        <f>CONCATENATE(TEXT(Sales[[#This Row],[OrderDate]],"yyyy"),"-",TEXT(Sales[[#This Row],[OrderDate]],"mm"))</f>
        <v>2017-11</v>
      </c>
      <c r="K1079" s="4">
        <v>43061</v>
      </c>
      <c r="L1079">
        <v>10</v>
      </c>
      <c r="M1079" t="s">
        <v>2023</v>
      </c>
      <c r="N1079" t="s">
        <v>2024</v>
      </c>
      <c r="O1079" t="s">
        <v>115</v>
      </c>
      <c r="P1079" t="s">
        <v>41</v>
      </c>
      <c r="Q1079" t="s">
        <v>23</v>
      </c>
      <c r="R1079" t="s">
        <v>24</v>
      </c>
      <c r="S1079" t="s">
        <v>88</v>
      </c>
      <c r="T1079" t="s">
        <v>26</v>
      </c>
      <c r="U1079" t="s">
        <v>27</v>
      </c>
    </row>
    <row r="1080" spans="1:21" x14ac:dyDescent="0.35">
      <c r="A1080" t="s">
        <v>2025</v>
      </c>
      <c r="B1080">
        <v>44894001</v>
      </c>
      <c r="C1080">
        <v>1</v>
      </c>
      <c r="D1080" s="1">
        <v>1898.09</v>
      </c>
      <c r="E1080" s="1">
        <v>3374.99</v>
      </c>
      <c r="F1080" s="6">
        <f>Sales[[#This Row],[OrderQuantity]]*Sales[[#This Row],[ItemCost]]</f>
        <v>1898.09</v>
      </c>
      <c r="G1080" s="6">
        <f>Sales[[#This Row],[OrderQuantity]]*Sales[[#This Row],[ItemPrice]]</f>
        <v>3374.99</v>
      </c>
      <c r="H1080" s="6">
        <f>Sales[[#This Row],[TotalRevenue]]-Sales[[#This Row],[TotalCost]]</f>
        <v>1476.8999999999999</v>
      </c>
      <c r="I1080" s="4">
        <v>43051</v>
      </c>
      <c r="J1080" s="4" t="str">
        <f>CONCATENATE(TEXT(Sales[[#This Row],[OrderDate]],"yyyy"),"-",TEXT(Sales[[#This Row],[OrderDate]],"mm"))</f>
        <v>2017-11</v>
      </c>
      <c r="K1080" s="4">
        <v>43059</v>
      </c>
      <c r="L1080">
        <v>8</v>
      </c>
      <c r="M1080" t="s">
        <v>2026</v>
      </c>
      <c r="N1080" t="s">
        <v>228</v>
      </c>
      <c r="O1080" t="s">
        <v>45</v>
      </c>
      <c r="P1080" t="s">
        <v>41</v>
      </c>
      <c r="Q1080" t="s">
        <v>23</v>
      </c>
      <c r="R1080" t="s">
        <v>33</v>
      </c>
      <c r="S1080" t="s">
        <v>419</v>
      </c>
      <c r="T1080" t="s">
        <v>1</v>
      </c>
      <c r="U1080" t="s">
        <v>36</v>
      </c>
    </row>
    <row r="1081" spans="1:21" x14ac:dyDescent="0.35">
      <c r="A1081" t="s">
        <v>2027</v>
      </c>
      <c r="B1081">
        <v>44895001</v>
      </c>
      <c r="C1081">
        <v>1</v>
      </c>
      <c r="D1081" s="1">
        <v>1898.09</v>
      </c>
      <c r="E1081" s="1">
        <v>3374.99</v>
      </c>
      <c r="F1081" s="6">
        <f>Sales[[#This Row],[OrderQuantity]]*Sales[[#This Row],[ItemCost]]</f>
        <v>1898.09</v>
      </c>
      <c r="G1081" s="6">
        <f>Sales[[#This Row],[OrderQuantity]]*Sales[[#This Row],[ItemPrice]]</f>
        <v>3374.99</v>
      </c>
      <c r="H1081" s="6">
        <f>Sales[[#This Row],[TotalRevenue]]-Sales[[#This Row],[TotalCost]]</f>
        <v>1476.8999999999999</v>
      </c>
      <c r="I1081" s="4">
        <v>43051</v>
      </c>
      <c r="J1081" s="4" t="str">
        <f>CONCATENATE(TEXT(Sales[[#This Row],[OrderDate]],"yyyy"),"-",TEXT(Sales[[#This Row],[OrderDate]],"mm"))</f>
        <v>2017-11</v>
      </c>
      <c r="K1081" s="4">
        <v>43057</v>
      </c>
      <c r="L1081">
        <v>6</v>
      </c>
      <c r="M1081" t="s">
        <v>2028</v>
      </c>
      <c r="N1081" t="s">
        <v>44</v>
      </c>
      <c r="O1081" t="s">
        <v>45</v>
      </c>
      <c r="P1081" t="s">
        <v>41</v>
      </c>
      <c r="Q1081" t="s">
        <v>23</v>
      </c>
      <c r="R1081" t="s">
        <v>33</v>
      </c>
      <c r="S1081" t="s">
        <v>64</v>
      </c>
      <c r="T1081" t="s">
        <v>1</v>
      </c>
      <c r="U1081" t="s">
        <v>36</v>
      </c>
    </row>
    <row r="1082" spans="1:21" x14ac:dyDescent="0.35">
      <c r="A1082" t="s">
        <v>2029</v>
      </c>
      <c r="B1082">
        <v>44896001</v>
      </c>
      <c r="C1082">
        <v>1</v>
      </c>
      <c r="D1082" s="1">
        <v>1912.15</v>
      </c>
      <c r="E1082" s="1">
        <v>3399.99</v>
      </c>
      <c r="F1082" s="6">
        <f>Sales[[#This Row],[OrderQuantity]]*Sales[[#This Row],[ItemCost]]</f>
        <v>1912.15</v>
      </c>
      <c r="G1082" s="6">
        <f>Sales[[#This Row],[OrderQuantity]]*Sales[[#This Row],[ItemPrice]]</f>
        <v>3399.99</v>
      </c>
      <c r="H1082" s="6">
        <f>Sales[[#This Row],[TotalRevenue]]-Sales[[#This Row],[TotalCost]]</f>
        <v>1487.8399999999997</v>
      </c>
      <c r="I1082" s="4">
        <v>43051</v>
      </c>
      <c r="J1082" s="4" t="str">
        <f>CONCATENATE(TEXT(Sales[[#This Row],[OrderDate]],"yyyy"),"-",TEXT(Sales[[#This Row],[OrderDate]],"mm"))</f>
        <v>2017-11</v>
      </c>
      <c r="K1082" s="4">
        <v>43058</v>
      </c>
      <c r="L1082">
        <v>7</v>
      </c>
      <c r="M1082" t="s">
        <v>2030</v>
      </c>
      <c r="N1082" t="s">
        <v>207</v>
      </c>
      <c r="O1082" t="s">
        <v>40</v>
      </c>
      <c r="P1082" t="s">
        <v>41</v>
      </c>
      <c r="Q1082" t="s">
        <v>23</v>
      </c>
      <c r="R1082" t="s">
        <v>33</v>
      </c>
      <c r="S1082" t="s">
        <v>34</v>
      </c>
      <c r="T1082" t="s">
        <v>35</v>
      </c>
      <c r="U1082" t="s">
        <v>36</v>
      </c>
    </row>
    <row r="1083" spans="1:21" x14ac:dyDescent="0.35">
      <c r="A1083" t="s">
        <v>2053</v>
      </c>
      <c r="B1083">
        <v>44908001</v>
      </c>
      <c r="C1083">
        <v>1</v>
      </c>
      <c r="D1083" s="1">
        <v>2171.29</v>
      </c>
      <c r="E1083" s="1">
        <v>3578.27</v>
      </c>
      <c r="F1083" s="6">
        <f>Sales[[#This Row],[OrderQuantity]]*Sales[[#This Row],[ItemCost]]</f>
        <v>2171.29</v>
      </c>
      <c r="G1083" s="6">
        <f>Sales[[#This Row],[OrderQuantity]]*Sales[[#This Row],[ItemPrice]]</f>
        <v>3578.27</v>
      </c>
      <c r="H1083" s="6">
        <f>Sales[[#This Row],[TotalRevenue]]-Sales[[#This Row],[TotalCost]]</f>
        <v>1406.98</v>
      </c>
      <c r="I1083" s="4">
        <v>43053</v>
      </c>
      <c r="J1083" s="4" t="str">
        <f>CONCATENATE(TEXT(Sales[[#This Row],[OrderDate]],"yyyy"),"-",TEXT(Sales[[#This Row],[OrderDate]],"mm"))</f>
        <v>2017-11</v>
      </c>
      <c r="K1083" s="4">
        <v>43062</v>
      </c>
      <c r="L1083">
        <v>9</v>
      </c>
      <c r="M1083" t="s">
        <v>2054</v>
      </c>
      <c r="N1083" t="s">
        <v>987</v>
      </c>
      <c r="O1083" t="s">
        <v>45</v>
      </c>
      <c r="P1083" t="s">
        <v>41</v>
      </c>
      <c r="Q1083" t="s">
        <v>23</v>
      </c>
      <c r="R1083" t="s">
        <v>24</v>
      </c>
      <c r="S1083" t="s">
        <v>88</v>
      </c>
      <c r="T1083" t="s">
        <v>26</v>
      </c>
      <c r="U1083" t="s">
        <v>27</v>
      </c>
    </row>
    <row r="1084" spans="1:21" x14ac:dyDescent="0.35">
      <c r="A1084" t="s">
        <v>2055</v>
      </c>
      <c r="B1084">
        <v>44909001</v>
      </c>
      <c r="C1084">
        <v>1</v>
      </c>
      <c r="D1084" s="1">
        <v>2171.29</v>
      </c>
      <c r="E1084" s="1">
        <v>3578.27</v>
      </c>
      <c r="F1084" s="6">
        <f>Sales[[#This Row],[OrderQuantity]]*Sales[[#This Row],[ItemCost]]</f>
        <v>2171.29</v>
      </c>
      <c r="G1084" s="6">
        <f>Sales[[#This Row],[OrderQuantity]]*Sales[[#This Row],[ItemPrice]]</f>
        <v>3578.27</v>
      </c>
      <c r="H1084" s="6">
        <f>Sales[[#This Row],[TotalRevenue]]-Sales[[#This Row],[TotalCost]]</f>
        <v>1406.98</v>
      </c>
      <c r="I1084" s="4">
        <v>43053</v>
      </c>
      <c r="J1084" s="4" t="str">
        <f>CONCATENATE(TEXT(Sales[[#This Row],[OrderDate]],"yyyy"),"-",TEXT(Sales[[#This Row],[OrderDate]],"mm"))</f>
        <v>2017-11</v>
      </c>
      <c r="K1084" s="4">
        <v>43058</v>
      </c>
      <c r="L1084">
        <v>5</v>
      </c>
      <c r="M1084" t="s">
        <v>2056</v>
      </c>
      <c r="N1084" t="s">
        <v>99</v>
      </c>
      <c r="O1084" t="s">
        <v>45</v>
      </c>
      <c r="P1084" t="s">
        <v>41</v>
      </c>
      <c r="Q1084" t="s">
        <v>23</v>
      </c>
      <c r="R1084" t="s">
        <v>24</v>
      </c>
      <c r="S1084" t="s">
        <v>25</v>
      </c>
      <c r="T1084" t="s">
        <v>26</v>
      </c>
      <c r="U1084" t="s">
        <v>27</v>
      </c>
    </row>
    <row r="1085" spans="1:21" x14ac:dyDescent="0.35">
      <c r="A1085" t="s">
        <v>2057</v>
      </c>
      <c r="B1085">
        <v>44910001</v>
      </c>
      <c r="C1085">
        <v>1</v>
      </c>
      <c r="D1085" s="1">
        <v>1912.15</v>
      </c>
      <c r="E1085" s="1">
        <v>3399.99</v>
      </c>
      <c r="F1085" s="6">
        <f>Sales[[#This Row],[OrderQuantity]]*Sales[[#This Row],[ItemCost]]</f>
        <v>1912.15</v>
      </c>
      <c r="G1085" s="6">
        <f>Sales[[#This Row],[OrderQuantity]]*Sales[[#This Row],[ItemPrice]]</f>
        <v>3399.99</v>
      </c>
      <c r="H1085" s="6">
        <f>Sales[[#This Row],[TotalRevenue]]-Sales[[#This Row],[TotalCost]]</f>
        <v>1487.8399999999997</v>
      </c>
      <c r="I1085" s="4">
        <v>43053</v>
      </c>
      <c r="J1085" s="4" t="str">
        <f>CONCATENATE(TEXT(Sales[[#This Row],[OrderDate]],"yyyy"),"-",TEXT(Sales[[#This Row],[OrderDate]],"mm"))</f>
        <v>2017-11</v>
      </c>
      <c r="K1085" s="4">
        <v>43061</v>
      </c>
      <c r="L1085">
        <v>8</v>
      </c>
      <c r="M1085" t="s">
        <v>2058</v>
      </c>
      <c r="N1085" t="s">
        <v>996</v>
      </c>
      <c r="O1085" t="s">
        <v>45</v>
      </c>
      <c r="P1085" t="s">
        <v>41</v>
      </c>
      <c r="Q1085" t="s">
        <v>23</v>
      </c>
      <c r="R1085" t="s">
        <v>33</v>
      </c>
      <c r="S1085" t="s">
        <v>67</v>
      </c>
      <c r="T1085" t="s">
        <v>35</v>
      </c>
      <c r="U1085" t="s">
        <v>36</v>
      </c>
    </row>
    <row r="1086" spans="1:21" x14ac:dyDescent="0.35">
      <c r="A1086" t="s">
        <v>2059</v>
      </c>
      <c r="B1086">
        <v>44911001</v>
      </c>
      <c r="C1086">
        <v>1</v>
      </c>
      <c r="D1086" s="1">
        <v>1898.09</v>
      </c>
      <c r="E1086" s="1">
        <v>3374.99</v>
      </c>
      <c r="F1086" s="6">
        <f>Sales[[#This Row],[OrderQuantity]]*Sales[[#This Row],[ItemCost]]</f>
        <v>1898.09</v>
      </c>
      <c r="G1086" s="6">
        <f>Sales[[#This Row],[OrderQuantity]]*Sales[[#This Row],[ItemPrice]]</f>
        <v>3374.99</v>
      </c>
      <c r="H1086" s="6">
        <f>Sales[[#This Row],[TotalRevenue]]-Sales[[#This Row],[TotalCost]]</f>
        <v>1476.8999999999999</v>
      </c>
      <c r="I1086" s="4">
        <v>43053</v>
      </c>
      <c r="J1086" s="4" t="str">
        <f>CONCATENATE(TEXT(Sales[[#This Row],[OrderDate]],"yyyy"),"-",TEXT(Sales[[#This Row],[OrderDate]],"mm"))</f>
        <v>2017-11</v>
      </c>
      <c r="K1086" s="4">
        <v>43055</v>
      </c>
      <c r="L1086">
        <v>2</v>
      </c>
      <c r="M1086" t="s">
        <v>2060</v>
      </c>
      <c r="N1086" t="s">
        <v>428</v>
      </c>
      <c r="O1086" t="s">
        <v>45</v>
      </c>
      <c r="P1086" t="s">
        <v>41</v>
      </c>
      <c r="Q1086" t="s">
        <v>23</v>
      </c>
      <c r="R1086" t="s">
        <v>33</v>
      </c>
      <c r="S1086" t="s">
        <v>435</v>
      </c>
      <c r="T1086" t="s">
        <v>1</v>
      </c>
      <c r="U1086" t="s">
        <v>36</v>
      </c>
    </row>
    <row r="1087" spans="1:21" x14ac:dyDescent="0.35">
      <c r="A1087" t="s">
        <v>2061</v>
      </c>
      <c r="B1087">
        <v>44912001</v>
      </c>
      <c r="C1087">
        <v>1</v>
      </c>
      <c r="D1087" s="1">
        <v>2171.29</v>
      </c>
      <c r="E1087" s="1">
        <v>3578.27</v>
      </c>
      <c r="F1087" s="6">
        <f>Sales[[#This Row],[OrderQuantity]]*Sales[[#This Row],[ItemCost]]</f>
        <v>2171.29</v>
      </c>
      <c r="G1087" s="6">
        <f>Sales[[#This Row],[OrderQuantity]]*Sales[[#This Row],[ItemPrice]]</f>
        <v>3578.27</v>
      </c>
      <c r="H1087" s="6">
        <f>Sales[[#This Row],[TotalRevenue]]-Sales[[#This Row],[TotalCost]]</f>
        <v>1406.98</v>
      </c>
      <c r="I1087" s="4">
        <v>43053</v>
      </c>
      <c r="J1087" s="4" t="str">
        <f>CONCATENATE(TEXT(Sales[[#This Row],[OrderDate]],"yyyy"),"-",TEXT(Sales[[#This Row],[OrderDate]],"mm"))</f>
        <v>2017-11</v>
      </c>
      <c r="K1087" s="4">
        <v>43062</v>
      </c>
      <c r="L1087">
        <v>9</v>
      </c>
      <c r="M1087" t="s">
        <v>2062</v>
      </c>
      <c r="N1087" t="s">
        <v>401</v>
      </c>
      <c r="O1087" t="s">
        <v>45</v>
      </c>
      <c r="P1087" t="s">
        <v>41</v>
      </c>
      <c r="Q1087" t="s">
        <v>23</v>
      </c>
      <c r="R1087" t="s">
        <v>24</v>
      </c>
      <c r="S1087" t="s">
        <v>25</v>
      </c>
      <c r="T1087" t="s">
        <v>26</v>
      </c>
      <c r="U1087" t="s">
        <v>27</v>
      </c>
    </row>
    <row r="1088" spans="1:21" x14ac:dyDescent="0.35">
      <c r="A1088" t="s">
        <v>2076</v>
      </c>
      <c r="B1088">
        <v>44919001</v>
      </c>
      <c r="C1088">
        <v>1</v>
      </c>
      <c r="D1088" s="1">
        <v>2171.29</v>
      </c>
      <c r="E1088" s="1">
        <v>3578.27</v>
      </c>
      <c r="F1088" s="6">
        <f>Sales[[#This Row],[OrderQuantity]]*Sales[[#This Row],[ItemCost]]</f>
        <v>2171.29</v>
      </c>
      <c r="G1088" s="6">
        <f>Sales[[#This Row],[OrderQuantity]]*Sales[[#This Row],[ItemPrice]]</f>
        <v>3578.27</v>
      </c>
      <c r="H1088" s="6">
        <f>Sales[[#This Row],[TotalRevenue]]-Sales[[#This Row],[TotalCost]]</f>
        <v>1406.98</v>
      </c>
      <c r="I1088" s="4">
        <v>43054</v>
      </c>
      <c r="J1088" s="4" t="str">
        <f>CONCATENATE(TEXT(Sales[[#This Row],[OrderDate]],"yyyy"),"-",TEXT(Sales[[#This Row],[OrderDate]],"mm"))</f>
        <v>2017-11</v>
      </c>
      <c r="K1088" s="4">
        <v>43063</v>
      </c>
      <c r="L1088">
        <v>9</v>
      </c>
      <c r="M1088" t="s">
        <v>2077</v>
      </c>
      <c r="N1088" t="s">
        <v>1066</v>
      </c>
      <c r="O1088" t="s">
        <v>40</v>
      </c>
      <c r="P1088" t="s">
        <v>41</v>
      </c>
      <c r="Q1088" t="s">
        <v>23</v>
      </c>
      <c r="R1088" t="s">
        <v>24</v>
      </c>
      <c r="S1088" t="s">
        <v>25</v>
      </c>
      <c r="T1088" t="s">
        <v>26</v>
      </c>
      <c r="U1088" t="s">
        <v>27</v>
      </c>
    </row>
    <row r="1089" spans="1:21" x14ac:dyDescent="0.35">
      <c r="A1089" t="s">
        <v>2078</v>
      </c>
      <c r="B1089">
        <v>44920001</v>
      </c>
      <c r="C1089">
        <v>1</v>
      </c>
      <c r="D1089" s="1">
        <v>413.15</v>
      </c>
      <c r="E1089" s="1">
        <v>699.1</v>
      </c>
      <c r="F1089" s="6">
        <f>Sales[[#This Row],[OrderQuantity]]*Sales[[#This Row],[ItemCost]]</f>
        <v>413.15</v>
      </c>
      <c r="G1089" s="6">
        <f>Sales[[#This Row],[OrderQuantity]]*Sales[[#This Row],[ItemPrice]]</f>
        <v>699.1</v>
      </c>
      <c r="H1089" s="6">
        <f>Sales[[#This Row],[TotalRevenue]]-Sales[[#This Row],[TotalCost]]</f>
        <v>285.95000000000005</v>
      </c>
      <c r="I1089" s="4">
        <v>43054</v>
      </c>
      <c r="J1089" s="4" t="str">
        <f>CONCATENATE(TEXT(Sales[[#This Row],[OrderDate]],"yyyy"),"-",TEXT(Sales[[#This Row],[OrderDate]],"mm"))</f>
        <v>2017-11</v>
      </c>
      <c r="K1089" s="4">
        <v>43057</v>
      </c>
      <c r="L1089">
        <v>3</v>
      </c>
      <c r="M1089" t="s">
        <v>2079</v>
      </c>
      <c r="N1089" t="s">
        <v>525</v>
      </c>
      <c r="O1089" t="s">
        <v>45</v>
      </c>
      <c r="P1089" t="s">
        <v>41</v>
      </c>
      <c r="Q1089" t="s">
        <v>23</v>
      </c>
      <c r="R1089" t="s">
        <v>24</v>
      </c>
      <c r="S1089" t="s">
        <v>414</v>
      </c>
      <c r="T1089" t="s">
        <v>1</v>
      </c>
      <c r="U1089" t="s">
        <v>47</v>
      </c>
    </row>
    <row r="1090" spans="1:21" x14ac:dyDescent="0.35">
      <c r="A1090" t="s">
        <v>2086</v>
      </c>
      <c r="B1090">
        <v>44924001</v>
      </c>
      <c r="C1090">
        <v>1</v>
      </c>
      <c r="D1090" s="1">
        <v>2171.29</v>
      </c>
      <c r="E1090" s="1">
        <v>3578.27</v>
      </c>
      <c r="F1090" s="6">
        <f>Sales[[#This Row],[OrderQuantity]]*Sales[[#This Row],[ItemCost]]</f>
        <v>2171.29</v>
      </c>
      <c r="G1090" s="6">
        <f>Sales[[#This Row],[OrderQuantity]]*Sales[[#This Row],[ItemPrice]]</f>
        <v>3578.27</v>
      </c>
      <c r="H1090" s="6">
        <f>Sales[[#This Row],[TotalRevenue]]-Sales[[#This Row],[TotalCost]]</f>
        <v>1406.98</v>
      </c>
      <c r="I1090" s="4">
        <v>43055</v>
      </c>
      <c r="J1090" s="4" t="str">
        <f>CONCATENATE(TEXT(Sales[[#This Row],[OrderDate]],"yyyy"),"-",TEXT(Sales[[#This Row],[OrderDate]],"mm"))</f>
        <v>2017-11</v>
      </c>
      <c r="K1090" s="4">
        <v>43059</v>
      </c>
      <c r="L1090">
        <v>4</v>
      </c>
      <c r="M1090" t="s">
        <v>2087</v>
      </c>
      <c r="N1090" t="s">
        <v>163</v>
      </c>
      <c r="O1090" t="s">
        <v>115</v>
      </c>
      <c r="P1090" t="s">
        <v>41</v>
      </c>
      <c r="Q1090" t="s">
        <v>23</v>
      </c>
      <c r="R1090" t="s">
        <v>24</v>
      </c>
      <c r="S1090" t="s">
        <v>25</v>
      </c>
      <c r="T1090" t="s">
        <v>26</v>
      </c>
      <c r="U1090" t="s">
        <v>27</v>
      </c>
    </row>
    <row r="1091" spans="1:21" x14ac:dyDescent="0.35">
      <c r="A1091" t="s">
        <v>2098</v>
      </c>
      <c r="B1091">
        <v>44930001</v>
      </c>
      <c r="C1091">
        <v>1</v>
      </c>
      <c r="D1091" s="1">
        <v>2171.29</v>
      </c>
      <c r="E1091" s="1">
        <v>3578.27</v>
      </c>
      <c r="F1091" s="6">
        <f>Sales[[#This Row],[OrderQuantity]]*Sales[[#This Row],[ItemCost]]</f>
        <v>2171.29</v>
      </c>
      <c r="G1091" s="6">
        <f>Sales[[#This Row],[OrderQuantity]]*Sales[[#This Row],[ItemPrice]]</f>
        <v>3578.27</v>
      </c>
      <c r="H1091" s="6">
        <f>Sales[[#This Row],[TotalRevenue]]-Sales[[#This Row],[TotalCost]]</f>
        <v>1406.98</v>
      </c>
      <c r="I1091" s="4">
        <v>43056</v>
      </c>
      <c r="J1091" s="4" t="str">
        <f>CONCATENATE(TEXT(Sales[[#This Row],[OrderDate]],"yyyy"),"-",TEXT(Sales[[#This Row],[OrderDate]],"mm"))</f>
        <v>2017-11</v>
      </c>
      <c r="K1091" s="4">
        <v>43061</v>
      </c>
      <c r="L1091">
        <v>5</v>
      </c>
      <c r="M1091" t="s">
        <v>2099</v>
      </c>
      <c r="N1091" t="s">
        <v>764</v>
      </c>
      <c r="O1091" t="s">
        <v>45</v>
      </c>
      <c r="P1091" t="s">
        <v>41</v>
      </c>
      <c r="Q1091" t="s">
        <v>23</v>
      </c>
      <c r="R1091" t="s">
        <v>24</v>
      </c>
      <c r="S1091" t="s">
        <v>71</v>
      </c>
      <c r="T1091" t="s">
        <v>26</v>
      </c>
      <c r="U1091" t="s">
        <v>27</v>
      </c>
    </row>
    <row r="1092" spans="1:21" x14ac:dyDescent="0.35">
      <c r="A1092" t="s">
        <v>2100</v>
      </c>
      <c r="B1092">
        <v>44931001</v>
      </c>
      <c r="C1092">
        <v>1</v>
      </c>
      <c r="D1092" s="1">
        <v>2171.29</v>
      </c>
      <c r="E1092" s="1">
        <v>3578.27</v>
      </c>
      <c r="F1092" s="6">
        <f>Sales[[#This Row],[OrderQuantity]]*Sales[[#This Row],[ItemCost]]</f>
        <v>2171.29</v>
      </c>
      <c r="G1092" s="6">
        <f>Sales[[#This Row],[OrderQuantity]]*Sales[[#This Row],[ItemPrice]]</f>
        <v>3578.27</v>
      </c>
      <c r="H1092" s="6">
        <f>Sales[[#This Row],[TotalRevenue]]-Sales[[#This Row],[TotalCost]]</f>
        <v>1406.98</v>
      </c>
      <c r="I1092" s="4">
        <v>43056</v>
      </c>
      <c r="J1092" s="4" t="str">
        <f>CONCATENATE(TEXT(Sales[[#This Row],[OrderDate]],"yyyy"),"-",TEXT(Sales[[#This Row],[OrderDate]],"mm"))</f>
        <v>2017-11</v>
      </c>
      <c r="K1092" s="4">
        <v>43059</v>
      </c>
      <c r="L1092">
        <v>3</v>
      </c>
      <c r="M1092" t="s">
        <v>2101</v>
      </c>
      <c r="N1092" t="s">
        <v>2024</v>
      </c>
      <c r="O1092" t="s">
        <v>115</v>
      </c>
      <c r="P1092" t="s">
        <v>41</v>
      </c>
      <c r="Q1092" t="s">
        <v>23</v>
      </c>
      <c r="R1092" t="s">
        <v>24</v>
      </c>
      <c r="S1092" t="s">
        <v>71</v>
      </c>
      <c r="T1092" t="s">
        <v>26</v>
      </c>
      <c r="U1092" t="s">
        <v>27</v>
      </c>
    </row>
    <row r="1093" spans="1:21" x14ac:dyDescent="0.35">
      <c r="A1093" t="s">
        <v>2110</v>
      </c>
      <c r="B1093">
        <v>44936001</v>
      </c>
      <c r="C1093">
        <v>1</v>
      </c>
      <c r="D1093" s="1">
        <v>2171.29</v>
      </c>
      <c r="E1093" s="1">
        <v>3578.27</v>
      </c>
      <c r="F1093" s="6">
        <f>Sales[[#This Row],[OrderQuantity]]*Sales[[#This Row],[ItemCost]]</f>
        <v>2171.29</v>
      </c>
      <c r="G1093" s="6">
        <f>Sales[[#This Row],[OrderQuantity]]*Sales[[#This Row],[ItemPrice]]</f>
        <v>3578.27</v>
      </c>
      <c r="H1093" s="6">
        <f>Sales[[#This Row],[TotalRevenue]]-Sales[[#This Row],[TotalCost]]</f>
        <v>1406.98</v>
      </c>
      <c r="I1093" s="4">
        <v>43057</v>
      </c>
      <c r="J1093" s="4" t="str">
        <f>CONCATENATE(TEXT(Sales[[#This Row],[OrderDate]],"yyyy"),"-",TEXT(Sales[[#This Row],[OrderDate]],"mm"))</f>
        <v>2017-11</v>
      </c>
      <c r="K1093" s="4">
        <v>43062</v>
      </c>
      <c r="L1093">
        <v>5</v>
      </c>
      <c r="M1093" t="s">
        <v>2111</v>
      </c>
      <c r="N1093" t="s">
        <v>895</v>
      </c>
      <c r="O1093" t="s">
        <v>40</v>
      </c>
      <c r="P1093" t="s">
        <v>41</v>
      </c>
      <c r="Q1093" t="s">
        <v>23</v>
      </c>
      <c r="R1093" t="s">
        <v>24</v>
      </c>
      <c r="S1093" t="s">
        <v>71</v>
      </c>
      <c r="T1093" t="s">
        <v>26</v>
      </c>
      <c r="U1093" t="s">
        <v>27</v>
      </c>
    </row>
    <row r="1094" spans="1:21" x14ac:dyDescent="0.35">
      <c r="A1094" t="s">
        <v>2116</v>
      </c>
      <c r="B1094">
        <v>44938001</v>
      </c>
      <c r="C1094">
        <v>1</v>
      </c>
      <c r="D1094" s="1">
        <v>2171.29</v>
      </c>
      <c r="E1094" s="1">
        <v>3578.27</v>
      </c>
      <c r="F1094" s="6">
        <f>Sales[[#This Row],[OrderQuantity]]*Sales[[#This Row],[ItemCost]]</f>
        <v>2171.29</v>
      </c>
      <c r="G1094" s="6">
        <f>Sales[[#This Row],[OrderQuantity]]*Sales[[#This Row],[ItemPrice]]</f>
        <v>3578.27</v>
      </c>
      <c r="H1094" s="6">
        <f>Sales[[#This Row],[TotalRevenue]]-Sales[[#This Row],[TotalCost]]</f>
        <v>1406.98</v>
      </c>
      <c r="I1094" s="4">
        <v>43057</v>
      </c>
      <c r="J1094" s="4" t="str">
        <f>CONCATENATE(TEXT(Sales[[#This Row],[OrderDate]],"yyyy"),"-",TEXT(Sales[[#This Row],[OrderDate]],"mm"))</f>
        <v>2017-11</v>
      </c>
      <c r="K1094" s="4">
        <v>43062</v>
      </c>
      <c r="L1094">
        <v>5</v>
      </c>
      <c r="M1094" t="s">
        <v>2117</v>
      </c>
      <c r="N1094" t="s">
        <v>363</v>
      </c>
      <c r="O1094" t="s">
        <v>115</v>
      </c>
      <c r="P1094" t="s">
        <v>41</v>
      </c>
      <c r="Q1094" t="s">
        <v>23</v>
      </c>
      <c r="R1094" t="s">
        <v>24</v>
      </c>
      <c r="S1094" t="s">
        <v>88</v>
      </c>
      <c r="T1094" t="s">
        <v>26</v>
      </c>
      <c r="U1094" t="s">
        <v>27</v>
      </c>
    </row>
    <row r="1095" spans="1:21" x14ac:dyDescent="0.35">
      <c r="A1095" t="s">
        <v>2118</v>
      </c>
      <c r="B1095">
        <v>44939001</v>
      </c>
      <c r="C1095">
        <v>1</v>
      </c>
      <c r="D1095" s="1">
        <v>2171.29</v>
      </c>
      <c r="E1095" s="1">
        <v>3578.27</v>
      </c>
      <c r="F1095" s="6">
        <f>Sales[[#This Row],[OrderQuantity]]*Sales[[#This Row],[ItemCost]]</f>
        <v>2171.29</v>
      </c>
      <c r="G1095" s="6">
        <f>Sales[[#This Row],[OrderQuantity]]*Sales[[#This Row],[ItemPrice]]</f>
        <v>3578.27</v>
      </c>
      <c r="H1095" s="6">
        <f>Sales[[#This Row],[TotalRevenue]]-Sales[[#This Row],[TotalCost]]</f>
        <v>1406.98</v>
      </c>
      <c r="I1095" s="4">
        <v>43057</v>
      </c>
      <c r="J1095" s="4" t="str">
        <f>CONCATENATE(TEXT(Sales[[#This Row],[OrderDate]],"yyyy"),"-",TEXT(Sales[[#This Row],[OrderDate]],"mm"))</f>
        <v>2017-11</v>
      </c>
      <c r="K1095" s="4">
        <v>43061</v>
      </c>
      <c r="L1095">
        <v>4</v>
      </c>
      <c r="M1095" t="s">
        <v>2119</v>
      </c>
      <c r="N1095" t="s">
        <v>91</v>
      </c>
      <c r="O1095" t="s">
        <v>40</v>
      </c>
      <c r="P1095" t="s">
        <v>41</v>
      </c>
      <c r="Q1095" t="s">
        <v>23</v>
      </c>
      <c r="R1095" t="s">
        <v>24</v>
      </c>
      <c r="S1095" t="s">
        <v>88</v>
      </c>
      <c r="T1095" t="s">
        <v>26</v>
      </c>
      <c r="U1095" t="s">
        <v>27</v>
      </c>
    </row>
    <row r="1096" spans="1:21" x14ac:dyDescent="0.35">
      <c r="A1096" t="s">
        <v>2141</v>
      </c>
      <c r="B1096">
        <v>44950001</v>
      </c>
      <c r="C1096">
        <v>1</v>
      </c>
      <c r="D1096" s="1">
        <v>2171.29</v>
      </c>
      <c r="E1096" s="1">
        <v>3578.27</v>
      </c>
      <c r="F1096" s="6">
        <f>Sales[[#This Row],[OrderQuantity]]*Sales[[#This Row],[ItemCost]]</f>
        <v>2171.29</v>
      </c>
      <c r="G1096" s="6">
        <f>Sales[[#This Row],[OrderQuantity]]*Sales[[#This Row],[ItemPrice]]</f>
        <v>3578.27</v>
      </c>
      <c r="H1096" s="6">
        <f>Sales[[#This Row],[TotalRevenue]]-Sales[[#This Row],[TotalCost]]</f>
        <v>1406.98</v>
      </c>
      <c r="I1096" s="4">
        <v>43058</v>
      </c>
      <c r="J1096" s="4" t="str">
        <f>CONCATENATE(TEXT(Sales[[#This Row],[OrderDate]],"yyyy"),"-",TEXT(Sales[[#This Row],[OrderDate]],"mm"))</f>
        <v>2017-11</v>
      </c>
      <c r="K1096" s="4">
        <v>43063</v>
      </c>
      <c r="L1096">
        <v>5</v>
      </c>
      <c r="M1096" t="s">
        <v>2142</v>
      </c>
      <c r="N1096" t="s">
        <v>407</v>
      </c>
      <c r="O1096" t="s">
        <v>45</v>
      </c>
      <c r="P1096" t="s">
        <v>41</v>
      </c>
      <c r="Q1096" t="s">
        <v>23</v>
      </c>
      <c r="R1096" t="s">
        <v>24</v>
      </c>
      <c r="S1096" t="s">
        <v>84</v>
      </c>
      <c r="T1096" t="s">
        <v>26</v>
      </c>
      <c r="U1096" t="s">
        <v>27</v>
      </c>
    </row>
    <row r="1097" spans="1:21" x14ac:dyDescent="0.35">
      <c r="A1097" t="s">
        <v>2143</v>
      </c>
      <c r="B1097">
        <v>44951001</v>
      </c>
      <c r="C1097">
        <v>1</v>
      </c>
      <c r="D1097" s="1">
        <v>2171.29</v>
      </c>
      <c r="E1097" s="1">
        <v>3578.27</v>
      </c>
      <c r="F1097" s="6">
        <f>Sales[[#This Row],[OrderQuantity]]*Sales[[#This Row],[ItemCost]]</f>
        <v>2171.29</v>
      </c>
      <c r="G1097" s="6">
        <f>Sales[[#This Row],[OrderQuantity]]*Sales[[#This Row],[ItemPrice]]</f>
        <v>3578.27</v>
      </c>
      <c r="H1097" s="6">
        <f>Sales[[#This Row],[TotalRevenue]]-Sales[[#This Row],[TotalCost]]</f>
        <v>1406.98</v>
      </c>
      <c r="I1097" s="4">
        <v>43058</v>
      </c>
      <c r="J1097" s="4" t="str">
        <f>CONCATENATE(TEXT(Sales[[#This Row],[OrderDate]],"yyyy"),"-",TEXT(Sales[[#This Row],[OrderDate]],"mm"))</f>
        <v>2017-11</v>
      </c>
      <c r="K1097" s="4">
        <v>43062</v>
      </c>
      <c r="L1097">
        <v>4</v>
      </c>
      <c r="M1097" t="s">
        <v>2144</v>
      </c>
      <c r="N1097" t="s">
        <v>44</v>
      </c>
      <c r="O1097" t="s">
        <v>45</v>
      </c>
      <c r="P1097" t="s">
        <v>41</v>
      </c>
      <c r="Q1097" t="s">
        <v>23</v>
      </c>
      <c r="R1097" t="s">
        <v>24</v>
      </c>
      <c r="S1097" t="s">
        <v>55</v>
      </c>
      <c r="T1097" t="s">
        <v>26</v>
      </c>
      <c r="U1097" t="s">
        <v>27</v>
      </c>
    </row>
    <row r="1098" spans="1:21" x14ac:dyDescent="0.35">
      <c r="A1098" t="s">
        <v>2145</v>
      </c>
      <c r="B1098">
        <v>44952001</v>
      </c>
      <c r="C1098">
        <v>1</v>
      </c>
      <c r="D1098" s="1">
        <v>1898.09</v>
      </c>
      <c r="E1098" s="1">
        <v>3374.99</v>
      </c>
      <c r="F1098" s="6">
        <f>Sales[[#This Row],[OrderQuantity]]*Sales[[#This Row],[ItemCost]]</f>
        <v>1898.09</v>
      </c>
      <c r="G1098" s="6">
        <f>Sales[[#This Row],[OrderQuantity]]*Sales[[#This Row],[ItemPrice]]</f>
        <v>3374.99</v>
      </c>
      <c r="H1098" s="6">
        <f>Sales[[#This Row],[TotalRevenue]]-Sales[[#This Row],[TotalCost]]</f>
        <v>1476.8999999999999</v>
      </c>
      <c r="I1098" s="4">
        <v>43058</v>
      </c>
      <c r="J1098" s="4" t="str">
        <f>CONCATENATE(TEXT(Sales[[#This Row],[OrderDate]],"yyyy"),"-",TEXT(Sales[[#This Row],[OrderDate]],"mm"))</f>
        <v>2017-11</v>
      </c>
      <c r="K1098" s="4">
        <v>43066</v>
      </c>
      <c r="L1098">
        <v>8</v>
      </c>
      <c r="M1098" t="s">
        <v>2146</v>
      </c>
      <c r="N1098" t="s">
        <v>70</v>
      </c>
      <c r="O1098" t="s">
        <v>45</v>
      </c>
      <c r="P1098" t="s">
        <v>41</v>
      </c>
      <c r="Q1098" t="s">
        <v>23</v>
      </c>
      <c r="R1098" t="s">
        <v>33</v>
      </c>
      <c r="S1098" t="s">
        <v>435</v>
      </c>
      <c r="T1098" t="s">
        <v>1</v>
      </c>
      <c r="U1098" t="s">
        <v>36</v>
      </c>
    </row>
    <row r="1099" spans="1:21" x14ac:dyDescent="0.35">
      <c r="A1099" t="s">
        <v>2147</v>
      </c>
      <c r="B1099">
        <v>44953001</v>
      </c>
      <c r="C1099">
        <v>1</v>
      </c>
      <c r="D1099" s="1">
        <v>2171.29</v>
      </c>
      <c r="E1099" s="1">
        <v>3578.27</v>
      </c>
      <c r="F1099" s="6">
        <f>Sales[[#This Row],[OrderQuantity]]*Sales[[#This Row],[ItemCost]]</f>
        <v>2171.29</v>
      </c>
      <c r="G1099" s="6">
        <f>Sales[[#This Row],[OrderQuantity]]*Sales[[#This Row],[ItemPrice]]</f>
        <v>3578.27</v>
      </c>
      <c r="H1099" s="6">
        <f>Sales[[#This Row],[TotalRevenue]]-Sales[[#This Row],[TotalCost]]</f>
        <v>1406.98</v>
      </c>
      <c r="I1099" s="4">
        <v>43058</v>
      </c>
      <c r="J1099" s="4" t="str">
        <f>CONCATENATE(TEXT(Sales[[#This Row],[OrderDate]],"yyyy"),"-",TEXT(Sales[[#This Row],[OrderDate]],"mm"))</f>
        <v>2017-11</v>
      </c>
      <c r="K1099" s="4">
        <v>43060</v>
      </c>
      <c r="L1099">
        <v>2</v>
      </c>
      <c r="M1099" t="s">
        <v>2148</v>
      </c>
      <c r="N1099" t="s">
        <v>2149</v>
      </c>
      <c r="O1099" t="s">
        <v>2150</v>
      </c>
      <c r="P1099" t="s">
        <v>41</v>
      </c>
      <c r="Q1099" t="s">
        <v>23</v>
      </c>
      <c r="R1099" t="s">
        <v>24</v>
      </c>
      <c r="S1099" t="s">
        <v>71</v>
      </c>
      <c r="T1099" t="s">
        <v>26</v>
      </c>
      <c r="U1099" t="s">
        <v>27</v>
      </c>
    </row>
    <row r="1100" spans="1:21" x14ac:dyDescent="0.35">
      <c r="A1100" t="s">
        <v>2151</v>
      </c>
      <c r="B1100">
        <v>44954001</v>
      </c>
      <c r="C1100">
        <v>1</v>
      </c>
      <c r="D1100" s="1">
        <v>2171.29</v>
      </c>
      <c r="E1100" s="1">
        <v>3578.27</v>
      </c>
      <c r="F1100" s="6">
        <f>Sales[[#This Row],[OrderQuantity]]*Sales[[#This Row],[ItemCost]]</f>
        <v>2171.29</v>
      </c>
      <c r="G1100" s="6">
        <f>Sales[[#This Row],[OrderQuantity]]*Sales[[#This Row],[ItemPrice]]</f>
        <v>3578.27</v>
      </c>
      <c r="H1100" s="6">
        <f>Sales[[#This Row],[TotalRevenue]]-Sales[[#This Row],[TotalCost]]</f>
        <v>1406.98</v>
      </c>
      <c r="I1100" s="4">
        <v>43058</v>
      </c>
      <c r="J1100" s="4" t="str">
        <f>CONCATENATE(TEXT(Sales[[#This Row],[OrderDate]],"yyyy"),"-",TEXT(Sales[[#This Row],[OrderDate]],"mm"))</f>
        <v>2017-11</v>
      </c>
      <c r="K1100" s="4">
        <v>43060</v>
      </c>
      <c r="L1100">
        <v>2</v>
      </c>
      <c r="M1100" t="s">
        <v>2152</v>
      </c>
      <c r="N1100" t="s">
        <v>401</v>
      </c>
      <c r="O1100" t="s">
        <v>45</v>
      </c>
      <c r="P1100" t="s">
        <v>41</v>
      </c>
      <c r="Q1100" t="s">
        <v>23</v>
      </c>
      <c r="R1100" t="s">
        <v>24</v>
      </c>
      <c r="S1100" t="s">
        <v>25</v>
      </c>
      <c r="T1100" t="s">
        <v>26</v>
      </c>
      <c r="U1100" t="s">
        <v>27</v>
      </c>
    </row>
    <row r="1101" spans="1:21" x14ac:dyDescent="0.35">
      <c r="A1101" t="s">
        <v>2161</v>
      </c>
      <c r="B1101">
        <v>44959001</v>
      </c>
      <c r="C1101">
        <v>1</v>
      </c>
      <c r="D1101" s="1">
        <v>2171.29</v>
      </c>
      <c r="E1101" s="1">
        <v>3578.27</v>
      </c>
      <c r="F1101" s="6">
        <f>Sales[[#This Row],[OrderQuantity]]*Sales[[#This Row],[ItemCost]]</f>
        <v>2171.29</v>
      </c>
      <c r="G1101" s="6">
        <f>Sales[[#This Row],[OrderQuantity]]*Sales[[#This Row],[ItemPrice]]</f>
        <v>3578.27</v>
      </c>
      <c r="H1101" s="6">
        <f>Sales[[#This Row],[TotalRevenue]]-Sales[[#This Row],[TotalCost]]</f>
        <v>1406.98</v>
      </c>
      <c r="I1101" s="4">
        <v>43059</v>
      </c>
      <c r="J1101" s="4" t="str">
        <f>CONCATENATE(TEXT(Sales[[#This Row],[OrderDate]],"yyyy"),"-",TEXT(Sales[[#This Row],[OrderDate]],"mm"))</f>
        <v>2017-11</v>
      </c>
      <c r="K1101" s="4">
        <v>43062</v>
      </c>
      <c r="L1101">
        <v>3</v>
      </c>
      <c r="M1101" t="s">
        <v>2162</v>
      </c>
      <c r="N1101" t="s">
        <v>247</v>
      </c>
      <c r="O1101" t="s">
        <v>45</v>
      </c>
      <c r="P1101" t="s">
        <v>41</v>
      </c>
      <c r="Q1101" t="s">
        <v>23</v>
      </c>
      <c r="R1101" t="s">
        <v>24</v>
      </c>
      <c r="S1101" t="s">
        <v>71</v>
      </c>
      <c r="T1101" t="s">
        <v>26</v>
      </c>
      <c r="U1101" t="s">
        <v>27</v>
      </c>
    </row>
    <row r="1102" spans="1:21" x14ac:dyDescent="0.35">
      <c r="A1102" t="s">
        <v>2165</v>
      </c>
      <c r="B1102">
        <v>44961001</v>
      </c>
      <c r="C1102">
        <v>1</v>
      </c>
      <c r="D1102" s="1">
        <v>2171.29</v>
      </c>
      <c r="E1102" s="1">
        <v>3578.27</v>
      </c>
      <c r="F1102" s="6">
        <f>Sales[[#This Row],[OrderQuantity]]*Sales[[#This Row],[ItemCost]]</f>
        <v>2171.29</v>
      </c>
      <c r="G1102" s="6">
        <f>Sales[[#This Row],[OrderQuantity]]*Sales[[#This Row],[ItemPrice]]</f>
        <v>3578.27</v>
      </c>
      <c r="H1102" s="6">
        <f>Sales[[#This Row],[TotalRevenue]]-Sales[[#This Row],[TotalCost]]</f>
        <v>1406.98</v>
      </c>
      <c r="I1102" s="4">
        <v>43059</v>
      </c>
      <c r="J1102" s="4" t="str">
        <f>CONCATENATE(TEXT(Sales[[#This Row],[OrderDate]],"yyyy"),"-",TEXT(Sales[[#This Row],[OrderDate]],"mm"))</f>
        <v>2017-11</v>
      </c>
      <c r="K1102" s="4">
        <v>43067</v>
      </c>
      <c r="L1102">
        <v>8</v>
      </c>
      <c r="M1102" t="s">
        <v>2166</v>
      </c>
      <c r="N1102" t="s">
        <v>332</v>
      </c>
      <c r="O1102" t="s">
        <v>45</v>
      </c>
      <c r="P1102" t="s">
        <v>41</v>
      </c>
      <c r="Q1102" t="s">
        <v>23</v>
      </c>
      <c r="R1102" t="s">
        <v>24</v>
      </c>
      <c r="S1102" t="s">
        <v>84</v>
      </c>
      <c r="T1102" t="s">
        <v>26</v>
      </c>
      <c r="U1102" t="s">
        <v>27</v>
      </c>
    </row>
    <row r="1103" spans="1:21" x14ac:dyDescent="0.35">
      <c r="A1103" t="s">
        <v>2167</v>
      </c>
      <c r="B1103">
        <v>44962001</v>
      </c>
      <c r="C1103">
        <v>1</v>
      </c>
      <c r="D1103" s="1">
        <v>2171.29</v>
      </c>
      <c r="E1103" s="1">
        <v>3578.27</v>
      </c>
      <c r="F1103" s="6">
        <f>Sales[[#This Row],[OrderQuantity]]*Sales[[#This Row],[ItemCost]]</f>
        <v>2171.29</v>
      </c>
      <c r="G1103" s="6">
        <f>Sales[[#This Row],[OrderQuantity]]*Sales[[#This Row],[ItemPrice]]</f>
        <v>3578.27</v>
      </c>
      <c r="H1103" s="6">
        <f>Sales[[#This Row],[TotalRevenue]]-Sales[[#This Row],[TotalCost]]</f>
        <v>1406.98</v>
      </c>
      <c r="I1103" s="4">
        <v>43059</v>
      </c>
      <c r="J1103" s="4" t="str">
        <f>CONCATENATE(TEXT(Sales[[#This Row],[OrderDate]],"yyyy"),"-",TEXT(Sales[[#This Row],[OrderDate]],"mm"))</f>
        <v>2017-11</v>
      </c>
      <c r="K1103" s="4">
        <v>43063</v>
      </c>
      <c r="L1103">
        <v>4</v>
      </c>
      <c r="M1103" t="s">
        <v>2168</v>
      </c>
      <c r="N1103" t="s">
        <v>236</v>
      </c>
      <c r="O1103" t="s">
        <v>45</v>
      </c>
      <c r="P1103" t="s">
        <v>41</v>
      </c>
      <c r="Q1103" t="s">
        <v>23</v>
      </c>
      <c r="R1103" t="s">
        <v>24</v>
      </c>
      <c r="S1103" t="s">
        <v>25</v>
      </c>
      <c r="T1103" t="s">
        <v>26</v>
      </c>
      <c r="U1103" t="s">
        <v>27</v>
      </c>
    </row>
    <row r="1104" spans="1:21" x14ac:dyDescent="0.35">
      <c r="A1104" t="s">
        <v>2169</v>
      </c>
      <c r="B1104">
        <v>44963001</v>
      </c>
      <c r="C1104">
        <v>1</v>
      </c>
      <c r="D1104" s="1">
        <v>1912.15</v>
      </c>
      <c r="E1104" s="1">
        <v>3399.99</v>
      </c>
      <c r="F1104" s="6">
        <f>Sales[[#This Row],[OrderQuantity]]*Sales[[#This Row],[ItemCost]]</f>
        <v>1912.15</v>
      </c>
      <c r="G1104" s="6">
        <f>Sales[[#This Row],[OrderQuantity]]*Sales[[#This Row],[ItemPrice]]</f>
        <v>3399.99</v>
      </c>
      <c r="H1104" s="6">
        <f>Sales[[#This Row],[TotalRevenue]]-Sales[[#This Row],[TotalCost]]</f>
        <v>1487.8399999999997</v>
      </c>
      <c r="I1104" s="4">
        <v>43059</v>
      </c>
      <c r="J1104" s="4" t="str">
        <f>CONCATENATE(TEXT(Sales[[#This Row],[OrderDate]],"yyyy"),"-",TEXT(Sales[[#This Row],[OrderDate]],"mm"))</f>
        <v>2017-11</v>
      </c>
      <c r="K1104" s="4">
        <v>43064</v>
      </c>
      <c r="L1104">
        <v>5</v>
      </c>
      <c r="M1104" t="s">
        <v>2170</v>
      </c>
      <c r="N1104" t="s">
        <v>996</v>
      </c>
      <c r="O1104" t="s">
        <v>45</v>
      </c>
      <c r="P1104" t="s">
        <v>41</v>
      </c>
      <c r="Q1104" t="s">
        <v>23</v>
      </c>
      <c r="R1104" t="s">
        <v>33</v>
      </c>
      <c r="S1104" t="s">
        <v>34</v>
      </c>
      <c r="T1104" t="s">
        <v>35</v>
      </c>
      <c r="U1104" t="s">
        <v>36</v>
      </c>
    </row>
    <row r="1105" spans="1:21" x14ac:dyDescent="0.35">
      <c r="A1105" t="s">
        <v>2171</v>
      </c>
      <c r="B1105">
        <v>44964001</v>
      </c>
      <c r="C1105">
        <v>1</v>
      </c>
      <c r="D1105" s="1">
        <v>413.15</v>
      </c>
      <c r="E1105" s="1">
        <v>699.1</v>
      </c>
      <c r="F1105" s="6">
        <f>Sales[[#This Row],[OrderQuantity]]*Sales[[#This Row],[ItemCost]]</f>
        <v>413.15</v>
      </c>
      <c r="G1105" s="6">
        <f>Sales[[#This Row],[OrderQuantity]]*Sales[[#This Row],[ItemPrice]]</f>
        <v>699.1</v>
      </c>
      <c r="H1105" s="6">
        <f>Sales[[#This Row],[TotalRevenue]]-Sales[[#This Row],[TotalCost]]</f>
        <v>285.95000000000005</v>
      </c>
      <c r="I1105" s="4">
        <v>43059</v>
      </c>
      <c r="J1105" s="4" t="str">
        <f>CONCATENATE(TEXT(Sales[[#This Row],[OrderDate]],"yyyy"),"-",TEXT(Sales[[#This Row],[OrderDate]],"mm"))</f>
        <v>2017-11</v>
      </c>
      <c r="K1105" s="4">
        <v>43062</v>
      </c>
      <c r="L1105">
        <v>3</v>
      </c>
      <c r="M1105" t="s">
        <v>2172</v>
      </c>
      <c r="N1105" t="s">
        <v>228</v>
      </c>
      <c r="O1105" t="s">
        <v>45</v>
      </c>
      <c r="P1105" t="s">
        <v>41</v>
      </c>
      <c r="Q1105" t="s">
        <v>23</v>
      </c>
      <c r="R1105" t="s">
        <v>24</v>
      </c>
      <c r="S1105" t="s">
        <v>507</v>
      </c>
      <c r="T1105" t="s">
        <v>1</v>
      </c>
      <c r="U1105" t="s">
        <v>47</v>
      </c>
    </row>
    <row r="1106" spans="1:21" x14ac:dyDescent="0.35">
      <c r="A1106" t="s">
        <v>2173</v>
      </c>
      <c r="B1106">
        <v>44965001</v>
      </c>
      <c r="C1106">
        <v>1</v>
      </c>
      <c r="D1106" s="1">
        <v>413.15</v>
      </c>
      <c r="E1106" s="1">
        <v>699.1</v>
      </c>
      <c r="F1106" s="6">
        <f>Sales[[#This Row],[OrderQuantity]]*Sales[[#This Row],[ItemCost]]</f>
        <v>413.15</v>
      </c>
      <c r="G1106" s="6">
        <f>Sales[[#This Row],[OrderQuantity]]*Sales[[#This Row],[ItemPrice]]</f>
        <v>699.1</v>
      </c>
      <c r="H1106" s="6">
        <f>Sales[[#This Row],[TotalRevenue]]-Sales[[#This Row],[TotalCost]]</f>
        <v>285.95000000000005</v>
      </c>
      <c r="I1106" s="4">
        <v>43059</v>
      </c>
      <c r="J1106" s="4" t="str">
        <f>CONCATENATE(TEXT(Sales[[#This Row],[OrderDate]],"yyyy"),"-",TEXT(Sales[[#This Row],[OrderDate]],"mm"))</f>
        <v>2017-11</v>
      </c>
      <c r="K1106" s="4">
        <v>43065</v>
      </c>
      <c r="L1106">
        <v>6</v>
      </c>
      <c r="M1106" t="s">
        <v>2174</v>
      </c>
      <c r="N1106" t="s">
        <v>1217</v>
      </c>
      <c r="O1106" t="s">
        <v>45</v>
      </c>
      <c r="P1106" t="s">
        <v>41</v>
      </c>
      <c r="Q1106" t="s">
        <v>23</v>
      </c>
      <c r="R1106" t="s">
        <v>24</v>
      </c>
      <c r="S1106" t="s">
        <v>131</v>
      </c>
      <c r="T1106" t="s">
        <v>1</v>
      </c>
      <c r="U1106" t="s">
        <v>47</v>
      </c>
    </row>
    <row r="1107" spans="1:21" x14ac:dyDescent="0.35">
      <c r="A1107" t="s">
        <v>2183</v>
      </c>
      <c r="B1107">
        <v>44970001</v>
      </c>
      <c r="C1107">
        <v>1</v>
      </c>
      <c r="D1107" s="1">
        <v>2171.29</v>
      </c>
      <c r="E1107" s="1">
        <v>3578.27</v>
      </c>
      <c r="F1107" s="6">
        <f>Sales[[#This Row],[OrderQuantity]]*Sales[[#This Row],[ItemCost]]</f>
        <v>2171.29</v>
      </c>
      <c r="G1107" s="6">
        <f>Sales[[#This Row],[OrderQuantity]]*Sales[[#This Row],[ItemPrice]]</f>
        <v>3578.27</v>
      </c>
      <c r="H1107" s="6">
        <f>Sales[[#This Row],[TotalRevenue]]-Sales[[#This Row],[TotalCost]]</f>
        <v>1406.98</v>
      </c>
      <c r="I1107" s="4">
        <v>43060</v>
      </c>
      <c r="J1107" s="4" t="str">
        <f>CONCATENATE(TEXT(Sales[[#This Row],[OrderDate]],"yyyy"),"-",TEXT(Sales[[#This Row],[OrderDate]],"mm"))</f>
        <v>2017-11</v>
      </c>
      <c r="K1107" s="4">
        <v>43065</v>
      </c>
      <c r="L1107">
        <v>5</v>
      </c>
      <c r="M1107" t="s">
        <v>2184</v>
      </c>
      <c r="N1107" t="s">
        <v>267</v>
      </c>
      <c r="O1107" t="s">
        <v>115</v>
      </c>
      <c r="P1107" t="s">
        <v>41</v>
      </c>
      <c r="Q1107" t="s">
        <v>23</v>
      </c>
      <c r="R1107" t="s">
        <v>24</v>
      </c>
      <c r="S1107" t="s">
        <v>71</v>
      </c>
      <c r="T1107" t="s">
        <v>26</v>
      </c>
      <c r="U1107" t="s">
        <v>27</v>
      </c>
    </row>
    <row r="1108" spans="1:21" x14ac:dyDescent="0.35">
      <c r="A1108" t="s">
        <v>2185</v>
      </c>
      <c r="B1108">
        <v>44971001</v>
      </c>
      <c r="C1108">
        <v>1</v>
      </c>
      <c r="D1108" s="1">
        <v>2171.29</v>
      </c>
      <c r="E1108" s="1">
        <v>3578.27</v>
      </c>
      <c r="F1108" s="6">
        <f>Sales[[#This Row],[OrderQuantity]]*Sales[[#This Row],[ItemCost]]</f>
        <v>2171.29</v>
      </c>
      <c r="G1108" s="6">
        <f>Sales[[#This Row],[OrderQuantity]]*Sales[[#This Row],[ItemPrice]]</f>
        <v>3578.27</v>
      </c>
      <c r="H1108" s="6">
        <f>Sales[[#This Row],[TotalRevenue]]-Sales[[#This Row],[TotalCost]]</f>
        <v>1406.98</v>
      </c>
      <c r="I1108" s="4">
        <v>43060</v>
      </c>
      <c r="J1108" s="4" t="str">
        <f>CONCATENATE(TEXT(Sales[[#This Row],[OrderDate]],"yyyy"),"-",TEXT(Sales[[#This Row],[OrderDate]],"mm"))</f>
        <v>2017-11</v>
      </c>
      <c r="K1108" s="4">
        <v>43063</v>
      </c>
      <c r="L1108">
        <v>3</v>
      </c>
      <c r="M1108" t="s">
        <v>2186</v>
      </c>
      <c r="N1108" t="s">
        <v>91</v>
      </c>
      <c r="O1108" t="s">
        <v>40</v>
      </c>
      <c r="P1108" t="s">
        <v>41</v>
      </c>
      <c r="Q1108" t="s">
        <v>23</v>
      </c>
      <c r="R1108" t="s">
        <v>24</v>
      </c>
      <c r="S1108" t="s">
        <v>84</v>
      </c>
      <c r="T1108" t="s">
        <v>26</v>
      </c>
      <c r="U1108" t="s">
        <v>27</v>
      </c>
    </row>
    <row r="1109" spans="1:21" x14ac:dyDescent="0.35">
      <c r="A1109" t="s">
        <v>2187</v>
      </c>
      <c r="B1109">
        <v>44972001</v>
      </c>
      <c r="C1109">
        <v>1</v>
      </c>
      <c r="D1109" s="1">
        <v>2171.29</v>
      </c>
      <c r="E1109" s="1">
        <v>3578.27</v>
      </c>
      <c r="F1109" s="6">
        <f>Sales[[#This Row],[OrderQuantity]]*Sales[[#This Row],[ItemCost]]</f>
        <v>2171.29</v>
      </c>
      <c r="G1109" s="6">
        <f>Sales[[#This Row],[OrderQuantity]]*Sales[[#This Row],[ItemPrice]]</f>
        <v>3578.27</v>
      </c>
      <c r="H1109" s="6">
        <f>Sales[[#This Row],[TotalRevenue]]-Sales[[#This Row],[TotalCost]]</f>
        <v>1406.98</v>
      </c>
      <c r="I1109" s="4">
        <v>43060</v>
      </c>
      <c r="J1109" s="4" t="str">
        <f>CONCATENATE(TEXT(Sales[[#This Row],[OrderDate]],"yyyy"),"-",TEXT(Sales[[#This Row],[OrderDate]],"mm"))</f>
        <v>2017-11</v>
      </c>
      <c r="K1109" s="4">
        <v>43066</v>
      </c>
      <c r="L1109">
        <v>6</v>
      </c>
      <c r="M1109" t="s">
        <v>2188</v>
      </c>
      <c r="N1109" t="s">
        <v>1037</v>
      </c>
      <c r="O1109" t="s">
        <v>115</v>
      </c>
      <c r="P1109" t="s">
        <v>41</v>
      </c>
      <c r="Q1109" t="s">
        <v>23</v>
      </c>
      <c r="R1109" t="s">
        <v>24</v>
      </c>
      <c r="S1109" t="s">
        <v>55</v>
      </c>
      <c r="T1109" t="s">
        <v>26</v>
      </c>
      <c r="U1109" t="s">
        <v>27</v>
      </c>
    </row>
    <row r="1110" spans="1:21" x14ac:dyDescent="0.35">
      <c r="A1110" t="s">
        <v>2193</v>
      </c>
      <c r="B1110">
        <v>44975001</v>
      </c>
      <c r="C1110">
        <v>1</v>
      </c>
      <c r="D1110" s="1">
        <v>2171.29</v>
      </c>
      <c r="E1110" s="1">
        <v>3578.27</v>
      </c>
      <c r="F1110" s="6">
        <f>Sales[[#This Row],[OrderQuantity]]*Sales[[#This Row],[ItemCost]]</f>
        <v>2171.29</v>
      </c>
      <c r="G1110" s="6">
        <f>Sales[[#This Row],[OrderQuantity]]*Sales[[#This Row],[ItemPrice]]</f>
        <v>3578.27</v>
      </c>
      <c r="H1110" s="6">
        <f>Sales[[#This Row],[TotalRevenue]]-Sales[[#This Row],[TotalCost]]</f>
        <v>1406.98</v>
      </c>
      <c r="I1110" s="4">
        <v>43061</v>
      </c>
      <c r="J1110" s="4" t="str">
        <f>CONCATENATE(TEXT(Sales[[#This Row],[OrderDate]],"yyyy"),"-",TEXT(Sales[[#This Row],[OrderDate]],"mm"))</f>
        <v>2017-11</v>
      </c>
      <c r="K1110" s="4">
        <v>43065</v>
      </c>
      <c r="L1110">
        <v>4</v>
      </c>
      <c r="M1110" t="s">
        <v>2194</v>
      </c>
      <c r="N1110" t="s">
        <v>225</v>
      </c>
      <c r="O1110" t="s">
        <v>115</v>
      </c>
      <c r="P1110" t="s">
        <v>41</v>
      </c>
      <c r="Q1110" t="s">
        <v>23</v>
      </c>
      <c r="R1110" t="s">
        <v>24</v>
      </c>
      <c r="S1110" t="s">
        <v>55</v>
      </c>
      <c r="T1110" t="s">
        <v>26</v>
      </c>
      <c r="U1110" t="s">
        <v>27</v>
      </c>
    </row>
    <row r="1111" spans="1:21" x14ac:dyDescent="0.35">
      <c r="A1111" t="s">
        <v>2195</v>
      </c>
      <c r="B1111">
        <v>44976001</v>
      </c>
      <c r="C1111">
        <v>1</v>
      </c>
      <c r="D1111" s="1">
        <v>2171.29</v>
      </c>
      <c r="E1111" s="1">
        <v>3578.27</v>
      </c>
      <c r="F1111" s="6">
        <f>Sales[[#This Row],[OrderQuantity]]*Sales[[#This Row],[ItemCost]]</f>
        <v>2171.29</v>
      </c>
      <c r="G1111" s="6">
        <f>Sales[[#This Row],[OrderQuantity]]*Sales[[#This Row],[ItemPrice]]</f>
        <v>3578.27</v>
      </c>
      <c r="H1111" s="6">
        <f>Sales[[#This Row],[TotalRevenue]]-Sales[[#This Row],[TotalCost]]</f>
        <v>1406.98</v>
      </c>
      <c r="I1111" s="4">
        <v>43061</v>
      </c>
      <c r="J1111" s="4" t="str">
        <f>CONCATENATE(TEXT(Sales[[#This Row],[OrderDate]],"yyyy"),"-",TEXT(Sales[[#This Row],[OrderDate]],"mm"))</f>
        <v>2017-11</v>
      </c>
      <c r="K1111" s="4">
        <v>43065</v>
      </c>
      <c r="L1111">
        <v>4</v>
      </c>
      <c r="M1111" t="s">
        <v>2196</v>
      </c>
      <c r="N1111" t="s">
        <v>2197</v>
      </c>
      <c r="O1111" t="s">
        <v>115</v>
      </c>
      <c r="P1111" t="s">
        <v>41</v>
      </c>
      <c r="Q1111" t="s">
        <v>23</v>
      </c>
      <c r="R1111" t="s">
        <v>24</v>
      </c>
      <c r="S1111" t="s">
        <v>55</v>
      </c>
      <c r="T1111" t="s">
        <v>26</v>
      </c>
      <c r="U1111" t="s">
        <v>27</v>
      </c>
    </row>
    <row r="1112" spans="1:21" x14ac:dyDescent="0.35">
      <c r="A1112" t="s">
        <v>2198</v>
      </c>
      <c r="B1112">
        <v>44977001</v>
      </c>
      <c r="C1112">
        <v>1</v>
      </c>
      <c r="D1112" s="1">
        <v>2171.29</v>
      </c>
      <c r="E1112" s="1">
        <v>3578.27</v>
      </c>
      <c r="F1112" s="6">
        <f>Sales[[#This Row],[OrderQuantity]]*Sales[[#This Row],[ItemCost]]</f>
        <v>2171.29</v>
      </c>
      <c r="G1112" s="6">
        <f>Sales[[#This Row],[OrderQuantity]]*Sales[[#This Row],[ItemPrice]]</f>
        <v>3578.27</v>
      </c>
      <c r="H1112" s="6">
        <f>Sales[[#This Row],[TotalRevenue]]-Sales[[#This Row],[TotalCost]]</f>
        <v>1406.98</v>
      </c>
      <c r="I1112" s="4">
        <v>43061</v>
      </c>
      <c r="J1112" s="4" t="str">
        <f>CONCATENATE(TEXT(Sales[[#This Row],[OrderDate]],"yyyy"),"-",TEXT(Sales[[#This Row],[OrderDate]],"mm"))</f>
        <v>2017-11</v>
      </c>
      <c r="K1112" s="4">
        <v>43066</v>
      </c>
      <c r="L1112">
        <v>5</v>
      </c>
      <c r="M1112" t="s">
        <v>2199</v>
      </c>
      <c r="N1112" t="s">
        <v>1811</v>
      </c>
      <c r="O1112" t="s">
        <v>45</v>
      </c>
      <c r="P1112" t="s">
        <v>41</v>
      </c>
      <c r="Q1112" t="s">
        <v>23</v>
      </c>
      <c r="R1112" t="s">
        <v>24</v>
      </c>
      <c r="S1112" t="s">
        <v>84</v>
      </c>
      <c r="T1112" t="s">
        <v>26</v>
      </c>
      <c r="U1112" t="s">
        <v>27</v>
      </c>
    </row>
    <row r="1113" spans="1:21" x14ac:dyDescent="0.35">
      <c r="A1113" t="s">
        <v>2200</v>
      </c>
      <c r="B1113">
        <v>44978001</v>
      </c>
      <c r="C1113">
        <v>1</v>
      </c>
      <c r="D1113" s="1">
        <v>413.15</v>
      </c>
      <c r="E1113" s="1">
        <v>699.1</v>
      </c>
      <c r="F1113" s="6">
        <f>Sales[[#This Row],[OrderQuantity]]*Sales[[#This Row],[ItemCost]]</f>
        <v>413.15</v>
      </c>
      <c r="G1113" s="6">
        <f>Sales[[#This Row],[OrderQuantity]]*Sales[[#This Row],[ItemPrice]]</f>
        <v>699.1</v>
      </c>
      <c r="H1113" s="6">
        <f>Sales[[#This Row],[TotalRevenue]]-Sales[[#This Row],[TotalCost]]</f>
        <v>285.95000000000005</v>
      </c>
      <c r="I1113" s="4">
        <v>43061</v>
      </c>
      <c r="J1113" s="4" t="str">
        <f>CONCATENATE(TEXT(Sales[[#This Row],[OrderDate]],"yyyy"),"-",TEXT(Sales[[#This Row],[OrderDate]],"mm"))</f>
        <v>2017-11</v>
      </c>
      <c r="K1113" s="4">
        <v>43067</v>
      </c>
      <c r="L1113">
        <v>6</v>
      </c>
      <c r="M1113" t="s">
        <v>2201</v>
      </c>
      <c r="N1113" t="s">
        <v>44</v>
      </c>
      <c r="O1113" t="s">
        <v>45</v>
      </c>
      <c r="P1113" t="s">
        <v>41</v>
      </c>
      <c r="Q1113" t="s">
        <v>23</v>
      </c>
      <c r="R1113" t="s">
        <v>24</v>
      </c>
      <c r="S1113" t="s">
        <v>492</v>
      </c>
      <c r="T1113" t="s">
        <v>26</v>
      </c>
      <c r="U1113" t="s">
        <v>47</v>
      </c>
    </row>
    <row r="1114" spans="1:21" x14ac:dyDescent="0.35">
      <c r="A1114" t="s">
        <v>2208</v>
      </c>
      <c r="B1114">
        <v>44982001</v>
      </c>
      <c r="C1114">
        <v>1</v>
      </c>
      <c r="D1114" s="1">
        <v>2171.29</v>
      </c>
      <c r="E1114" s="1">
        <v>3578.27</v>
      </c>
      <c r="F1114" s="6">
        <f>Sales[[#This Row],[OrderQuantity]]*Sales[[#This Row],[ItemCost]]</f>
        <v>2171.29</v>
      </c>
      <c r="G1114" s="6">
        <f>Sales[[#This Row],[OrderQuantity]]*Sales[[#This Row],[ItemPrice]]</f>
        <v>3578.27</v>
      </c>
      <c r="H1114" s="6">
        <f>Sales[[#This Row],[TotalRevenue]]-Sales[[#This Row],[TotalCost]]</f>
        <v>1406.98</v>
      </c>
      <c r="I1114" s="4">
        <v>43062</v>
      </c>
      <c r="J1114" s="4" t="str">
        <f>CONCATENATE(TEXT(Sales[[#This Row],[OrderDate]],"yyyy"),"-",TEXT(Sales[[#This Row],[OrderDate]],"mm"))</f>
        <v>2017-11</v>
      </c>
      <c r="K1114" s="4">
        <v>43066</v>
      </c>
      <c r="L1114">
        <v>4</v>
      </c>
      <c r="M1114" t="s">
        <v>2209</v>
      </c>
      <c r="N1114" t="s">
        <v>305</v>
      </c>
      <c r="O1114" t="s">
        <v>45</v>
      </c>
      <c r="P1114" t="s">
        <v>41</v>
      </c>
      <c r="Q1114" t="s">
        <v>23</v>
      </c>
      <c r="R1114" t="s">
        <v>24</v>
      </c>
      <c r="S1114" t="s">
        <v>71</v>
      </c>
      <c r="T1114" t="s">
        <v>26</v>
      </c>
      <c r="U1114" t="s">
        <v>27</v>
      </c>
    </row>
    <row r="1115" spans="1:21" x14ac:dyDescent="0.35">
      <c r="A1115" t="s">
        <v>2212</v>
      </c>
      <c r="B1115">
        <v>44984001</v>
      </c>
      <c r="C1115">
        <v>1</v>
      </c>
      <c r="D1115" s="1">
        <v>2171.29</v>
      </c>
      <c r="E1115" s="1">
        <v>3578.27</v>
      </c>
      <c r="F1115" s="6">
        <f>Sales[[#This Row],[OrderQuantity]]*Sales[[#This Row],[ItemCost]]</f>
        <v>2171.29</v>
      </c>
      <c r="G1115" s="6">
        <f>Sales[[#This Row],[OrderQuantity]]*Sales[[#This Row],[ItemPrice]]</f>
        <v>3578.27</v>
      </c>
      <c r="H1115" s="6">
        <f>Sales[[#This Row],[TotalRevenue]]-Sales[[#This Row],[TotalCost]]</f>
        <v>1406.98</v>
      </c>
      <c r="I1115" s="4">
        <v>43062</v>
      </c>
      <c r="J1115" s="4" t="str">
        <f>CONCATENATE(TEXT(Sales[[#This Row],[OrderDate]],"yyyy"),"-",TEXT(Sales[[#This Row],[OrderDate]],"mm"))</f>
        <v>2017-11</v>
      </c>
      <c r="K1115" s="4">
        <v>43066</v>
      </c>
      <c r="L1115">
        <v>4</v>
      </c>
      <c r="M1115" t="s">
        <v>2213</v>
      </c>
      <c r="N1115" t="s">
        <v>99</v>
      </c>
      <c r="O1115" t="s">
        <v>45</v>
      </c>
      <c r="P1115" t="s">
        <v>41</v>
      </c>
      <c r="Q1115" t="s">
        <v>23</v>
      </c>
      <c r="R1115" t="s">
        <v>24</v>
      </c>
      <c r="S1115" t="s">
        <v>88</v>
      </c>
      <c r="T1115" t="s">
        <v>26</v>
      </c>
      <c r="U1115" t="s">
        <v>27</v>
      </c>
    </row>
    <row r="1116" spans="1:21" x14ac:dyDescent="0.35">
      <c r="A1116" t="s">
        <v>2222</v>
      </c>
      <c r="B1116">
        <v>44989001</v>
      </c>
      <c r="C1116">
        <v>1</v>
      </c>
      <c r="D1116" s="1">
        <v>2171.29</v>
      </c>
      <c r="E1116" s="1">
        <v>3578.27</v>
      </c>
      <c r="F1116" s="6">
        <f>Sales[[#This Row],[OrderQuantity]]*Sales[[#This Row],[ItemCost]]</f>
        <v>2171.29</v>
      </c>
      <c r="G1116" s="6">
        <f>Sales[[#This Row],[OrderQuantity]]*Sales[[#This Row],[ItemPrice]]</f>
        <v>3578.27</v>
      </c>
      <c r="H1116" s="6">
        <f>Sales[[#This Row],[TotalRevenue]]-Sales[[#This Row],[TotalCost]]</f>
        <v>1406.98</v>
      </c>
      <c r="I1116" s="4">
        <v>43063</v>
      </c>
      <c r="J1116" s="4" t="str">
        <f>CONCATENATE(TEXT(Sales[[#This Row],[OrderDate]],"yyyy"),"-",TEXT(Sales[[#This Row],[OrderDate]],"mm"))</f>
        <v>2017-11</v>
      </c>
      <c r="K1116" s="4">
        <v>43070</v>
      </c>
      <c r="L1116">
        <v>7</v>
      </c>
      <c r="M1116" t="s">
        <v>2223</v>
      </c>
      <c r="N1116" t="s">
        <v>319</v>
      </c>
      <c r="O1116" t="s">
        <v>40</v>
      </c>
      <c r="P1116" t="s">
        <v>41</v>
      </c>
      <c r="Q1116" t="s">
        <v>23</v>
      </c>
      <c r="R1116" t="s">
        <v>24</v>
      </c>
      <c r="S1116" t="s">
        <v>55</v>
      </c>
      <c r="T1116" t="s">
        <v>26</v>
      </c>
      <c r="U1116" t="s">
        <v>27</v>
      </c>
    </row>
    <row r="1117" spans="1:21" x14ac:dyDescent="0.35">
      <c r="A1117" t="s">
        <v>2224</v>
      </c>
      <c r="B1117">
        <v>44990001</v>
      </c>
      <c r="C1117">
        <v>1</v>
      </c>
      <c r="D1117" s="1">
        <v>413.15</v>
      </c>
      <c r="E1117" s="1">
        <v>699.1</v>
      </c>
      <c r="F1117" s="6">
        <f>Sales[[#This Row],[OrderQuantity]]*Sales[[#This Row],[ItemCost]]</f>
        <v>413.15</v>
      </c>
      <c r="G1117" s="6">
        <f>Sales[[#This Row],[OrderQuantity]]*Sales[[#This Row],[ItemPrice]]</f>
        <v>699.1</v>
      </c>
      <c r="H1117" s="6">
        <f>Sales[[#This Row],[TotalRevenue]]-Sales[[#This Row],[TotalCost]]</f>
        <v>285.95000000000005</v>
      </c>
      <c r="I1117" s="4">
        <v>43063</v>
      </c>
      <c r="J1117" s="4" t="str">
        <f>CONCATENATE(TEXT(Sales[[#This Row],[OrderDate]],"yyyy"),"-",TEXT(Sales[[#This Row],[OrderDate]],"mm"))</f>
        <v>2017-11</v>
      </c>
      <c r="K1117" s="4">
        <v>43071</v>
      </c>
      <c r="L1117">
        <v>8</v>
      </c>
      <c r="M1117" t="s">
        <v>2225</v>
      </c>
      <c r="N1117" t="s">
        <v>984</v>
      </c>
      <c r="O1117" t="s">
        <v>45</v>
      </c>
      <c r="P1117" t="s">
        <v>41</v>
      </c>
      <c r="Q1117" t="s">
        <v>23</v>
      </c>
      <c r="R1117" t="s">
        <v>24</v>
      </c>
      <c r="S1117" t="s">
        <v>414</v>
      </c>
      <c r="T1117" t="s">
        <v>1</v>
      </c>
      <c r="U1117" t="s">
        <v>47</v>
      </c>
    </row>
    <row r="1118" spans="1:21" x14ac:dyDescent="0.35">
      <c r="A1118" t="s">
        <v>2232</v>
      </c>
      <c r="B1118">
        <v>44994001</v>
      </c>
      <c r="C1118">
        <v>1</v>
      </c>
      <c r="D1118" s="1">
        <v>2171.29</v>
      </c>
      <c r="E1118" s="1">
        <v>3578.27</v>
      </c>
      <c r="F1118" s="6">
        <f>Sales[[#This Row],[OrderQuantity]]*Sales[[#This Row],[ItemCost]]</f>
        <v>2171.29</v>
      </c>
      <c r="G1118" s="6">
        <f>Sales[[#This Row],[OrderQuantity]]*Sales[[#This Row],[ItemPrice]]</f>
        <v>3578.27</v>
      </c>
      <c r="H1118" s="6">
        <f>Sales[[#This Row],[TotalRevenue]]-Sales[[#This Row],[TotalCost]]</f>
        <v>1406.98</v>
      </c>
      <c r="I1118" s="4">
        <v>43064</v>
      </c>
      <c r="J1118" s="4" t="str">
        <f>CONCATENATE(TEXT(Sales[[#This Row],[OrderDate]],"yyyy"),"-",TEXT(Sales[[#This Row],[OrderDate]],"mm"))</f>
        <v>2017-11</v>
      </c>
      <c r="K1118" s="4">
        <v>43073</v>
      </c>
      <c r="L1118">
        <v>9</v>
      </c>
      <c r="M1118" t="s">
        <v>2233</v>
      </c>
      <c r="N1118" t="s">
        <v>987</v>
      </c>
      <c r="O1118" t="s">
        <v>45</v>
      </c>
      <c r="P1118" t="s">
        <v>41</v>
      </c>
      <c r="Q1118" t="s">
        <v>23</v>
      </c>
      <c r="R1118" t="s">
        <v>24</v>
      </c>
      <c r="S1118" t="s">
        <v>55</v>
      </c>
      <c r="T1118" t="s">
        <v>26</v>
      </c>
      <c r="U1118" t="s">
        <v>27</v>
      </c>
    </row>
    <row r="1119" spans="1:21" x14ac:dyDescent="0.35">
      <c r="A1119" t="s">
        <v>2234</v>
      </c>
      <c r="B1119">
        <v>44995001</v>
      </c>
      <c r="C1119">
        <v>1</v>
      </c>
      <c r="D1119" s="1">
        <v>2171.29</v>
      </c>
      <c r="E1119" s="1">
        <v>3578.27</v>
      </c>
      <c r="F1119" s="6">
        <f>Sales[[#This Row],[OrderQuantity]]*Sales[[#This Row],[ItemCost]]</f>
        <v>2171.29</v>
      </c>
      <c r="G1119" s="6">
        <f>Sales[[#This Row],[OrderQuantity]]*Sales[[#This Row],[ItemPrice]]</f>
        <v>3578.27</v>
      </c>
      <c r="H1119" s="6">
        <f>Sales[[#This Row],[TotalRevenue]]-Sales[[#This Row],[TotalCost]]</f>
        <v>1406.98</v>
      </c>
      <c r="I1119" s="4">
        <v>43064</v>
      </c>
      <c r="J1119" s="4" t="str">
        <f>CONCATENATE(TEXT(Sales[[#This Row],[OrderDate]],"yyyy"),"-",TEXT(Sales[[#This Row],[OrderDate]],"mm"))</f>
        <v>2017-11</v>
      </c>
      <c r="K1119" s="4">
        <v>43072</v>
      </c>
      <c r="L1119">
        <v>8</v>
      </c>
      <c r="M1119" t="s">
        <v>2235</v>
      </c>
      <c r="N1119" t="s">
        <v>1811</v>
      </c>
      <c r="O1119" t="s">
        <v>45</v>
      </c>
      <c r="P1119" t="s">
        <v>41</v>
      </c>
      <c r="Q1119" t="s">
        <v>23</v>
      </c>
      <c r="R1119" t="s">
        <v>24</v>
      </c>
      <c r="S1119" t="s">
        <v>84</v>
      </c>
      <c r="T1119" t="s">
        <v>26</v>
      </c>
      <c r="U1119" t="s">
        <v>27</v>
      </c>
    </row>
    <row r="1120" spans="1:21" x14ac:dyDescent="0.35">
      <c r="A1120" t="s">
        <v>2236</v>
      </c>
      <c r="B1120">
        <v>44996001</v>
      </c>
      <c r="C1120">
        <v>1</v>
      </c>
      <c r="D1120" s="1">
        <v>1898.09</v>
      </c>
      <c r="E1120" s="1">
        <v>3374.99</v>
      </c>
      <c r="F1120" s="6">
        <f>Sales[[#This Row],[OrderQuantity]]*Sales[[#This Row],[ItemCost]]</f>
        <v>1898.09</v>
      </c>
      <c r="G1120" s="6">
        <f>Sales[[#This Row],[OrderQuantity]]*Sales[[#This Row],[ItemPrice]]</f>
        <v>3374.99</v>
      </c>
      <c r="H1120" s="6">
        <f>Sales[[#This Row],[TotalRevenue]]-Sales[[#This Row],[TotalCost]]</f>
        <v>1476.8999999999999</v>
      </c>
      <c r="I1120" s="4">
        <v>43064</v>
      </c>
      <c r="J1120" s="4" t="str">
        <f>CONCATENATE(TEXT(Sales[[#This Row],[OrderDate]],"yyyy"),"-",TEXT(Sales[[#This Row],[OrderDate]],"mm"))</f>
        <v>2017-11</v>
      </c>
      <c r="K1120" s="4">
        <v>43074</v>
      </c>
      <c r="L1120">
        <v>10</v>
      </c>
      <c r="M1120" t="s">
        <v>2237</v>
      </c>
      <c r="N1120" t="s">
        <v>1628</v>
      </c>
      <c r="O1120" t="s">
        <v>115</v>
      </c>
      <c r="P1120" t="s">
        <v>41</v>
      </c>
      <c r="Q1120" t="s">
        <v>23</v>
      </c>
      <c r="R1120" t="s">
        <v>33</v>
      </c>
      <c r="S1120" t="s">
        <v>435</v>
      </c>
      <c r="T1120" t="s">
        <v>1</v>
      </c>
      <c r="U1120" t="s">
        <v>36</v>
      </c>
    </row>
    <row r="1121" spans="1:21" x14ac:dyDescent="0.35">
      <c r="A1121" t="s">
        <v>2238</v>
      </c>
      <c r="B1121">
        <v>44997001</v>
      </c>
      <c r="C1121">
        <v>1</v>
      </c>
      <c r="D1121" s="1">
        <v>2171.29</v>
      </c>
      <c r="E1121" s="1">
        <v>3578.27</v>
      </c>
      <c r="F1121" s="6">
        <f>Sales[[#This Row],[OrderQuantity]]*Sales[[#This Row],[ItemCost]]</f>
        <v>2171.29</v>
      </c>
      <c r="G1121" s="6">
        <f>Sales[[#This Row],[OrderQuantity]]*Sales[[#This Row],[ItemPrice]]</f>
        <v>3578.27</v>
      </c>
      <c r="H1121" s="6">
        <f>Sales[[#This Row],[TotalRevenue]]-Sales[[#This Row],[TotalCost]]</f>
        <v>1406.98</v>
      </c>
      <c r="I1121" s="4">
        <v>43064</v>
      </c>
      <c r="J1121" s="4" t="str">
        <f>CONCATENATE(TEXT(Sales[[#This Row],[OrderDate]],"yyyy"),"-",TEXT(Sales[[#This Row],[OrderDate]],"mm"))</f>
        <v>2017-11</v>
      </c>
      <c r="K1121" s="4">
        <v>43071</v>
      </c>
      <c r="L1121">
        <v>7</v>
      </c>
      <c r="M1121" t="s">
        <v>2239</v>
      </c>
      <c r="N1121" t="s">
        <v>1822</v>
      </c>
      <c r="O1121" t="s">
        <v>115</v>
      </c>
      <c r="P1121" t="s">
        <v>41</v>
      </c>
      <c r="Q1121" t="s">
        <v>23</v>
      </c>
      <c r="R1121" t="s">
        <v>24</v>
      </c>
      <c r="S1121" t="s">
        <v>25</v>
      </c>
      <c r="T1121" t="s">
        <v>26</v>
      </c>
      <c r="U1121" t="s">
        <v>27</v>
      </c>
    </row>
    <row r="1122" spans="1:21" x14ac:dyDescent="0.35">
      <c r="A1122" t="s">
        <v>2240</v>
      </c>
      <c r="B1122">
        <v>44998001</v>
      </c>
      <c r="C1122">
        <v>1</v>
      </c>
      <c r="D1122" s="1">
        <v>413.15</v>
      </c>
      <c r="E1122" s="1">
        <v>699.1</v>
      </c>
      <c r="F1122" s="6">
        <f>Sales[[#This Row],[OrderQuantity]]*Sales[[#This Row],[ItemCost]]</f>
        <v>413.15</v>
      </c>
      <c r="G1122" s="6">
        <f>Sales[[#This Row],[OrderQuantity]]*Sales[[#This Row],[ItemPrice]]</f>
        <v>699.1</v>
      </c>
      <c r="H1122" s="6">
        <f>Sales[[#This Row],[TotalRevenue]]-Sales[[#This Row],[TotalCost]]</f>
        <v>285.95000000000005</v>
      </c>
      <c r="I1122" s="4">
        <v>43064</v>
      </c>
      <c r="J1122" s="4" t="str">
        <f>CONCATENATE(TEXT(Sales[[#This Row],[OrderDate]],"yyyy"),"-",TEXT(Sales[[#This Row],[OrderDate]],"mm"))</f>
        <v>2017-11</v>
      </c>
      <c r="K1122" s="4">
        <v>43072</v>
      </c>
      <c r="L1122">
        <v>8</v>
      </c>
      <c r="M1122" t="s">
        <v>2241</v>
      </c>
      <c r="N1122" t="s">
        <v>987</v>
      </c>
      <c r="O1122" t="s">
        <v>45</v>
      </c>
      <c r="P1122" t="s">
        <v>41</v>
      </c>
      <c r="Q1122" t="s">
        <v>23</v>
      </c>
      <c r="R1122" t="s">
        <v>24</v>
      </c>
      <c r="S1122" t="s">
        <v>1095</v>
      </c>
      <c r="T1122" t="s">
        <v>1</v>
      </c>
      <c r="U1122" t="s">
        <v>47</v>
      </c>
    </row>
    <row r="1123" spans="1:21" x14ac:dyDescent="0.35">
      <c r="A1123" t="s">
        <v>2250</v>
      </c>
      <c r="B1123">
        <v>45003001</v>
      </c>
      <c r="C1123">
        <v>1</v>
      </c>
      <c r="D1123" s="1">
        <v>2171.29</v>
      </c>
      <c r="E1123" s="1">
        <v>3578.27</v>
      </c>
      <c r="F1123" s="6">
        <f>Sales[[#This Row],[OrderQuantity]]*Sales[[#This Row],[ItemCost]]</f>
        <v>2171.29</v>
      </c>
      <c r="G1123" s="6">
        <f>Sales[[#This Row],[OrderQuantity]]*Sales[[#This Row],[ItemPrice]]</f>
        <v>3578.27</v>
      </c>
      <c r="H1123" s="6">
        <f>Sales[[#This Row],[TotalRevenue]]-Sales[[#This Row],[TotalCost]]</f>
        <v>1406.98</v>
      </c>
      <c r="I1123" s="4">
        <v>43065</v>
      </c>
      <c r="J1123" s="4" t="str">
        <f>CONCATENATE(TEXT(Sales[[#This Row],[OrderDate]],"yyyy"),"-",TEXT(Sales[[#This Row],[OrderDate]],"mm"))</f>
        <v>2017-11</v>
      </c>
      <c r="K1123" s="4">
        <v>43069</v>
      </c>
      <c r="L1123">
        <v>4</v>
      </c>
      <c r="M1123" t="s">
        <v>2251</v>
      </c>
      <c r="N1123" t="s">
        <v>470</v>
      </c>
      <c r="O1123" t="s">
        <v>45</v>
      </c>
      <c r="P1123" t="s">
        <v>41</v>
      </c>
      <c r="Q1123" t="s">
        <v>23</v>
      </c>
      <c r="R1123" t="s">
        <v>24</v>
      </c>
      <c r="S1123" t="s">
        <v>88</v>
      </c>
      <c r="T1123" t="s">
        <v>26</v>
      </c>
      <c r="U1123" t="s">
        <v>27</v>
      </c>
    </row>
    <row r="1124" spans="1:21" x14ac:dyDescent="0.35">
      <c r="A1124" t="s">
        <v>2252</v>
      </c>
      <c r="B1124">
        <v>45004001</v>
      </c>
      <c r="C1124">
        <v>1</v>
      </c>
      <c r="D1124" s="1">
        <v>2171.29</v>
      </c>
      <c r="E1124" s="1">
        <v>3578.27</v>
      </c>
      <c r="F1124" s="6">
        <f>Sales[[#This Row],[OrderQuantity]]*Sales[[#This Row],[ItemCost]]</f>
        <v>2171.29</v>
      </c>
      <c r="G1124" s="6">
        <f>Sales[[#This Row],[OrderQuantity]]*Sales[[#This Row],[ItemPrice]]</f>
        <v>3578.27</v>
      </c>
      <c r="H1124" s="6">
        <f>Sales[[#This Row],[TotalRevenue]]-Sales[[#This Row],[TotalCost]]</f>
        <v>1406.98</v>
      </c>
      <c r="I1124" s="4">
        <v>43065</v>
      </c>
      <c r="J1124" s="4" t="str">
        <f>CONCATENATE(TEXT(Sales[[#This Row],[OrderDate]],"yyyy"),"-",TEXT(Sales[[#This Row],[OrderDate]],"mm"))</f>
        <v>2017-11</v>
      </c>
      <c r="K1124" s="4">
        <v>43072</v>
      </c>
      <c r="L1124">
        <v>7</v>
      </c>
      <c r="M1124" t="s">
        <v>2253</v>
      </c>
      <c r="N1124" t="s">
        <v>655</v>
      </c>
      <c r="O1124" t="s">
        <v>45</v>
      </c>
      <c r="P1124" t="s">
        <v>41</v>
      </c>
      <c r="Q1124" t="s">
        <v>23</v>
      </c>
      <c r="R1124" t="s">
        <v>24</v>
      </c>
      <c r="S1124" t="s">
        <v>88</v>
      </c>
      <c r="T1124" t="s">
        <v>26</v>
      </c>
      <c r="U1124" t="s">
        <v>27</v>
      </c>
    </row>
    <row r="1125" spans="1:21" x14ac:dyDescent="0.35">
      <c r="A1125" t="s">
        <v>2254</v>
      </c>
      <c r="B1125">
        <v>45005001</v>
      </c>
      <c r="C1125">
        <v>1</v>
      </c>
      <c r="D1125" s="1">
        <v>2171.29</v>
      </c>
      <c r="E1125" s="1">
        <v>3578.27</v>
      </c>
      <c r="F1125" s="6">
        <f>Sales[[#This Row],[OrderQuantity]]*Sales[[#This Row],[ItemCost]]</f>
        <v>2171.29</v>
      </c>
      <c r="G1125" s="6">
        <f>Sales[[#This Row],[OrderQuantity]]*Sales[[#This Row],[ItemPrice]]</f>
        <v>3578.27</v>
      </c>
      <c r="H1125" s="6">
        <f>Sales[[#This Row],[TotalRevenue]]-Sales[[#This Row],[TotalCost]]</f>
        <v>1406.98</v>
      </c>
      <c r="I1125" s="4">
        <v>43065</v>
      </c>
      <c r="J1125" s="4" t="str">
        <f>CONCATENATE(TEXT(Sales[[#This Row],[OrderDate]],"yyyy"),"-",TEXT(Sales[[#This Row],[OrderDate]],"mm"))</f>
        <v>2017-11</v>
      </c>
      <c r="K1125" s="4">
        <v>43067</v>
      </c>
      <c r="L1125">
        <v>2</v>
      </c>
      <c r="M1125" t="s">
        <v>2255</v>
      </c>
      <c r="N1125" t="s">
        <v>141</v>
      </c>
      <c r="O1125" t="s">
        <v>45</v>
      </c>
      <c r="P1125" t="s">
        <v>41</v>
      </c>
      <c r="Q1125" t="s">
        <v>23</v>
      </c>
      <c r="R1125" t="s">
        <v>24</v>
      </c>
      <c r="S1125" t="s">
        <v>71</v>
      </c>
      <c r="T1125" t="s">
        <v>26</v>
      </c>
      <c r="U1125" t="s">
        <v>27</v>
      </c>
    </row>
    <row r="1126" spans="1:21" x14ac:dyDescent="0.35">
      <c r="A1126" t="s">
        <v>2264</v>
      </c>
      <c r="B1126">
        <v>45010001</v>
      </c>
      <c r="C1126">
        <v>1</v>
      </c>
      <c r="D1126" s="1">
        <v>2171.29</v>
      </c>
      <c r="E1126" s="1">
        <v>3578.27</v>
      </c>
      <c r="F1126" s="6">
        <f>Sales[[#This Row],[OrderQuantity]]*Sales[[#This Row],[ItemCost]]</f>
        <v>2171.29</v>
      </c>
      <c r="G1126" s="6">
        <f>Sales[[#This Row],[OrderQuantity]]*Sales[[#This Row],[ItemPrice]]</f>
        <v>3578.27</v>
      </c>
      <c r="H1126" s="6">
        <f>Sales[[#This Row],[TotalRevenue]]-Sales[[#This Row],[TotalCost]]</f>
        <v>1406.98</v>
      </c>
      <c r="I1126" s="4">
        <v>43066</v>
      </c>
      <c r="J1126" s="4" t="str">
        <f>CONCATENATE(TEXT(Sales[[#This Row],[OrderDate]],"yyyy"),"-",TEXT(Sales[[#This Row],[OrderDate]],"mm"))</f>
        <v>2017-11</v>
      </c>
      <c r="K1126" s="4">
        <v>43071</v>
      </c>
      <c r="L1126">
        <v>5</v>
      </c>
      <c r="M1126" t="s">
        <v>2265</v>
      </c>
      <c r="N1126" t="s">
        <v>163</v>
      </c>
      <c r="O1126" t="s">
        <v>115</v>
      </c>
      <c r="P1126" t="s">
        <v>41</v>
      </c>
      <c r="Q1126" t="s">
        <v>23</v>
      </c>
      <c r="R1126" t="s">
        <v>24</v>
      </c>
      <c r="S1126" t="s">
        <v>84</v>
      </c>
      <c r="T1126" t="s">
        <v>26</v>
      </c>
      <c r="U1126" t="s">
        <v>27</v>
      </c>
    </row>
    <row r="1127" spans="1:21" x14ac:dyDescent="0.35">
      <c r="A1127" t="s">
        <v>2268</v>
      </c>
      <c r="B1127">
        <v>45012001</v>
      </c>
      <c r="C1127">
        <v>1</v>
      </c>
      <c r="D1127" s="1">
        <v>413.15</v>
      </c>
      <c r="E1127" s="1">
        <v>699.1</v>
      </c>
      <c r="F1127" s="6">
        <f>Sales[[#This Row],[OrderQuantity]]*Sales[[#This Row],[ItemCost]]</f>
        <v>413.15</v>
      </c>
      <c r="G1127" s="6">
        <f>Sales[[#This Row],[OrderQuantity]]*Sales[[#This Row],[ItemPrice]]</f>
        <v>699.1</v>
      </c>
      <c r="H1127" s="6">
        <f>Sales[[#This Row],[TotalRevenue]]-Sales[[#This Row],[TotalCost]]</f>
        <v>285.95000000000005</v>
      </c>
      <c r="I1127" s="4">
        <v>43066</v>
      </c>
      <c r="J1127" s="4" t="str">
        <f>CONCATENATE(TEXT(Sales[[#This Row],[OrderDate]],"yyyy"),"-",TEXT(Sales[[#This Row],[OrderDate]],"mm"))</f>
        <v>2017-11</v>
      </c>
      <c r="K1127" s="4">
        <v>43072</v>
      </c>
      <c r="L1127">
        <v>6</v>
      </c>
      <c r="M1127" t="s">
        <v>2269</v>
      </c>
      <c r="N1127" t="s">
        <v>697</v>
      </c>
      <c r="O1127" t="s">
        <v>115</v>
      </c>
      <c r="P1127" t="s">
        <v>41</v>
      </c>
      <c r="Q1127" t="s">
        <v>23</v>
      </c>
      <c r="R1127" t="s">
        <v>24</v>
      </c>
      <c r="S1127" t="s">
        <v>337</v>
      </c>
      <c r="T1127" t="s">
        <v>1</v>
      </c>
      <c r="U1127" t="s">
        <v>47</v>
      </c>
    </row>
    <row r="1128" spans="1:21" x14ac:dyDescent="0.35">
      <c r="A1128" t="s">
        <v>2279</v>
      </c>
      <c r="B1128">
        <v>45017001</v>
      </c>
      <c r="C1128">
        <v>1</v>
      </c>
      <c r="D1128" s="1">
        <v>2171.29</v>
      </c>
      <c r="E1128" s="1">
        <v>3578.27</v>
      </c>
      <c r="F1128" s="6">
        <f>Sales[[#This Row],[OrderQuantity]]*Sales[[#This Row],[ItemCost]]</f>
        <v>2171.29</v>
      </c>
      <c r="G1128" s="6">
        <f>Sales[[#This Row],[OrderQuantity]]*Sales[[#This Row],[ItemPrice]]</f>
        <v>3578.27</v>
      </c>
      <c r="H1128" s="6">
        <f>Sales[[#This Row],[TotalRevenue]]-Sales[[#This Row],[TotalCost]]</f>
        <v>1406.98</v>
      </c>
      <c r="I1128" s="4">
        <v>43067</v>
      </c>
      <c r="J1128" s="4" t="str">
        <f>CONCATENATE(TEXT(Sales[[#This Row],[OrderDate]],"yyyy"),"-",TEXT(Sales[[#This Row],[OrderDate]],"mm"))</f>
        <v>2017-11</v>
      </c>
      <c r="K1128" s="4">
        <v>43074</v>
      </c>
      <c r="L1128">
        <v>7</v>
      </c>
      <c r="M1128" t="s">
        <v>2280</v>
      </c>
      <c r="N1128" t="s">
        <v>1066</v>
      </c>
      <c r="O1128" t="s">
        <v>40</v>
      </c>
      <c r="P1128" t="s">
        <v>41</v>
      </c>
      <c r="Q1128" t="s">
        <v>23</v>
      </c>
      <c r="R1128" t="s">
        <v>24</v>
      </c>
      <c r="S1128" t="s">
        <v>71</v>
      </c>
      <c r="T1128" t="s">
        <v>26</v>
      </c>
      <c r="U1128" t="s">
        <v>27</v>
      </c>
    </row>
    <row r="1129" spans="1:21" x14ac:dyDescent="0.35">
      <c r="A1129" t="s">
        <v>2296</v>
      </c>
      <c r="B1129">
        <v>45025001</v>
      </c>
      <c r="C1129">
        <v>1</v>
      </c>
      <c r="D1129" s="1">
        <v>2171.29</v>
      </c>
      <c r="E1129" s="1">
        <v>3578.27</v>
      </c>
      <c r="F1129" s="6">
        <f>Sales[[#This Row],[OrderQuantity]]*Sales[[#This Row],[ItemCost]]</f>
        <v>2171.29</v>
      </c>
      <c r="G1129" s="6">
        <f>Sales[[#This Row],[OrderQuantity]]*Sales[[#This Row],[ItemPrice]]</f>
        <v>3578.27</v>
      </c>
      <c r="H1129" s="6">
        <f>Sales[[#This Row],[TotalRevenue]]-Sales[[#This Row],[TotalCost]]</f>
        <v>1406.98</v>
      </c>
      <c r="I1129" s="4">
        <v>43068</v>
      </c>
      <c r="J1129" s="4" t="str">
        <f>CONCATENATE(TEXT(Sales[[#This Row],[OrderDate]],"yyyy"),"-",TEXT(Sales[[#This Row],[OrderDate]],"mm"))</f>
        <v>2017-11</v>
      </c>
      <c r="K1129" s="4">
        <v>43078</v>
      </c>
      <c r="L1129">
        <v>10</v>
      </c>
      <c r="M1129" t="s">
        <v>2297</v>
      </c>
      <c r="N1129" t="s">
        <v>247</v>
      </c>
      <c r="O1129" t="s">
        <v>45</v>
      </c>
      <c r="P1129" t="s">
        <v>41</v>
      </c>
      <c r="Q1129" t="s">
        <v>23</v>
      </c>
      <c r="R1129" t="s">
        <v>24</v>
      </c>
      <c r="S1129" t="s">
        <v>55</v>
      </c>
      <c r="T1129" t="s">
        <v>26</v>
      </c>
      <c r="U1129" t="s">
        <v>27</v>
      </c>
    </row>
    <row r="1130" spans="1:21" x14ac:dyDescent="0.35">
      <c r="A1130" t="s">
        <v>2298</v>
      </c>
      <c r="B1130">
        <v>45026001</v>
      </c>
      <c r="C1130">
        <v>1</v>
      </c>
      <c r="D1130" s="1">
        <v>1912.15</v>
      </c>
      <c r="E1130" s="1">
        <v>3399.99</v>
      </c>
      <c r="F1130" s="6">
        <f>Sales[[#This Row],[OrderQuantity]]*Sales[[#This Row],[ItemCost]]</f>
        <v>1912.15</v>
      </c>
      <c r="G1130" s="6">
        <f>Sales[[#This Row],[OrderQuantity]]*Sales[[#This Row],[ItemPrice]]</f>
        <v>3399.99</v>
      </c>
      <c r="H1130" s="6">
        <f>Sales[[#This Row],[TotalRevenue]]-Sales[[#This Row],[TotalCost]]</f>
        <v>1487.8399999999997</v>
      </c>
      <c r="I1130" s="4">
        <v>43068</v>
      </c>
      <c r="J1130" s="4" t="str">
        <f>CONCATENATE(TEXT(Sales[[#This Row],[OrderDate]],"yyyy"),"-",TEXT(Sales[[#This Row],[OrderDate]],"mm"))</f>
        <v>2017-11</v>
      </c>
      <c r="K1130" s="4">
        <v>43074</v>
      </c>
      <c r="L1130">
        <v>6</v>
      </c>
      <c r="M1130" t="s">
        <v>2299</v>
      </c>
      <c r="N1130" t="s">
        <v>1822</v>
      </c>
      <c r="O1130" t="s">
        <v>115</v>
      </c>
      <c r="P1130" t="s">
        <v>41</v>
      </c>
      <c r="Q1130" t="s">
        <v>23</v>
      </c>
      <c r="R1130" t="s">
        <v>33</v>
      </c>
      <c r="S1130" t="s">
        <v>67</v>
      </c>
      <c r="T1130" t="s">
        <v>35</v>
      </c>
      <c r="U1130" t="s">
        <v>36</v>
      </c>
    </row>
    <row r="1131" spans="1:21" x14ac:dyDescent="0.35">
      <c r="A1131" t="s">
        <v>2300</v>
      </c>
      <c r="B1131">
        <v>45027001</v>
      </c>
      <c r="C1131">
        <v>1</v>
      </c>
      <c r="D1131" s="1">
        <v>2171.29</v>
      </c>
      <c r="E1131" s="1">
        <v>3578.27</v>
      </c>
      <c r="F1131" s="6">
        <f>Sales[[#This Row],[OrderQuantity]]*Sales[[#This Row],[ItemCost]]</f>
        <v>2171.29</v>
      </c>
      <c r="G1131" s="6">
        <f>Sales[[#This Row],[OrderQuantity]]*Sales[[#This Row],[ItemPrice]]</f>
        <v>3578.27</v>
      </c>
      <c r="H1131" s="6">
        <f>Sales[[#This Row],[TotalRevenue]]-Sales[[#This Row],[TotalCost]]</f>
        <v>1406.98</v>
      </c>
      <c r="I1131" s="4">
        <v>43068</v>
      </c>
      <c r="J1131" s="4" t="str">
        <f>CONCATENATE(TEXT(Sales[[#This Row],[OrderDate]],"yyyy"),"-",TEXT(Sales[[#This Row],[OrderDate]],"mm"))</f>
        <v>2017-11</v>
      </c>
      <c r="K1131" s="4">
        <v>43073</v>
      </c>
      <c r="L1131">
        <v>5</v>
      </c>
      <c r="M1131" t="s">
        <v>2301</v>
      </c>
      <c r="N1131" t="s">
        <v>210</v>
      </c>
      <c r="O1131" t="s">
        <v>115</v>
      </c>
      <c r="P1131" t="s">
        <v>41</v>
      </c>
      <c r="Q1131" t="s">
        <v>23</v>
      </c>
      <c r="R1131" t="s">
        <v>24</v>
      </c>
      <c r="S1131" t="s">
        <v>88</v>
      </c>
      <c r="T1131" t="s">
        <v>26</v>
      </c>
      <c r="U1131" t="s">
        <v>27</v>
      </c>
    </row>
    <row r="1132" spans="1:21" x14ac:dyDescent="0.35">
      <c r="A1132" t="s">
        <v>2313</v>
      </c>
      <c r="B1132">
        <v>45033001</v>
      </c>
      <c r="C1132">
        <v>1</v>
      </c>
      <c r="D1132" s="1">
        <v>2171.29</v>
      </c>
      <c r="E1132" s="1">
        <v>3578.27</v>
      </c>
      <c r="F1132" s="6">
        <f>Sales[[#This Row],[OrderQuantity]]*Sales[[#This Row],[ItemCost]]</f>
        <v>2171.29</v>
      </c>
      <c r="G1132" s="6">
        <f>Sales[[#This Row],[OrderQuantity]]*Sales[[#This Row],[ItemPrice]]</f>
        <v>3578.27</v>
      </c>
      <c r="H1132" s="6">
        <f>Sales[[#This Row],[TotalRevenue]]-Sales[[#This Row],[TotalCost]]</f>
        <v>1406.98</v>
      </c>
      <c r="I1132" s="4">
        <v>43069</v>
      </c>
      <c r="J1132" s="4" t="str">
        <f>CONCATENATE(TEXT(Sales[[#This Row],[OrderDate]],"yyyy"),"-",TEXT(Sales[[#This Row],[OrderDate]],"mm"))</f>
        <v>2017-11</v>
      </c>
      <c r="K1132" s="4">
        <v>43074</v>
      </c>
      <c r="L1132">
        <v>5</v>
      </c>
      <c r="M1132" t="s">
        <v>2314</v>
      </c>
      <c r="N1132" t="s">
        <v>153</v>
      </c>
      <c r="O1132" t="s">
        <v>45</v>
      </c>
      <c r="P1132" t="s">
        <v>41</v>
      </c>
      <c r="Q1132" t="s">
        <v>23</v>
      </c>
      <c r="R1132" t="s">
        <v>24</v>
      </c>
      <c r="S1132" t="s">
        <v>71</v>
      </c>
      <c r="T1132" t="s">
        <v>26</v>
      </c>
      <c r="U1132" t="s">
        <v>27</v>
      </c>
    </row>
    <row r="1133" spans="1:21" x14ac:dyDescent="0.35">
      <c r="A1133" t="s">
        <v>2315</v>
      </c>
      <c r="B1133">
        <v>45034001</v>
      </c>
      <c r="C1133">
        <v>1</v>
      </c>
      <c r="D1133" s="1">
        <v>2171.29</v>
      </c>
      <c r="E1133" s="1">
        <v>3578.27</v>
      </c>
      <c r="F1133" s="6">
        <f>Sales[[#This Row],[OrderQuantity]]*Sales[[#This Row],[ItemCost]]</f>
        <v>2171.29</v>
      </c>
      <c r="G1133" s="6">
        <f>Sales[[#This Row],[OrderQuantity]]*Sales[[#This Row],[ItemPrice]]</f>
        <v>3578.27</v>
      </c>
      <c r="H1133" s="6">
        <f>Sales[[#This Row],[TotalRevenue]]-Sales[[#This Row],[TotalCost]]</f>
        <v>1406.98</v>
      </c>
      <c r="I1133" s="4">
        <v>43069</v>
      </c>
      <c r="J1133" s="4" t="str">
        <f>CONCATENATE(TEXT(Sales[[#This Row],[OrderDate]],"yyyy"),"-",TEXT(Sales[[#This Row],[OrderDate]],"mm"))</f>
        <v>2017-11</v>
      </c>
      <c r="K1133" s="4">
        <v>43079</v>
      </c>
      <c r="L1133">
        <v>10</v>
      </c>
      <c r="M1133" t="s">
        <v>2316</v>
      </c>
      <c r="N1133" t="s">
        <v>210</v>
      </c>
      <c r="O1133" t="s">
        <v>115</v>
      </c>
      <c r="P1133" t="s">
        <v>41</v>
      </c>
      <c r="Q1133" t="s">
        <v>23</v>
      </c>
      <c r="R1133" t="s">
        <v>24</v>
      </c>
      <c r="S1133" t="s">
        <v>25</v>
      </c>
      <c r="T1133" t="s">
        <v>26</v>
      </c>
      <c r="U1133" t="s">
        <v>27</v>
      </c>
    </row>
    <row r="1134" spans="1:21" x14ac:dyDescent="0.35">
      <c r="A1134" t="s">
        <v>2317</v>
      </c>
      <c r="B1134">
        <v>45035001</v>
      </c>
      <c r="C1134">
        <v>1</v>
      </c>
      <c r="D1134" s="1">
        <v>2171.29</v>
      </c>
      <c r="E1134" s="1">
        <v>3578.27</v>
      </c>
      <c r="F1134" s="6">
        <f>Sales[[#This Row],[OrderQuantity]]*Sales[[#This Row],[ItemCost]]</f>
        <v>2171.29</v>
      </c>
      <c r="G1134" s="6">
        <f>Sales[[#This Row],[OrderQuantity]]*Sales[[#This Row],[ItemPrice]]</f>
        <v>3578.27</v>
      </c>
      <c r="H1134" s="6">
        <f>Sales[[#This Row],[TotalRevenue]]-Sales[[#This Row],[TotalCost]]</f>
        <v>1406.98</v>
      </c>
      <c r="I1134" s="4">
        <v>43069</v>
      </c>
      <c r="J1134" s="4" t="str">
        <f>CONCATENATE(TEXT(Sales[[#This Row],[OrderDate]],"yyyy"),"-",TEXT(Sales[[#This Row],[OrderDate]],"mm"))</f>
        <v>2017-11</v>
      </c>
      <c r="K1134" s="4">
        <v>43074</v>
      </c>
      <c r="L1134">
        <v>5</v>
      </c>
      <c r="M1134" t="s">
        <v>2318</v>
      </c>
      <c r="N1134" t="s">
        <v>319</v>
      </c>
      <c r="O1134" t="s">
        <v>40</v>
      </c>
      <c r="P1134" t="s">
        <v>41</v>
      </c>
      <c r="Q1134" t="s">
        <v>23</v>
      </c>
      <c r="R1134" t="s">
        <v>24</v>
      </c>
      <c r="S1134" t="s">
        <v>25</v>
      </c>
      <c r="T1134" t="s">
        <v>26</v>
      </c>
      <c r="U1134" t="s">
        <v>27</v>
      </c>
    </row>
    <row r="1135" spans="1:21" x14ac:dyDescent="0.35">
      <c r="A1135" t="s">
        <v>2319</v>
      </c>
      <c r="B1135">
        <v>45036001</v>
      </c>
      <c r="C1135">
        <v>1</v>
      </c>
      <c r="D1135" s="1">
        <v>2171.29</v>
      </c>
      <c r="E1135" s="1">
        <v>3578.27</v>
      </c>
      <c r="F1135" s="6">
        <f>Sales[[#This Row],[OrderQuantity]]*Sales[[#This Row],[ItemCost]]</f>
        <v>2171.29</v>
      </c>
      <c r="G1135" s="6">
        <f>Sales[[#This Row],[OrderQuantity]]*Sales[[#This Row],[ItemPrice]]</f>
        <v>3578.27</v>
      </c>
      <c r="H1135" s="6">
        <f>Sales[[#This Row],[TotalRevenue]]-Sales[[#This Row],[TotalCost]]</f>
        <v>1406.98</v>
      </c>
      <c r="I1135" s="4">
        <v>43069</v>
      </c>
      <c r="J1135" s="4" t="str">
        <f>CONCATENATE(TEXT(Sales[[#This Row],[OrderDate]],"yyyy"),"-",TEXT(Sales[[#This Row],[OrderDate]],"mm"))</f>
        <v>2017-11</v>
      </c>
      <c r="K1135" s="4">
        <v>43077</v>
      </c>
      <c r="L1135">
        <v>8</v>
      </c>
      <c r="M1135" t="s">
        <v>2320</v>
      </c>
      <c r="N1135" t="s">
        <v>568</v>
      </c>
      <c r="O1135" t="s">
        <v>45</v>
      </c>
      <c r="P1135" t="s">
        <v>41</v>
      </c>
      <c r="Q1135" t="s">
        <v>23</v>
      </c>
      <c r="R1135" t="s">
        <v>24</v>
      </c>
      <c r="S1135" t="s">
        <v>55</v>
      </c>
      <c r="T1135" t="s">
        <v>26</v>
      </c>
      <c r="U1135" t="s">
        <v>27</v>
      </c>
    </row>
    <row r="1136" spans="1:21" x14ac:dyDescent="0.35">
      <c r="A1136" t="s">
        <v>2325</v>
      </c>
      <c r="B1136">
        <v>45079001</v>
      </c>
      <c r="C1136">
        <v>1</v>
      </c>
      <c r="D1136" s="1">
        <v>2171.29</v>
      </c>
      <c r="E1136" s="1">
        <v>3578.27</v>
      </c>
      <c r="F1136" s="6">
        <f>Sales[[#This Row],[OrderQuantity]]*Sales[[#This Row],[ItemCost]]</f>
        <v>2171.29</v>
      </c>
      <c r="G1136" s="6">
        <f>Sales[[#This Row],[OrderQuantity]]*Sales[[#This Row],[ItemPrice]]</f>
        <v>3578.27</v>
      </c>
      <c r="H1136" s="6">
        <f>Sales[[#This Row],[TotalRevenue]]-Sales[[#This Row],[TotalCost]]</f>
        <v>1406.98</v>
      </c>
      <c r="I1136" s="4">
        <v>43070</v>
      </c>
      <c r="J1136" s="4" t="str">
        <f>CONCATENATE(TEXT(Sales[[#This Row],[OrderDate]],"yyyy"),"-",TEXT(Sales[[#This Row],[OrderDate]],"mm"))</f>
        <v>2017-12</v>
      </c>
      <c r="K1136" s="4">
        <v>43075</v>
      </c>
      <c r="L1136">
        <v>5</v>
      </c>
      <c r="M1136" t="s">
        <v>2326</v>
      </c>
      <c r="N1136" t="s">
        <v>1217</v>
      </c>
      <c r="O1136" t="s">
        <v>45</v>
      </c>
      <c r="P1136" t="s">
        <v>41</v>
      </c>
      <c r="Q1136" t="s">
        <v>23</v>
      </c>
      <c r="R1136" t="s">
        <v>24</v>
      </c>
      <c r="S1136" t="s">
        <v>71</v>
      </c>
      <c r="T1136" t="s">
        <v>26</v>
      </c>
      <c r="U1136" t="s">
        <v>27</v>
      </c>
    </row>
    <row r="1137" spans="1:21" x14ac:dyDescent="0.35">
      <c r="A1137" t="s">
        <v>2327</v>
      </c>
      <c r="B1137">
        <v>45080001</v>
      </c>
      <c r="C1137">
        <v>1</v>
      </c>
      <c r="D1137" s="1">
        <v>413.15</v>
      </c>
      <c r="E1137" s="1">
        <v>699.1</v>
      </c>
      <c r="F1137" s="6">
        <f>Sales[[#This Row],[OrderQuantity]]*Sales[[#This Row],[ItemCost]]</f>
        <v>413.15</v>
      </c>
      <c r="G1137" s="6">
        <f>Sales[[#This Row],[OrderQuantity]]*Sales[[#This Row],[ItemPrice]]</f>
        <v>699.1</v>
      </c>
      <c r="H1137" s="6">
        <f>Sales[[#This Row],[TotalRevenue]]-Sales[[#This Row],[TotalCost]]</f>
        <v>285.95000000000005</v>
      </c>
      <c r="I1137" s="4">
        <v>43070</v>
      </c>
      <c r="J1137" s="4" t="str">
        <f>CONCATENATE(TEXT(Sales[[#This Row],[OrderDate]],"yyyy"),"-",TEXT(Sales[[#This Row],[OrderDate]],"mm"))</f>
        <v>2017-12</v>
      </c>
      <c r="K1137" s="4">
        <v>43076</v>
      </c>
      <c r="L1137">
        <v>6</v>
      </c>
      <c r="M1137" t="s">
        <v>2328</v>
      </c>
      <c r="N1137" t="s">
        <v>873</v>
      </c>
      <c r="O1137" t="s">
        <v>115</v>
      </c>
      <c r="P1137" t="s">
        <v>41</v>
      </c>
      <c r="Q1137" t="s">
        <v>23</v>
      </c>
      <c r="R1137" t="s">
        <v>24</v>
      </c>
      <c r="S1137" t="s">
        <v>131</v>
      </c>
      <c r="T1137" t="s">
        <v>1</v>
      </c>
      <c r="U1137" t="s">
        <v>47</v>
      </c>
    </row>
    <row r="1138" spans="1:21" x14ac:dyDescent="0.35">
      <c r="A1138" t="s">
        <v>2335</v>
      </c>
      <c r="B1138">
        <v>45084001</v>
      </c>
      <c r="C1138">
        <v>1</v>
      </c>
      <c r="D1138" s="1">
        <v>2171.29</v>
      </c>
      <c r="E1138" s="1">
        <v>3578.27</v>
      </c>
      <c r="F1138" s="6">
        <f>Sales[[#This Row],[OrderQuantity]]*Sales[[#This Row],[ItemCost]]</f>
        <v>2171.29</v>
      </c>
      <c r="G1138" s="6">
        <f>Sales[[#This Row],[OrderQuantity]]*Sales[[#This Row],[ItemPrice]]</f>
        <v>3578.27</v>
      </c>
      <c r="H1138" s="6">
        <f>Sales[[#This Row],[TotalRevenue]]-Sales[[#This Row],[TotalCost]]</f>
        <v>1406.98</v>
      </c>
      <c r="I1138" s="4">
        <v>43071</v>
      </c>
      <c r="J1138" s="4" t="str">
        <f>CONCATENATE(TEXT(Sales[[#This Row],[OrderDate]],"yyyy"),"-",TEXT(Sales[[#This Row],[OrderDate]],"mm"))</f>
        <v>2017-12</v>
      </c>
      <c r="K1138" s="4">
        <v>43080</v>
      </c>
      <c r="L1138">
        <v>9</v>
      </c>
      <c r="M1138" t="s">
        <v>2336</v>
      </c>
      <c r="N1138" t="s">
        <v>247</v>
      </c>
      <c r="O1138" t="s">
        <v>45</v>
      </c>
      <c r="P1138" t="s">
        <v>41</v>
      </c>
      <c r="Q1138" t="s">
        <v>23</v>
      </c>
      <c r="R1138" t="s">
        <v>24</v>
      </c>
      <c r="S1138" t="s">
        <v>25</v>
      </c>
      <c r="T1138" t="s">
        <v>26</v>
      </c>
      <c r="U1138" t="s">
        <v>27</v>
      </c>
    </row>
    <row r="1139" spans="1:21" x14ac:dyDescent="0.35">
      <c r="A1139" t="s">
        <v>2345</v>
      </c>
      <c r="B1139">
        <v>45089001</v>
      </c>
      <c r="C1139">
        <v>1</v>
      </c>
      <c r="D1139" s="1">
        <v>1898.09</v>
      </c>
      <c r="E1139" s="1">
        <v>3374.99</v>
      </c>
      <c r="F1139" s="6">
        <f>Sales[[#This Row],[OrderQuantity]]*Sales[[#This Row],[ItemCost]]</f>
        <v>1898.09</v>
      </c>
      <c r="G1139" s="6">
        <f>Sales[[#This Row],[OrderQuantity]]*Sales[[#This Row],[ItemPrice]]</f>
        <v>3374.99</v>
      </c>
      <c r="H1139" s="6">
        <f>Sales[[#This Row],[TotalRevenue]]-Sales[[#This Row],[TotalCost]]</f>
        <v>1476.8999999999999</v>
      </c>
      <c r="I1139" s="4">
        <v>43072</v>
      </c>
      <c r="J1139" s="4" t="str">
        <f>CONCATENATE(TEXT(Sales[[#This Row],[OrderDate]],"yyyy"),"-",TEXT(Sales[[#This Row],[OrderDate]],"mm"))</f>
        <v>2017-12</v>
      </c>
      <c r="K1139" s="4">
        <v>43076</v>
      </c>
      <c r="L1139">
        <v>4</v>
      </c>
      <c r="M1139" t="s">
        <v>2346</v>
      </c>
      <c r="N1139" t="s">
        <v>153</v>
      </c>
      <c r="O1139" t="s">
        <v>45</v>
      </c>
      <c r="P1139" t="s">
        <v>41</v>
      </c>
      <c r="Q1139" t="s">
        <v>23</v>
      </c>
      <c r="R1139" t="s">
        <v>33</v>
      </c>
      <c r="S1139" t="s">
        <v>64</v>
      </c>
      <c r="T1139" t="s">
        <v>1</v>
      </c>
      <c r="U1139" t="s">
        <v>36</v>
      </c>
    </row>
    <row r="1140" spans="1:21" x14ac:dyDescent="0.35">
      <c r="A1140" t="s">
        <v>2347</v>
      </c>
      <c r="B1140">
        <v>45090001</v>
      </c>
      <c r="C1140">
        <v>1</v>
      </c>
      <c r="D1140" s="1">
        <v>2171.29</v>
      </c>
      <c r="E1140" s="1">
        <v>3578.27</v>
      </c>
      <c r="F1140" s="6">
        <f>Sales[[#This Row],[OrderQuantity]]*Sales[[#This Row],[ItemCost]]</f>
        <v>2171.29</v>
      </c>
      <c r="G1140" s="6">
        <f>Sales[[#This Row],[OrderQuantity]]*Sales[[#This Row],[ItemPrice]]</f>
        <v>3578.27</v>
      </c>
      <c r="H1140" s="6">
        <f>Sales[[#This Row],[TotalRevenue]]-Sales[[#This Row],[TotalCost]]</f>
        <v>1406.98</v>
      </c>
      <c r="I1140" s="4">
        <v>43072</v>
      </c>
      <c r="J1140" s="4" t="str">
        <f>CONCATENATE(TEXT(Sales[[#This Row],[OrderDate]],"yyyy"),"-",TEXT(Sales[[#This Row],[OrderDate]],"mm"))</f>
        <v>2017-12</v>
      </c>
      <c r="K1140" s="4">
        <v>43075</v>
      </c>
      <c r="L1140">
        <v>3</v>
      </c>
      <c r="M1140" t="s">
        <v>2348</v>
      </c>
      <c r="N1140" t="s">
        <v>655</v>
      </c>
      <c r="O1140" t="s">
        <v>45</v>
      </c>
      <c r="P1140" t="s">
        <v>41</v>
      </c>
      <c r="Q1140" t="s">
        <v>23</v>
      </c>
      <c r="R1140" t="s">
        <v>24</v>
      </c>
      <c r="S1140" t="s">
        <v>25</v>
      </c>
      <c r="T1140" t="s">
        <v>26</v>
      </c>
      <c r="U1140" t="s">
        <v>27</v>
      </c>
    </row>
    <row r="1141" spans="1:21" x14ac:dyDescent="0.35">
      <c r="A1141" t="s">
        <v>2362</v>
      </c>
      <c r="B1141">
        <v>45097001</v>
      </c>
      <c r="C1141">
        <v>1</v>
      </c>
      <c r="D1141" s="1">
        <v>2171.29</v>
      </c>
      <c r="E1141" s="1">
        <v>3578.27</v>
      </c>
      <c r="F1141" s="6">
        <f>Sales[[#This Row],[OrderQuantity]]*Sales[[#This Row],[ItemCost]]</f>
        <v>2171.29</v>
      </c>
      <c r="G1141" s="6">
        <f>Sales[[#This Row],[OrderQuantity]]*Sales[[#This Row],[ItemPrice]]</f>
        <v>3578.27</v>
      </c>
      <c r="H1141" s="6">
        <f>Sales[[#This Row],[TotalRevenue]]-Sales[[#This Row],[TotalCost]]</f>
        <v>1406.98</v>
      </c>
      <c r="I1141" s="4">
        <v>43073</v>
      </c>
      <c r="J1141" s="4" t="str">
        <f>CONCATENATE(TEXT(Sales[[#This Row],[OrderDate]],"yyyy"),"-",TEXT(Sales[[#This Row],[OrderDate]],"mm"))</f>
        <v>2017-12</v>
      </c>
      <c r="K1141" s="4">
        <v>43076</v>
      </c>
      <c r="L1141">
        <v>3</v>
      </c>
      <c r="M1141" t="s">
        <v>2363</v>
      </c>
      <c r="N1141" t="s">
        <v>568</v>
      </c>
      <c r="O1141" t="s">
        <v>45</v>
      </c>
      <c r="P1141" t="s">
        <v>41</v>
      </c>
      <c r="Q1141" t="s">
        <v>23</v>
      </c>
      <c r="R1141" t="s">
        <v>24</v>
      </c>
      <c r="S1141" t="s">
        <v>84</v>
      </c>
      <c r="T1141" t="s">
        <v>26</v>
      </c>
      <c r="U1141" t="s">
        <v>27</v>
      </c>
    </row>
    <row r="1142" spans="1:21" x14ac:dyDescent="0.35">
      <c r="A1142" t="s">
        <v>2364</v>
      </c>
      <c r="B1142">
        <v>45098001</v>
      </c>
      <c r="C1142">
        <v>1</v>
      </c>
      <c r="D1142" s="1">
        <v>2171.29</v>
      </c>
      <c r="E1142" s="1">
        <v>3578.27</v>
      </c>
      <c r="F1142" s="6">
        <f>Sales[[#This Row],[OrderQuantity]]*Sales[[#This Row],[ItemCost]]</f>
        <v>2171.29</v>
      </c>
      <c r="G1142" s="6">
        <f>Sales[[#This Row],[OrderQuantity]]*Sales[[#This Row],[ItemPrice]]</f>
        <v>3578.27</v>
      </c>
      <c r="H1142" s="6">
        <f>Sales[[#This Row],[TotalRevenue]]-Sales[[#This Row],[TotalCost]]</f>
        <v>1406.98</v>
      </c>
      <c r="I1142" s="4">
        <v>43073</v>
      </c>
      <c r="J1142" s="4" t="str">
        <f>CONCATENATE(TEXT(Sales[[#This Row],[OrderDate]],"yyyy"),"-",TEXT(Sales[[#This Row],[OrderDate]],"mm"))</f>
        <v>2017-12</v>
      </c>
      <c r="K1142" s="4">
        <v>43082</v>
      </c>
      <c r="L1142">
        <v>9</v>
      </c>
      <c r="M1142" t="s">
        <v>2365</v>
      </c>
      <c r="N1142" t="s">
        <v>130</v>
      </c>
      <c r="O1142" t="s">
        <v>115</v>
      </c>
      <c r="P1142" t="s">
        <v>41</v>
      </c>
      <c r="Q1142" t="s">
        <v>23</v>
      </c>
      <c r="R1142" t="s">
        <v>24</v>
      </c>
      <c r="S1142" t="s">
        <v>25</v>
      </c>
      <c r="T1142" t="s">
        <v>26</v>
      </c>
      <c r="U1142" t="s">
        <v>27</v>
      </c>
    </row>
    <row r="1143" spans="1:21" x14ac:dyDescent="0.35">
      <c r="A1143" t="s">
        <v>2366</v>
      </c>
      <c r="B1143">
        <v>45099001</v>
      </c>
      <c r="C1143">
        <v>1</v>
      </c>
      <c r="D1143" s="1">
        <v>2171.29</v>
      </c>
      <c r="E1143" s="1">
        <v>3578.27</v>
      </c>
      <c r="F1143" s="6">
        <f>Sales[[#This Row],[OrderQuantity]]*Sales[[#This Row],[ItemCost]]</f>
        <v>2171.29</v>
      </c>
      <c r="G1143" s="6">
        <f>Sales[[#This Row],[OrderQuantity]]*Sales[[#This Row],[ItemPrice]]</f>
        <v>3578.27</v>
      </c>
      <c r="H1143" s="6">
        <f>Sales[[#This Row],[TotalRevenue]]-Sales[[#This Row],[TotalCost]]</f>
        <v>1406.98</v>
      </c>
      <c r="I1143" s="4">
        <v>43073</v>
      </c>
      <c r="J1143" s="4" t="str">
        <f>CONCATENATE(TEXT(Sales[[#This Row],[OrderDate]],"yyyy"),"-",TEXT(Sales[[#This Row],[OrderDate]],"mm"))</f>
        <v>2017-12</v>
      </c>
      <c r="K1143" s="4">
        <v>43080</v>
      </c>
      <c r="L1143">
        <v>7</v>
      </c>
      <c r="M1143" t="s">
        <v>2367</v>
      </c>
      <c r="N1143" t="s">
        <v>873</v>
      </c>
      <c r="O1143" t="s">
        <v>115</v>
      </c>
      <c r="P1143" t="s">
        <v>41</v>
      </c>
      <c r="Q1143" t="s">
        <v>23</v>
      </c>
      <c r="R1143" t="s">
        <v>24</v>
      </c>
      <c r="S1143" t="s">
        <v>71</v>
      </c>
      <c r="T1143" t="s">
        <v>26</v>
      </c>
      <c r="U1143" t="s">
        <v>27</v>
      </c>
    </row>
    <row r="1144" spans="1:21" x14ac:dyDescent="0.35">
      <c r="A1144" t="s">
        <v>2373</v>
      </c>
      <c r="B1144">
        <v>45102001</v>
      </c>
      <c r="C1144">
        <v>1</v>
      </c>
      <c r="D1144" s="1">
        <v>2171.29</v>
      </c>
      <c r="E1144" s="1">
        <v>3578.27</v>
      </c>
      <c r="F1144" s="6">
        <f>Sales[[#This Row],[OrderQuantity]]*Sales[[#This Row],[ItemCost]]</f>
        <v>2171.29</v>
      </c>
      <c r="G1144" s="6">
        <f>Sales[[#This Row],[OrderQuantity]]*Sales[[#This Row],[ItemPrice]]</f>
        <v>3578.27</v>
      </c>
      <c r="H1144" s="6">
        <f>Sales[[#This Row],[TotalRevenue]]-Sales[[#This Row],[TotalCost]]</f>
        <v>1406.98</v>
      </c>
      <c r="I1144" s="4">
        <v>43074</v>
      </c>
      <c r="J1144" s="4" t="str">
        <f>CONCATENATE(TEXT(Sales[[#This Row],[OrderDate]],"yyyy"),"-",TEXT(Sales[[#This Row],[OrderDate]],"mm"))</f>
        <v>2017-12</v>
      </c>
      <c r="K1144" s="4">
        <v>43082</v>
      </c>
      <c r="L1144">
        <v>8</v>
      </c>
      <c r="M1144" t="s">
        <v>2374</v>
      </c>
      <c r="N1144" t="s">
        <v>74</v>
      </c>
      <c r="O1144" t="s">
        <v>45</v>
      </c>
      <c r="P1144" t="s">
        <v>41</v>
      </c>
      <c r="Q1144" t="s">
        <v>23</v>
      </c>
      <c r="R1144" t="s">
        <v>24</v>
      </c>
      <c r="S1144" t="s">
        <v>25</v>
      </c>
      <c r="T1144" t="s">
        <v>26</v>
      </c>
      <c r="U1144" t="s">
        <v>27</v>
      </c>
    </row>
    <row r="1145" spans="1:21" x14ac:dyDescent="0.35">
      <c r="A1145" t="s">
        <v>2375</v>
      </c>
      <c r="B1145">
        <v>45103001</v>
      </c>
      <c r="C1145">
        <v>1</v>
      </c>
      <c r="D1145" s="1">
        <v>2171.29</v>
      </c>
      <c r="E1145" s="1">
        <v>3578.27</v>
      </c>
      <c r="F1145" s="6">
        <f>Sales[[#This Row],[OrderQuantity]]*Sales[[#This Row],[ItemCost]]</f>
        <v>2171.29</v>
      </c>
      <c r="G1145" s="6">
        <f>Sales[[#This Row],[OrderQuantity]]*Sales[[#This Row],[ItemPrice]]</f>
        <v>3578.27</v>
      </c>
      <c r="H1145" s="6">
        <f>Sales[[#This Row],[TotalRevenue]]-Sales[[#This Row],[TotalCost]]</f>
        <v>1406.98</v>
      </c>
      <c r="I1145" s="4">
        <v>43075</v>
      </c>
      <c r="J1145" s="4" t="str">
        <f>CONCATENATE(TEXT(Sales[[#This Row],[OrderDate]],"yyyy"),"-",TEXT(Sales[[#This Row],[OrderDate]],"mm"))</f>
        <v>2017-12</v>
      </c>
      <c r="K1145" s="4">
        <v>43082</v>
      </c>
      <c r="L1145">
        <v>7</v>
      </c>
      <c r="M1145" t="s">
        <v>2376</v>
      </c>
      <c r="N1145" t="s">
        <v>163</v>
      </c>
      <c r="O1145" t="s">
        <v>115</v>
      </c>
      <c r="P1145" t="s">
        <v>41</v>
      </c>
      <c r="Q1145" t="s">
        <v>23</v>
      </c>
      <c r="R1145" t="s">
        <v>24</v>
      </c>
      <c r="S1145" t="s">
        <v>25</v>
      </c>
      <c r="T1145" t="s">
        <v>26</v>
      </c>
      <c r="U1145" t="s">
        <v>27</v>
      </c>
    </row>
    <row r="1146" spans="1:21" x14ac:dyDescent="0.35">
      <c r="A1146" t="s">
        <v>2377</v>
      </c>
      <c r="B1146">
        <v>45104001</v>
      </c>
      <c r="C1146">
        <v>1</v>
      </c>
      <c r="D1146" s="1">
        <v>2171.29</v>
      </c>
      <c r="E1146" s="1">
        <v>3578.27</v>
      </c>
      <c r="F1146" s="6">
        <f>Sales[[#This Row],[OrderQuantity]]*Sales[[#This Row],[ItemCost]]</f>
        <v>2171.29</v>
      </c>
      <c r="G1146" s="6">
        <f>Sales[[#This Row],[OrderQuantity]]*Sales[[#This Row],[ItemPrice]]</f>
        <v>3578.27</v>
      </c>
      <c r="H1146" s="6">
        <f>Sales[[#This Row],[TotalRevenue]]-Sales[[#This Row],[TotalCost]]</f>
        <v>1406.98</v>
      </c>
      <c r="I1146" s="4">
        <v>43075</v>
      </c>
      <c r="J1146" s="4" t="str">
        <f>CONCATENATE(TEXT(Sales[[#This Row],[OrderDate]],"yyyy"),"-",TEXT(Sales[[#This Row],[OrderDate]],"mm"))</f>
        <v>2017-12</v>
      </c>
      <c r="K1146" s="4">
        <v>43080</v>
      </c>
      <c r="L1146">
        <v>5</v>
      </c>
      <c r="M1146" t="s">
        <v>2378</v>
      </c>
      <c r="N1146" t="s">
        <v>655</v>
      </c>
      <c r="O1146" t="s">
        <v>45</v>
      </c>
      <c r="P1146" t="s">
        <v>41</v>
      </c>
      <c r="Q1146" t="s">
        <v>23</v>
      </c>
      <c r="R1146" t="s">
        <v>24</v>
      </c>
      <c r="S1146" t="s">
        <v>25</v>
      </c>
      <c r="T1146" t="s">
        <v>26</v>
      </c>
      <c r="U1146" t="s">
        <v>27</v>
      </c>
    </row>
    <row r="1147" spans="1:21" x14ac:dyDescent="0.35">
      <c r="A1147" t="s">
        <v>2383</v>
      </c>
      <c r="B1147">
        <v>45107001</v>
      </c>
      <c r="C1147">
        <v>1</v>
      </c>
      <c r="D1147" s="1">
        <v>2171.29</v>
      </c>
      <c r="E1147" s="1">
        <v>3578.27</v>
      </c>
      <c r="F1147" s="6">
        <f>Sales[[#This Row],[OrderQuantity]]*Sales[[#This Row],[ItemCost]]</f>
        <v>2171.29</v>
      </c>
      <c r="G1147" s="6">
        <f>Sales[[#This Row],[OrderQuantity]]*Sales[[#This Row],[ItemPrice]]</f>
        <v>3578.27</v>
      </c>
      <c r="H1147" s="6">
        <f>Sales[[#This Row],[TotalRevenue]]-Sales[[#This Row],[TotalCost]]</f>
        <v>1406.98</v>
      </c>
      <c r="I1147" s="4">
        <v>43075</v>
      </c>
      <c r="J1147" s="4" t="str">
        <f>CONCATENATE(TEXT(Sales[[#This Row],[OrderDate]],"yyyy"),"-",TEXT(Sales[[#This Row],[OrderDate]],"mm"))</f>
        <v>2017-12</v>
      </c>
      <c r="K1147" s="4">
        <v>43079</v>
      </c>
      <c r="L1147">
        <v>4</v>
      </c>
      <c r="M1147" t="s">
        <v>2384</v>
      </c>
      <c r="N1147" t="s">
        <v>1725</v>
      </c>
      <c r="O1147" t="s">
        <v>45</v>
      </c>
      <c r="P1147" t="s">
        <v>41</v>
      </c>
      <c r="Q1147" t="s">
        <v>23</v>
      </c>
      <c r="R1147" t="s">
        <v>24</v>
      </c>
      <c r="S1147" t="s">
        <v>71</v>
      </c>
      <c r="T1147" t="s">
        <v>26</v>
      </c>
      <c r="U1147" t="s">
        <v>27</v>
      </c>
    </row>
    <row r="1148" spans="1:21" x14ac:dyDescent="0.35">
      <c r="A1148" t="s">
        <v>2395</v>
      </c>
      <c r="B1148">
        <v>45113001</v>
      </c>
      <c r="C1148">
        <v>1</v>
      </c>
      <c r="D1148" s="1">
        <v>2171.29</v>
      </c>
      <c r="E1148" s="1">
        <v>3578.27</v>
      </c>
      <c r="F1148" s="6">
        <f>Sales[[#This Row],[OrderQuantity]]*Sales[[#This Row],[ItemCost]]</f>
        <v>2171.29</v>
      </c>
      <c r="G1148" s="6">
        <f>Sales[[#This Row],[OrderQuantity]]*Sales[[#This Row],[ItemPrice]]</f>
        <v>3578.27</v>
      </c>
      <c r="H1148" s="6">
        <f>Sales[[#This Row],[TotalRevenue]]-Sales[[#This Row],[TotalCost]]</f>
        <v>1406.98</v>
      </c>
      <c r="I1148" s="4">
        <v>43077</v>
      </c>
      <c r="J1148" s="4" t="str">
        <f>CONCATENATE(TEXT(Sales[[#This Row],[OrderDate]],"yyyy"),"-",TEXT(Sales[[#This Row],[OrderDate]],"mm"))</f>
        <v>2017-12</v>
      </c>
      <c r="K1148" s="4">
        <v>43084</v>
      </c>
      <c r="L1148">
        <v>7</v>
      </c>
      <c r="M1148" t="s">
        <v>2396</v>
      </c>
      <c r="N1148" t="s">
        <v>118</v>
      </c>
      <c r="O1148" t="s">
        <v>45</v>
      </c>
      <c r="P1148" t="s">
        <v>41</v>
      </c>
      <c r="Q1148" t="s">
        <v>23</v>
      </c>
      <c r="R1148" t="s">
        <v>24</v>
      </c>
      <c r="S1148" t="s">
        <v>84</v>
      </c>
      <c r="T1148" t="s">
        <v>26</v>
      </c>
      <c r="U1148" t="s">
        <v>27</v>
      </c>
    </row>
    <row r="1149" spans="1:21" x14ac:dyDescent="0.35">
      <c r="A1149" t="s">
        <v>2397</v>
      </c>
      <c r="B1149">
        <v>45114001</v>
      </c>
      <c r="C1149">
        <v>1</v>
      </c>
      <c r="D1149" s="1">
        <v>2171.29</v>
      </c>
      <c r="E1149" s="1">
        <v>3578.27</v>
      </c>
      <c r="F1149" s="6">
        <f>Sales[[#This Row],[OrderQuantity]]*Sales[[#This Row],[ItemCost]]</f>
        <v>2171.29</v>
      </c>
      <c r="G1149" s="6">
        <f>Sales[[#This Row],[OrderQuantity]]*Sales[[#This Row],[ItemPrice]]</f>
        <v>3578.27</v>
      </c>
      <c r="H1149" s="6">
        <f>Sales[[#This Row],[TotalRevenue]]-Sales[[#This Row],[TotalCost]]</f>
        <v>1406.98</v>
      </c>
      <c r="I1149" s="4">
        <v>43077</v>
      </c>
      <c r="J1149" s="4" t="str">
        <f>CONCATENATE(TEXT(Sales[[#This Row],[OrderDate]],"yyyy"),"-",TEXT(Sales[[#This Row],[OrderDate]],"mm"))</f>
        <v>2017-12</v>
      </c>
      <c r="K1149" s="4">
        <v>43084</v>
      </c>
      <c r="L1149">
        <v>7</v>
      </c>
      <c r="M1149" t="s">
        <v>2398</v>
      </c>
      <c r="N1149" t="s">
        <v>1628</v>
      </c>
      <c r="O1149" t="s">
        <v>115</v>
      </c>
      <c r="P1149" t="s">
        <v>41</v>
      </c>
      <c r="Q1149" t="s">
        <v>23</v>
      </c>
      <c r="R1149" t="s">
        <v>24</v>
      </c>
      <c r="S1149" t="s">
        <v>25</v>
      </c>
      <c r="T1149" t="s">
        <v>26</v>
      </c>
      <c r="U1149" t="s">
        <v>27</v>
      </c>
    </row>
    <row r="1150" spans="1:21" x14ac:dyDescent="0.35">
      <c r="A1150" t="s">
        <v>2399</v>
      </c>
      <c r="B1150">
        <v>45115001</v>
      </c>
      <c r="C1150">
        <v>1</v>
      </c>
      <c r="D1150" s="1">
        <v>1898.09</v>
      </c>
      <c r="E1150" s="1">
        <v>3374.99</v>
      </c>
      <c r="F1150" s="6">
        <f>Sales[[#This Row],[OrderQuantity]]*Sales[[#This Row],[ItemCost]]</f>
        <v>1898.09</v>
      </c>
      <c r="G1150" s="6">
        <f>Sales[[#This Row],[OrderQuantity]]*Sales[[#This Row],[ItemPrice]]</f>
        <v>3374.99</v>
      </c>
      <c r="H1150" s="6">
        <f>Sales[[#This Row],[TotalRevenue]]-Sales[[#This Row],[TotalCost]]</f>
        <v>1476.8999999999999</v>
      </c>
      <c r="I1150" s="4">
        <v>43077</v>
      </c>
      <c r="J1150" s="4" t="str">
        <f>CONCATENATE(TEXT(Sales[[#This Row],[OrderDate]],"yyyy"),"-",TEXT(Sales[[#This Row],[OrderDate]],"mm"))</f>
        <v>2017-12</v>
      </c>
      <c r="K1150" s="4">
        <v>43079</v>
      </c>
      <c r="L1150">
        <v>2</v>
      </c>
      <c r="M1150" t="s">
        <v>2400</v>
      </c>
      <c r="N1150" t="s">
        <v>74</v>
      </c>
      <c r="O1150" t="s">
        <v>45</v>
      </c>
      <c r="P1150" t="s">
        <v>41</v>
      </c>
      <c r="Q1150" t="s">
        <v>23</v>
      </c>
      <c r="R1150" t="s">
        <v>33</v>
      </c>
      <c r="S1150" t="s">
        <v>419</v>
      </c>
      <c r="T1150" t="s">
        <v>1</v>
      </c>
      <c r="U1150" t="s">
        <v>36</v>
      </c>
    </row>
    <row r="1151" spans="1:21" x14ac:dyDescent="0.35">
      <c r="A1151" t="s">
        <v>2401</v>
      </c>
      <c r="B1151">
        <v>45116001</v>
      </c>
      <c r="C1151">
        <v>1</v>
      </c>
      <c r="D1151" s="1">
        <v>2171.29</v>
      </c>
      <c r="E1151" s="1">
        <v>3578.27</v>
      </c>
      <c r="F1151" s="6">
        <f>Sales[[#This Row],[OrderQuantity]]*Sales[[#This Row],[ItemCost]]</f>
        <v>2171.29</v>
      </c>
      <c r="G1151" s="6">
        <f>Sales[[#This Row],[OrderQuantity]]*Sales[[#This Row],[ItemPrice]]</f>
        <v>3578.27</v>
      </c>
      <c r="H1151" s="6">
        <f>Sales[[#This Row],[TotalRevenue]]-Sales[[#This Row],[TotalCost]]</f>
        <v>1406.98</v>
      </c>
      <c r="I1151" s="4">
        <v>43077</v>
      </c>
      <c r="J1151" s="4" t="str">
        <f>CONCATENATE(TEXT(Sales[[#This Row],[OrderDate]],"yyyy"),"-",TEXT(Sales[[#This Row],[OrderDate]],"mm"))</f>
        <v>2017-12</v>
      </c>
      <c r="K1151" s="4">
        <v>43081</v>
      </c>
      <c r="L1151">
        <v>4</v>
      </c>
      <c r="M1151" t="s">
        <v>2402</v>
      </c>
      <c r="N1151" t="s">
        <v>697</v>
      </c>
      <c r="O1151" t="s">
        <v>115</v>
      </c>
      <c r="P1151" t="s">
        <v>41</v>
      </c>
      <c r="Q1151" t="s">
        <v>23</v>
      </c>
      <c r="R1151" t="s">
        <v>24</v>
      </c>
      <c r="S1151" t="s">
        <v>55</v>
      </c>
      <c r="T1151" t="s">
        <v>26</v>
      </c>
      <c r="U1151" t="s">
        <v>27</v>
      </c>
    </row>
    <row r="1152" spans="1:21" x14ac:dyDescent="0.35">
      <c r="A1152" t="s">
        <v>2403</v>
      </c>
      <c r="B1152">
        <v>45117001</v>
      </c>
      <c r="C1152">
        <v>1</v>
      </c>
      <c r="D1152" s="1">
        <v>413.15</v>
      </c>
      <c r="E1152" s="1">
        <v>699.1</v>
      </c>
      <c r="F1152" s="6">
        <f>Sales[[#This Row],[OrderQuantity]]*Sales[[#This Row],[ItemCost]]</f>
        <v>413.15</v>
      </c>
      <c r="G1152" s="6">
        <f>Sales[[#This Row],[OrderQuantity]]*Sales[[#This Row],[ItemPrice]]</f>
        <v>699.1</v>
      </c>
      <c r="H1152" s="6">
        <f>Sales[[#This Row],[TotalRevenue]]-Sales[[#This Row],[TotalCost]]</f>
        <v>285.95000000000005</v>
      </c>
      <c r="I1152" s="4">
        <v>43077</v>
      </c>
      <c r="J1152" s="4" t="str">
        <f>CONCATENATE(TEXT(Sales[[#This Row],[OrderDate]],"yyyy"),"-",TEXT(Sales[[#This Row],[OrderDate]],"mm"))</f>
        <v>2017-12</v>
      </c>
      <c r="K1152" s="4">
        <v>43087</v>
      </c>
      <c r="L1152">
        <v>10</v>
      </c>
      <c r="M1152" t="s">
        <v>2404</v>
      </c>
      <c r="N1152" t="s">
        <v>91</v>
      </c>
      <c r="O1152" t="s">
        <v>40</v>
      </c>
      <c r="P1152" t="s">
        <v>41</v>
      </c>
      <c r="Q1152" t="s">
        <v>23</v>
      </c>
      <c r="R1152" t="s">
        <v>24</v>
      </c>
      <c r="S1152" t="s">
        <v>337</v>
      </c>
      <c r="T1152" t="s">
        <v>1</v>
      </c>
      <c r="U1152" t="s">
        <v>47</v>
      </c>
    </row>
    <row r="1153" spans="1:21" x14ac:dyDescent="0.35">
      <c r="A1153" t="s">
        <v>2411</v>
      </c>
      <c r="B1153">
        <v>45121001</v>
      </c>
      <c r="C1153">
        <v>1</v>
      </c>
      <c r="D1153" s="1">
        <v>2171.29</v>
      </c>
      <c r="E1153" s="1">
        <v>3578.27</v>
      </c>
      <c r="F1153" s="6">
        <f>Sales[[#This Row],[OrderQuantity]]*Sales[[#This Row],[ItemCost]]</f>
        <v>2171.29</v>
      </c>
      <c r="G1153" s="6">
        <f>Sales[[#This Row],[OrderQuantity]]*Sales[[#This Row],[ItemPrice]]</f>
        <v>3578.27</v>
      </c>
      <c r="H1153" s="6">
        <f>Sales[[#This Row],[TotalRevenue]]-Sales[[#This Row],[TotalCost]]</f>
        <v>1406.98</v>
      </c>
      <c r="I1153" s="4">
        <v>43078</v>
      </c>
      <c r="J1153" s="4" t="str">
        <f>CONCATENATE(TEXT(Sales[[#This Row],[OrderDate]],"yyyy"),"-",TEXT(Sales[[#This Row],[OrderDate]],"mm"))</f>
        <v>2017-12</v>
      </c>
      <c r="K1153" s="4">
        <v>43086</v>
      </c>
      <c r="L1153">
        <v>8</v>
      </c>
      <c r="M1153" t="s">
        <v>2412</v>
      </c>
      <c r="N1153" t="s">
        <v>130</v>
      </c>
      <c r="O1153" t="s">
        <v>115</v>
      </c>
      <c r="P1153" t="s">
        <v>41</v>
      </c>
      <c r="Q1153" t="s">
        <v>23</v>
      </c>
      <c r="R1153" t="s">
        <v>24</v>
      </c>
      <c r="S1153" t="s">
        <v>25</v>
      </c>
      <c r="T1153" t="s">
        <v>26</v>
      </c>
      <c r="U1153" t="s">
        <v>27</v>
      </c>
    </row>
    <row r="1154" spans="1:21" x14ac:dyDescent="0.35">
      <c r="A1154" t="s">
        <v>2413</v>
      </c>
      <c r="B1154">
        <v>45122001</v>
      </c>
      <c r="C1154">
        <v>1</v>
      </c>
      <c r="D1154" s="1">
        <v>2171.29</v>
      </c>
      <c r="E1154" s="1">
        <v>3578.27</v>
      </c>
      <c r="F1154" s="6">
        <f>Sales[[#This Row],[OrderQuantity]]*Sales[[#This Row],[ItemCost]]</f>
        <v>2171.29</v>
      </c>
      <c r="G1154" s="6">
        <f>Sales[[#This Row],[OrderQuantity]]*Sales[[#This Row],[ItemPrice]]</f>
        <v>3578.27</v>
      </c>
      <c r="H1154" s="6">
        <f>Sales[[#This Row],[TotalRevenue]]-Sales[[#This Row],[TotalCost]]</f>
        <v>1406.98</v>
      </c>
      <c r="I1154" s="4">
        <v>43078</v>
      </c>
      <c r="J1154" s="4" t="str">
        <f>CONCATENATE(TEXT(Sales[[#This Row],[OrderDate]],"yyyy"),"-",TEXT(Sales[[#This Row],[OrderDate]],"mm"))</f>
        <v>2017-12</v>
      </c>
      <c r="K1154" s="4">
        <v>43080</v>
      </c>
      <c r="L1154">
        <v>2</v>
      </c>
      <c r="M1154" t="s">
        <v>2414</v>
      </c>
      <c r="N1154" t="s">
        <v>428</v>
      </c>
      <c r="O1154" t="s">
        <v>45</v>
      </c>
      <c r="P1154" t="s">
        <v>41</v>
      </c>
      <c r="Q1154" t="s">
        <v>23</v>
      </c>
      <c r="R1154" t="s">
        <v>24</v>
      </c>
      <c r="S1154" t="s">
        <v>88</v>
      </c>
      <c r="T1154" t="s">
        <v>26</v>
      </c>
      <c r="U1154" t="s">
        <v>27</v>
      </c>
    </row>
    <row r="1155" spans="1:21" x14ac:dyDescent="0.35">
      <c r="A1155" t="s">
        <v>2423</v>
      </c>
      <c r="B1155">
        <v>45127001</v>
      </c>
      <c r="C1155">
        <v>1</v>
      </c>
      <c r="D1155" s="1">
        <v>2171.29</v>
      </c>
      <c r="E1155" s="1">
        <v>3578.27</v>
      </c>
      <c r="F1155" s="6">
        <f>Sales[[#This Row],[OrderQuantity]]*Sales[[#This Row],[ItemCost]]</f>
        <v>2171.29</v>
      </c>
      <c r="G1155" s="6">
        <f>Sales[[#This Row],[OrderQuantity]]*Sales[[#This Row],[ItemPrice]]</f>
        <v>3578.27</v>
      </c>
      <c r="H1155" s="6">
        <f>Sales[[#This Row],[TotalRevenue]]-Sales[[#This Row],[TotalCost]]</f>
        <v>1406.98</v>
      </c>
      <c r="I1155" s="4">
        <v>43079</v>
      </c>
      <c r="J1155" s="4" t="str">
        <f>CONCATENATE(TEXT(Sales[[#This Row],[OrderDate]],"yyyy"),"-",TEXT(Sales[[#This Row],[OrderDate]],"mm"))</f>
        <v>2017-12</v>
      </c>
      <c r="K1155" s="4">
        <v>43084</v>
      </c>
      <c r="L1155">
        <v>5</v>
      </c>
      <c r="M1155" t="s">
        <v>2424</v>
      </c>
      <c r="N1155" t="s">
        <v>1052</v>
      </c>
      <c r="O1155" t="s">
        <v>115</v>
      </c>
      <c r="P1155" t="s">
        <v>41</v>
      </c>
      <c r="Q1155" t="s">
        <v>23</v>
      </c>
      <c r="R1155" t="s">
        <v>24</v>
      </c>
      <c r="S1155" t="s">
        <v>84</v>
      </c>
      <c r="T1155" t="s">
        <v>26</v>
      </c>
      <c r="U1155" t="s">
        <v>27</v>
      </c>
    </row>
    <row r="1156" spans="1:21" x14ac:dyDescent="0.35">
      <c r="A1156" t="s">
        <v>2431</v>
      </c>
      <c r="B1156">
        <v>45131001</v>
      </c>
      <c r="C1156">
        <v>1</v>
      </c>
      <c r="D1156" s="1">
        <v>1912.15</v>
      </c>
      <c r="E1156" s="1">
        <v>3399.99</v>
      </c>
      <c r="F1156" s="6">
        <f>Sales[[#This Row],[OrderQuantity]]*Sales[[#This Row],[ItemCost]]</f>
        <v>1912.15</v>
      </c>
      <c r="G1156" s="6">
        <f>Sales[[#This Row],[OrderQuantity]]*Sales[[#This Row],[ItemPrice]]</f>
        <v>3399.99</v>
      </c>
      <c r="H1156" s="6">
        <f>Sales[[#This Row],[TotalRevenue]]-Sales[[#This Row],[TotalCost]]</f>
        <v>1487.8399999999997</v>
      </c>
      <c r="I1156" s="4">
        <v>43080</v>
      </c>
      <c r="J1156" s="4" t="str">
        <f>CONCATENATE(TEXT(Sales[[#This Row],[OrderDate]],"yyyy"),"-",TEXT(Sales[[#This Row],[OrderDate]],"mm"))</f>
        <v>2017-12</v>
      </c>
      <c r="K1156" s="4">
        <v>43083</v>
      </c>
      <c r="L1156">
        <v>3</v>
      </c>
      <c r="M1156" t="s">
        <v>2432</v>
      </c>
      <c r="N1156" t="s">
        <v>607</v>
      </c>
      <c r="O1156" t="s">
        <v>40</v>
      </c>
      <c r="P1156" t="s">
        <v>41</v>
      </c>
      <c r="Q1156" t="s">
        <v>23</v>
      </c>
      <c r="R1156" t="s">
        <v>33</v>
      </c>
      <c r="S1156" t="s">
        <v>67</v>
      </c>
      <c r="T1156" t="s">
        <v>35</v>
      </c>
      <c r="U1156" t="s">
        <v>36</v>
      </c>
    </row>
    <row r="1157" spans="1:21" x14ac:dyDescent="0.35">
      <c r="A1157" t="s">
        <v>2433</v>
      </c>
      <c r="B1157">
        <v>45132001</v>
      </c>
      <c r="C1157">
        <v>1</v>
      </c>
      <c r="D1157" s="1">
        <v>1898.09</v>
      </c>
      <c r="E1157" s="1">
        <v>3374.99</v>
      </c>
      <c r="F1157" s="6">
        <f>Sales[[#This Row],[OrderQuantity]]*Sales[[#This Row],[ItemCost]]</f>
        <v>1898.09</v>
      </c>
      <c r="G1157" s="6">
        <f>Sales[[#This Row],[OrderQuantity]]*Sales[[#This Row],[ItemPrice]]</f>
        <v>3374.99</v>
      </c>
      <c r="H1157" s="6">
        <f>Sales[[#This Row],[TotalRevenue]]-Sales[[#This Row],[TotalCost]]</f>
        <v>1476.8999999999999</v>
      </c>
      <c r="I1157" s="4">
        <v>43080</v>
      </c>
      <c r="J1157" s="4" t="str">
        <f>CONCATENATE(TEXT(Sales[[#This Row],[OrderDate]],"yyyy"),"-",TEXT(Sales[[#This Row],[OrderDate]],"mm"))</f>
        <v>2017-12</v>
      </c>
      <c r="K1157" s="4">
        <v>43089</v>
      </c>
      <c r="L1157">
        <v>9</v>
      </c>
      <c r="M1157" t="s">
        <v>2434</v>
      </c>
      <c r="N1157" t="s">
        <v>228</v>
      </c>
      <c r="O1157" t="s">
        <v>45</v>
      </c>
      <c r="P1157" t="s">
        <v>41</v>
      </c>
      <c r="Q1157" t="s">
        <v>23</v>
      </c>
      <c r="R1157" t="s">
        <v>33</v>
      </c>
      <c r="S1157" t="s">
        <v>160</v>
      </c>
      <c r="T1157" t="s">
        <v>1</v>
      </c>
      <c r="U1157" t="s">
        <v>36</v>
      </c>
    </row>
    <row r="1158" spans="1:21" x14ac:dyDescent="0.35">
      <c r="A1158" t="s">
        <v>2435</v>
      </c>
      <c r="B1158">
        <v>45133001</v>
      </c>
      <c r="C1158">
        <v>1</v>
      </c>
      <c r="D1158" s="1">
        <v>2171.29</v>
      </c>
      <c r="E1158" s="1">
        <v>3578.27</v>
      </c>
      <c r="F1158" s="6">
        <f>Sales[[#This Row],[OrderQuantity]]*Sales[[#This Row],[ItemCost]]</f>
        <v>2171.29</v>
      </c>
      <c r="G1158" s="6">
        <f>Sales[[#This Row],[OrderQuantity]]*Sales[[#This Row],[ItemPrice]]</f>
        <v>3578.27</v>
      </c>
      <c r="H1158" s="6">
        <f>Sales[[#This Row],[TotalRevenue]]-Sales[[#This Row],[TotalCost]]</f>
        <v>1406.98</v>
      </c>
      <c r="I1158" s="4">
        <v>43080</v>
      </c>
      <c r="J1158" s="4" t="str">
        <f>CONCATENATE(TEXT(Sales[[#This Row],[OrderDate]],"yyyy"),"-",TEXT(Sales[[#This Row],[OrderDate]],"mm"))</f>
        <v>2017-12</v>
      </c>
      <c r="K1158" s="4">
        <v>43087</v>
      </c>
      <c r="L1158">
        <v>7</v>
      </c>
      <c r="M1158" t="s">
        <v>2436</v>
      </c>
      <c r="N1158" t="s">
        <v>895</v>
      </c>
      <c r="O1158" t="s">
        <v>40</v>
      </c>
      <c r="P1158" t="s">
        <v>41</v>
      </c>
      <c r="Q1158" t="s">
        <v>23</v>
      </c>
      <c r="R1158" t="s">
        <v>24</v>
      </c>
      <c r="S1158" t="s">
        <v>88</v>
      </c>
      <c r="T1158" t="s">
        <v>26</v>
      </c>
      <c r="U1158" t="s">
        <v>27</v>
      </c>
    </row>
    <row r="1159" spans="1:21" x14ac:dyDescent="0.35">
      <c r="A1159" t="s">
        <v>2439</v>
      </c>
      <c r="B1159">
        <v>45135001</v>
      </c>
      <c r="C1159">
        <v>1</v>
      </c>
      <c r="D1159" s="1">
        <v>2171.29</v>
      </c>
      <c r="E1159" s="1">
        <v>3578.27</v>
      </c>
      <c r="F1159" s="6">
        <f>Sales[[#This Row],[OrderQuantity]]*Sales[[#This Row],[ItemCost]]</f>
        <v>2171.29</v>
      </c>
      <c r="G1159" s="6">
        <f>Sales[[#This Row],[OrderQuantity]]*Sales[[#This Row],[ItemPrice]]</f>
        <v>3578.27</v>
      </c>
      <c r="H1159" s="6">
        <f>Sales[[#This Row],[TotalRevenue]]-Sales[[#This Row],[TotalCost]]</f>
        <v>1406.98</v>
      </c>
      <c r="I1159" s="4">
        <v>43080</v>
      </c>
      <c r="J1159" s="4" t="str">
        <f>CONCATENATE(TEXT(Sales[[#This Row],[OrderDate]],"yyyy"),"-",TEXT(Sales[[#This Row],[OrderDate]],"mm"))</f>
        <v>2017-12</v>
      </c>
      <c r="K1159" s="4">
        <v>43082</v>
      </c>
      <c r="L1159">
        <v>2</v>
      </c>
      <c r="M1159" t="s">
        <v>2440</v>
      </c>
      <c r="N1159" t="s">
        <v>407</v>
      </c>
      <c r="O1159" t="s">
        <v>45</v>
      </c>
      <c r="P1159" t="s">
        <v>41</v>
      </c>
      <c r="Q1159" t="s">
        <v>23</v>
      </c>
      <c r="R1159" t="s">
        <v>24</v>
      </c>
      <c r="S1159" t="s">
        <v>25</v>
      </c>
      <c r="T1159" t="s">
        <v>26</v>
      </c>
      <c r="U1159" t="s">
        <v>27</v>
      </c>
    </row>
    <row r="1160" spans="1:21" x14ac:dyDescent="0.35">
      <c r="A1160" t="s">
        <v>2451</v>
      </c>
      <c r="B1160">
        <v>45141001</v>
      </c>
      <c r="C1160">
        <v>1</v>
      </c>
      <c r="D1160" s="1">
        <v>2171.29</v>
      </c>
      <c r="E1160" s="1">
        <v>3578.27</v>
      </c>
      <c r="F1160" s="6">
        <f>Sales[[#This Row],[OrderQuantity]]*Sales[[#This Row],[ItemCost]]</f>
        <v>2171.29</v>
      </c>
      <c r="G1160" s="6">
        <f>Sales[[#This Row],[OrderQuantity]]*Sales[[#This Row],[ItemPrice]]</f>
        <v>3578.27</v>
      </c>
      <c r="H1160" s="6">
        <f>Sales[[#This Row],[TotalRevenue]]-Sales[[#This Row],[TotalCost]]</f>
        <v>1406.98</v>
      </c>
      <c r="I1160" s="4">
        <v>43081</v>
      </c>
      <c r="J1160" s="4" t="str">
        <f>CONCATENATE(TEXT(Sales[[#This Row],[OrderDate]],"yyyy"),"-",TEXT(Sales[[#This Row],[OrderDate]],"mm"))</f>
        <v>2017-12</v>
      </c>
      <c r="K1160" s="4">
        <v>43087</v>
      </c>
      <c r="L1160">
        <v>6</v>
      </c>
      <c r="M1160" t="s">
        <v>2452</v>
      </c>
      <c r="N1160" t="s">
        <v>1217</v>
      </c>
      <c r="O1160" t="s">
        <v>45</v>
      </c>
      <c r="P1160" t="s">
        <v>41</v>
      </c>
      <c r="Q1160" t="s">
        <v>23</v>
      </c>
      <c r="R1160" t="s">
        <v>24</v>
      </c>
      <c r="S1160" t="s">
        <v>71</v>
      </c>
      <c r="T1160" t="s">
        <v>26</v>
      </c>
      <c r="U1160" t="s">
        <v>27</v>
      </c>
    </row>
    <row r="1161" spans="1:21" x14ac:dyDescent="0.35">
      <c r="A1161" t="s">
        <v>2455</v>
      </c>
      <c r="B1161">
        <v>45143001</v>
      </c>
      <c r="C1161">
        <v>1</v>
      </c>
      <c r="D1161" s="1">
        <v>2171.29</v>
      </c>
      <c r="E1161" s="1">
        <v>3578.27</v>
      </c>
      <c r="F1161" s="6">
        <f>Sales[[#This Row],[OrderQuantity]]*Sales[[#This Row],[ItemCost]]</f>
        <v>2171.29</v>
      </c>
      <c r="G1161" s="6">
        <f>Sales[[#This Row],[OrderQuantity]]*Sales[[#This Row],[ItemPrice]]</f>
        <v>3578.27</v>
      </c>
      <c r="H1161" s="6">
        <f>Sales[[#This Row],[TotalRevenue]]-Sales[[#This Row],[TotalCost]]</f>
        <v>1406.98</v>
      </c>
      <c r="I1161" s="4">
        <v>43081</v>
      </c>
      <c r="J1161" s="4" t="str">
        <f>CONCATENATE(TEXT(Sales[[#This Row],[OrderDate]],"yyyy"),"-",TEXT(Sales[[#This Row],[OrderDate]],"mm"))</f>
        <v>2017-12</v>
      </c>
      <c r="K1161" s="4">
        <v>43084</v>
      </c>
      <c r="L1161">
        <v>3</v>
      </c>
      <c r="M1161" t="s">
        <v>2456</v>
      </c>
      <c r="N1161" t="s">
        <v>270</v>
      </c>
      <c r="O1161" t="s">
        <v>45</v>
      </c>
      <c r="P1161" t="s">
        <v>41</v>
      </c>
      <c r="Q1161" t="s">
        <v>23</v>
      </c>
      <c r="R1161" t="s">
        <v>24</v>
      </c>
      <c r="S1161" t="s">
        <v>25</v>
      </c>
      <c r="T1161" t="s">
        <v>26</v>
      </c>
      <c r="U1161" t="s">
        <v>27</v>
      </c>
    </row>
    <row r="1162" spans="1:21" x14ac:dyDescent="0.35">
      <c r="A1162" t="s">
        <v>2463</v>
      </c>
      <c r="B1162">
        <v>45147001</v>
      </c>
      <c r="C1162">
        <v>1</v>
      </c>
      <c r="D1162" s="1">
        <v>2171.29</v>
      </c>
      <c r="E1162" s="1">
        <v>3578.27</v>
      </c>
      <c r="F1162" s="6">
        <f>Sales[[#This Row],[OrderQuantity]]*Sales[[#This Row],[ItemCost]]</f>
        <v>2171.29</v>
      </c>
      <c r="G1162" s="6">
        <f>Sales[[#This Row],[OrderQuantity]]*Sales[[#This Row],[ItemPrice]]</f>
        <v>3578.27</v>
      </c>
      <c r="H1162" s="6">
        <f>Sales[[#This Row],[TotalRevenue]]-Sales[[#This Row],[TotalCost]]</f>
        <v>1406.98</v>
      </c>
      <c r="I1162" s="4">
        <v>43082</v>
      </c>
      <c r="J1162" s="4" t="str">
        <f>CONCATENATE(TEXT(Sales[[#This Row],[OrderDate]],"yyyy"),"-",TEXT(Sales[[#This Row],[OrderDate]],"mm"))</f>
        <v>2017-12</v>
      </c>
      <c r="K1162" s="4">
        <v>43089</v>
      </c>
      <c r="L1162">
        <v>7</v>
      </c>
      <c r="M1162" t="s">
        <v>2464</v>
      </c>
      <c r="N1162" t="s">
        <v>118</v>
      </c>
      <c r="O1162" t="s">
        <v>45</v>
      </c>
      <c r="P1162" t="s">
        <v>41</v>
      </c>
      <c r="Q1162" t="s">
        <v>23</v>
      </c>
      <c r="R1162" t="s">
        <v>24</v>
      </c>
      <c r="S1162" t="s">
        <v>71</v>
      </c>
      <c r="T1162" t="s">
        <v>26</v>
      </c>
      <c r="U1162" t="s">
        <v>27</v>
      </c>
    </row>
    <row r="1163" spans="1:21" x14ac:dyDescent="0.35">
      <c r="A1163" t="s">
        <v>2465</v>
      </c>
      <c r="B1163">
        <v>45148001</v>
      </c>
      <c r="C1163">
        <v>1</v>
      </c>
      <c r="D1163" s="1">
        <v>413.15</v>
      </c>
      <c r="E1163" s="1">
        <v>699.1</v>
      </c>
      <c r="F1163" s="6">
        <f>Sales[[#This Row],[OrderQuantity]]*Sales[[#This Row],[ItemCost]]</f>
        <v>413.15</v>
      </c>
      <c r="G1163" s="6">
        <f>Sales[[#This Row],[OrderQuantity]]*Sales[[#This Row],[ItemPrice]]</f>
        <v>699.1</v>
      </c>
      <c r="H1163" s="6">
        <f>Sales[[#This Row],[TotalRevenue]]-Sales[[#This Row],[TotalCost]]</f>
        <v>285.95000000000005</v>
      </c>
      <c r="I1163" s="4">
        <v>43082</v>
      </c>
      <c r="J1163" s="4" t="str">
        <f>CONCATENATE(TEXT(Sales[[#This Row],[OrderDate]],"yyyy"),"-",TEXT(Sales[[#This Row],[OrderDate]],"mm"))</f>
        <v>2017-12</v>
      </c>
      <c r="K1163" s="4">
        <v>43087</v>
      </c>
      <c r="L1163">
        <v>5</v>
      </c>
      <c r="M1163" t="s">
        <v>2466</v>
      </c>
      <c r="N1163" t="s">
        <v>267</v>
      </c>
      <c r="O1163" t="s">
        <v>115</v>
      </c>
      <c r="P1163" t="s">
        <v>41</v>
      </c>
      <c r="Q1163" t="s">
        <v>23</v>
      </c>
      <c r="R1163" t="s">
        <v>24</v>
      </c>
      <c r="S1163" t="s">
        <v>337</v>
      </c>
      <c r="T1163" t="s">
        <v>1</v>
      </c>
      <c r="U1163" t="s">
        <v>47</v>
      </c>
    </row>
    <row r="1164" spans="1:21" x14ac:dyDescent="0.35">
      <c r="A1164" t="s">
        <v>2469</v>
      </c>
      <c r="B1164">
        <v>45150001</v>
      </c>
      <c r="C1164">
        <v>1</v>
      </c>
      <c r="D1164" s="1">
        <v>1912.15</v>
      </c>
      <c r="E1164" s="1">
        <v>3399.99</v>
      </c>
      <c r="F1164" s="6">
        <f>Sales[[#This Row],[OrderQuantity]]*Sales[[#This Row],[ItemCost]]</f>
        <v>1912.15</v>
      </c>
      <c r="G1164" s="6">
        <f>Sales[[#This Row],[OrderQuantity]]*Sales[[#This Row],[ItemPrice]]</f>
        <v>3399.99</v>
      </c>
      <c r="H1164" s="6">
        <f>Sales[[#This Row],[TotalRevenue]]-Sales[[#This Row],[TotalCost]]</f>
        <v>1487.8399999999997</v>
      </c>
      <c r="I1164" s="4">
        <v>43083</v>
      </c>
      <c r="J1164" s="4" t="str">
        <f>CONCATENATE(TEXT(Sales[[#This Row],[OrderDate]],"yyyy"),"-",TEXT(Sales[[#This Row],[OrderDate]],"mm"))</f>
        <v>2017-12</v>
      </c>
      <c r="K1164" s="4">
        <v>43087</v>
      </c>
      <c r="L1164">
        <v>4</v>
      </c>
      <c r="M1164" t="s">
        <v>2470</v>
      </c>
      <c r="N1164" t="s">
        <v>610</v>
      </c>
      <c r="O1164" t="s">
        <v>115</v>
      </c>
      <c r="P1164" t="s">
        <v>41</v>
      </c>
      <c r="Q1164" t="s">
        <v>23</v>
      </c>
      <c r="R1164" t="s">
        <v>33</v>
      </c>
      <c r="S1164" t="s">
        <v>34</v>
      </c>
      <c r="T1164" t="s">
        <v>35</v>
      </c>
      <c r="U1164" t="s">
        <v>36</v>
      </c>
    </row>
    <row r="1165" spans="1:21" x14ac:dyDescent="0.35">
      <c r="A1165" t="s">
        <v>2471</v>
      </c>
      <c r="B1165">
        <v>45151001</v>
      </c>
      <c r="C1165">
        <v>1</v>
      </c>
      <c r="D1165" s="1">
        <v>2171.29</v>
      </c>
      <c r="E1165" s="1">
        <v>3578.27</v>
      </c>
      <c r="F1165" s="6">
        <f>Sales[[#This Row],[OrderQuantity]]*Sales[[#This Row],[ItemCost]]</f>
        <v>2171.29</v>
      </c>
      <c r="G1165" s="6">
        <f>Sales[[#This Row],[OrderQuantity]]*Sales[[#This Row],[ItemPrice]]</f>
        <v>3578.27</v>
      </c>
      <c r="H1165" s="6">
        <f>Sales[[#This Row],[TotalRevenue]]-Sales[[#This Row],[TotalCost]]</f>
        <v>1406.98</v>
      </c>
      <c r="I1165" s="4">
        <v>43083</v>
      </c>
      <c r="J1165" s="4" t="str">
        <f>CONCATENATE(TEXT(Sales[[#This Row],[OrderDate]],"yyyy"),"-",TEXT(Sales[[#This Row],[OrderDate]],"mm"))</f>
        <v>2017-12</v>
      </c>
      <c r="K1165" s="4">
        <v>43086</v>
      </c>
      <c r="L1165">
        <v>3</v>
      </c>
      <c r="M1165" t="s">
        <v>2472</v>
      </c>
      <c r="N1165" t="s">
        <v>1052</v>
      </c>
      <c r="O1165" t="s">
        <v>115</v>
      </c>
      <c r="P1165" t="s">
        <v>41</v>
      </c>
      <c r="Q1165" t="s">
        <v>23</v>
      </c>
      <c r="R1165" t="s">
        <v>24</v>
      </c>
      <c r="S1165" t="s">
        <v>88</v>
      </c>
      <c r="T1165" t="s">
        <v>26</v>
      </c>
      <c r="U1165" t="s">
        <v>27</v>
      </c>
    </row>
    <row r="1166" spans="1:21" x14ac:dyDescent="0.35">
      <c r="A1166" t="s">
        <v>2473</v>
      </c>
      <c r="B1166">
        <v>45152001</v>
      </c>
      <c r="C1166">
        <v>1</v>
      </c>
      <c r="D1166" s="1">
        <v>2171.29</v>
      </c>
      <c r="E1166" s="1">
        <v>3578.27</v>
      </c>
      <c r="F1166" s="6">
        <f>Sales[[#This Row],[OrderQuantity]]*Sales[[#This Row],[ItemCost]]</f>
        <v>2171.29</v>
      </c>
      <c r="G1166" s="6">
        <f>Sales[[#This Row],[OrderQuantity]]*Sales[[#This Row],[ItemPrice]]</f>
        <v>3578.27</v>
      </c>
      <c r="H1166" s="6">
        <f>Sales[[#This Row],[TotalRevenue]]-Sales[[#This Row],[TotalCost]]</f>
        <v>1406.98</v>
      </c>
      <c r="I1166" s="4">
        <v>43083</v>
      </c>
      <c r="J1166" s="4" t="str">
        <f>CONCATENATE(TEXT(Sales[[#This Row],[OrderDate]],"yyyy"),"-",TEXT(Sales[[#This Row],[OrderDate]],"mm"))</f>
        <v>2017-12</v>
      </c>
      <c r="K1166" s="4">
        <v>43086</v>
      </c>
      <c r="L1166">
        <v>3</v>
      </c>
      <c r="M1166" t="s">
        <v>2474</v>
      </c>
      <c r="N1166" t="s">
        <v>873</v>
      </c>
      <c r="O1166" t="s">
        <v>115</v>
      </c>
      <c r="P1166" t="s">
        <v>41</v>
      </c>
      <c r="Q1166" t="s">
        <v>23</v>
      </c>
      <c r="R1166" t="s">
        <v>24</v>
      </c>
      <c r="S1166" t="s">
        <v>25</v>
      </c>
      <c r="T1166" t="s">
        <v>26</v>
      </c>
      <c r="U1166" t="s">
        <v>27</v>
      </c>
    </row>
    <row r="1167" spans="1:21" x14ac:dyDescent="0.35">
      <c r="A1167" t="s">
        <v>2492</v>
      </c>
      <c r="B1167">
        <v>45161001</v>
      </c>
      <c r="C1167">
        <v>1</v>
      </c>
      <c r="D1167" s="1">
        <v>1898.09</v>
      </c>
      <c r="E1167" s="1">
        <v>3374.99</v>
      </c>
      <c r="F1167" s="6">
        <f>Sales[[#This Row],[OrderQuantity]]*Sales[[#This Row],[ItemCost]]</f>
        <v>1898.09</v>
      </c>
      <c r="G1167" s="6">
        <f>Sales[[#This Row],[OrderQuantity]]*Sales[[#This Row],[ItemPrice]]</f>
        <v>3374.99</v>
      </c>
      <c r="H1167" s="6">
        <f>Sales[[#This Row],[TotalRevenue]]-Sales[[#This Row],[TotalCost]]</f>
        <v>1476.8999999999999</v>
      </c>
      <c r="I1167" s="4">
        <v>43084</v>
      </c>
      <c r="J1167" s="4" t="str">
        <f>CONCATENATE(TEXT(Sales[[#This Row],[OrderDate]],"yyyy"),"-",TEXT(Sales[[#This Row],[OrderDate]],"mm"))</f>
        <v>2017-12</v>
      </c>
      <c r="K1167" s="4">
        <v>43089</v>
      </c>
      <c r="L1167">
        <v>5</v>
      </c>
      <c r="M1167" t="s">
        <v>2493</v>
      </c>
      <c r="N1167" t="s">
        <v>332</v>
      </c>
      <c r="O1167" t="s">
        <v>45</v>
      </c>
      <c r="P1167" t="s">
        <v>41</v>
      </c>
      <c r="Q1167" t="s">
        <v>23</v>
      </c>
      <c r="R1167" t="s">
        <v>33</v>
      </c>
      <c r="S1167" t="s">
        <v>435</v>
      </c>
      <c r="T1167" t="s">
        <v>1</v>
      </c>
      <c r="U1167" t="s">
        <v>36</v>
      </c>
    </row>
    <row r="1168" spans="1:21" x14ac:dyDescent="0.35">
      <c r="A1168" t="s">
        <v>2516</v>
      </c>
      <c r="B1168">
        <v>45173001</v>
      </c>
      <c r="C1168">
        <v>1</v>
      </c>
      <c r="D1168" s="1">
        <v>2171.29</v>
      </c>
      <c r="E1168" s="1">
        <v>3578.27</v>
      </c>
      <c r="F1168" s="6">
        <f>Sales[[#This Row],[OrderQuantity]]*Sales[[#This Row],[ItemCost]]</f>
        <v>2171.29</v>
      </c>
      <c r="G1168" s="6">
        <f>Sales[[#This Row],[OrderQuantity]]*Sales[[#This Row],[ItemPrice]]</f>
        <v>3578.27</v>
      </c>
      <c r="H1168" s="6">
        <f>Sales[[#This Row],[TotalRevenue]]-Sales[[#This Row],[TotalCost]]</f>
        <v>1406.98</v>
      </c>
      <c r="I1168" s="4">
        <v>43086</v>
      </c>
      <c r="J1168" s="4" t="str">
        <f>CONCATENATE(TEXT(Sales[[#This Row],[OrderDate]],"yyyy"),"-",TEXT(Sales[[#This Row],[OrderDate]],"mm"))</f>
        <v>2017-12</v>
      </c>
      <c r="K1168" s="4">
        <v>43091</v>
      </c>
      <c r="L1168">
        <v>5</v>
      </c>
      <c r="M1168" t="s">
        <v>2517</v>
      </c>
      <c r="N1168" t="s">
        <v>404</v>
      </c>
      <c r="O1168" t="s">
        <v>45</v>
      </c>
      <c r="P1168" t="s">
        <v>41</v>
      </c>
      <c r="Q1168" t="s">
        <v>23</v>
      </c>
      <c r="R1168" t="s">
        <v>24</v>
      </c>
      <c r="S1168" t="s">
        <v>88</v>
      </c>
      <c r="T1168" t="s">
        <v>26</v>
      </c>
      <c r="U1168" t="s">
        <v>27</v>
      </c>
    </row>
    <row r="1169" spans="1:21" x14ac:dyDescent="0.35">
      <c r="A1169" t="s">
        <v>2518</v>
      </c>
      <c r="B1169">
        <v>45174001</v>
      </c>
      <c r="C1169">
        <v>1</v>
      </c>
      <c r="D1169" s="1">
        <v>2171.29</v>
      </c>
      <c r="E1169" s="1">
        <v>3578.27</v>
      </c>
      <c r="F1169" s="6">
        <f>Sales[[#This Row],[OrderQuantity]]*Sales[[#This Row],[ItemCost]]</f>
        <v>2171.29</v>
      </c>
      <c r="G1169" s="6">
        <f>Sales[[#This Row],[OrderQuantity]]*Sales[[#This Row],[ItemPrice]]</f>
        <v>3578.27</v>
      </c>
      <c r="H1169" s="6">
        <f>Sales[[#This Row],[TotalRevenue]]-Sales[[#This Row],[TotalCost]]</f>
        <v>1406.98</v>
      </c>
      <c r="I1169" s="4">
        <v>43086</v>
      </c>
      <c r="J1169" s="4" t="str">
        <f>CONCATENATE(TEXT(Sales[[#This Row],[OrderDate]],"yyyy"),"-",TEXT(Sales[[#This Row],[OrderDate]],"mm"))</f>
        <v>2017-12</v>
      </c>
      <c r="K1169" s="4">
        <v>43089</v>
      </c>
      <c r="L1169">
        <v>3</v>
      </c>
      <c r="M1169" t="s">
        <v>2519</v>
      </c>
      <c r="N1169" t="s">
        <v>910</v>
      </c>
      <c r="O1169" t="s">
        <v>45</v>
      </c>
      <c r="P1169" t="s">
        <v>41</v>
      </c>
      <c r="Q1169" t="s">
        <v>23</v>
      </c>
      <c r="R1169" t="s">
        <v>24</v>
      </c>
      <c r="S1169" t="s">
        <v>84</v>
      </c>
      <c r="T1169" t="s">
        <v>26</v>
      </c>
      <c r="U1169" t="s">
        <v>27</v>
      </c>
    </row>
    <row r="1170" spans="1:21" x14ac:dyDescent="0.35">
      <c r="A1170" t="s">
        <v>2520</v>
      </c>
      <c r="B1170">
        <v>45175001</v>
      </c>
      <c r="C1170">
        <v>1</v>
      </c>
      <c r="D1170" s="1">
        <v>2171.29</v>
      </c>
      <c r="E1170" s="1">
        <v>3578.27</v>
      </c>
      <c r="F1170" s="6">
        <f>Sales[[#This Row],[OrderQuantity]]*Sales[[#This Row],[ItemCost]]</f>
        <v>2171.29</v>
      </c>
      <c r="G1170" s="6">
        <f>Sales[[#This Row],[OrderQuantity]]*Sales[[#This Row],[ItemPrice]]</f>
        <v>3578.27</v>
      </c>
      <c r="H1170" s="6">
        <f>Sales[[#This Row],[TotalRevenue]]-Sales[[#This Row],[TotalCost]]</f>
        <v>1406.98</v>
      </c>
      <c r="I1170" s="4">
        <v>43086</v>
      </c>
      <c r="J1170" s="4" t="str">
        <f>CONCATENATE(TEXT(Sales[[#This Row],[OrderDate]],"yyyy"),"-",TEXT(Sales[[#This Row],[OrderDate]],"mm"))</f>
        <v>2017-12</v>
      </c>
      <c r="K1170" s="4">
        <v>43096</v>
      </c>
      <c r="L1170">
        <v>10</v>
      </c>
      <c r="M1170" t="s">
        <v>2521</v>
      </c>
      <c r="N1170" t="s">
        <v>1217</v>
      </c>
      <c r="O1170" t="s">
        <v>45</v>
      </c>
      <c r="P1170" t="s">
        <v>41</v>
      </c>
      <c r="Q1170" t="s">
        <v>23</v>
      </c>
      <c r="R1170" t="s">
        <v>24</v>
      </c>
      <c r="S1170" t="s">
        <v>84</v>
      </c>
      <c r="T1170" t="s">
        <v>26</v>
      </c>
      <c r="U1170" t="s">
        <v>27</v>
      </c>
    </row>
    <row r="1171" spans="1:21" x14ac:dyDescent="0.35">
      <c r="A1171" t="s">
        <v>2522</v>
      </c>
      <c r="B1171">
        <v>45176001</v>
      </c>
      <c r="C1171">
        <v>1</v>
      </c>
      <c r="D1171" s="1">
        <v>2171.29</v>
      </c>
      <c r="E1171" s="1">
        <v>3578.27</v>
      </c>
      <c r="F1171" s="6">
        <f>Sales[[#This Row],[OrderQuantity]]*Sales[[#This Row],[ItemCost]]</f>
        <v>2171.29</v>
      </c>
      <c r="G1171" s="6">
        <f>Sales[[#This Row],[OrderQuantity]]*Sales[[#This Row],[ItemPrice]]</f>
        <v>3578.27</v>
      </c>
      <c r="H1171" s="6">
        <f>Sales[[#This Row],[TotalRevenue]]-Sales[[#This Row],[TotalCost]]</f>
        <v>1406.98</v>
      </c>
      <c r="I1171" s="4">
        <v>43086</v>
      </c>
      <c r="J1171" s="4" t="str">
        <f>CONCATENATE(TEXT(Sales[[#This Row],[OrderDate]],"yyyy"),"-",TEXT(Sales[[#This Row],[OrderDate]],"mm"))</f>
        <v>2017-12</v>
      </c>
      <c r="K1171" s="4">
        <v>43089</v>
      </c>
      <c r="L1171">
        <v>3</v>
      </c>
      <c r="M1171" t="s">
        <v>2523</v>
      </c>
      <c r="N1171" t="s">
        <v>1628</v>
      </c>
      <c r="O1171" t="s">
        <v>115</v>
      </c>
      <c r="P1171" t="s">
        <v>41</v>
      </c>
      <c r="Q1171" t="s">
        <v>23</v>
      </c>
      <c r="R1171" t="s">
        <v>24</v>
      </c>
      <c r="S1171" t="s">
        <v>84</v>
      </c>
      <c r="T1171" t="s">
        <v>26</v>
      </c>
      <c r="U1171" t="s">
        <v>27</v>
      </c>
    </row>
    <row r="1172" spans="1:21" x14ac:dyDescent="0.35">
      <c r="A1172" t="s">
        <v>2548</v>
      </c>
      <c r="B1172">
        <v>45189001</v>
      </c>
      <c r="C1172">
        <v>1</v>
      </c>
      <c r="D1172" s="1">
        <v>2171.29</v>
      </c>
      <c r="E1172" s="1">
        <v>3578.27</v>
      </c>
      <c r="F1172" s="6">
        <f>Sales[[#This Row],[OrderQuantity]]*Sales[[#This Row],[ItemCost]]</f>
        <v>2171.29</v>
      </c>
      <c r="G1172" s="6">
        <f>Sales[[#This Row],[OrderQuantity]]*Sales[[#This Row],[ItemPrice]]</f>
        <v>3578.27</v>
      </c>
      <c r="H1172" s="6">
        <f>Sales[[#This Row],[TotalRevenue]]-Sales[[#This Row],[TotalCost]]</f>
        <v>1406.98</v>
      </c>
      <c r="I1172" s="4">
        <v>43088</v>
      </c>
      <c r="J1172" s="4" t="str">
        <f>CONCATENATE(TEXT(Sales[[#This Row],[OrderDate]],"yyyy"),"-",TEXT(Sales[[#This Row],[OrderDate]],"mm"))</f>
        <v>2017-12</v>
      </c>
      <c r="K1172" s="4">
        <v>43092</v>
      </c>
      <c r="L1172">
        <v>4</v>
      </c>
      <c r="M1172" t="s">
        <v>2549</v>
      </c>
      <c r="N1172" t="s">
        <v>225</v>
      </c>
      <c r="O1172" t="s">
        <v>115</v>
      </c>
      <c r="P1172" t="s">
        <v>41</v>
      </c>
      <c r="Q1172" t="s">
        <v>23</v>
      </c>
      <c r="R1172" t="s">
        <v>24</v>
      </c>
      <c r="S1172" t="s">
        <v>25</v>
      </c>
      <c r="T1172" t="s">
        <v>26</v>
      </c>
      <c r="U1172" t="s">
        <v>27</v>
      </c>
    </row>
    <row r="1173" spans="1:21" x14ac:dyDescent="0.35">
      <c r="A1173" t="s">
        <v>2552</v>
      </c>
      <c r="B1173">
        <v>45191001</v>
      </c>
      <c r="C1173">
        <v>1</v>
      </c>
      <c r="D1173" s="1">
        <v>413.15</v>
      </c>
      <c r="E1173" s="1">
        <v>699.1</v>
      </c>
      <c r="F1173" s="6">
        <f>Sales[[#This Row],[OrderQuantity]]*Sales[[#This Row],[ItemCost]]</f>
        <v>413.15</v>
      </c>
      <c r="G1173" s="6">
        <f>Sales[[#This Row],[OrderQuantity]]*Sales[[#This Row],[ItemPrice]]</f>
        <v>699.1</v>
      </c>
      <c r="H1173" s="6">
        <f>Sales[[#This Row],[TotalRevenue]]-Sales[[#This Row],[TotalCost]]</f>
        <v>285.95000000000005</v>
      </c>
      <c r="I1173" s="4">
        <v>43088</v>
      </c>
      <c r="J1173" s="4" t="str">
        <f>CONCATENATE(TEXT(Sales[[#This Row],[OrderDate]],"yyyy"),"-",TEXT(Sales[[#This Row],[OrderDate]],"mm"))</f>
        <v>2017-12</v>
      </c>
      <c r="K1173" s="4">
        <v>43090</v>
      </c>
      <c r="L1173">
        <v>2</v>
      </c>
      <c r="M1173" t="s">
        <v>2553</v>
      </c>
      <c r="N1173" t="s">
        <v>895</v>
      </c>
      <c r="O1173" t="s">
        <v>40</v>
      </c>
      <c r="P1173" t="s">
        <v>41</v>
      </c>
      <c r="Q1173" t="s">
        <v>23</v>
      </c>
      <c r="R1173" t="s">
        <v>24</v>
      </c>
      <c r="S1173" t="s">
        <v>364</v>
      </c>
      <c r="T1173" t="s">
        <v>26</v>
      </c>
      <c r="U1173" t="s">
        <v>47</v>
      </c>
    </row>
    <row r="1174" spans="1:21" x14ac:dyDescent="0.35">
      <c r="A1174" t="s">
        <v>2558</v>
      </c>
      <c r="B1174">
        <v>45194001</v>
      </c>
      <c r="C1174">
        <v>1</v>
      </c>
      <c r="D1174" s="1">
        <v>2171.29</v>
      </c>
      <c r="E1174" s="1">
        <v>3578.27</v>
      </c>
      <c r="F1174" s="6">
        <f>Sales[[#This Row],[OrderQuantity]]*Sales[[#This Row],[ItemCost]]</f>
        <v>2171.29</v>
      </c>
      <c r="G1174" s="6">
        <f>Sales[[#This Row],[OrderQuantity]]*Sales[[#This Row],[ItemPrice]]</f>
        <v>3578.27</v>
      </c>
      <c r="H1174" s="6">
        <f>Sales[[#This Row],[TotalRevenue]]-Sales[[#This Row],[TotalCost]]</f>
        <v>1406.98</v>
      </c>
      <c r="I1174" s="4">
        <v>43089</v>
      </c>
      <c r="J1174" s="4" t="str">
        <f>CONCATENATE(TEXT(Sales[[#This Row],[OrderDate]],"yyyy"),"-",TEXT(Sales[[#This Row],[OrderDate]],"mm"))</f>
        <v>2017-12</v>
      </c>
      <c r="K1174" s="4">
        <v>43091</v>
      </c>
      <c r="L1174">
        <v>2</v>
      </c>
      <c r="M1174" t="s">
        <v>2559</v>
      </c>
      <c r="N1174" t="s">
        <v>1720</v>
      </c>
      <c r="O1174" t="s">
        <v>45</v>
      </c>
      <c r="P1174" t="s">
        <v>41</v>
      </c>
      <c r="Q1174" t="s">
        <v>23</v>
      </c>
      <c r="R1174" t="s">
        <v>24</v>
      </c>
      <c r="S1174" t="s">
        <v>84</v>
      </c>
      <c r="T1174" t="s">
        <v>26</v>
      </c>
      <c r="U1174" t="s">
        <v>27</v>
      </c>
    </row>
    <row r="1175" spans="1:21" x14ac:dyDescent="0.35">
      <c r="A1175" t="s">
        <v>2570</v>
      </c>
      <c r="B1175">
        <v>45200001</v>
      </c>
      <c r="C1175">
        <v>1</v>
      </c>
      <c r="D1175" s="1">
        <v>2171.29</v>
      </c>
      <c r="E1175" s="1">
        <v>3578.27</v>
      </c>
      <c r="F1175" s="6">
        <f>Sales[[#This Row],[OrderQuantity]]*Sales[[#This Row],[ItemCost]]</f>
        <v>2171.29</v>
      </c>
      <c r="G1175" s="6">
        <f>Sales[[#This Row],[OrderQuantity]]*Sales[[#This Row],[ItemPrice]]</f>
        <v>3578.27</v>
      </c>
      <c r="H1175" s="6">
        <f>Sales[[#This Row],[TotalRevenue]]-Sales[[#This Row],[TotalCost]]</f>
        <v>1406.98</v>
      </c>
      <c r="I1175" s="4">
        <v>43090</v>
      </c>
      <c r="J1175" s="4" t="str">
        <f>CONCATENATE(TEXT(Sales[[#This Row],[OrderDate]],"yyyy"),"-",TEXT(Sales[[#This Row],[OrderDate]],"mm"))</f>
        <v>2017-12</v>
      </c>
      <c r="K1175" s="4">
        <v>43097</v>
      </c>
      <c r="L1175">
        <v>7</v>
      </c>
      <c r="M1175" t="s">
        <v>2571</v>
      </c>
      <c r="N1175" t="s">
        <v>987</v>
      </c>
      <c r="O1175" t="s">
        <v>45</v>
      </c>
      <c r="P1175" t="s">
        <v>41</v>
      </c>
      <c r="Q1175" t="s">
        <v>23</v>
      </c>
      <c r="R1175" t="s">
        <v>24</v>
      </c>
      <c r="S1175" t="s">
        <v>55</v>
      </c>
      <c r="T1175" t="s">
        <v>26</v>
      </c>
      <c r="U1175" t="s">
        <v>27</v>
      </c>
    </row>
    <row r="1176" spans="1:21" x14ac:dyDescent="0.35">
      <c r="A1176" t="s">
        <v>2572</v>
      </c>
      <c r="B1176">
        <v>45201001</v>
      </c>
      <c r="C1176">
        <v>1</v>
      </c>
      <c r="D1176" s="1">
        <v>2171.29</v>
      </c>
      <c r="E1176" s="1">
        <v>3578.27</v>
      </c>
      <c r="F1176" s="6">
        <f>Sales[[#This Row],[OrderQuantity]]*Sales[[#This Row],[ItemCost]]</f>
        <v>2171.29</v>
      </c>
      <c r="G1176" s="6">
        <f>Sales[[#This Row],[OrderQuantity]]*Sales[[#This Row],[ItemPrice]]</f>
        <v>3578.27</v>
      </c>
      <c r="H1176" s="6">
        <f>Sales[[#This Row],[TotalRevenue]]-Sales[[#This Row],[TotalCost]]</f>
        <v>1406.98</v>
      </c>
      <c r="I1176" s="4">
        <v>43090</v>
      </c>
      <c r="J1176" s="4" t="str">
        <f>CONCATENATE(TEXT(Sales[[#This Row],[OrderDate]],"yyyy"),"-",TEXT(Sales[[#This Row],[OrderDate]],"mm"))</f>
        <v>2017-12</v>
      </c>
      <c r="K1176" s="4">
        <v>43100</v>
      </c>
      <c r="L1176">
        <v>10</v>
      </c>
      <c r="M1176" t="s">
        <v>2573</v>
      </c>
      <c r="N1176" t="s">
        <v>568</v>
      </c>
      <c r="O1176" t="s">
        <v>45</v>
      </c>
      <c r="P1176" t="s">
        <v>41</v>
      </c>
      <c r="Q1176" t="s">
        <v>23</v>
      </c>
      <c r="R1176" t="s">
        <v>24</v>
      </c>
      <c r="S1176" t="s">
        <v>71</v>
      </c>
      <c r="T1176" t="s">
        <v>26</v>
      </c>
      <c r="U1176" t="s">
        <v>27</v>
      </c>
    </row>
    <row r="1177" spans="1:21" x14ac:dyDescent="0.35">
      <c r="A1177" t="s">
        <v>2584</v>
      </c>
      <c r="B1177">
        <v>45207001</v>
      </c>
      <c r="C1177">
        <v>1</v>
      </c>
      <c r="D1177" s="1">
        <v>2171.29</v>
      </c>
      <c r="E1177" s="1">
        <v>3578.27</v>
      </c>
      <c r="F1177" s="6">
        <f>Sales[[#This Row],[OrderQuantity]]*Sales[[#This Row],[ItemCost]]</f>
        <v>2171.29</v>
      </c>
      <c r="G1177" s="6">
        <f>Sales[[#This Row],[OrderQuantity]]*Sales[[#This Row],[ItemPrice]]</f>
        <v>3578.27</v>
      </c>
      <c r="H1177" s="6">
        <f>Sales[[#This Row],[TotalRevenue]]-Sales[[#This Row],[TotalCost]]</f>
        <v>1406.98</v>
      </c>
      <c r="I1177" s="4">
        <v>43091</v>
      </c>
      <c r="J1177" s="4" t="str">
        <f>CONCATENATE(TEXT(Sales[[#This Row],[OrderDate]],"yyyy"),"-",TEXT(Sales[[#This Row],[OrderDate]],"mm"))</f>
        <v>2017-12</v>
      </c>
      <c r="K1177" s="4">
        <v>43099</v>
      </c>
      <c r="L1177">
        <v>8</v>
      </c>
      <c r="M1177" t="s">
        <v>2585</v>
      </c>
      <c r="N1177" t="s">
        <v>1173</v>
      </c>
      <c r="O1177" t="s">
        <v>45</v>
      </c>
      <c r="P1177" t="s">
        <v>41</v>
      </c>
      <c r="Q1177" t="s">
        <v>23</v>
      </c>
      <c r="R1177" t="s">
        <v>24</v>
      </c>
      <c r="S1177" t="s">
        <v>71</v>
      </c>
      <c r="T1177" t="s">
        <v>26</v>
      </c>
      <c r="U1177" t="s">
        <v>27</v>
      </c>
    </row>
    <row r="1178" spans="1:21" x14ac:dyDescent="0.35">
      <c r="A1178" t="s">
        <v>2588</v>
      </c>
      <c r="B1178">
        <v>45209001</v>
      </c>
      <c r="C1178">
        <v>1</v>
      </c>
      <c r="D1178" s="1">
        <v>2171.29</v>
      </c>
      <c r="E1178" s="1">
        <v>3578.27</v>
      </c>
      <c r="F1178" s="6">
        <f>Sales[[#This Row],[OrderQuantity]]*Sales[[#This Row],[ItemCost]]</f>
        <v>2171.29</v>
      </c>
      <c r="G1178" s="6">
        <f>Sales[[#This Row],[OrderQuantity]]*Sales[[#This Row],[ItemPrice]]</f>
        <v>3578.27</v>
      </c>
      <c r="H1178" s="6">
        <f>Sales[[#This Row],[TotalRevenue]]-Sales[[#This Row],[TotalCost]]</f>
        <v>1406.98</v>
      </c>
      <c r="I1178" s="4">
        <v>43091</v>
      </c>
      <c r="J1178" s="4" t="str">
        <f>CONCATENATE(TEXT(Sales[[#This Row],[OrderDate]],"yyyy"),"-",TEXT(Sales[[#This Row],[OrderDate]],"mm"))</f>
        <v>2017-12</v>
      </c>
      <c r="K1178" s="4">
        <v>43099</v>
      </c>
      <c r="L1178">
        <v>8</v>
      </c>
      <c r="M1178" t="s">
        <v>2589</v>
      </c>
      <c r="N1178" t="s">
        <v>118</v>
      </c>
      <c r="O1178" t="s">
        <v>45</v>
      </c>
      <c r="P1178" t="s">
        <v>41</v>
      </c>
      <c r="Q1178" t="s">
        <v>23</v>
      </c>
      <c r="R1178" t="s">
        <v>24</v>
      </c>
      <c r="S1178" t="s">
        <v>88</v>
      </c>
      <c r="T1178" t="s">
        <v>26</v>
      </c>
      <c r="U1178" t="s">
        <v>27</v>
      </c>
    </row>
    <row r="1179" spans="1:21" x14ac:dyDescent="0.35">
      <c r="A1179" t="s">
        <v>2590</v>
      </c>
      <c r="B1179">
        <v>45210001</v>
      </c>
      <c r="C1179">
        <v>1</v>
      </c>
      <c r="D1179" s="1">
        <v>2171.29</v>
      </c>
      <c r="E1179" s="1">
        <v>3578.27</v>
      </c>
      <c r="F1179" s="6">
        <f>Sales[[#This Row],[OrderQuantity]]*Sales[[#This Row],[ItemCost]]</f>
        <v>2171.29</v>
      </c>
      <c r="G1179" s="6">
        <f>Sales[[#This Row],[OrderQuantity]]*Sales[[#This Row],[ItemPrice]]</f>
        <v>3578.27</v>
      </c>
      <c r="H1179" s="6">
        <f>Sales[[#This Row],[TotalRevenue]]-Sales[[#This Row],[TotalCost]]</f>
        <v>1406.98</v>
      </c>
      <c r="I1179" s="4">
        <v>43091</v>
      </c>
      <c r="J1179" s="4" t="str">
        <f>CONCATENATE(TEXT(Sales[[#This Row],[OrderDate]],"yyyy"),"-",TEXT(Sales[[#This Row],[OrderDate]],"mm"))</f>
        <v>2017-12</v>
      </c>
      <c r="K1179" s="4">
        <v>43099</v>
      </c>
      <c r="L1179">
        <v>8</v>
      </c>
      <c r="M1179" t="s">
        <v>2591</v>
      </c>
      <c r="N1179" t="s">
        <v>1217</v>
      </c>
      <c r="O1179" t="s">
        <v>45</v>
      </c>
      <c r="P1179" t="s">
        <v>41</v>
      </c>
      <c r="Q1179" t="s">
        <v>23</v>
      </c>
      <c r="R1179" t="s">
        <v>24</v>
      </c>
      <c r="S1179" t="s">
        <v>55</v>
      </c>
      <c r="T1179" t="s">
        <v>26</v>
      </c>
      <c r="U1179" t="s">
        <v>27</v>
      </c>
    </row>
    <row r="1180" spans="1:21" x14ac:dyDescent="0.35">
      <c r="A1180" t="s">
        <v>2601</v>
      </c>
      <c r="B1180">
        <v>45215001</v>
      </c>
      <c r="C1180">
        <v>1</v>
      </c>
      <c r="D1180" s="1">
        <v>2171.29</v>
      </c>
      <c r="E1180" s="1">
        <v>3578.27</v>
      </c>
      <c r="F1180" s="6">
        <f>Sales[[#This Row],[OrderQuantity]]*Sales[[#This Row],[ItemCost]]</f>
        <v>2171.29</v>
      </c>
      <c r="G1180" s="6">
        <f>Sales[[#This Row],[OrderQuantity]]*Sales[[#This Row],[ItemPrice]]</f>
        <v>3578.27</v>
      </c>
      <c r="H1180" s="6">
        <f>Sales[[#This Row],[TotalRevenue]]-Sales[[#This Row],[TotalCost]]</f>
        <v>1406.98</v>
      </c>
      <c r="I1180" s="4">
        <v>43092</v>
      </c>
      <c r="J1180" s="4" t="str">
        <f>CONCATENATE(TEXT(Sales[[#This Row],[OrderDate]],"yyyy"),"-",TEXT(Sales[[#This Row],[OrderDate]],"mm"))</f>
        <v>2017-12</v>
      </c>
      <c r="K1180" s="4">
        <v>43097</v>
      </c>
      <c r="L1180">
        <v>5</v>
      </c>
      <c r="M1180" t="s">
        <v>2602</v>
      </c>
      <c r="N1180" t="s">
        <v>267</v>
      </c>
      <c r="O1180" t="s">
        <v>115</v>
      </c>
      <c r="P1180" t="s">
        <v>41</v>
      </c>
      <c r="Q1180" t="s">
        <v>23</v>
      </c>
      <c r="R1180" t="s">
        <v>24</v>
      </c>
      <c r="S1180" t="s">
        <v>71</v>
      </c>
      <c r="T1180" t="s">
        <v>26</v>
      </c>
      <c r="U1180" t="s">
        <v>27</v>
      </c>
    </row>
    <row r="1181" spans="1:21" x14ac:dyDescent="0.35">
      <c r="A1181" t="s">
        <v>2603</v>
      </c>
      <c r="B1181">
        <v>45216001</v>
      </c>
      <c r="C1181">
        <v>1</v>
      </c>
      <c r="D1181" s="1">
        <v>2171.29</v>
      </c>
      <c r="E1181" s="1">
        <v>3578.27</v>
      </c>
      <c r="F1181" s="6">
        <f>Sales[[#This Row],[OrderQuantity]]*Sales[[#This Row],[ItemCost]]</f>
        <v>2171.29</v>
      </c>
      <c r="G1181" s="6">
        <f>Sales[[#This Row],[OrderQuantity]]*Sales[[#This Row],[ItemPrice]]</f>
        <v>3578.27</v>
      </c>
      <c r="H1181" s="6">
        <f>Sales[[#This Row],[TotalRevenue]]-Sales[[#This Row],[TotalCost]]</f>
        <v>1406.98</v>
      </c>
      <c r="I1181" s="4">
        <v>43092</v>
      </c>
      <c r="J1181" s="4" t="str">
        <f>CONCATENATE(TEXT(Sales[[#This Row],[OrderDate]],"yyyy"),"-",TEXT(Sales[[#This Row],[OrderDate]],"mm"))</f>
        <v>2017-12</v>
      </c>
      <c r="K1181" s="4">
        <v>43099</v>
      </c>
      <c r="L1181">
        <v>7</v>
      </c>
      <c r="M1181" t="s">
        <v>2604</v>
      </c>
      <c r="N1181" t="s">
        <v>1330</v>
      </c>
      <c r="O1181" t="s">
        <v>45</v>
      </c>
      <c r="P1181" t="s">
        <v>41</v>
      </c>
      <c r="Q1181" t="s">
        <v>23</v>
      </c>
      <c r="R1181" t="s">
        <v>24</v>
      </c>
      <c r="S1181" t="s">
        <v>84</v>
      </c>
      <c r="T1181" t="s">
        <v>26</v>
      </c>
      <c r="U1181" t="s">
        <v>27</v>
      </c>
    </row>
    <row r="1182" spans="1:21" x14ac:dyDescent="0.35">
      <c r="A1182" t="s">
        <v>2605</v>
      </c>
      <c r="B1182">
        <v>45217001</v>
      </c>
      <c r="C1182">
        <v>1</v>
      </c>
      <c r="D1182" s="1">
        <v>2171.29</v>
      </c>
      <c r="E1182" s="1">
        <v>3578.27</v>
      </c>
      <c r="F1182" s="6">
        <f>Sales[[#This Row],[OrderQuantity]]*Sales[[#This Row],[ItemCost]]</f>
        <v>2171.29</v>
      </c>
      <c r="G1182" s="6">
        <f>Sales[[#This Row],[OrderQuantity]]*Sales[[#This Row],[ItemPrice]]</f>
        <v>3578.27</v>
      </c>
      <c r="H1182" s="6">
        <f>Sales[[#This Row],[TotalRevenue]]-Sales[[#This Row],[TotalCost]]</f>
        <v>1406.98</v>
      </c>
      <c r="I1182" s="4">
        <v>43093</v>
      </c>
      <c r="J1182" s="4" t="str">
        <f>CONCATENATE(TEXT(Sales[[#This Row],[OrderDate]],"yyyy"),"-",TEXT(Sales[[#This Row],[OrderDate]],"mm"))</f>
        <v>2017-12</v>
      </c>
      <c r="K1182" s="4">
        <v>43101</v>
      </c>
      <c r="L1182">
        <v>8</v>
      </c>
      <c r="M1182" t="s">
        <v>2606</v>
      </c>
      <c r="N1182" t="s">
        <v>2197</v>
      </c>
      <c r="O1182" t="s">
        <v>115</v>
      </c>
      <c r="P1182" t="s">
        <v>41</v>
      </c>
      <c r="Q1182" t="s">
        <v>23</v>
      </c>
      <c r="R1182" t="s">
        <v>24</v>
      </c>
      <c r="S1182" t="s">
        <v>88</v>
      </c>
      <c r="T1182" t="s">
        <v>26</v>
      </c>
      <c r="U1182" t="s">
        <v>27</v>
      </c>
    </row>
    <row r="1183" spans="1:21" x14ac:dyDescent="0.35">
      <c r="A1183" t="s">
        <v>2607</v>
      </c>
      <c r="B1183">
        <v>45218001</v>
      </c>
      <c r="C1183">
        <v>1</v>
      </c>
      <c r="D1183" s="1">
        <v>1912.15</v>
      </c>
      <c r="E1183" s="1">
        <v>3399.99</v>
      </c>
      <c r="F1183" s="6">
        <f>Sales[[#This Row],[OrderQuantity]]*Sales[[#This Row],[ItemCost]]</f>
        <v>1912.15</v>
      </c>
      <c r="G1183" s="6">
        <f>Sales[[#This Row],[OrderQuantity]]*Sales[[#This Row],[ItemPrice]]</f>
        <v>3399.99</v>
      </c>
      <c r="H1183" s="6">
        <f>Sales[[#This Row],[TotalRevenue]]-Sales[[#This Row],[TotalCost]]</f>
        <v>1487.8399999999997</v>
      </c>
      <c r="I1183" s="4">
        <v>43093</v>
      </c>
      <c r="J1183" s="4" t="str">
        <f>CONCATENATE(TEXT(Sales[[#This Row],[OrderDate]],"yyyy"),"-",TEXT(Sales[[#This Row],[OrderDate]],"mm"))</f>
        <v>2017-12</v>
      </c>
      <c r="K1183" s="4">
        <v>43102</v>
      </c>
      <c r="L1183">
        <v>9</v>
      </c>
      <c r="M1183" t="s">
        <v>2608</v>
      </c>
      <c r="N1183" t="s">
        <v>413</v>
      </c>
      <c r="O1183" t="s">
        <v>115</v>
      </c>
      <c r="P1183" t="s">
        <v>41</v>
      </c>
      <c r="Q1183" t="s">
        <v>23</v>
      </c>
      <c r="R1183" t="s">
        <v>33</v>
      </c>
      <c r="S1183" t="s">
        <v>287</v>
      </c>
      <c r="T1183" t="s">
        <v>35</v>
      </c>
      <c r="U1183" t="s">
        <v>36</v>
      </c>
    </row>
    <row r="1184" spans="1:21" x14ac:dyDescent="0.35">
      <c r="A1184" t="s">
        <v>2611</v>
      </c>
      <c r="B1184">
        <v>45220001</v>
      </c>
      <c r="C1184">
        <v>1</v>
      </c>
      <c r="D1184" s="1">
        <v>2171.29</v>
      </c>
      <c r="E1184" s="1">
        <v>3578.27</v>
      </c>
      <c r="F1184" s="6">
        <f>Sales[[#This Row],[OrderQuantity]]*Sales[[#This Row],[ItemCost]]</f>
        <v>2171.29</v>
      </c>
      <c r="G1184" s="6">
        <f>Sales[[#This Row],[OrderQuantity]]*Sales[[#This Row],[ItemPrice]]</f>
        <v>3578.27</v>
      </c>
      <c r="H1184" s="6">
        <f>Sales[[#This Row],[TotalRevenue]]-Sales[[#This Row],[TotalCost]]</f>
        <v>1406.98</v>
      </c>
      <c r="I1184" s="4">
        <v>43093</v>
      </c>
      <c r="J1184" s="4" t="str">
        <f>CONCATENATE(TEXT(Sales[[#This Row],[OrderDate]],"yyyy"),"-",TEXT(Sales[[#This Row],[OrderDate]],"mm"))</f>
        <v>2017-12</v>
      </c>
      <c r="K1184" s="4">
        <v>43103</v>
      </c>
      <c r="L1184">
        <v>10</v>
      </c>
      <c r="M1184" t="s">
        <v>2612</v>
      </c>
      <c r="N1184" t="s">
        <v>926</v>
      </c>
      <c r="O1184" t="s">
        <v>115</v>
      </c>
      <c r="P1184" t="s">
        <v>41</v>
      </c>
      <c r="Q1184" t="s">
        <v>23</v>
      </c>
      <c r="R1184" t="s">
        <v>24</v>
      </c>
      <c r="S1184" t="s">
        <v>71</v>
      </c>
      <c r="T1184" t="s">
        <v>26</v>
      </c>
      <c r="U1184" t="s">
        <v>27</v>
      </c>
    </row>
    <row r="1185" spans="1:21" x14ac:dyDescent="0.35">
      <c r="A1185" t="s">
        <v>2615</v>
      </c>
      <c r="B1185">
        <v>45222001</v>
      </c>
      <c r="C1185">
        <v>1</v>
      </c>
      <c r="D1185" s="1">
        <v>413.15</v>
      </c>
      <c r="E1185" s="1">
        <v>699.1</v>
      </c>
      <c r="F1185" s="6">
        <f>Sales[[#This Row],[OrderQuantity]]*Sales[[#This Row],[ItemCost]]</f>
        <v>413.15</v>
      </c>
      <c r="G1185" s="6">
        <f>Sales[[#This Row],[OrderQuantity]]*Sales[[#This Row],[ItemPrice]]</f>
        <v>699.1</v>
      </c>
      <c r="H1185" s="6">
        <f>Sales[[#This Row],[TotalRevenue]]-Sales[[#This Row],[TotalCost]]</f>
        <v>285.95000000000005</v>
      </c>
      <c r="I1185" s="4">
        <v>43093</v>
      </c>
      <c r="J1185" s="4" t="str">
        <f>CONCATENATE(TEXT(Sales[[#This Row],[OrderDate]],"yyyy"),"-",TEXT(Sales[[#This Row],[OrderDate]],"mm"))</f>
        <v>2017-12</v>
      </c>
      <c r="K1185" s="4">
        <v>43095</v>
      </c>
      <c r="L1185">
        <v>2</v>
      </c>
      <c r="M1185" t="s">
        <v>2616</v>
      </c>
      <c r="N1185" t="s">
        <v>873</v>
      </c>
      <c r="O1185" t="s">
        <v>115</v>
      </c>
      <c r="P1185" t="s">
        <v>41</v>
      </c>
      <c r="Q1185" t="s">
        <v>23</v>
      </c>
      <c r="R1185" t="s">
        <v>24</v>
      </c>
      <c r="S1185" t="s">
        <v>80</v>
      </c>
      <c r="T1185" t="s">
        <v>26</v>
      </c>
      <c r="U1185" t="s">
        <v>47</v>
      </c>
    </row>
    <row r="1186" spans="1:21" x14ac:dyDescent="0.35">
      <c r="A1186" t="s">
        <v>2621</v>
      </c>
      <c r="B1186">
        <v>45225001</v>
      </c>
      <c r="C1186">
        <v>1</v>
      </c>
      <c r="D1186" s="1">
        <v>413.15</v>
      </c>
      <c r="E1186" s="1">
        <v>699.1</v>
      </c>
      <c r="F1186" s="6">
        <f>Sales[[#This Row],[OrderQuantity]]*Sales[[#This Row],[ItemCost]]</f>
        <v>413.15</v>
      </c>
      <c r="G1186" s="6">
        <f>Sales[[#This Row],[OrderQuantity]]*Sales[[#This Row],[ItemPrice]]</f>
        <v>699.1</v>
      </c>
      <c r="H1186" s="6">
        <f>Sales[[#This Row],[TotalRevenue]]-Sales[[#This Row],[TotalCost]]</f>
        <v>285.95000000000005</v>
      </c>
      <c r="I1186" s="4">
        <v>43094</v>
      </c>
      <c r="J1186" s="4" t="str">
        <f>CONCATENATE(TEXT(Sales[[#This Row],[OrderDate]],"yyyy"),"-",TEXT(Sales[[#This Row],[OrderDate]],"mm"))</f>
        <v>2017-12</v>
      </c>
      <c r="K1186" s="4">
        <v>43101</v>
      </c>
      <c r="L1186">
        <v>7</v>
      </c>
      <c r="M1186" t="s">
        <v>2622</v>
      </c>
      <c r="N1186" t="s">
        <v>401</v>
      </c>
      <c r="O1186" t="s">
        <v>45</v>
      </c>
      <c r="P1186" t="s">
        <v>41</v>
      </c>
      <c r="Q1186" t="s">
        <v>23</v>
      </c>
      <c r="R1186" t="s">
        <v>24</v>
      </c>
      <c r="S1186" t="s">
        <v>414</v>
      </c>
      <c r="T1186" t="s">
        <v>1</v>
      </c>
      <c r="U1186" t="s">
        <v>47</v>
      </c>
    </row>
    <row r="1187" spans="1:21" x14ac:dyDescent="0.35">
      <c r="A1187" t="s">
        <v>2623</v>
      </c>
      <c r="B1187">
        <v>45226001</v>
      </c>
      <c r="C1187">
        <v>1</v>
      </c>
      <c r="D1187" s="1">
        <v>413.15</v>
      </c>
      <c r="E1187" s="1">
        <v>699.1</v>
      </c>
      <c r="F1187" s="6">
        <f>Sales[[#This Row],[OrderQuantity]]*Sales[[#This Row],[ItemCost]]</f>
        <v>413.15</v>
      </c>
      <c r="G1187" s="6">
        <f>Sales[[#This Row],[OrderQuantity]]*Sales[[#This Row],[ItemPrice]]</f>
        <v>699.1</v>
      </c>
      <c r="H1187" s="6">
        <f>Sales[[#This Row],[TotalRevenue]]-Sales[[#This Row],[TotalCost]]</f>
        <v>285.95000000000005</v>
      </c>
      <c r="I1187" s="4">
        <v>43094</v>
      </c>
      <c r="J1187" s="4" t="str">
        <f>CONCATENATE(TEXT(Sales[[#This Row],[OrderDate]],"yyyy"),"-",TEXT(Sales[[#This Row],[OrderDate]],"mm"))</f>
        <v>2017-12</v>
      </c>
      <c r="K1187" s="4">
        <v>43104</v>
      </c>
      <c r="L1187">
        <v>10</v>
      </c>
      <c r="M1187" t="s">
        <v>2624</v>
      </c>
      <c r="N1187" t="s">
        <v>470</v>
      </c>
      <c r="O1187" t="s">
        <v>45</v>
      </c>
      <c r="P1187" t="s">
        <v>41</v>
      </c>
      <c r="Q1187" t="s">
        <v>23</v>
      </c>
      <c r="R1187" t="s">
        <v>24</v>
      </c>
      <c r="S1187" t="s">
        <v>337</v>
      </c>
      <c r="T1187" t="s">
        <v>1</v>
      </c>
      <c r="U1187" t="s">
        <v>47</v>
      </c>
    </row>
    <row r="1188" spans="1:21" x14ac:dyDescent="0.35">
      <c r="A1188" t="s">
        <v>2625</v>
      </c>
      <c r="B1188">
        <v>45227001</v>
      </c>
      <c r="C1188">
        <v>1</v>
      </c>
      <c r="D1188" s="1">
        <v>413.15</v>
      </c>
      <c r="E1188" s="1">
        <v>699.1</v>
      </c>
      <c r="F1188" s="6">
        <f>Sales[[#This Row],[OrderQuantity]]*Sales[[#This Row],[ItemCost]]</f>
        <v>413.15</v>
      </c>
      <c r="G1188" s="6">
        <f>Sales[[#This Row],[OrderQuantity]]*Sales[[#This Row],[ItemPrice]]</f>
        <v>699.1</v>
      </c>
      <c r="H1188" s="6">
        <f>Sales[[#This Row],[TotalRevenue]]-Sales[[#This Row],[TotalCost]]</f>
        <v>285.95000000000005</v>
      </c>
      <c r="I1188" s="4">
        <v>43094</v>
      </c>
      <c r="J1188" s="4" t="str">
        <f>CONCATENATE(TEXT(Sales[[#This Row],[OrderDate]],"yyyy"),"-",TEXT(Sales[[#This Row],[OrderDate]],"mm"))</f>
        <v>2017-12</v>
      </c>
      <c r="K1188" s="4">
        <v>43104</v>
      </c>
      <c r="L1188">
        <v>10</v>
      </c>
      <c r="M1188" t="s">
        <v>2626</v>
      </c>
      <c r="N1188" t="s">
        <v>1037</v>
      </c>
      <c r="O1188" t="s">
        <v>115</v>
      </c>
      <c r="P1188" t="s">
        <v>41</v>
      </c>
      <c r="Q1188" t="s">
        <v>23</v>
      </c>
      <c r="R1188" t="s">
        <v>24</v>
      </c>
      <c r="S1188" t="s">
        <v>492</v>
      </c>
      <c r="T1188" t="s">
        <v>26</v>
      </c>
      <c r="U1188" t="s">
        <v>47</v>
      </c>
    </row>
    <row r="1189" spans="1:21" x14ac:dyDescent="0.35">
      <c r="A1189" t="s">
        <v>2631</v>
      </c>
      <c r="B1189">
        <v>45230001</v>
      </c>
      <c r="C1189">
        <v>1</v>
      </c>
      <c r="D1189" s="1">
        <v>2171.29</v>
      </c>
      <c r="E1189" s="1">
        <v>3578.27</v>
      </c>
      <c r="F1189" s="6">
        <f>Sales[[#This Row],[OrderQuantity]]*Sales[[#This Row],[ItemCost]]</f>
        <v>2171.29</v>
      </c>
      <c r="G1189" s="6">
        <f>Sales[[#This Row],[OrderQuantity]]*Sales[[#This Row],[ItemPrice]]</f>
        <v>3578.27</v>
      </c>
      <c r="H1189" s="6">
        <f>Sales[[#This Row],[TotalRevenue]]-Sales[[#This Row],[TotalCost]]</f>
        <v>1406.98</v>
      </c>
      <c r="I1189" s="4">
        <v>43095</v>
      </c>
      <c r="J1189" s="4" t="str">
        <f>CONCATENATE(TEXT(Sales[[#This Row],[OrderDate]],"yyyy"),"-",TEXT(Sales[[#This Row],[OrderDate]],"mm"))</f>
        <v>2017-12</v>
      </c>
      <c r="K1189" s="4">
        <v>43098</v>
      </c>
      <c r="L1189">
        <v>3</v>
      </c>
      <c r="M1189" t="s">
        <v>2632</v>
      </c>
      <c r="N1189" t="s">
        <v>413</v>
      </c>
      <c r="O1189" t="s">
        <v>115</v>
      </c>
      <c r="P1189" t="s">
        <v>41</v>
      </c>
      <c r="Q1189" t="s">
        <v>23</v>
      </c>
      <c r="R1189" t="s">
        <v>24</v>
      </c>
      <c r="S1189" t="s">
        <v>84</v>
      </c>
      <c r="T1189" t="s">
        <v>26</v>
      </c>
      <c r="U1189" t="s">
        <v>27</v>
      </c>
    </row>
    <row r="1190" spans="1:21" x14ac:dyDescent="0.35">
      <c r="A1190" t="s">
        <v>2642</v>
      </c>
      <c r="B1190">
        <v>45235001</v>
      </c>
      <c r="C1190">
        <v>1</v>
      </c>
      <c r="D1190" s="1">
        <v>2171.29</v>
      </c>
      <c r="E1190" s="1">
        <v>3578.27</v>
      </c>
      <c r="F1190" s="6">
        <f>Sales[[#This Row],[OrderQuantity]]*Sales[[#This Row],[ItemCost]]</f>
        <v>2171.29</v>
      </c>
      <c r="G1190" s="6">
        <f>Sales[[#This Row],[OrderQuantity]]*Sales[[#This Row],[ItemPrice]]</f>
        <v>3578.27</v>
      </c>
      <c r="H1190" s="6">
        <f>Sales[[#This Row],[TotalRevenue]]-Sales[[#This Row],[TotalCost]]</f>
        <v>1406.98</v>
      </c>
      <c r="I1190" s="4">
        <v>43096</v>
      </c>
      <c r="J1190" s="4" t="str">
        <f>CONCATENATE(TEXT(Sales[[#This Row],[OrderDate]],"yyyy"),"-",TEXT(Sales[[#This Row],[OrderDate]],"mm"))</f>
        <v>2017-12</v>
      </c>
      <c r="K1190" s="4">
        <v>43101</v>
      </c>
      <c r="L1190">
        <v>5</v>
      </c>
      <c r="M1190" t="s">
        <v>2643</v>
      </c>
      <c r="N1190" t="s">
        <v>1037</v>
      </c>
      <c r="O1190" t="s">
        <v>115</v>
      </c>
      <c r="P1190" t="s">
        <v>41</v>
      </c>
      <c r="Q1190" t="s">
        <v>23</v>
      </c>
      <c r="R1190" t="s">
        <v>24</v>
      </c>
      <c r="S1190" t="s">
        <v>88</v>
      </c>
      <c r="T1190" t="s">
        <v>26</v>
      </c>
      <c r="U1190" t="s">
        <v>27</v>
      </c>
    </row>
    <row r="1191" spans="1:21" x14ac:dyDescent="0.35">
      <c r="A1191" t="s">
        <v>2652</v>
      </c>
      <c r="B1191">
        <v>45240001</v>
      </c>
      <c r="C1191">
        <v>1</v>
      </c>
      <c r="D1191" s="1">
        <v>2171.29</v>
      </c>
      <c r="E1191" s="1">
        <v>3578.27</v>
      </c>
      <c r="F1191" s="6">
        <f>Sales[[#This Row],[OrderQuantity]]*Sales[[#This Row],[ItemCost]]</f>
        <v>2171.29</v>
      </c>
      <c r="G1191" s="6">
        <f>Sales[[#This Row],[OrderQuantity]]*Sales[[#This Row],[ItemPrice]]</f>
        <v>3578.27</v>
      </c>
      <c r="H1191" s="6">
        <f>Sales[[#This Row],[TotalRevenue]]-Sales[[#This Row],[TotalCost]]</f>
        <v>1406.98</v>
      </c>
      <c r="I1191" s="4">
        <v>43097</v>
      </c>
      <c r="J1191" s="4" t="str">
        <f>CONCATENATE(TEXT(Sales[[#This Row],[OrderDate]],"yyyy"),"-",TEXT(Sales[[#This Row],[OrderDate]],"mm"))</f>
        <v>2017-12</v>
      </c>
      <c r="K1191" s="4">
        <v>43106</v>
      </c>
      <c r="L1191">
        <v>9</v>
      </c>
      <c r="M1191" t="s">
        <v>2653</v>
      </c>
      <c r="N1191" t="s">
        <v>873</v>
      </c>
      <c r="O1191" t="s">
        <v>115</v>
      </c>
      <c r="P1191" t="s">
        <v>41</v>
      </c>
      <c r="Q1191" t="s">
        <v>23</v>
      </c>
      <c r="R1191" t="s">
        <v>24</v>
      </c>
      <c r="S1191" t="s">
        <v>25</v>
      </c>
      <c r="T1191" t="s">
        <v>26</v>
      </c>
      <c r="U1191" t="s">
        <v>27</v>
      </c>
    </row>
    <row r="1192" spans="1:21" x14ac:dyDescent="0.35">
      <c r="A1192" t="s">
        <v>2654</v>
      </c>
      <c r="B1192">
        <v>45241001</v>
      </c>
      <c r="C1192">
        <v>1</v>
      </c>
      <c r="D1192" s="1">
        <v>2171.29</v>
      </c>
      <c r="E1192" s="1">
        <v>3578.27</v>
      </c>
      <c r="F1192" s="6">
        <f>Sales[[#This Row],[OrderQuantity]]*Sales[[#This Row],[ItemCost]]</f>
        <v>2171.29</v>
      </c>
      <c r="G1192" s="6">
        <f>Sales[[#This Row],[OrderQuantity]]*Sales[[#This Row],[ItemPrice]]</f>
        <v>3578.27</v>
      </c>
      <c r="H1192" s="6">
        <f>Sales[[#This Row],[TotalRevenue]]-Sales[[#This Row],[TotalCost]]</f>
        <v>1406.98</v>
      </c>
      <c r="I1192" s="4">
        <v>43097</v>
      </c>
      <c r="J1192" s="4" t="str">
        <f>CONCATENATE(TEXT(Sales[[#This Row],[OrderDate]],"yyyy"),"-",TEXT(Sales[[#This Row],[OrderDate]],"mm"))</f>
        <v>2017-12</v>
      </c>
      <c r="K1192" s="4">
        <v>43104</v>
      </c>
      <c r="L1192">
        <v>7</v>
      </c>
      <c r="M1192" t="s">
        <v>2655</v>
      </c>
      <c r="N1192" t="s">
        <v>568</v>
      </c>
      <c r="O1192" t="s">
        <v>45</v>
      </c>
      <c r="P1192" t="s">
        <v>41</v>
      </c>
      <c r="Q1192" t="s">
        <v>23</v>
      </c>
      <c r="R1192" t="s">
        <v>24</v>
      </c>
      <c r="S1192" t="s">
        <v>55</v>
      </c>
      <c r="T1192" t="s">
        <v>26</v>
      </c>
      <c r="U1192" t="s">
        <v>27</v>
      </c>
    </row>
    <row r="1193" spans="1:21" x14ac:dyDescent="0.35">
      <c r="A1193" t="s">
        <v>2656</v>
      </c>
      <c r="B1193">
        <v>45242001</v>
      </c>
      <c r="C1193">
        <v>1</v>
      </c>
      <c r="D1193" s="1">
        <v>2171.29</v>
      </c>
      <c r="E1193" s="1">
        <v>3578.27</v>
      </c>
      <c r="F1193" s="6">
        <f>Sales[[#This Row],[OrderQuantity]]*Sales[[#This Row],[ItemCost]]</f>
        <v>2171.29</v>
      </c>
      <c r="G1193" s="6">
        <f>Sales[[#This Row],[OrderQuantity]]*Sales[[#This Row],[ItemPrice]]</f>
        <v>3578.27</v>
      </c>
      <c r="H1193" s="6">
        <f>Sales[[#This Row],[TotalRevenue]]-Sales[[#This Row],[TotalCost]]</f>
        <v>1406.98</v>
      </c>
      <c r="I1193" s="4">
        <v>43097</v>
      </c>
      <c r="J1193" s="4" t="str">
        <f>CONCATENATE(TEXT(Sales[[#This Row],[OrderDate]],"yyyy"),"-",TEXT(Sales[[#This Row],[OrderDate]],"mm"))</f>
        <v>2017-12</v>
      </c>
      <c r="K1193" s="4">
        <v>43099</v>
      </c>
      <c r="L1193">
        <v>2</v>
      </c>
      <c r="M1193" t="s">
        <v>2657</v>
      </c>
      <c r="N1193" t="s">
        <v>130</v>
      </c>
      <c r="O1193" t="s">
        <v>115</v>
      </c>
      <c r="P1193" t="s">
        <v>41</v>
      </c>
      <c r="Q1193" t="s">
        <v>23</v>
      </c>
      <c r="R1193" t="s">
        <v>24</v>
      </c>
      <c r="S1193" t="s">
        <v>55</v>
      </c>
      <c r="T1193" t="s">
        <v>26</v>
      </c>
      <c r="U1193" t="s">
        <v>27</v>
      </c>
    </row>
    <row r="1194" spans="1:21" x14ac:dyDescent="0.35">
      <c r="A1194" t="s">
        <v>2678</v>
      </c>
      <c r="B1194">
        <v>45253001</v>
      </c>
      <c r="C1194">
        <v>1</v>
      </c>
      <c r="D1194" s="1">
        <v>2171.29</v>
      </c>
      <c r="E1194" s="1">
        <v>3578.27</v>
      </c>
      <c r="F1194" s="6">
        <f>Sales[[#This Row],[OrderQuantity]]*Sales[[#This Row],[ItemCost]]</f>
        <v>2171.29</v>
      </c>
      <c r="G1194" s="6">
        <f>Sales[[#This Row],[OrderQuantity]]*Sales[[#This Row],[ItemPrice]]</f>
        <v>3578.27</v>
      </c>
      <c r="H1194" s="6">
        <f>Sales[[#This Row],[TotalRevenue]]-Sales[[#This Row],[TotalCost]]</f>
        <v>1406.98</v>
      </c>
      <c r="I1194" s="4">
        <v>43099</v>
      </c>
      <c r="J1194" s="4" t="str">
        <f>CONCATENATE(TEXT(Sales[[#This Row],[OrderDate]],"yyyy"),"-",TEXT(Sales[[#This Row],[OrderDate]],"mm"))</f>
        <v>2017-12</v>
      </c>
      <c r="K1194" s="4">
        <v>43109</v>
      </c>
      <c r="L1194">
        <v>10</v>
      </c>
      <c r="M1194" t="s">
        <v>2679</v>
      </c>
      <c r="N1194" t="s">
        <v>247</v>
      </c>
      <c r="O1194" t="s">
        <v>45</v>
      </c>
      <c r="P1194" t="s">
        <v>41</v>
      </c>
      <c r="Q1194" t="s">
        <v>23</v>
      </c>
      <c r="R1194" t="s">
        <v>24</v>
      </c>
      <c r="S1194" t="s">
        <v>88</v>
      </c>
      <c r="T1194" t="s">
        <v>26</v>
      </c>
      <c r="U1194" t="s">
        <v>27</v>
      </c>
    </row>
    <row r="1195" spans="1:21" x14ac:dyDescent="0.35">
      <c r="A1195" t="s">
        <v>2680</v>
      </c>
      <c r="B1195">
        <v>45254001</v>
      </c>
      <c r="C1195">
        <v>1</v>
      </c>
      <c r="D1195" s="1">
        <v>2171.29</v>
      </c>
      <c r="E1195" s="1">
        <v>3578.27</v>
      </c>
      <c r="F1195" s="6">
        <f>Sales[[#This Row],[OrderQuantity]]*Sales[[#This Row],[ItemCost]]</f>
        <v>2171.29</v>
      </c>
      <c r="G1195" s="6">
        <f>Sales[[#This Row],[OrderQuantity]]*Sales[[#This Row],[ItemPrice]]</f>
        <v>3578.27</v>
      </c>
      <c r="H1195" s="6">
        <f>Sales[[#This Row],[TotalRevenue]]-Sales[[#This Row],[TotalCost]]</f>
        <v>1406.98</v>
      </c>
      <c r="I1195" s="4">
        <v>43099</v>
      </c>
      <c r="J1195" s="4" t="str">
        <f>CONCATENATE(TEXT(Sales[[#This Row],[OrderDate]],"yyyy"),"-",TEXT(Sales[[#This Row],[OrderDate]],"mm"))</f>
        <v>2017-12</v>
      </c>
      <c r="K1195" s="4">
        <v>43101</v>
      </c>
      <c r="L1195">
        <v>2</v>
      </c>
      <c r="M1195" t="s">
        <v>2681</v>
      </c>
      <c r="N1195" t="s">
        <v>594</v>
      </c>
      <c r="O1195" t="s">
        <v>45</v>
      </c>
      <c r="P1195" t="s">
        <v>41</v>
      </c>
      <c r="Q1195" t="s">
        <v>23</v>
      </c>
      <c r="R1195" t="s">
        <v>24</v>
      </c>
      <c r="S1195" t="s">
        <v>88</v>
      </c>
      <c r="T1195" t="s">
        <v>26</v>
      </c>
      <c r="U1195" t="s">
        <v>27</v>
      </c>
    </row>
    <row r="1196" spans="1:21" x14ac:dyDescent="0.35">
      <c r="A1196" t="s">
        <v>2682</v>
      </c>
      <c r="B1196">
        <v>45255001</v>
      </c>
      <c r="C1196">
        <v>1</v>
      </c>
      <c r="D1196" s="1">
        <v>2171.29</v>
      </c>
      <c r="E1196" s="1">
        <v>3578.27</v>
      </c>
      <c r="F1196" s="6">
        <f>Sales[[#This Row],[OrderQuantity]]*Sales[[#This Row],[ItemCost]]</f>
        <v>2171.29</v>
      </c>
      <c r="G1196" s="6">
        <f>Sales[[#This Row],[OrderQuantity]]*Sales[[#This Row],[ItemPrice]]</f>
        <v>3578.27</v>
      </c>
      <c r="H1196" s="6">
        <f>Sales[[#This Row],[TotalRevenue]]-Sales[[#This Row],[TotalCost]]</f>
        <v>1406.98</v>
      </c>
      <c r="I1196" s="4">
        <v>43099</v>
      </c>
      <c r="J1196" s="4" t="str">
        <f>CONCATENATE(TEXT(Sales[[#This Row],[OrderDate]],"yyyy"),"-",TEXT(Sales[[#This Row],[OrderDate]],"mm"))</f>
        <v>2017-12</v>
      </c>
      <c r="K1196" s="4">
        <v>43101</v>
      </c>
      <c r="L1196">
        <v>2</v>
      </c>
      <c r="M1196" t="s">
        <v>2683</v>
      </c>
      <c r="N1196" t="s">
        <v>413</v>
      </c>
      <c r="O1196" t="s">
        <v>115</v>
      </c>
      <c r="P1196" t="s">
        <v>41</v>
      </c>
      <c r="Q1196" t="s">
        <v>23</v>
      </c>
      <c r="R1196" t="s">
        <v>24</v>
      </c>
      <c r="S1196" t="s">
        <v>88</v>
      </c>
      <c r="T1196" t="s">
        <v>26</v>
      </c>
      <c r="U1196" t="s">
        <v>27</v>
      </c>
    </row>
    <row r="1197" spans="1:21" x14ac:dyDescent="0.35">
      <c r="A1197" t="s">
        <v>2684</v>
      </c>
      <c r="B1197">
        <v>45256001</v>
      </c>
      <c r="C1197">
        <v>1</v>
      </c>
      <c r="D1197" s="1">
        <v>413.15</v>
      </c>
      <c r="E1197" s="1">
        <v>699.1</v>
      </c>
      <c r="F1197" s="6">
        <f>Sales[[#This Row],[OrderQuantity]]*Sales[[#This Row],[ItemCost]]</f>
        <v>413.15</v>
      </c>
      <c r="G1197" s="6">
        <f>Sales[[#This Row],[OrderQuantity]]*Sales[[#This Row],[ItemPrice]]</f>
        <v>699.1</v>
      </c>
      <c r="H1197" s="6">
        <f>Sales[[#This Row],[TotalRevenue]]-Sales[[#This Row],[TotalCost]]</f>
        <v>285.95000000000005</v>
      </c>
      <c r="I1197" s="4">
        <v>43099</v>
      </c>
      <c r="J1197" s="4" t="str">
        <f>CONCATENATE(TEXT(Sales[[#This Row],[OrderDate]],"yyyy"),"-",TEXT(Sales[[#This Row],[OrderDate]],"mm"))</f>
        <v>2017-12</v>
      </c>
      <c r="K1197" s="4">
        <v>43101</v>
      </c>
      <c r="L1197">
        <v>2</v>
      </c>
      <c r="M1197" t="s">
        <v>2685</v>
      </c>
      <c r="N1197" t="s">
        <v>1137</v>
      </c>
      <c r="O1197" t="s">
        <v>45</v>
      </c>
      <c r="P1197" t="s">
        <v>41</v>
      </c>
      <c r="Q1197" t="s">
        <v>23</v>
      </c>
      <c r="R1197" t="s">
        <v>24</v>
      </c>
      <c r="S1197" t="s">
        <v>46</v>
      </c>
      <c r="T1197" t="s">
        <v>1</v>
      </c>
      <c r="U1197" t="s">
        <v>47</v>
      </c>
    </row>
    <row r="1198" spans="1:21" x14ac:dyDescent="0.35">
      <c r="A1198" t="s">
        <v>2690</v>
      </c>
      <c r="B1198">
        <v>45259001</v>
      </c>
      <c r="C1198">
        <v>1</v>
      </c>
      <c r="D1198" s="1">
        <v>2171.29</v>
      </c>
      <c r="E1198" s="1">
        <v>3578.27</v>
      </c>
      <c r="F1198" s="6">
        <f>Sales[[#This Row],[OrderQuantity]]*Sales[[#This Row],[ItemCost]]</f>
        <v>2171.29</v>
      </c>
      <c r="G1198" s="6">
        <f>Sales[[#This Row],[OrderQuantity]]*Sales[[#This Row],[ItemPrice]]</f>
        <v>3578.27</v>
      </c>
      <c r="H1198" s="6">
        <f>Sales[[#This Row],[TotalRevenue]]-Sales[[#This Row],[TotalCost]]</f>
        <v>1406.98</v>
      </c>
      <c r="I1198" s="4">
        <v>43100</v>
      </c>
      <c r="J1198" s="4" t="str">
        <f>CONCATENATE(TEXT(Sales[[#This Row],[OrderDate]],"yyyy"),"-",TEXT(Sales[[#This Row],[OrderDate]],"mm"))</f>
        <v>2017-12</v>
      </c>
      <c r="K1198" s="4">
        <v>43105</v>
      </c>
      <c r="L1198">
        <v>5</v>
      </c>
      <c r="M1198" t="s">
        <v>2691</v>
      </c>
      <c r="N1198" t="s">
        <v>163</v>
      </c>
      <c r="O1198" t="s">
        <v>115</v>
      </c>
      <c r="P1198" t="s">
        <v>41</v>
      </c>
      <c r="Q1198" t="s">
        <v>23</v>
      </c>
      <c r="R1198" t="s">
        <v>24</v>
      </c>
      <c r="S1198" t="s">
        <v>88</v>
      </c>
      <c r="T1198" t="s">
        <v>26</v>
      </c>
      <c r="U1198" t="s">
        <v>27</v>
      </c>
    </row>
    <row r="1199" spans="1:21" x14ac:dyDescent="0.35">
      <c r="A1199" t="s">
        <v>2692</v>
      </c>
      <c r="B1199">
        <v>45260001</v>
      </c>
      <c r="C1199">
        <v>1</v>
      </c>
      <c r="D1199" s="1">
        <v>2171.29</v>
      </c>
      <c r="E1199" s="1">
        <v>3578.27</v>
      </c>
      <c r="F1199" s="6">
        <f>Sales[[#This Row],[OrderQuantity]]*Sales[[#This Row],[ItemCost]]</f>
        <v>2171.29</v>
      </c>
      <c r="G1199" s="6">
        <f>Sales[[#This Row],[OrderQuantity]]*Sales[[#This Row],[ItemPrice]]</f>
        <v>3578.27</v>
      </c>
      <c r="H1199" s="6">
        <f>Sales[[#This Row],[TotalRevenue]]-Sales[[#This Row],[TotalCost]]</f>
        <v>1406.98</v>
      </c>
      <c r="I1199" s="4">
        <v>43100</v>
      </c>
      <c r="J1199" s="4" t="str">
        <f>CONCATENATE(TEXT(Sales[[#This Row],[OrderDate]],"yyyy"),"-",TEXT(Sales[[#This Row],[OrderDate]],"mm"))</f>
        <v>2017-12</v>
      </c>
      <c r="K1199" s="4">
        <v>43109</v>
      </c>
      <c r="L1199">
        <v>9</v>
      </c>
      <c r="M1199" t="s">
        <v>2693</v>
      </c>
      <c r="N1199" t="s">
        <v>207</v>
      </c>
      <c r="O1199" t="s">
        <v>40</v>
      </c>
      <c r="P1199" t="s">
        <v>41</v>
      </c>
      <c r="Q1199" t="s">
        <v>23</v>
      </c>
      <c r="R1199" t="s">
        <v>24</v>
      </c>
      <c r="S1199" t="s">
        <v>25</v>
      </c>
      <c r="T1199" t="s">
        <v>26</v>
      </c>
      <c r="U1199" t="s">
        <v>27</v>
      </c>
    </row>
    <row r="1200" spans="1:21" x14ac:dyDescent="0.35">
      <c r="A1200" t="s">
        <v>2694</v>
      </c>
      <c r="B1200">
        <v>45261001</v>
      </c>
      <c r="C1200">
        <v>1</v>
      </c>
      <c r="D1200" s="1">
        <v>2171.29</v>
      </c>
      <c r="E1200" s="1">
        <v>3578.27</v>
      </c>
      <c r="F1200" s="6">
        <f>Sales[[#This Row],[OrderQuantity]]*Sales[[#This Row],[ItemCost]]</f>
        <v>2171.29</v>
      </c>
      <c r="G1200" s="6">
        <f>Sales[[#This Row],[OrderQuantity]]*Sales[[#This Row],[ItemPrice]]</f>
        <v>3578.27</v>
      </c>
      <c r="H1200" s="6">
        <f>Sales[[#This Row],[TotalRevenue]]-Sales[[#This Row],[TotalCost]]</f>
        <v>1406.98</v>
      </c>
      <c r="I1200" s="4">
        <v>43100</v>
      </c>
      <c r="J1200" s="4" t="str">
        <f>CONCATENATE(TEXT(Sales[[#This Row],[OrderDate]],"yyyy"),"-",TEXT(Sales[[#This Row],[OrderDate]],"mm"))</f>
        <v>2017-12</v>
      </c>
      <c r="K1200" s="4">
        <v>43109</v>
      </c>
      <c r="L1200">
        <v>9</v>
      </c>
      <c r="M1200" t="s">
        <v>2695</v>
      </c>
      <c r="N1200" t="s">
        <v>1052</v>
      </c>
      <c r="O1200" t="s">
        <v>115</v>
      </c>
      <c r="P1200" t="s">
        <v>41</v>
      </c>
      <c r="Q1200" t="s">
        <v>23</v>
      </c>
      <c r="R1200" t="s">
        <v>24</v>
      </c>
      <c r="S1200" t="s">
        <v>71</v>
      </c>
      <c r="T1200" t="s">
        <v>26</v>
      </c>
      <c r="U1200" t="s">
        <v>27</v>
      </c>
    </row>
    <row r="1201" spans="1:21" x14ac:dyDescent="0.35">
      <c r="A1201" t="s">
        <v>2696</v>
      </c>
      <c r="B1201">
        <v>45262001</v>
      </c>
      <c r="C1201">
        <v>1</v>
      </c>
      <c r="D1201" s="1">
        <v>2171.29</v>
      </c>
      <c r="E1201" s="1">
        <v>3578.27</v>
      </c>
      <c r="F1201" s="6">
        <f>Sales[[#This Row],[OrderQuantity]]*Sales[[#This Row],[ItemCost]]</f>
        <v>2171.29</v>
      </c>
      <c r="G1201" s="6">
        <f>Sales[[#This Row],[OrderQuantity]]*Sales[[#This Row],[ItemPrice]]</f>
        <v>3578.27</v>
      </c>
      <c r="H1201" s="6">
        <f>Sales[[#This Row],[TotalRevenue]]-Sales[[#This Row],[TotalCost]]</f>
        <v>1406.98</v>
      </c>
      <c r="I1201" s="4">
        <v>43100</v>
      </c>
      <c r="J1201" s="4" t="str">
        <f>CONCATENATE(TEXT(Sales[[#This Row],[OrderDate]],"yyyy"),"-",TEXT(Sales[[#This Row],[OrderDate]],"mm"))</f>
        <v>2017-12</v>
      </c>
      <c r="K1201" s="4">
        <v>43103</v>
      </c>
      <c r="L1201">
        <v>3</v>
      </c>
      <c r="M1201" t="s">
        <v>2697</v>
      </c>
      <c r="N1201" t="s">
        <v>305</v>
      </c>
      <c r="O1201" t="s">
        <v>45</v>
      </c>
      <c r="P1201" t="s">
        <v>41</v>
      </c>
      <c r="Q1201" t="s">
        <v>23</v>
      </c>
      <c r="R1201" t="s">
        <v>24</v>
      </c>
      <c r="S1201" t="s">
        <v>84</v>
      </c>
      <c r="T1201" t="s">
        <v>26</v>
      </c>
      <c r="U1201" t="s">
        <v>27</v>
      </c>
    </row>
    <row r="1202" spans="1:21" x14ac:dyDescent="0.35">
      <c r="A1202" t="s">
        <v>2698</v>
      </c>
      <c r="B1202">
        <v>45263001</v>
      </c>
      <c r="C1202">
        <v>1</v>
      </c>
      <c r="D1202" s="1">
        <v>413.15</v>
      </c>
      <c r="E1202" s="1">
        <v>699.1</v>
      </c>
      <c r="F1202" s="6">
        <f>Sales[[#This Row],[OrderQuantity]]*Sales[[#This Row],[ItemCost]]</f>
        <v>413.15</v>
      </c>
      <c r="G1202" s="6">
        <f>Sales[[#This Row],[OrderQuantity]]*Sales[[#This Row],[ItemPrice]]</f>
        <v>699.1</v>
      </c>
      <c r="H1202" s="6">
        <f>Sales[[#This Row],[TotalRevenue]]-Sales[[#This Row],[TotalCost]]</f>
        <v>285.95000000000005</v>
      </c>
      <c r="I1202" s="4">
        <v>43100</v>
      </c>
      <c r="J1202" s="4" t="str">
        <f>CONCATENATE(TEXT(Sales[[#This Row],[OrderDate]],"yyyy"),"-",TEXT(Sales[[#This Row],[OrderDate]],"mm"))</f>
        <v>2017-12</v>
      </c>
      <c r="K1202" s="4">
        <v>43109</v>
      </c>
      <c r="L1202">
        <v>9</v>
      </c>
      <c r="M1202" t="s">
        <v>2699</v>
      </c>
      <c r="N1202" t="s">
        <v>130</v>
      </c>
      <c r="O1202" t="s">
        <v>115</v>
      </c>
      <c r="P1202" t="s">
        <v>41</v>
      </c>
      <c r="Q1202" t="s">
        <v>23</v>
      </c>
      <c r="R1202" t="s">
        <v>24</v>
      </c>
      <c r="S1202" t="s">
        <v>1095</v>
      </c>
      <c r="T1202" t="s">
        <v>1</v>
      </c>
      <c r="U1202" t="s">
        <v>47</v>
      </c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A0096-C920-4A31-AD05-E2D39D89BFD8}">
  <dimension ref="B2:I193"/>
  <sheetViews>
    <sheetView showGridLines="0" workbookViewId="0">
      <selection activeCell="H8" sqref="H8"/>
    </sheetView>
  </sheetViews>
  <sheetFormatPr defaultRowHeight="14.5" x14ac:dyDescent="0.35"/>
  <cols>
    <col min="1" max="1" width="3.08984375" customWidth="1"/>
    <col min="2" max="2" width="13.81640625" bestFit="1" customWidth="1"/>
    <col min="3" max="3" width="19.54296875" bestFit="1" customWidth="1"/>
    <col min="4" max="4" width="3.6328125" customWidth="1"/>
    <col min="5" max="5" width="14.1796875" bestFit="1" customWidth="1"/>
    <col min="6" max="6" width="19.54296875" bestFit="1" customWidth="1"/>
    <col min="7" max="7" width="3.6328125" customWidth="1"/>
    <col min="8" max="8" width="12.36328125" bestFit="1" customWidth="1"/>
    <col min="9" max="9" width="18.7265625" bestFit="1" customWidth="1"/>
  </cols>
  <sheetData>
    <row r="2" spans="2:9" x14ac:dyDescent="0.35">
      <c r="B2" s="24" t="s">
        <v>2714</v>
      </c>
      <c r="C2" s="25"/>
    </row>
    <row r="3" spans="2:9" x14ac:dyDescent="0.35">
      <c r="B3" s="26" t="s">
        <v>2717</v>
      </c>
      <c r="C3" s="27">
        <f>COUNTA(Sales!A2:A1202)</f>
        <v>1201</v>
      </c>
    </row>
    <row r="4" spans="2:9" x14ac:dyDescent="0.35">
      <c r="B4" s="26" t="s">
        <v>2718</v>
      </c>
      <c r="C4" s="28">
        <f>SUM(Sales!G2:G1202)</f>
        <v>3863120.4600000405</v>
      </c>
    </row>
    <row r="5" spans="2:9" x14ac:dyDescent="0.35">
      <c r="B5" s="26" t="s">
        <v>2707</v>
      </c>
      <c r="C5" s="28">
        <f>SUM(Sales!H2:H1202)</f>
        <v>1551931.0299999835</v>
      </c>
    </row>
    <row r="6" spans="2:9" x14ac:dyDescent="0.35">
      <c r="B6" s="29" t="s">
        <v>2719</v>
      </c>
      <c r="C6" s="30">
        <f>(C5/C4)*100%</f>
        <v>0.40172990877948633</v>
      </c>
    </row>
    <row r="8" spans="2:9" x14ac:dyDescent="0.35">
      <c r="B8" s="7" t="s">
        <v>2720</v>
      </c>
      <c r="C8" t="s">
        <v>2721</v>
      </c>
      <c r="E8" s="7" t="s">
        <v>2720</v>
      </c>
      <c r="F8" t="s">
        <v>2721</v>
      </c>
      <c r="H8" s="7" t="s">
        <v>2720</v>
      </c>
      <c r="I8" t="s">
        <v>2728</v>
      </c>
    </row>
    <row r="9" spans="2:9" x14ac:dyDescent="0.35">
      <c r="B9" s="8" t="s">
        <v>33</v>
      </c>
      <c r="C9">
        <v>209</v>
      </c>
      <c r="E9" s="8" t="s">
        <v>0</v>
      </c>
      <c r="F9">
        <v>62</v>
      </c>
      <c r="H9" s="8" t="s">
        <v>2722</v>
      </c>
      <c r="I9" s="1">
        <v>934028.80000000156</v>
      </c>
    </row>
    <row r="10" spans="2:9" x14ac:dyDescent="0.35">
      <c r="B10" s="8" t="s">
        <v>24</v>
      </c>
      <c r="C10">
        <v>992</v>
      </c>
      <c r="E10" s="8" t="s">
        <v>32</v>
      </c>
      <c r="F10">
        <v>70</v>
      </c>
      <c r="H10" s="8" t="s">
        <v>2723</v>
      </c>
      <c r="I10" s="1">
        <v>519494.17000000045</v>
      </c>
    </row>
    <row r="11" spans="2:9" x14ac:dyDescent="0.35">
      <c r="B11" s="8" t="s">
        <v>2706</v>
      </c>
      <c r="C11">
        <v>1201</v>
      </c>
      <c r="E11" s="8" t="s">
        <v>96</v>
      </c>
      <c r="F11">
        <v>81</v>
      </c>
      <c r="H11" s="8" t="s">
        <v>2724</v>
      </c>
      <c r="I11" s="1">
        <v>513329.51000000047</v>
      </c>
    </row>
    <row r="12" spans="2:9" x14ac:dyDescent="0.35">
      <c r="E12" s="8" t="s">
        <v>79</v>
      </c>
      <c r="F12">
        <v>117</v>
      </c>
      <c r="H12" s="8" t="s">
        <v>2725</v>
      </c>
      <c r="I12" s="1">
        <v>561681.51000000059</v>
      </c>
    </row>
    <row r="13" spans="2:9" x14ac:dyDescent="0.35">
      <c r="E13" s="8" t="s">
        <v>41</v>
      </c>
      <c r="F13">
        <v>408</v>
      </c>
      <c r="H13" s="8" t="s">
        <v>2726</v>
      </c>
      <c r="I13" s="1">
        <v>737839.87000000104</v>
      </c>
    </row>
    <row r="14" spans="2:9" x14ac:dyDescent="0.35">
      <c r="E14" s="8" t="s">
        <v>52</v>
      </c>
      <c r="F14">
        <v>463</v>
      </c>
      <c r="H14" s="8" t="s">
        <v>2727</v>
      </c>
      <c r="I14" s="1">
        <v>596746.60000000056</v>
      </c>
    </row>
    <row r="15" spans="2:9" x14ac:dyDescent="0.35">
      <c r="E15" s="8" t="s">
        <v>2706</v>
      </c>
      <c r="F15">
        <v>1201</v>
      </c>
      <c r="H15" s="8" t="s">
        <v>2706</v>
      </c>
      <c r="I15" s="1">
        <v>3863120.4600000046</v>
      </c>
    </row>
    <row r="30" spans="2:3" x14ac:dyDescent="0.35">
      <c r="B30" s="31"/>
      <c r="C30" s="31"/>
    </row>
    <row r="33" customFormat="1" x14ac:dyDescent="0.35"/>
    <row r="34" customFormat="1" x14ac:dyDescent="0.35"/>
    <row r="35" customFormat="1" x14ac:dyDescent="0.35"/>
    <row r="36" customFormat="1" x14ac:dyDescent="0.35"/>
    <row r="37" customFormat="1" x14ac:dyDescent="0.35"/>
    <row r="38" customFormat="1" x14ac:dyDescent="0.35"/>
    <row r="39" customFormat="1" x14ac:dyDescent="0.35"/>
    <row r="40" customFormat="1" x14ac:dyDescent="0.35"/>
    <row r="41" customFormat="1" x14ac:dyDescent="0.35"/>
    <row r="42" customFormat="1" x14ac:dyDescent="0.35"/>
    <row r="43" customFormat="1" x14ac:dyDescent="0.35"/>
    <row r="44" customFormat="1" x14ac:dyDescent="0.35"/>
    <row r="45" customFormat="1" x14ac:dyDescent="0.35"/>
    <row r="46" customFormat="1" x14ac:dyDescent="0.35"/>
    <row r="47" customFormat="1" x14ac:dyDescent="0.35"/>
    <row r="48" customFormat="1" x14ac:dyDescent="0.35"/>
    <row r="49" customFormat="1" x14ac:dyDescent="0.35"/>
    <row r="50" customFormat="1" x14ac:dyDescent="0.35"/>
    <row r="51" customFormat="1" x14ac:dyDescent="0.35"/>
    <row r="52" customFormat="1" x14ac:dyDescent="0.35"/>
    <row r="53" customFormat="1" x14ac:dyDescent="0.35"/>
    <row r="54" customFormat="1" x14ac:dyDescent="0.35"/>
    <row r="55" customFormat="1" x14ac:dyDescent="0.35"/>
    <row r="56" customFormat="1" x14ac:dyDescent="0.35"/>
    <row r="57" customFormat="1" x14ac:dyDescent="0.35"/>
    <row r="58" customFormat="1" x14ac:dyDescent="0.35"/>
    <row r="59" customFormat="1" x14ac:dyDescent="0.35"/>
    <row r="60" customFormat="1" x14ac:dyDescent="0.35"/>
    <row r="61" customFormat="1" x14ac:dyDescent="0.35"/>
    <row r="62" customFormat="1" x14ac:dyDescent="0.35"/>
    <row r="63" customFormat="1" x14ac:dyDescent="0.35"/>
    <row r="64" customFormat="1" x14ac:dyDescent="0.35"/>
    <row r="65" customFormat="1" x14ac:dyDescent="0.35"/>
    <row r="66" customFormat="1" x14ac:dyDescent="0.35"/>
    <row r="67" customFormat="1" x14ac:dyDescent="0.35"/>
    <row r="68" customFormat="1" x14ac:dyDescent="0.35"/>
    <row r="69" customFormat="1" x14ac:dyDescent="0.35"/>
    <row r="70" customFormat="1" x14ac:dyDescent="0.35"/>
    <row r="71" customFormat="1" x14ac:dyDescent="0.35"/>
    <row r="72" customFormat="1" x14ac:dyDescent="0.35"/>
    <row r="73" customFormat="1" x14ac:dyDescent="0.35"/>
    <row r="74" customFormat="1" x14ac:dyDescent="0.35"/>
    <row r="75" customFormat="1" x14ac:dyDescent="0.35"/>
    <row r="76" customFormat="1" x14ac:dyDescent="0.35"/>
    <row r="77" customFormat="1" x14ac:dyDescent="0.35"/>
    <row r="78" customFormat="1" x14ac:dyDescent="0.35"/>
    <row r="79" customFormat="1" x14ac:dyDescent="0.35"/>
    <row r="80" customFormat="1" x14ac:dyDescent="0.35"/>
    <row r="81" customFormat="1" x14ac:dyDescent="0.35"/>
    <row r="82" customFormat="1" x14ac:dyDescent="0.35"/>
    <row r="83" customFormat="1" x14ac:dyDescent="0.35"/>
    <row r="84" customFormat="1" x14ac:dyDescent="0.35"/>
    <row r="85" customFormat="1" x14ac:dyDescent="0.35"/>
    <row r="86" customFormat="1" x14ac:dyDescent="0.35"/>
    <row r="87" customFormat="1" x14ac:dyDescent="0.35"/>
    <row r="88" customFormat="1" x14ac:dyDescent="0.35"/>
    <row r="89" customFormat="1" x14ac:dyDescent="0.35"/>
    <row r="90" customFormat="1" x14ac:dyDescent="0.35"/>
    <row r="91" customFormat="1" x14ac:dyDescent="0.35"/>
    <row r="92" customFormat="1" x14ac:dyDescent="0.35"/>
    <row r="93" customFormat="1" x14ac:dyDescent="0.35"/>
    <row r="94" customFormat="1" x14ac:dyDescent="0.35"/>
    <row r="95" customFormat="1" x14ac:dyDescent="0.35"/>
    <row r="96" customFormat="1" x14ac:dyDescent="0.35"/>
    <row r="97" customFormat="1" x14ac:dyDescent="0.35"/>
    <row r="98" customFormat="1" x14ac:dyDescent="0.35"/>
    <row r="99" customFormat="1" x14ac:dyDescent="0.35"/>
    <row r="100" customFormat="1" x14ac:dyDescent="0.35"/>
    <row r="101" customFormat="1" x14ac:dyDescent="0.35"/>
    <row r="102" customFormat="1" x14ac:dyDescent="0.35"/>
    <row r="103" customFormat="1" x14ac:dyDescent="0.35"/>
    <row r="104" customFormat="1" x14ac:dyDescent="0.35"/>
    <row r="105" customFormat="1" x14ac:dyDescent="0.35"/>
    <row r="106" customFormat="1" x14ac:dyDescent="0.35"/>
    <row r="107" customFormat="1" x14ac:dyDescent="0.35"/>
    <row r="108" customFormat="1" x14ac:dyDescent="0.35"/>
    <row r="109" customFormat="1" x14ac:dyDescent="0.35"/>
    <row r="110" customFormat="1" x14ac:dyDescent="0.35"/>
    <row r="111" customFormat="1" x14ac:dyDescent="0.35"/>
    <row r="112" customFormat="1" x14ac:dyDescent="0.35"/>
    <row r="113" customFormat="1" x14ac:dyDescent="0.35"/>
    <row r="114" customFormat="1" x14ac:dyDescent="0.35"/>
    <row r="115" customFormat="1" x14ac:dyDescent="0.35"/>
    <row r="116" customFormat="1" x14ac:dyDescent="0.35"/>
    <row r="117" customFormat="1" x14ac:dyDescent="0.35"/>
    <row r="118" customFormat="1" x14ac:dyDescent="0.35"/>
    <row r="119" customFormat="1" x14ac:dyDescent="0.35"/>
    <row r="120" customFormat="1" x14ac:dyDescent="0.35"/>
    <row r="121" customFormat="1" x14ac:dyDescent="0.35"/>
    <row r="122" customFormat="1" x14ac:dyDescent="0.35"/>
    <row r="123" customFormat="1" x14ac:dyDescent="0.35"/>
    <row r="124" customFormat="1" x14ac:dyDescent="0.35"/>
    <row r="125" customFormat="1" x14ac:dyDescent="0.35"/>
    <row r="126" customFormat="1" x14ac:dyDescent="0.35"/>
    <row r="127" customFormat="1" x14ac:dyDescent="0.35"/>
    <row r="128" customFormat="1" x14ac:dyDescent="0.35"/>
    <row r="129" customFormat="1" x14ac:dyDescent="0.35"/>
    <row r="130" customFormat="1" x14ac:dyDescent="0.35"/>
    <row r="131" customFormat="1" x14ac:dyDescent="0.35"/>
    <row r="132" customFormat="1" x14ac:dyDescent="0.35"/>
    <row r="133" customFormat="1" x14ac:dyDescent="0.35"/>
    <row r="134" customFormat="1" x14ac:dyDescent="0.35"/>
    <row r="135" customFormat="1" x14ac:dyDescent="0.35"/>
    <row r="136" customFormat="1" x14ac:dyDescent="0.35"/>
    <row r="137" customFormat="1" x14ac:dyDescent="0.35"/>
    <row r="138" customFormat="1" x14ac:dyDescent="0.35"/>
    <row r="139" customFormat="1" x14ac:dyDescent="0.35"/>
    <row r="140" customFormat="1" x14ac:dyDescent="0.35"/>
    <row r="141" customFormat="1" x14ac:dyDescent="0.35"/>
    <row r="142" customFormat="1" x14ac:dyDescent="0.35"/>
    <row r="143" customFormat="1" x14ac:dyDescent="0.35"/>
    <row r="144" customFormat="1" x14ac:dyDescent="0.35"/>
    <row r="145" customFormat="1" x14ac:dyDescent="0.35"/>
    <row r="146" customFormat="1" x14ac:dyDescent="0.35"/>
    <row r="147" customFormat="1" x14ac:dyDescent="0.35"/>
    <row r="148" customFormat="1" x14ac:dyDescent="0.35"/>
    <row r="149" customFormat="1" x14ac:dyDescent="0.35"/>
    <row r="150" customFormat="1" x14ac:dyDescent="0.35"/>
    <row r="151" customFormat="1" x14ac:dyDescent="0.35"/>
    <row r="152" customFormat="1" x14ac:dyDescent="0.35"/>
    <row r="153" customFormat="1" x14ac:dyDescent="0.35"/>
    <row r="154" customFormat="1" x14ac:dyDescent="0.35"/>
    <row r="155" customFormat="1" x14ac:dyDescent="0.35"/>
    <row r="156" customFormat="1" x14ac:dyDescent="0.35"/>
    <row r="157" customFormat="1" x14ac:dyDescent="0.35"/>
    <row r="158" customFormat="1" x14ac:dyDescent="0.35"/>
    <row r="159" customFormat="1" x14ac:dyDescent="0.35"/>
    <row r="160" customFormat="1" x14ac:dyDescent="0.35"/>
    <row r="161" customFormat="1" x14ac:dyDescent="0.35"/>
    <row r="162" customFormat="1" x14ac:dyDescent="0.35"/>
    <row r="163" customFormat="1" x14ac:dyDescent="0.35"/>
    <row r="164" customFormat="1" x14ac:dyDescent="0.35"/>
    <row r="165" customFormat="1" x14ac:dyDescent="0.35"/>
    <row r="166" customFormat="1" x14ac:dyDescent="0.35"/>
    <row r="167" customFormat="1" x14ac:dyDescent="0.35"/>
    <row r="168" customFormat="1" x14ac:dyDescent="0.35"/>
    <row r="169" customFormat="1" x14ac:dyDescent="0.35"/>
    <row r="170" customFormat="1" x14ac:dyDescent="0.35"/>
    <row r="171" customFormat="1" x14ac:dyDescent="0.35"/>
    <row r="172" customFormat="1" x14ac:dyDescent="0.35"/>
    <row r="173" customFormat="1" x14ac:dyDescent="0.35"/>
    <row r="174" customFormat="1" x14ac:dyDescent="0.35"/>
    <row r="175" customFormat="1" x14ac:dyDescent="0.35"/>
    <row r="176" customFormat="1" x14ac:dyDescent="0.35"/>
    <row r="177" customFormat="1" x14ac:dyDescent="0.35"/>
    <row r="178" customFormat="1" x14ac:dyDescent="0.35"/>
    <row r="179" customFormat="1" x14ac:dyDescent="0.35"/>
    <row r="180" customFormat="1" x14ac:dyDescent="0.35"/>
    <row r="181" customFormat="1" x14ac:dyDescent="0.35"/>
    <row r="182" customFormat="1" x14ac:dyDescent="0.35"/>
    <row r="183" customFormat="1" x14ac:dyDescent="0.35"/>
    <row r="184" customFormat="1" x14ac:dyDescent="0.35"/>
    <row r="185" customFormat="1" x14ac:dyDescent="0.35"/>
    <row r="186" customFormat="1" x14ac:dyDescent="0.35"/>
    <row r="187" customFormat="1" x14ac:dyDescent="0.35"/>
    <row r="188" customFormat="1" x14ac:dyDescent="0.35"/>
    <row r="189" customFormat="1" x14ac:dyDescent="0.35"/>
    <row r="190" customFormat="1" x14ac:dyDescent="0.35"/>
    <row r="191" customFormat="1" x14ac:dyDescent="0.35"/>
    <row r="192" customFormat="1" x14ac:dyDescent="0.35"/>
    <row r="193" customFormat="1" x14ac:dyDescent="0.3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Dashboard</vt:lpstr>
      <vt:lpstr>Sales</vt:lpstr>
      <vt:lpstr>Helper</vt:lpstr>
      <vt:lpstr>item_price</vt:lpstr>
      <vt:lpstr>quantity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Annelize Krause</dc:creator>
  <cp:lastModifiedBy>Annelize Krause</cp:lastModifiedBy>
  <dcterms:created xsi:type="dcterms:W3CDTF">2015-06-05T18:17:20Z</dcterms:created>
  <dcterms:modified xsi:type="dcterms:W3CDTF">2025-02-01T16:15:19Z</dcterms:modified>
</cp:coreProperties>
</file>