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bruary" sheetId="1" r:id="rId3"/>
    <sheet state="visible" name="March" sheetId="2" r:id="rId4"/>
    <sheet state="visible" name="April" sheetId="3" r:id="rId5"/>
    <sheet state="visible" name="May" sheetId="4" r:id="rId6"/>
    <sheet state="visible" name="June" sheetId="5" r:id="rId7"/>
    <sheet state="visible" name="July" sheetId="6" r:id="rId8"/>
    <sheet state="visible" name="August" sheetId="7" r:id="rId9"/>
    <sheet state="visible" name="September" sheetId="8" r:id="rId10"/>
    <sheet state="visible" name="October" sheetId="9" r:id="rId11"/>
    <sheet state="visible" name="November" sheetId="10" r:id="rId12"/>
    <sheet state="visible" name="December" sheetId="11" r:id="rId13"/>
    <sheet state="visible" name="Januray" sheetId="12" r:id="rId14"/>
  </sheets>
  <definedNames/>
  <calcPr/>
</workbook>
</file>

<file path=xl/sharedStrings.xml><?xml version="1.0" encoding="utf-8"?>
<sst xmlns="http://schemas.openxmlformats.org/spreadsheetml/2006/main" count="189" uniqueCount="57">
  <si>
    <t>Titles</t>
  </si>
  <si>
    <t>Word Count</t>
  </si>
  <si>
    <t>Characters</t>
  </si>
  <si>
    <t>Paragraphs</t>
  </si>
  <si>
    <t>Pages</t>
  </si>
  <si>
    <t>Aristotle's Internet</t>
  </si>
  <si>
    <t>Being an Artist</t>
  </si>
  <si>
    <t>Creativity</t>
  </si>
  <si>
    <t>StarWars AND StarTrek</t>
  </si>
  <si>
    <t>Arisotle vs Plato</t>
  </si>
  <si>
    <t>2D Design</t>
  </si>
  <si>
    <t>Star Wars vs Star Trek</t>
  </si>
  <si>
    <t>Scale of the Universe</t>
  </si>
  <si>
    <t>College</t>
  </si>
  <si>
    <t>Developing Contrast</t>
  </si>
  <si>
    <t>Drawing</t>
  </si>
  <si>
    <t>Abortion</t>
  </si>
  <si>
    <t>Plato's Cave Wall</t>
  </si>
  <si>
    <t>Human Rights</t>
  </si>
  <si>
    <t>Fourthland</t>
  </si>
  <si>
    <t>Comparing Zombies</t>
  </si>
  <si>
    <t>Owning Movies</t>
  </si>
  <si>
    <t>Numbers</t>
  </si>
  <si>
    <t>Speed Challenge</t>
  </si>
  <si>
    <t>Sculpting</t>
  </si>
  <si>
    <t>Consciousness</t>
  </si>
  <si>
    <t>Drunk</t>
  </si>
  <si>
    <t>Time Travel</t>
  </si>
  <si>
    <t>Suspicion</t>
  </si>
  <si>
    <t>Time Travel in Movies</t>
  </si>
  <si>
    <t>Meditation</t>
  </si>
  <si>
    <t>Ceramics and 'Wet' Clay</t>
  </si>
  <si>
    <t>Relating to Girls</t>
  </si>
  <si>
    <t>Role-Playing Games</t>
  </si>
  <si>
    <t>Falling in Love</t>
  </si>
  <si>
    <t>Board Games</t>
  </si>
  <si>
    <t>Goal Word Count</t>
  </si>
  <si>
    <t>Superpowers</t>
  </si>
  <si>
    <t>Transporter vs Holodeck</t>
  </si>
  <si>
    <t>Total</t>
  </si>
  <si>
    <t>Free Energy Scams</t>
  </si>
  <si>
    <t>Figure Drawing</t>
  </si>
  <si>
    <t>Art</t>
  </si>
  <si>
    <t>Science</t>
  </si>
  <si>
    <t>Shape of the Universe</t>
  </si>
  <si>
    <t>Addictive Games</t>
  </si>
  <si>
    <t>Being Fantasy Prone</t>
  </si>
  <si>
    <t>The Internet</t>
  </si>
  <si>
    <t>Working at the Library</t>
  </si>
  <si>
    <t>Minecraft</t>
  </si>
  <si>
    <t>Amanda</t>
  </si>
  <si>
    <t>CG Yoda</t>
  </si>
  <si>
    <t>Average Per Day</t>
  </si>
  <si>
    <t>Average Per Month</t>
  </si>
  <si>
    <t>Difference</t>
  </si>
  <si>
    <t>Year to Date</t>
  </si>
  <si>
    <t>Percentage of Goal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</si>
</sst>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4" xfId="0" applyAlignment="1" applyFont="1" applyNumberFormat="1">
      <alignment shrinkToFit="0" wrapText="1"/>
    </xf>
    <xf borderId="7" fillId="0" fontId="1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9" fillId="0" fontId="1" numFmtId="0" xfId="0" applyAlignment="1" applyBorder="1" applyFont="1">
      <alignment shrinkToFit="0" wrapText="1"/>
    </xf>
    <xf borderId="10" fillId="0" fontId="1" numFmtId="0" xfId="0" applyAlignment="1" applyBorder="1" applyFont="1">
      <alignment shrinkToFit="0" wrapText="1"/>
    </xf>
    <xf borderId="0" fillId="0" fontId="1" numFmtId="3" xfId="0" applyAlignment="1" applyFont="1" applyNumberFormat="1">
      <alignment shrinkToFit="0" wrapText="1"/>
    </xf>
    <xf borderId="0" fillId="0" fontId="1" numFmtId="10" xfId="0" applyAlignment="1" applyFont="1" applyNumberFormat="1">
      <alignment shrinkToFit="0" wrapText="1"/>
    </xf>
    <xf borderId="8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14"/>
    <col customWidth="1" min="2" max="20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</row>
    <row r="2">
      <c r="A2" s="2" t="s">
        <v>7</v>
      </c>
      <c r="B2" s="2">
        <v>921.0</v>
      </c>
      <c r="C2" s="2">
        <v>3977.0</v>
      </c>
      <c r="D2" s="2">
        <v>8.0</v>
      </c>
      <c r="E2" s="2">
        <v>1.1</v>
      </c>
      <c r="F2" s="3"/>
    </row>
    <row r="3">
      <c r="A3" s="5" t="s">
        <v>8</v>
      </c>
      <c r="B3" s="5">
        <v>489.0</v>
      </c>
      <c r="C3" s="5">
        <v>2147.0</v>
      </c>
      <c r="D3" s="5">
        <v>5.0</v>
      </c>
      <c r="E3" s="5">
        <v>0.8</v>
      </c>
      <c r="F3" s="3"/>
    </row>
    <row r="4">
      <c r="A4" s="5" t="s">
        <v>11</v>
      </c>
      <c r="B4" s="5">
        <v>1344.0</v>
      </c>
      <c r="C4" s="5">
        <v>6116.0</v>
      </c>
      <c r="D4" s="5">
        <v>12.0</v>
      </c>
      <c r="E4" s="5">
        <v>1.5</v>
      </c>
      <c r="F4" s="3"/>
    </row>
    <row r="5">
      <c r="A5" s="5" t="s">
        <v>13</v>
      </c>
      <c r="B5" s="5">
        <v>701.0</v>
      </c>
      <c r="C5" s="5">
        <v>2948.0</v>
      </c>
      <c r="D5" s="5">
        <v>5.0</v>
      </c>
      <c r="E5" s="5">
        <v>1.1</v>
      </c>
      <c r="F5" s="3"/>
    </row>
    <row r="6">
      <c r="A6" s="5" t="s">
        <v>15</v>
      </c>
      <c r="B6" s="5">
        <v>928.0</v>
      </c>
      <c r="C6" s="5">
        <v>4300.0</v>
      </c>
      <c r="D6" s="5">
        <v>8.0</v>
      </c>
      <c r="E6" s="5">
        <v>1.2</v>
      </c>
      <c r="F6" s="3"/>
    </row>
    <row r="7">
      <c r="A7" s="5" t="s">
        <v>17</v>
      </c>
      <c r="B7" s="5">
        <v>962.0</v>
      </c>
      <c r="C7" s="5">
        <v>4345.0</v>
      </c>
      <c r="D7" s="5">
        <v>7.0</v>
      </c>
      <c r="E7" s="5">
        <v>1.2</v>
      </c>
      <c r="F7" s="3"/>
    </row>
    <row r="8">
      <c r="A8" s="5" t="s">
        <v>19</v>
      </c>
      <c r="B8" s="5">
        <v>645.0</v>
      </c>
      <c r="C8" s="5">
        <v>2831.0</v>
      </c>
      <c r="D8" s="5">
        <v>5.0</v>
      </c>
      <c r="E8" s="5">
        <v>0.8</v>
      </c>
      <c r="F8" s="3"/>
    </row>
    <row r="9">
      <c r="A9" s="5" t="s">
        <v>21</v>
      </c>
      <c r="B9" s="5">
        <v>810.0</v>
      </c>
      <c r="C9" s="5">
        <v>3521.0</v>
      </c>
      <c r="D9" s="5">
        <v>7.0</v>
      </c>
      <c r="E9" s="5">
        <v>1.0</v>
      </c>
      <c r="F9" s="3"/>
    </row>
    <row r="10">
      <c r="A10" s="5" t="s">
        <v>24</v>
      </c>
      <c r="B10" s="5">
        <v>1261.0</v>
      </c>
      <c r="C10" s="5">
        <v>5389.0</v>
      </c>
      <c r="D10" s="5">
        <v>9.0</v>
      </c>
      <c r="E10" s="5">
        <v>1.4</v>
      </c>
      <c r="F10" s="3"/>
    </row>
    <row r="11">
      <c r="A11" s="5" t="s">
        <v>26</v>
      </c>
      <c r="B11" s="5">
        <v>256.0</v>
      </c>
      <c r="C11" s="5">
        <v>1119.0</v>
      </c>
      <c r="D11" s="5">
        <v>1.0</v>
      </c>
      <c r="E11" s="5">
        <v>0.5</v>
      </c>
      <c r="F11" s="3"/>
    </row>
    <row r="12">
      <c r="A12" s="5" t="s">
        <v>28</v>
      </c>
      <c r="B12" s="5">
        <v>786.0</v>
      </c>
      <c r="C12" s="5">
        <v>3654.0</v>
      </c>
      <c r="D12" s="5">
        <v>8.0</v>
      </c>
      <c r="E12" s="5">
        <v>1.3</v>
      </c>
      <c r="F12" s="3"/>
    </row>
    <row r="13">
      <c r="A13" s="5" t="s">
        <v>30</v>
      </c>
      <c r="B13" s="5">
        <v>1111.0</v>
      </c>
      <c r="C13" s="5">
        <v>4609.0</v>
      </c>
      <c r="D13" s="5">
        <v>7.0</v>
      </c>
      <c r="E13" s="5">
        <v>1.4</v>
      </c>
      <c r="F13" s="3"/>
    </row>
    <row r="14">
      <c r="A14" s="5" t="s">
        <v>32</v>
      </c>
      <c r="B14" s="5">
        <v>1143.0</v>
      </c>
      <c r="C14" s="5">
        <v>4661.0</v>
      </c>
      <c r="D14" s="5">
        <v>7.0</v>
      </c>
      <c r="E14" s="5">
        <v>1.3</v>
      </c>
      <c r="F14" s="3"/>
    </row>
    <row r="15">
      <c r="A15" s="5" t="s">
        <v>34</v>
      </c>
      <c r="B15" s="5">
        <v>1250.0</v>
      </c>
      <c r="C15" s="5">
        <v>5165.0</v>
      </c>
      <c r="D15" s="5">
        <v>7.0</v>
      </c>
      <c r="E15" s="5">
        <v>1.4</v>
      </c>
      <c r="F15" s="3"/>
    </row>
    <row r="16">
      <c r="A16" s="5" t="s">
        <v>37</v>
      </c>
      <c r="B16" s="5">
        <v>1069.0</v>
      </c>
      <c r="C16" s="5">
        <v>4794.0</v>
      </c>
      <c r="D16" s="5">
        <v>8.0</v>
      </c>
      <c r="E16" s="5">
        <v>1.3</v>
      </c>
      <c r="F16" s="3"/>
    </row>
    <row r="17">
      <c r="A17" s="5" t="s">
        <v>38</v>
      </c>
      <c r="B17" s="5">
        <v>717.0</v>
      </c>
      <c r="C17" s="5">
        <v>3302.0</v>
      </c>
      <c r="D17" s="5">
        <v>7.0</v>
      </c>
      <c r="E17" s="5">
        <v>0.9</v>
      </c>
      <c r="F17" s="3"/>
    </row>
    <row r="18">
      <c r="A18" s="5" t="s">
        <v>40</v>
      </c>
      <c r="B18" s="5">
        <v>856.0</v>
      </c>
      <c r="C18" s="5">
        <v>3876.0</v>
      </c>
      <c r="D18" s="5">
        <v>6.0</v>
      </c>
      <c r="E18" s="5">
        <v>1.0</v>
      </c>
      <c r="F18" s="3"/>
    </row>
    <row r="19">
      <c r="A19" s="5" t="s">
        <v>41</v>
      </c>
      <c r="B19" s="5">
        <v>902.0</v>
      </c>
      <c r="C19" s="5">
        <v>4043.0</v>
      </c>
      <c r="D19" s="5">
        <v>7.0</v>
      </c>
      <c r="E19" s="5">
        <v>1.1</v>
      </c>
      <c r="F19" s="3"/>
    </row>
    <row r="20">
      <c r="A20" s="5" t="s">
        <v>42</v>
      </c>
      <c r="B20" s="5">
        <v>871.0</v>
      </c>
      <c r="C20" s="5">
        <v>3664.0</v>
      </c>
      <c r="D20" s="5">
        <v>7.0</v>
      </c>
      <c r="E20" s="5">
        <v>1.0</v>
      </c>
      <c r="F20" s="3"/>
    </row>
    <row r="21">
      <c r="A21" s="5" t="s">
        <v>43</v>
      </c>
      <c r="B21" s="5">
        <v>882.0</v>
      </c>
      <c r="C21" s="5">
        <v>4281.0</v>
      </c>
      <c r="D21" s="5">
        <v>7.0</v>
      </c>
      <c r="E21" s="5">
        <v>1.1</v>
      </c>
      <c r="F21" s="3"/>
    </row>
    <row r="22">
      <c r="A22" s="5" t="s">
        <v>44</v>
      </c>
      <c r="B22" s="5">
        <v>793.0</v>
      </c>
      <c r="C22" s="5">
        <v>3739.0</v>
      </c>
      <c r="D22" s="5">
        <v>7.0</v>
      </c>
      <c r="E22" s="5">
        <v>1.2</v>
      </c>
      <c r="F22" s="3"/>
    </row>
    <row r="23">
      <c r="A23" s="5" t="s">
        <v>45</v>
      </c>
      <c r="B23" s="5">
        <v>1053.0</v>
      </c>
      <c r="C23" s="5">
        <v>4699.0</v>
      </c>
      <c r="D23" s="5">
        <v>10.0</v>
      </c>
      <c r="E23" s="5">
        <v>1.3</v>
      </c>
      <c r="F23" s="3"/>
    </row>
    <row r="24">
      <c r="A24" s="5" t="s">
        <v>46</v>
      </c>
      <c r="B24" s="5">
        <v>874.0</v>
      </c>
      <c r="C24" s="5">
        <v>3941.0</v>
      </c>
      <c r="D24" s="5">
        <v>6.0</v>
      </c>
      <c r="E24" s="5">
        <v>1.1</v>
      </c>
      <c r="F24" s="3"/>
    </row>
    <row r="25">
      <c r="A25" s="5" t="s">
        <v>47</v>
      </c>
      <c r="B25" s="5">
        <v>666.0</v>
      </c>
      <c r="C25" s="5">
        <v>3030.0</v>
      </c>
      <c r="D25" s="5">
        <v>6.0</v>
      </c>
      <c r="E25" s="5">
        <v>0.9</v>
      </c>
      <c r="F25" s="3"/>
    </row>
    <row r="26">
      <c r="A26" s="5" t="s">
        <v>48</v>
      </c>
      <c r="B26" s="5">
        <v>1057.0</v>
      </c>
      <c r="C26" s="5">
        <v>4760.0</v>
      </c>
      <c r="D26" s="5">
        <v>8.0</v>
      </c>
      <c r="E26" s="5">
        <v>1.3</v>
      </c>
      <c r="F26" s="3"/>
    </row>
    <row r="27">
      <c r="A27" s="5" t="s">
        <v>49</v>
      </c>
      <c r="B27" s="5">
        <v>739.0</v>
      </c>
      <c r="C27" s="5">
        <v>3313.0</v>
      </c>
      <c r="D27" s="5">
        <v>8.0</v>
      </c>
      <c r="E27" s="5">
        <v>1.0</v>
      </c>
      <c r="F27" s="3"/>
    </row>
    <row r="28">
      <c r="A28" s="5" t="s">
        <v>50</v>
      </c>
      <c r="B28" s="5">
        <v>1425.0</v>
      </c>
      <c r="C28" s="5">
        <v>5689.0</v>
      </c>
      <c r="D28" s="5">
        <v>12.0</v>
      </c>
      <c r="E28" s="5">
        <v>1.7</v>
      </c>
      <c r="F28" s="3"/>
    </row>
    <row r="29">
      <c r="A29" s="9" t="s">
        <v>51</v>
      </c>
      <c r="B29" s="9">
        <v>361.0</v>
      </c>
      <c r="C29" s="9">
        <v>1548.0</v>
      </c>
      <c r="D29" s="9">
        <v>3.0</v>
      </c>
      <c r="E29" s="9">
        <v>0.5</v>
      </c>
      <c r="F29" s="7" t="s">
        <v>36</v>
      </c>
    </row>
    <row r="30">
      <c r="A30" s="8" t="s">
        <v>39</v>
      </c>
      <c r="B30" s="10">
        <f t="shared" ref="B30:E30" si="1">SUM(B2:B29)</f>
        <v>24872</v>
      </c>
      <c r="C30" s="10">
        <f t="shared" si="1"/>
        <v>109461</v>
      </c>
      <c r="D30" s="10">
        <f t="shared" si="1"/>
        <v>198</v>
      </c>
      <c r="E30" s="10">
        <f t="shared" si="1"/>
        <v>31.4</v>
      </c>
      <c r="F30" s="11">
        <v>50000.0</v>
      </c>
    </row>
    <row r="31">
      <c r="A31" s="11" t="s">
        <v>52</v>
      </c>
      <c r="B31" s="12">
        <f t="shared" ref="B31:E31" si="2">AVERAGE(B2:B29)</f>
        <v>888.2857143</v>
      </c>
      <c r="C31" s="12">
        <f t="shared" si="2"/>
        <v>3909.321429</v>
      </c>
      <c r="D31" s="12">
        <f t="shared" si="2"/>
        <v>7.071428571</v>
      </c>
      <c r="E31" s="12">
        <f t="shared" si="2"/>
        <v>1.121428571</v>
      </c>
      <c r="F31">
        <f>1667</f>
        <v>1667</v>
      </c>
    </row>
    <row r="32">
      <c r="A32" s="13" t="s">
        <v>53</v>
      </c>
      <c r="B32" s="14">
        <f>AVERAGE(February!B30)</f>
        <v>24872</v>
      </c>
      <c r="C32" s="14"/>
      <c r="D32" s="14"/>
      <c r="E32" s="14"/>
      <c r="F32" s="11" t="s">
        <v>54</v>
      </c>
    </row>
    <row r="33">
      <c r="A33" s="1" t="s">
        <v>55</v>
      </c>
      <c r="B33" s="15">
        <f>SUM(February!B30)</f>
        <v>24872</v>
      </c>
      <c r="C33" s="16"/>
      <c r="D33" s="16"/>
      <c r="E33" s="17">
        <f>SUM(February!E30)</f>
        <v>31.4</v>
      </c>
      <c r="F33" s="3">
        <f>SUM(F30,-B32)</f>
        <v>25128</v>
      </c>
    </row>
    <row r="34">
      <c r="A34" s="10"/>
      <c r="B34" s="10"/>
      <c r="C34" s="10"/>
      <c r="D34" s="10"/>
      <c r="E34" s="10"/>
      <c r="F34" s="18">
        <f>SUM(F31,-B31)</f>
        <v>778.7142857</v>
      </c>
    </row>
    <row r="35">
      <c r="F35" s="11" t="s">
        <v>56</v>
      </c>
    </row>
    <row r="36">
      <c r="F36" s="19">
        <f>DIVIDE(B32,F30)</f>
        <v>0.49744</v>
      </c>
    </row>
    <row r="37">
      <c r="F37" s="19">
        <f>DIVIDE(B31,F31)</f>
        <v>0.5328648556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>
      <c r="A2" s="4"/>
      <c r="B2" s="4"/>
      <c r="C2" s="4"/>
      <c r="D2" s="4"/>
      <c r="E2" s="4"/>
      <c r="F2" s="3"/>
    </row>
    <row r="3">
      <c r="A3" s="4"/>
      <c r="B3" s="4"/>
      <c r="C3" s="4"/>
      <c r="D3" s="4"/>
      <c r="E3" s="4"/>
      <c r="F3" s="3"/>
    </row>
    <row r="4">
      <c r="A4" s="4"/>
      <c r="B4" s="4"/>
      <c r="C4" s="4"/>
      <c r="D4" s="4"/>
      <c r="E4" s="4"/>
      <c r="F4" s="3"/>
    </row>
    <row r="5">
      <c r="A5" s="4"/>
      <c r="B5" s="4"/>
      <c r="C5" s="4"/>
      <c r="D5" s="4"/>
      <c r="E5" s="4"/>
      <c r="F5" s="3"/>
    </row>
    <row r="6">
      <c r="A6" s="4"/>
      <c r="B6" s="4"/>
      <c r="C6" s="4"/>
      <c r="D6" s="4"/>
      <c r="E6" s="4"/>
      <c r="F6" s="3"/>
    </row>
    <row r="7">
      <c r="A7" s="4"/>
      <c r="B7" s="4"/>
      <c r="C7" s="4"/>
      <c r="D7" s="4"/>
      <c r="E7" s="4"/>
      <c r="F7" s="3"/>
    </row>
    <row r="8">
      <c r="A8" s="4"/>
      <c r="B8" s="4"/>
      <c r="C8" s="4"/>
      <c r="D8" s="4"/>
      <c r="E8" s="4"/>
      <c r="F8" s="3"/>
    </row>
    <row r="9">
      <c r="A9" s="4"/>
      <c r="B9" s="4"/>
      <c r="C9" s="4"/>
      <c r="D9" s="4"/>
      <c r="E9" s="4"/>
      <c r="F9" s="3"/>
    </row>
    <row r="10">
      <c r="A10" s="4"/>
      <c r="B10" s="4"/>
      <c r="C10" s="4"/>
      <c r="D10" s="4"/>
      <c r="E10" s="4"/>
      <c r="F10" s="3"/>
    </row>
    <row r="11">
      <c r="A11" s="4"/>
      <c r="B11" s="4"/>
      <c r="C11" s="4"/>
      <c r="D11" s="4"/>
      <c r="E11" s="4"/>
      <c r="F11" s="3"/>
    </row>
    <row r="12">
      <c r="A12" s="4"/>
      <c r="B12" s="4"/>
      <c r="C12" s="4"/>
      <c r="D12" s="4"/>
      <c r="E12" s="4"/>
      <c r="F12" s="3"/>
    </row>
    <row r="13">
      <c r="A13" s="4"/>
      <c r="B13" s="5">
        <v>0.0</v>
      </c>
      <c r="C13" s="4"/>
      <c r="D13" s="4"/>
      <c r="E13" s="4"/>
      <c r="F13" s="3"/>
    </row>
    <row r="14">
      <c r="A14" s="4"/>
      <c r="B14" s="5">
        <v>0.0</v>
      </c>
      <c r="C14" s="4"/>
      <c r="D14" s="4"/>
      <c r="E14" s="4"/>
      <c r="F14" s="3"/>
    </row>
    <row r="15">
      <c r="A15" s="4"/>
      <c r="B15" s="4"/>
      <c r="C15" s="4"/>
      <c r="D15" s="4"/>
      <c r="E15" s="4"/>
      <c r="F15" s="3"/>
    </row>
    <row r="16">
      <c r="A16" s="4"/>
      <c r="B16" s="4"/>
      <c r="C16" s="4"/>
      <c r="D16" s="4"/>
      <c r="E16" s="4"/>
      <c r="F16" s="3"/>
    </row>
    <row r="17">
      <c r="A17" s="4"/>
      <c r="B17" s="4"/>
      <c r="C17" s="4"/>
      <c r="D17" s="4"/>
      <c r="E17" s="4"/>
      <c r="F17" s="3"/>
    </row>
    <row r="18">
      <c r="A18" s="4"/>
      <c r="B18" s="4"/>
      <c r="C18" s="4"/>
      <c r="D18" s="4"/>
      <c r="E18" s="4"/>
      <c r="F18" s="3"/>
    </row>
    <row r="19">
      <c r="A19" s="4"/>
      <c r="B19" s="4"/>
      <c r="C19" s="4"/>
      <c r="D19" s="4"/>
      <c r="E19" s="4"/>
      <c r="F19" s="3"/>
    </row>
    <row r="20">
      <c r="A20" s="4"/>
      <c r="B20" s="4"/>
      <c r="C20" s="4"/>
      <c r="D20" s="4"/>
      <c r="E20" s="4"/>
      <c r="F20" s="3"/>
    </row>
    <row r="21">
      <c r="A21" s="4"/>
      <c r="B21" s="4"/>
      <c r="C21" s="4"/>
      <c r="D21" s="4"/>
      <c r="E21" s="4"/>
      <c r="F21" s="3"/>
    </row>
    <row r="22">
      <c r="A22" s="4"/>
      <c r="B22" s="4"/>
      <c r="C22" s="4"/>
      <c r="D22" s="4"/>
      <c r="E22" s="4"/>
      <c r="F22" s="3"/>
    </row>
    <row r="23">
      <c r="A23" s="4"/>
      <c r="B23" s="4"/>
      <c r="C23" s="4"/>
      <c r="D23" s="4"/>
      <c r="E23" s="4"/>
      <c r="F23" s="3"/>
    </row>
    <row r="24">
      <c r="A24" s="4"/>
      <c r="B24" s="4"/>
      <c r="C24" s="4"/>
      <c r="D24" s="4"/>
      <c r="E24" s="4"/>
      <c r="F24" s="3"/>
    </row>
    <row r="25">
      <c r="A25" s="4"/>
      <c r="B25" s="4"/>
      <c r="C25" s="4"/>
      <c r="D25" s="4"/>
      <c r="E25" s="4"/>
      <c r="F25" s="3"/>
    </row>
    <row r="26">
      <c r="A26" s="4"/>
      <c r="B26" s="4"/>
      <c r="C26" s="4"/>
      <c r="D26" s="4"/>
      <c r="E26" s="4"/>
      <c r="F26" s="3"/>
    </row>
    <row r="27">
      <c r="A27" s="4"/>
      <c r="B27" s="4"/>
      <c r="C27" s="4"/>
      <c r="D27" s="4"/>
      <c r="E27" s="4"/>
      <c r="F27" s="3"/>
    </row>
    <row r="28">
      <c r="A28" s="4"/>
      <c r="B28" s="4"/>
      <c r="C28" s="4"/>
      <c r="D28" s="4"/>
      <c r="E28" s="4"/>
      <c r="F28" s="3"/>
    </row>
    <row r="29">
      <c r="A29" s="4"/>
      <c r="B29" s="4"/>
      <c r="C29" s="4"/>
      <c r="D29" s="4"/>
      <c r="E29" s="4"/>
      <c r="F29" s="3"/>
    </row>
    <row r="30">
      <c r="A30" s="4"/>
      <c r="B30" s="4"/>
      <c r="C30" s="4"/>
      <c r="D30" s="4"/>
      <c r="E30" s="4"/>
      <c r="F30" s="3"/>
    </row>
    <row r="31">
      <c r="A31" s="6"/>
      <c r="B31" s="6"/>
      <c r="C31" s="6"/>
      <c r="D31" s="6"/>
      <c r="E31" s="6"/>
      <c r="F31" s="7" t="s">
        <v>36</v>
      </c>
    </row>
    <row r="32">
      <c r="A32" s="8" t="s">
        <v>39</v>
      </c>
      <c r="B32" s="10">
        <f t="shared" ref="B32:E32" si="1">SUM(B2:B31)</f>
        <v>0</v>
      </c>
      <c r="C32" s="10">
        <f t="shared" si="1"/>
        <v>0</v>
      </c>
      <c r="D32" s="10">
        <f t="shared" si="1"/>
        <v>0</v>
      </c>
      <c r="E32" s="10">
        <f t="shared" si="1"/>
        <v>0</v>
      </c>
      <c r="F32" s="11">
        <v>50000.0</v>
      </c>
    </row>
    <row r="33">
      <c r="A33" s="11" t="s">
        <v>52</v>
      </c>
      <c r="B33" s="12">
        <f t="shared" ref="B33:E33" si="2">AVERAGE(B2:B31)</f>
        <v>0</v>
      </c>
      <c r="C33" s="12" t="str">
        <f t="shared" si="2"/>
        <v>#DIV/0!</v>
      </c>
      <c r="D33" s="12" t="str">
        <f t="shared" si="2"/>
        <v>#DIV/0!</v>
      </c>
      <c r="E33" s="12" t="str">
        <f t="shared" si="2"/>
        <v>#DIV/0!</v>
      </c>
      <c r="F33">
        <f>1667</f>
        <v>1667</v>
      </c>
    </row>
    <row r="34">
      <c r="A34" s="13" t="s">
        <v>53</v>
      </c>
      <c r="B34" s="14">
        <f>AVERAGE(February!B30,March!B33,April!B32,May!B33,June!B32,July!B33,August!B33,September!B32,October!B33,November!B32)</f>
        <v>4144.7</v>
      </c>
      <c r="C34" s="14"/>
      <c r="D34" s="14"/>
      <c r="E34" s="14"/>
      <c r="F34" s="11" t="s">
        <v>54</v>
      </c>
    </row>
    <row r="35">
      <c r="A35" s="20" t="s">
        <v>55</v>
      </c>
      <c r="B35" s="16">
        <f>SUM(February!B29,March!B32,April!B31,May!B32,June!B31,July!B32,August!B32,September!B31,October!B32,November!B31,December!B32,Januray!B32)</f>
        <v>361</v>
      </c>
      <c r="C35" s="16"/>
      <c r="D35" s="16"/>
      <c r="E35" s="17">
        <f>SUM(February!E30,March!E33,April!E32,May!E33,June!E32,July!E33,August!E33,September!E32,October!E33,November!E32,December!E33,Januray!E33)</f>
        <v>51.3</v>
      </c>
      <c r="F35" s="3">
        <f>SUM(F32,-B34)</f>
        <v>45855.3</v>
      </c>
    </row>
    <row r="36">
      <c r="A36" s="10"/>
      <c r="B36" s="10"/>
      <c r="C36" s="10"/>
      <c r="D36" s="10"/>
      <c r="E36" s="10"/>
      <c r="F36" s="18">
        <f>SUM(F33,-B33)</f>
        <v>1667</v>
      </c>
    </row>
    <row r="37">
      <c r="F37" s="11" t="s">
        <v>56</v>
      </c>
    </row>
    <row r="38">
      <c r="F38" s="19">
        <f>DIVIDE(B34,F32)</f>
        <v>0.082894</v>
      </c>
    </row>
    <row r="39">
      <c r="F39" s="19">
        <f>DIVIDE(B33,F33)</f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>
      <c r="A2" s="4"/>
      <c r="B2" s="4"/>
      <c r="C2" s="4"/>
      <c r="D2" s="4"/>
      <c r="E2" s="4"/>
      <c r="F2" s="3"/>
    </row>
    <row r="3">
      <c r="A3" s="4"/>
      <c r="B3" s="4"/>
      <c r="C3" s="4"/>
      <c r="D3" s="4"/>
      <c r="E3" s="4"/>
      <c r="F3" s="3"/>
    </row>
    <row r="4">
      <c r="A4" s="4"/>
      <c r="B4" s="4"/>
      <c r="C4" s="4"/>
      <c r="D4" s="4"/>
      <c r="E4" s="4"/>
      <c r="F4" s="3"/>
    </row>
    <row r="5">
      <c r="A5" s="4"/>
      <c r="B5" s="4"/>
      <c r="C5" s="4"/>
      <c r="D5" s="4"/>
      <c r="E5" s="4"/>
      <c r="F5" s="3"/>
    </row>
    <row r="6">
      <c r="A6" s="4"/>
      <c r="B6" s="4"/>
      <c r="C6" s="4"/>
      <c r="D6" s="4"/>
      <c r="E6" s="4"/>
      <c r="F6" s="3"/>
    </row>
    <row r="7">
      <c r="A7" s="4"/>
      <c r="B7" s="4"/>
      <c r="C7" s="4"/>
      <c r="D7" s="4"/>
      <c r="E7" s="4"/>
      <c r="F7" s="3"/>
    </row>
    <row r="8">
      <c r="A8" s="4"/>
      <c r="B8" s="4"/>
      <c r="C8" s="4"/>
      <c r="D8" s="4"/>
      <c r="E8" s="4"/>
      <c r="F8" s="3"/>
    </row>
    <row r="9">
      <c r="A9" s="4"/>
      <c r="B9" s="4"/>
      <c r="C9" s="4"/>
      <c r="D9" s="4"/>
      <c r="E9" s="4"/>
      <c r="F9" s="3"/>
    </row>
    <row r="10">
      <c r="A10" s="4"/>
      <c r="B10" s="4"/>
      <c r="C10" s="4"/>
      <c r="D10" s="4"/>
      <c r="E10" s="4"/>
      <c r="F10" s="3"/>
    </row>
    <row r="11">
      <c r="A11" s="4"/>
      <c r="B11" s="5">
        <v>0.0</v>
      </c>
      <c r="C11" s="4"/>
      <c r="D11" s="4"/>
      <c r="E11" s="4"/>
      <c r="F11" s="3"/>
    </row>
    <row r="12">
      <c r="A12" s="4"/>
      <c r="B12" s="5">
        <v>0.0</v>
      </c>
      <c r="C12" s="4"/>
      <c r="D12" s="4"/>
      <c r="E12" s="4"/>
      <c r="F12" s="3"/>
    </row>
    <row r="13">
      <c r="A13" s="4"/>
      <c r="B13" s="4"/>
      <c r="C13" s="4"/>
      <c r="D13" s="4"/>
      <c r="E13" s="4"/>
      <c r="F13" s="3"/>
    </row>
    <row r="14">
      <c r="A14" s="4"/>
      <c r="B14" s="4"/>
      <c r="C14" s="4"/>
      <c r="D14" s="4"/>
      <c r="E14" s="4"/>
      <c r="F14" s="3"/>
    </row>
    <row r="15">
      <c r="A15" s="4"/>
      <c r="B15" s="4"/>
      <c r="C15" s="4"/>
      <c r="D15" s="4"/>
      <c r="E15" s="4"/>
      <c r="F15" s="3"/>
    </row>
    <row r="16">
      <c r="A16" s="4"/>
      <c r="B16" s="4"/>
      <c r="C16" s="4"/>
      <c r="D16" s="4"/>
      <c r="E16" s="4"/>
      <c r="F16" s="3"/>
    </row>
    <row r="17">
      <c r="A17" s="4"/>
      <c r="B17" s="4"/>
      <c r="C17" s="4"/>
      <c r="D17" s="4"/>
      <c r="E17" s="4"/>
      <c r="F17" s="3"/>
    </row>
    <row r="18">
      <c r="A18" s="4"/>
      <c r="B18" s="4"/>
      <c r="C18" s="4"/>
      <c r="D18" s="4"/>
      <c r="E18" s="4"/>
      <c r="F18" s="3"/>
    </row>
    <row r="19">
      <c r="A19" s="4"/>
      <c r="B19" s="4"/>
      <c r="C19" s="4"/>
      <c r="D19" s="4"/>
      <c r="E19" s="4"/>
      <c r="F19" s="3"/>
    </row>
    <row r="20">
      <c r="A20" s="4"/>
      <c r="B20" s="4"/>
      <c r="C20" s="4"/>
      <c r="D20" s="4"/>
      <c r="E20" s="4"/>
      <c r="F20" s="3"/>
    </row>
    <row r="21">
      <c r="A21" s="4"/>
      <c r="B21" s="4"/>
      <c r="C21" s="4"/>
      <c r="D21" s="4"/>
      <c r="E21" s="4"/>
      <c r="F21" s="3"/>
    </row>
    <row r="22">
      <c r="A22" s="4"/>
      <c r="B22" s="4"/>
      <c r="C22" s="4"/>
      <c r="D22" s="4"/>
      <c r="E22" s="4"/>
      <c r="F22" s="3"/>
    </row>
    <row r="23">
      <c r="A23" s="4"/>
      <c r="B23" s="4"/>
      <c r="C23" s="4"/>
      <c r="D23" s="4"/>
      <c r="E23" s="4"/>
      <c r="F23" s="3"/>
    </row>
    <row r="24">
      <c r="A24" s="4"/>
      <c r="B24" s="4"/>
      <c r="C24" s="4"/>
      <c r="D24" s="4"/>
      <c r="E24" s="4"/>
      <c r="F24" s="3"/>
    </row>
    <row r="25">
      <c r="A25" s="4"/>
      <c r="B25" s="4"/>
      <c r="C25" s="4"/>
      <c r="D25" s="4"/>
      <c r="E25" s="4"/>
      <c r="F25" s="3"/>
    </row>
    <row r="26">
      <c r="A26" s="4"/>
      <c r="B26" s="4"/>
      <c r="C26" s="4"/>
      <c r="D26" s="4"/>
      <c r="E26" s="4"/>
      <c r="F26" s="3"/>
    </row>
    <row r="27">
      <c r="A27" s="4"/>
      <c r="B27" s="4"/>
      <c r="C27" s="4"/>
      <c r="D27" s="4"/>
      <c r="E27" s="4"/>
      <c r="F27" s="3"/>
    </row>
    <row r="28">
      <c r="A28" s="4"/>
      <c r="B28" s="4"/>
      <c r="C28" s="4"/>
      <c r="D28" s="4"/>
      <c r="E28" s="4"/>
      <c r="F28" s="3"/>
    </row>
    <row r="29">
      <c r="A29" s="4"/>
      <c r="B29" s="4"/>
      <c r="C29" s="4"/>
      <c r="D29" s="4"/>
      <c r="E29" s="4"/>
      <c r="F29" s="3"/>
    </row>
    <row r="30">
      <c r="A30" s="4"/>
      <c r="B30" s="4"/>
      <c r="C30" s="4"/>
      <c r="D30" s="4"/>
      <c r="E30" s="4"/>
      <c r="F30" s="3"/>
    </row>
    <row r="31">
      <c r="A31" s="4"/>
      <c r="B31" s="4"/>
      <c r="C31" s="4"/>
      <c r="D31" s="4"/>
      <c r="E31" s="4"/>
      <c r="F31" s="3"/>
    </row>
    <row r="32">
      <c r="A32" s="6"/>
      <c r="B32" s="6"/>
      <c r="C32" s="6"/>
      <c r="D32" s="6"/>
      <c r="E32" s="6"/>
      <c r="F32" s="7" t="s">
        <v>36</v>
      </c>
    </row>
    <row r="33">
      <c r="A33" s="8" t="s">
        <v>39</v>
      </c>
      <c r="B33" s="10">
        <f t="shared" ref="B33:E33" si="1">SUM(B2:B32)</f>
        <v>0</v>
      </c>
      <c r="C33" s="10">
        <f t="shared" si="1"/>
        <v>0</v>
      </c>
      <c r="D33" s="10">
        <f t="shared" si="1"/>
        <v>0</v>
      </c>
      <c r="E33" s="10">
        <f t="shared" si="1"/>
        <v>0</v>
      </c>
      <c r="F33" s="11">
        <v>50000.0</v>
      </c>
    </row>
    <row r="34">
      <c r="A34" s="11" t="s">
        <v>52</v>
      </c>
      <c r="B34" s="12">
        <f t="shared" ref="B34:E34" si="2">AVERAGE(B2:B32)</f>
        <v>0</v>
      </c>
      <c r="C34" s="12" t="str">
        <f t="shared" si="2"/>
        <v>#DIV/0!</v>
      </c>
      <c r="D34" s="12" t="str">
        <f t="shared" si="2"/>
        <v>#DIV/0!</v>
      </c>
      <c r="E34" s="12" t="str">
        <f t="shared" si="2"/>
        <v>#DIV/0!</v>
      </c>
      <c r="F34">
        <f>1667</f>
        <v>1667</v>
      </c>
    </row>
    <row r="35">
      <c r="A35" s="13" t="s">
        <v>53</v>
      </c>
      <c r="B35" s="14">
        <f>AVERAGE(February!B30,March!B33,April!B32,May!B33,June!B32,July!B33,August!B33,September!B32,October!B33,November!B32,December!B33)</f>
        <v>3767.909091</v>
      </c>
      <c r="C35" s="14"/>
      <c r="D35" s="14"/>
      <c r="E35" s="14"/>
      <c r="F35" s="11" t="s">
        <v>54</v>
      </c>
    </row>
    <row r="36">
      <c r="A36" s="20" t="s">
        <v>55</v>
      </c>
      <c r="B36" s="16">
        <f>SUM(February!B30,March!B33,April!B32,May!B33,June!B32,July!B33,August!B33,September!B32,October!B33,November!B32,December!B33,Januray!B33)</f>
        <v>41447</v>
      </c>
      <c r="C36" s="16"/>
      <c r="D36" s="16"/>
      <c r="E36" s="17">
        <f>SUM(February!E30,March!E33,April!E32,May!E33,June!E32,July!E33,August!E33,September!E32,October!E33,November!E32,December!E33,Januray!E33)</f>
        <v>51.3</v>
      </c>
      <c r="F36" s="3">
        <f>SUM(F33,-B35)</f>
        <v>46232.09091</v>
      </c>
    </row>
    <row r="37">
      <c r="A37" s="10"/>
      <c r="B37" s="10"/>
      <c r="C37" s="10"/>
      <c r="D37" s="10"/>
      <c r="E37" s="10"/>
      <c r="F37" s="18">
        <f>SUM(F34,-B34)</f>
        <v>1667</v>
      </c>
    </row>
    <row r="38">
      <c r="F38" s="11" t="s">
        <v>56</v>
      </c>
    </row>
    <row r="39">
      <c r="F39" s="19">
        <f>DIVIDE(B35,F33)</f>
        <v>0.07535818182</v>
      </c>
    </row>
    <row r="40">
      <c r="F40" s="19">
        <f>DIVIDE(B34,F34)</f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>
      <c r="A2" s="4"/>
      <c r="B2" s="5">
        <v>0.0</v>
      </c>
      <c r="C2" s="5">
        <v>0.0</v>
      </c>
      <c r="D2" s="5">
        <v>0.0</v>
      </c>
      <c r="E2" s="5">
        <v>0.0</v>
      </c>
      <c r="F2" s="3"/>
    </row>
    <row r="3">
      <c r="A3" s="4"/>
      <c r="B3" s="4"/>
      <c r="C3" s="4"/>
      <c r="D3" s="4"/>
      <c r="E3" s="4"/>
      <c r="F3" s="3"/>
    </row>
    <row r="4">
      <c r="A4" s="4"/>
      <c r="B4" s="4"/>
      <c r="C4" s="4"/>
      <c r="D4" s="4"/>
      <c r="E4" s="4"/>
      <c r="F4" s="3"/>
    </row>
    <row r="5">
      <c r="A5" s="4"/>
      <c r="B5" s="4"/>
      <c r="C5" s="4"/>
      <c r="D5" s="4"/>
      <c r="E5" s="4"/>
      <c r="F5" s="3"/>
    </row>
    <row r="6">
      <c r="A6" s="4"/>
      <c r="B6" s="4"/>
      <c r="C6" s="4"/>
      <c r="D6" s="4"/>
      <c r="E6" s="4"/>
      <c r="F6" s="3"/>
    </row>
    <row r="7">
      <c r="A7" s="4"/>
      <c r="B7" s="4"/>
      <c r="C7" s="4"/>
      <c r="D7" s="4"/>
      <c r="E7" s="4"/>
      <c r="F7" s="3"/>
    </row>
    <row r="8">
      <c r="A8" s="4"/>
      <c r="B8" s="4"/>
      <c r="C8" s="4"/>
      <c r="D8" s="4"/>
      <c r="E8" s="4"/>
      <c r="F8" s="3"/>
    </row>
    <row r="9">
      <c r="A9" s="4"/>
      <c r="B9" s="4"/>
      <c r="C9" s="4"/>
      <c r="D9" s="4"/>
      <c r="E9" s="4"/>
      <c r="F9" s="3"/>
    </row>
    <row r="10">
      <c r="A10" s="4"/>
      <c r="B10" s="4"/>
      <c r="C10" s="4"/>
      <c r="D10" s="4"/>
      <c r="E10" s="4"/>
      <c r="F10" s="3"/>
    </row>
    <row r="11">
      <c r="A11" s="4"/>
      <c r="B11" s="4"/>
      <c r="C11" s="4"/>
      <c r="D11" s="4"/>
      <c r="E11" s="4"/>
      <c r="F11" s="3"/>
    </row>
    <row r="12">
      <c r="A12" s="4"/>
      <c r="B12" s="4"/>
      <c r="C12" s="4"/>
      <c r="D12" s="4"/>
      <c r="E12" s="4"/>
      <c r="F12" s="3"/>
    </row>
    <row r="13">
      <c r="A13" s="4"/>
      <c r="B13" s="4"/>
      <c r="C13" s="4"/>
      <c r="D13" s="4"/>
      <c r="E13" s="4"/>
      <c r="F13" s="3"/>
    </row>
    <row r="14">
      <c r="A14" s="4"/>
      <c r="B14" s="4"/>
      <c r="C14" s="4"/>
      <c r="D14" s="4"/>
      <c r="E14" s="4"/>
      <c r="F14" s="3"/>
    </row>
    <row r="15">
      <c r="A15" s="4"/>
      <c r="B15" s="4"/>
      <c r="C15" s="4"/>
      <c r="D15" s="4"/>
      <c r="E15" s="4"/>
      <c r="F15" s="3"/>
    </row>
    <row r="16">
      <c r="A16" s="4"/>
      <c r="B16" s="4"/>
      <c r="C16" s="4"/>
      <c r="D16" s="4"/>
      <c r="E16" s="4"/>
      <c r="F16" s="3"/>
    </row>
    <row r="17">
      <c r="A17" s="4"/>
      <c r="B17" s="4"/>
      <c r="C17" s="4"/>
      <c r="D17" s="4"/>
      <c r="E17" s="4"/>
      <c r="F17" s="3"/>
    </row>
    <row r="18">
      <c r="A18" s="4"/>
      <c r="B18" s="4"/>
      <c r="C18" s="4"/>
      <c r="D18" s="4"/>
      <c r="E18" s="4"/>
      <c r="F18" s="3"/>
    </row>
    <row r="19">
      <c r="A19" s="4"/>
      <c r="B19" s="4"/>
      <c r="C19" s="4"/>
      <c r="D19" s="4"/>
      <c r="E19" s="4"/>
      <c r="F19" s="3"/>
    </row>
    <row r="20">
      <c r="A20" s="4"/>
      <c r="B20" s="4"/>
      <c r="C20" s="4"/>
      <c r="D20" s="4"/>
      <c r="E20" s="4"/>
      <c r="F20" s="3"/>
    </row>
    <row r="21">
      <c r="A21" s="4"/>
      <c r="B21" s="4"/>
      <c r="C21" s="4"/>
      <c r="D21" s="4"/>
      <c r="E21" s="4"/>
      <c r="F21" s="3"/>
    </row>
    <row r="22">
      <c r="A22" s="4"/>
      <c r="B22" s="4"/>
      <c r="C22" s="4"/>
      <c r="D22" s="4"/>
      <c r="E22" s="4"/>
      <c r="F22" s="3"/>
    </row>
    <row r="23">
      <c r="A23" s="4"/>
      <c r="B23" s="4"/>
      <c r="C23" s="4"/>
      <c r="D23" s="4"/>
      <c r="E23" s="4"/>
      <c r="F23" s="3"/>
    </row>
    <row r="24">
      <c r="A24" s="4"/>
      <c r="B24" s="4"/>
      <c r="C24" s="4"/>
      <c r="D24" s="4"/>
      <c r="E24" s="4"/>
      <c r="F24" s="3"/>
    </row>
    <row r="25">
      <c r="A25" s="4"/>
      <c r="B25" s="4"/>
      <c r="C25" s="4"/>
      <c r="D25" s="4"/>
      <c r="E25" s="4"/>
      <c r="F25" s="3"/>
    </row>
    <row r="26">
      <c r="A26" s="4"/>
      <c r="B26" s="4"/>
      <c r="C26" s="4"/>
      <c r="D26" s="4"/>
      <c r="E26" s="4"/>
      <c r="F26" s="3"/>
    </row>
    <row r="27">
      <c r="A27" s="4"/>
      <c r="B27" s="4"/>
      <c r="C27" s="4"/>
      <c r="D27" s="4"/>
      <c r="E27" s="4"/>
      <c r="F27" s="3"/>
    </row>
    <row r="28">
      <c r="A28" s="4"/>
      <c r="B28" s="4"/>
      <c r="C28" s="4"/>
      <c r="D28" s="4"/>
      <c r="E28" s="4"/>
      <c r="F28" s="3"/>
    </row>
    <row r="29">
      <c r="A29" s="4"/>
      <c r="B29" s="4"/>
      <c r="C29" s="4"/>
      <c r="D29" s="4"/>
      <c r="E29" s="4"/>
      <c r="F29" s="3"/>
    </row>
    <row r="30">
      <c r="A30" s="4"/>
      <c r="B30" s="4"/>
      <c r="C30" s="4"/>
      <c r="D30" s="4"/>
      <c r="E30" s="4"/>
      <c r="F30" s="3"/>
    </row>
    <row r="31">
      <c r="A31" s="4"/>
      <c r="B31" s="4"/>
      <c r="C31" s="4"/>
      <c r="D31" s="4"/>
      <c r="E31" s="4"/>
      <c r="F31" s="3"/>
    </row>
    <row r="32">
      <c r="A32" s="6"/>
      <c r="B32" s="6"/>
      <c r="C32" s="6"/>
      <c r="D32" s="6"/>
      <c r="E32" s="6"/>
      <c r="F32" s="7" t="s">
        <v>36</v>
      </c>
    </row>
    <row r="33">
      <c r="A33" s="8" t="s">
        <v>39</v>
      </c>
      <c r="B33" s="10">
        <f t="shared" ref="B33:E33" si="1">SUM(B2:B32)</f>
        <v>0</v>
      </c>
      <c r="C33" s="10">
        <f t="shared" si="1"/>
        <v>0</v>
      </c>
      <c r="D33" s="10">
        <f t="shared" si="1"/>
        <v>0</v>
      </c>
      <c r="E33" s="10">
        <f t="shared" si="1"/>
        <v>0</v>
      </c>
      <c r="F33" s="11">
        <v>50000.0</v>
      </c>
    </row>
    <row r="34">
      <c r="A34" s="11" t="s">
        <v>52</v>
      </c>
      <c r="B34" s="12">
        <f t="shared" ref="B34:E34" si="2">AVERAGE(B2:B32)</f>
        <v>0</v>
      </c>
      <c r="C34" s="12">
        <f t="shared" si="2"/>
        <v>0</v>
      </c>
      <c r="D34" s="12">
        <f t="shared" si="2"/>
        <v>0</v>
      </c>
      <c r="E34" s="12">
        <f t="shared" si="2"/>
        <v>0</v>
      </c>
      <c r="F34">
        <f>1667</f>
        <v>1667</v>
      </c>
    </row>
    <row r="35">
      <c r="A35" s="13" t="s">
        <v>53</v>
      </c>
      <c r="B35" s="14">
        <f>AVERAGE(February!B30,March!B33,April!B32,May!B33,June!B32,July!B33,August!B33,September!B32,October!B33,November!B32,December!B33,Januray!B33)</f>
        <v>3453.916667</v>
      </c>
      <c r="C35" s="14"/>
      <c r="D35" s="14"/>
      <c r="E35" s="14"/>
      <c r="F35" s="11" t="s">
        <v>54</v>
      </c>
    </row>
    <row r="36">
      <c r="A36" s="20" t="s">
        <v>55</v>
      </c>
      <c r="B36" s="16">
        <f>SUM(February!B30,March!B33,April!B32,May!B33,June!B32,July!B33,August!B33,September!B32,October!B33,November!B32,December!B33,Januray!B33)</f>
        <v>41447</v>
      </c>
      <c r="C36" s="16"/>
      <c r="D36" s="16"/>
      <c r="E36" s="17">
        <f>SUM(February!E30,March!E33,April!E32,May!E33,June!E32,July!E33,August!E33,September!E32,October!E33,November!E32,December!E33,Januray!E33)</f>
        <v>51.3</v>
      </c>
      <c r="F36" s="3">
        <f>SUM(F33,-B35)</f>
        <v>46546.08333</v>
      </c>
    </row>
    <row r="37">
      <c r="A37" s="10"/>
      <c r="B37" s="10"/>
      <c r="C37" s="10"/>
      <c r="D37" s="10"/>
      <c r="E37" s="10"/>
      <c r="F37" s="18">
        <f>SUM(F34,-B34)</f>
        <v>1667</v>
      </c>
    </row>
    <row r="38">
      <c r="F38" s="11" t="s">
        <v>56</v>
      </c>
    </row>
    <row r="39">
      <c r="F39" s="19">
        <f>DIVIDE(B35,F33)</f>
        <v>0.06907833333</v>
      </c>
    </row>
    <row r="40">
      <c r="F40" s="19">
        <f>DIVIDE(B34,F34)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1.57"/>
    <col customWidth="1" min="2" max="20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</row>
    <row r="2">
      <c r="A2" s="2" t="s">
        <v>5</v>
      </c>
      <c r="B2" s="2">
        <v>859.0</v>
      </c>
      <c r="C2" s="2">
        <v>3897.0</v>
      </c>
      <c r="D2" s="2">
        <v>8.0</v>
      </c>
      <c r="E2" s="2">
        <v>1.1</v>
      </c>
      <c r="F2" s="3"/>
    </row>
    <row r="3">
      <c r="A3" s="5" t="s">
        <v>6</v>
      </c>
      <c r="B3" s="5">
        <v>930.0</v>
      </c>
      <c r="C3" s="5">
        <v>4285.0</v>
      </c>
      <c r="D3" s="5">
        <v>8.0</v>
      </c>
      <c r="E3" s="5">
        <v>1.2</v>
      </c>
      <c r="F3" s="3"/>
    </row>
    <row r="4">
      <c r="A4" s="5" t="s">
        <v>9</v>
      </c>
      <c r="B4" s="5">
        <v>770.0</v>
      </c>
      <c r="C4" s="5">
        <v>3663.0</v>
      </c>
      <c r="D4" s="5">
        <v>9.0</v>
      </c>
      <c r="E4" s="5">
        <v>1.1</v>
      </c>
      <c r="F4" s="3"/>
    </row>
    <row r="5">
      <c r="A5" s="5" t="s">
        <v>10</v>
      </c>
      <c r="B5" s="5">
        <v>836.0</v>
      </c>
      <c r="C5" s="5">
        <v>3602.0</v>
      </c>
      <c r="D5" s="5">
        <v>6.0</v>
      </c>
      <c r="E5" s="5">
        <v>1.0</v>
      </c>
      <c r="F5" s="3"/>
    </row>
    <row r="6">
      <c r="A6" s="5" t="s">
        <v>12</v>
      </c>
      <c r="B6" s="5">
        <v>1040.0</v>
      </c>
      <c r="C6" s="5">
        <v>4526.0</v>
      </c>
      <c r="D6" s="5">
        <v>8.0</v>
      </c>
      <c r="E6" s="5">
        <v>1.2</v>
      </c>
      <c r="F6" s="3"/>
    </row>
    <row r="7">
      <c r="A7" s="5" t="s">
        <v>14</v>
      </c>
      <c r="B7" s="5">
        <v>888.0</v>
      </c>
      <c r="C7" s="5">
        <v>3985.0</v>
      </c>
      <c r="D7" s="5">
        <v>7.0</v>
      </c>
      <c r="E7" s="5">
        <v>1.1</v>
      </c>
      <c r="F7" s="3"/>
    </row>
    <row r="8">
      <c r="A8" s="5" t="s">
        <v>16</v>
      </c>
      <c r="B8" s="5">
        <v>1041.0</v>
      </c>
      <c r="C8" s="5">
        <v>4587.0</v>
      </c>
      <c r="D8" s="5">
        <v>9.0</v>
      </c>
      <c r="E8" s="5">
        <v>1.3</v>
      </c>
      <c r="F8" s="3"/>
    </row>
    <row r="9">
      <c r="A9" s="5" t="s">
        <v>18</v>
      </c>
      <c r="B9" s="5">
        <v>781.0</v>
      </c>
      <c r="C9" s="5">
        <v>3646.0</v>
      </c>
      <c r="D9" s="5">
        <v>8.0</v>
      </c>
      <c r="E9" s="5">
        <v>1.1</v>
      </c>
      <c r="F9" s="3"/>
    </row>
    <row r="10">
      <c r="A10" s="5" t="s">
        <v>20</v>
      </c>
      <c r="B10" s="5">
        <v>1329.0</v>
      </c>
      <c r="C10" s="5">
        <v>6086.0</v>
      </c>
      <c r="D10" s="5">
        <v>10.0</v>
      </c>
      <c r="E10" s="5">
        <v>1.6</v>
      </c>
      <c r="F10" s="3"/>
    </row>
    <row r="11">
      <c r="A11" s="5" t="s">
        <v>22</v>
      </c>
      <c r="B11" s="5">
        <v>1219.0</v>
      </c>
      <c r="C11" s="5">
        <v>5345.0</v>
      </c>
      <c r="D11" s="5">
        <v>8.0</v>
      </c>
      <c r="E11" s="5">
        <v>1.3</v>
      </c>
      <c r="F11" s="3"/>
    </row>
    <row r="12">
      <c r="A12" s="5" t="s">
        <v>23</v>
      </c>
      <c r="B12" s="5">
        <v>0.0</v>
      </c>
      <c r="C12" s="5">
        <v>0.0</v>
      </c>
      <c r="D12" s="5">
        <v>0.0</v>
      </c>
      <c r="E12" s="5">
        <v>0.0</v>
      </c>
      <c r="F12" s="3"/>
    </row>
    <row r="13">
      <c r="A13" s="5" t="s">
        <v>25</v>
      </c>
      <c r="B13" s="5">
        <v>1153.0</v>
      </c>
      <c r="C13" s="5">
        <v>5137.0</v>
      </c>
      <c r="D13" s="5">
        <v>6.0</v>
      </c>
      <c r="E13" s="5">
        <v>1.2</v>
      </c>
      <c r="F13" s="3"/>
    </row>
    <row r="14">
      <c r="A14" s="5" t="s">
        <v>27</v>
      </c>
      <c r="B14" s="5">
        <v>1149.0</v>
      </c>
      <c r="C14" s="5">
        <v>5179.0</v>
      </c>
      <c r="D14" s="5">
        <v>8.0</v>
      </c>
      <c r="E14" s="5">
        <v>1.3</v>
      </c>
      <c r="F14" s="3"/>
    </row>
    <row r="15">
      <c r="A15" s="5" t="s">
        <v>29</v>
      </c>
      <c r="B15" s="5">
        <v>1221.0</v>
      </c>
      <c r="C15" s="5">
        <v>5195.0</v>
      </c>
      <c r="D15" s="5">
        <v>8.0</v>
      </c>
      <c r="E15" s="5">
        <v>1.4</v>
      </c>
      <c r="F15" s="3"/>
    </row>
    <row r="16">
      <c r="A16" s="5" t="s">
        <v>31</v>
      </c>
      <c r="B16" s="5">
        <v>1256.0</v>
      </c>
      <c r="C16" s="5">
        <v>5513.0</v>
      </c>
      <c r="D16" s="5">
        <v>8.0</v>
      </c>
      <c r="E16" s="5">
        <v>1.5</v>
      </c>
      <c r="F16" s="3"/>
    </row>
    <row r="17">
      <c r="A17" s="5" t="s">
        <v>33</v>
      </c>
      <c r="B17" s="5">
        <v>1223.0</v>
      </c>
      <c r="C17" s="5">
        <v>5462.0</v>
      </c>
      <c r="D17" s="5">
        <v>9.0</v>
      </c>
      <c r="E17" s="5">
        <v>1.5</v>
      </c>
      <c r="F17" s="3"/>
    </row>
    <row r="18">
      <c r="A18" s="5" t="s">
        <v>35</v>
      </c>
      <c r="B18" s="5">
        <v>880.0</v>
      </c>
      <c r="C18" s="5">
        <v>3866.0</v>
      </c>
      <c r="D18" s="5">
        <v>5.0</v>
      </c>
      <c r="E18" s="5">
        <v>1.0</v>
      </c>
      <c r="F18" s="3"/>
    </row>
    <row r="19">
      <c r="A19" s="4"/>
      <c r="B19" s="4"/>
      <c r="C19" s="4"/>
      <c r="D19" s="4"/>
      <c r="E19" s="4"/>
      <c r="F19" s="3"/>
    </row>
    <row r="20">
      <c r="A20" s="4"/>
      <c r="B20" s="4"/>
      <c r="C20" s="4"/>
      <c r="D20" s="4"/>
      <c r="E20" s="4"/>
      <c r="F20" s="3"/>
    </row>
    <row r="21">
      <c r="A21" s="4"/>
      <c r="B21" s="4"/>
      <c r="C21" s="4"/>
      <c r="D21" s="4"/>
      <c r="E21" s="4"/>
      <c r="F21" s="3"/>
    </row>
    <row r="22">
      <c r="A22" s="4"/>
      <c r="B22" s="4"/>
      <c r="C22" s="4"/>
      <c r="D22" s="4"/>
      <c r="E22" s="4"/>
      <c r="F22" s="3"/>
    </row>
    <row r="23">
      <c r="A23" s="4"/>
      <c r="B23" s="4"/>
      <c r="C23" s="4"/>
      <c r="D23" s="4"/>
      <c r="E23" s="4"/>
      <c r="F23" s="3"/>
    </row>
    <row r="24">
      <c r="A24" s="4"/>
      <c r="B24" s="4"/>
      <c r="C24" s="4"/>
      <c r="D24" s="4"/>
      <c r="E24" s="4"/>
      <c r="F24" s="3"/>
    </row>
    <row r="25">
      <c r="A25" s="4"/>
      <c r="B25" s="4"/>
      <c r="C25" s="4"/>
      <c r="D25" s="4"/>
      <c r="E25" s="4"/>
      <c r="F25" s="3"/>
    </row>
    <row r="26">
      <c r="A26" s="4"/>
      <c r="B26" s="4"/>
      <c r="C26" s="4"/>
      <c r="D26" s="4"/>
      <c r="E26" s="4"/>
      <c r="F26" s="3"/>
    </row>
    <row r="27">
      <c r="A27" s="4"/>
      <c r="B27" s="4"/>
      <c r="C27" s="4"/>
      <c r="D27" s="4"/>
      <c r="E27" s="4"/>
      <c r="F27" s="3"/>
    </row>
    <row r="28">
      <c r="A28" s="4"/>
      <c r="B28" s="4"/>
      <c r="C28" s="4"/>
      <c r="D28" s="4"/>
      <c r="E28" s="4"/>
      <c r="F28" s="3"/>
    </row>
    <row r="29">
      <c r="A29" s="4"/>
      <c r="B29" s="4"/>
      <c r="C29" s="4"/>
      <c r="D29" s="4"/>
      <c r="E29" s="4"/>
      <c r="F29" s="3"/>
    </row>
    <row r="30">
      <c r="A30" s="4"/>
      <c r="B30" s="4"/>
      <c r="C30" s="4"/>
      <c r="D30" s="4"/>
      <c r="E30" s="4"/>
      <c r="F30" s="3"/>
    </row>
    <row r="31">
      <c r="A31" s="4"/>
      <c r="B31" s="4"/>
      <c r="C31" s="4"/>
      <c r="D31" s="4"/>
      <c r="E31" s="4"/>
      <c r="F31" s="3"/>
    </row>
    <row r="32">
      <c r="A32" s="6"/>
      <c r="B32" s="6"/>
      <c r="C32" s="6"/>
      <c r="D32" s="6"/>
      <c r="E32" s="6"/>
      <c r="F32" s="7" t="s">
        <v>36</v>
      </c>
    </row>
    <row r="33">
      <c r="A33" s="8" t="s">
        <v>39</v>
      </c>
      <c r="B33" s="10">
        <f t="shared" ref="B33:E33" si="1">SUM(B2:B32)</f>
        <v>16575</v>
      </c>
      <c r="C33" s="10">
        <f t="shared" si="1"/>
        <v>73974</v>
      </c>
      <c r="D33" s="10">
        <f t="shared" si="1"/>
        <v>125</v>
      </c>
      <c r="E33" s="10">
        <f t="shared" si="1"/>
        <v>19.9</v>
      </c>
      <c r="F33" s="11">
        <v>50000.0</v>
      </c>
    </row>
    <row r="34">
      <c r="A34" s="11" t="s">
        <v>52</v>
      </c>
      <c r="B34" s="12">
        <f t="shared" ref="B34:E34" si="2">AVERAGE(B2:B32)</f>
        <v>975</v>
      </c>
      <c r="C34" s="12">
        <f t="shared" si="2"/>
        <v>4351.411765</v>
      </c>
      <c r="D34" s="12">
        <f t="shared" si="2"/>
        <v>7.352941176</v>
      </c>
      <c r="E34" s="12">
        <f t="shared" si="2"/>
        <v>1.170588235</v>
      </c>
      <c r="F34">
        <f>1667</f>
        <v>1667</v>
      </c>
    </row>
    <row r="35">
      <c r="A35" s="13" t="s">
        <v>53</v>
      </c>
      <c r="B35" s="14">
        <f>AVERAGE(February!B30,March!B33)</f>
        <v>20723.5</v>
      </c>
      <c r="C35" s="14"/>
      <c r="D35" s="14"/>
      <c r="E35" s="14"/>
      <c r="F35" s="11" t="s">
        <v>54</v>
      </c>
    </row>
    <row r="36">
      <c r="A36" s="1" t="s">
        <v>55</v>
      </c>
      <c r="B36" s="15">
        <f>SUM(February!B30,March!B33)</f>
        <v>41447</v>
      </c>
      <c r="C36" s="16"/>
      <c r="D36" s="16"/>
      <c r="E36" s="17">
        <f>SUM(February!E30,March!E33)</f>
        <v>51.3</v>
      </c>
      <c r="F36" s="3">
        <f>SUM(F33,-B35)</f>
        <v>29276.5</v>
      </c>
    </row>
    <row r="37">
      <c r="A37" s="10"/>
      <c r="B37" s="10"/>
      <c r="C37" s="10"/>
      <c r="D37" s="10"/>
      <c r="E37" s="10"/>
      <c r="F37" s="18">
        <f>SUM(F34,-B34)</f>
        <v>692</v>
      </c>
    </row>
    <row r="38">
      <c r="F38" s="11" t="s">
        <v>56</v>
      </c>
    </row>
    <row r="39">
      <c r="F39" s="19">
        <f>DIVIDE(B35,F33)</f>
        <v>0.41447</v>
      </c>
    </row>
    <row r="40">
      <c r="F40" s="19">
        <f>DIVIDE(B34,F34)</f>
        <v>0.5848830234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>
      <c r="A2" s="4"/>
      <c r="B2" s="5">
        <v>0.0</v>
      </c>
      <c r="C2" s="4"/>
      <c r="D2" s="4"/>
      <c r="E2" s="4"/>
      <c r="F2" s="3"/>
    </row>
    <row r="3">
      <c r="A3" s="4"/>
      <c r="B3" s="4"/>
      <c r="C3" s="4"/>
      <c r="D3" s="4"/>
      <c r="E3" s="4"/>
      <c r="F3" s="3"/>
    </row>
    <row r="4">
      <c r="A4" s="4"/>
      <c r="B4" s="4"/>
      <c r="C4" s="4"/>
      <c r="D4" s="4"/>
      <c r="E4" s="4"/>
      <c r="F4" s="3"/>
    </row>
    <row r="5">
      <c r="A5" s="4"/>
      <c r="B5" s="4"/>
      <c r="C5" s="4"/>
      <c r="D5" s="4"/>
      <c r="E5" s="4"/>
      <c r="F5" s="3"/>
    </row>
    <row r="6">
      <c r="A6" s="4"/>
      <c r="B6" s="4"/>
      <c r="C6" s="4"/>
      <c r="D6" s="4"/>
      <c r="E6" s="4"/>
      <c r="F6" s="3"/>
    </row>
    <row r="7">
      <c r="A7" s="4"/>
      <c r="B7" s="4"/>
      <c r="C7" s="4"/>
      <c r="D7" s="4"/>
      <c r="E7" s="4"/>
      <c r="F7" s="3"/>
    </row>
    <row r="8">
      <c r="A8" s="4"/>
      <c r="B8" s="4"/>
      <c r="C8" s="4"/>
      <c r="D8" s="4"/>
      <c r="E8" s="4"/>
      <c r="F8" s="3"/>
    </row>
    <row r="9">
      <c r="A9" s="4"/>
      <c r="B9" s="4"/>
      <c r="C9" s="4"/>
      <c r="D9" s="4"/>
      <c r="E9" s="4"/>
      <c r="F9" s="3"/>
    </row>
    <row r="10">
      <c r="A10" s="4"/>
      <c r="B10" s="4"/>
      <c r="C10" s="4"/>
      <c r="D10" s="4"/>
      <c r="E10" s="4"/>
      <c r="F10" s="3"/>
    </row>
    <row r="11">
      <c r="A11" s="4"/>
      <c r="B11" s="4"/>
      <c r="C11" s="4"/>
      <c r="D11" s="4"/>
      <c r="E11" s="4"/>
      <c r="F11" s="3"/>
    </row>
    <row r="12">
      <c r="A12" s="4"/>
      <c r="B12" s="4"/>
      <c r="C12" s="4"/>
      <c r="D12" s="4"/>
      <c r="E12" s="4"/>
      <c r="F12" s="3"/>
    </row>
    <row r="13">
      <c r="A13" s="4"/>
      <c r="B13" s="4"/>
      <c r="C13" s="4"/>
      <c r="D13" s="4"/>
      <c r="E13" s="4"/>
      <c r="F13" s="3"/>
    </row>
    <row r="14">
      <c r="A14" s="4"/>
      <c r="B14" s="4"/>
      <c r="C14" s="4"/>
      <c r="D14" s="4"/>
      <c r="E14" s="4"/>
      <c r="F14" s="3"/>
    </row>
    <row r="15">
      <c r="A15" s="4"/>
      <c r="B15" s="4"/>
      <c r="C15" s="4"/>
      <c r="D15" s="4"/>
      <c r="E15" s="4"/>
      <c r="F15" s="3"/>
    </row>
    <row r="16">
      <c r="A16" s="4"/>
      <c r="B16" s="4"/>
      <c r="C16" s="4"/>
      <c r="D16" s="4"/>
      <c r="E16" s="4"/>
      <c r="F16" s="3"/>
    </row>
    <row r="17">
      <c r="A17" s="4"/>
      <c r="B17" s="4"/>
      <c r="C17" s="4"/>
      <c r="D17" s="4"/>
      <c r="E17" s="4"/>
      <c r="F17" s="3"/>
    </row>
    <row r="18">
      <c r="A18" s="4"/>
      <c r="B18" s="4"/>
      <c r="C18" s="4"/>
      <c r="D18" s="4"/>
      <c r="E18" s="4"/>
      <c r="F18" s="3"/>
    </row>
    <row r="19">
      <c r="A19" s="4"/>
      <c r="B19" s="4"/>
      <c r="C19" s="4"/>
      <c r="D19" s="4"/>
      <c r="E19" s="4"/>
      <c r="F19" s="3"/>
    </row>
    <row r="20">
      <c r="A20" s="4"/>
      <c r="B20" s="4"/>
      <c r="C20" s="4"/>
      <c r="D20" s="4"/>
      <c r="E20" s="4"/>
      <c r="F20" s="3"/>
    </row>
    <row r="21">
      <c r="A21" s="4"/>
      <c r="B21" s="4"/>
      <c r="C21" s="4"/>
      <c r="D21" s="4"/>
      <c r="E21" s="4"/>
      <c r="F21" s="3"/>
    </row>
    <row r="22">
      <c r="A22" s="4"/>
      <c r="B22" s="4"/>
      <c r="C22" s="4"/>
      <c r="D22" s="4"/>
      <c r="E22" s="4"/>
      <c r="F22" s="3"/>
    </row>
    <row r="23">
      <c r="A23" s="4"/>
      <c r="B23" s="4"/>
      <c r="C23" s="4"/>
      <c r="D23" s="4"/>
      <c r="E23" s="4"/>
      <c r="F23" s="3"/>
    </row>
    <row r="24">
      <c r="A24" s="4"/>
      <c r="B24" s="4"/>
      <c r="C24" s="4"/>
      <c r="D24" s="4"/>
      <c r="E24" s="4"/>
      <c r="F24" s="3"/>
    </row>
    <row r="25">
      <c r="A25" s="4"/>
      <c r="B25" s="4"/>
      <c r="C25" s="4"/>
      <c r="D25" s="4"/>
      <c r="E25" s="4"/>
      <c r="F25" s="3"/>
    </row>
    <row r="26">
      <c r="A26" s="4"/>
      <c r="B26" s="4"/>
      <c r="C26" s="4"/>
      <c r="D26" s="4"/>
      <c r="E26" s="4"/>
      <c r="F26" s="3"/>
    </row>
    <row r="27">
      <c r="A27" s="4"/>
      <c r="B27" s="4"/>
      <c r="C27" s="4"/>
      <c r="D27" s="4"/>
      <c r="E27" s="4"/>
      <c r="F27" s="3"/>
    </row>
    <row r="28">
      <c r="A28" s="4"/>
      <c r="B28" s="4"/>
      <c r="C28" s="4"/>
      <c r="D28" s="4"/>
      <c r="E28" s="4"/>
      <c r="F28" s="3"/>
    </row>
    <row r="29">
      <c r="A29" s="4"/>
      <c r="B29" s="4"/>
      <c r="C29" s="4"/>
      <c r="D29" s="4"/>
      <c r="E29" s="4"/>
      <c r="F29" s="3"/>
    </row>
    <row r="30">
      <c r="A30" s="4"/>
      <c r="B30" s="4"/>
      <c r="C30" s="4"/>
      <c r="D30" s="4"/>
      <c r="E30" s="4"/>
      <c r="F30" s="3"/>
    </row>
    <row r="31">
      <c r="A31" s="6"/>
      <c r="B31" s="6"/>
      <c r="C31" s="6"/>
      <c r="D31" s="6"/>
      <c r="E31" s="6"/>
      <c r="F31" s="7" t="s">
        <v>36</v>
      </c>
    </row>
    <row r="32">
      <c r="A32" s="8" t="s">
        <v>39</v>
      </c>
      <c r="B32" s="10">
        <f t="shared" ref="B32:E32" si="1">SUM(B2:B31)</f>
        <v>0</v>
      </c>
      <c r="C32" s="10">
        <f t="shared" si="1"/>
        <v>0</v>
      </c>
      <c r="D32" s="10">
        <f t="shared" si="1"/>
        <v>0</v>
      </c>
      <c r="E32" s="10">
        <f t="shared" si="1"/>
        <v>0</v>
      </c>
      <c r="F32" s="11">
        <v>50000.0</v>
      </c>
    </row>
    <row r="33">
      <c r="A33" s="11" t="s">
        <v>52</v>
      </c>
      <c r="B33" s="12">
        <f t="shared" ref="B33:E33" si="2">AVERAGE(B2:B31)</f>
        <v>0</v>
      </c>
      <c r="C33" s="12" t="str">
        <f t="shared" si="2"/>
        <v>#DIV/0!</v>
      </c>
      <c r="D33" s="12" t="str">
        <f t="shared" si="2"/>
        <v>#DIV/0!</v>
      </c>
      <c r="E33" s="12" t="str">
        <f t="shared" si="2"/>
        <v>#DIV/0!</v>
      </c>
      <c r="F33">
        <f>1667</f>
        <v>1667</v>
      </c>
    </row>
    <row r="34">
      <c r="A34" s="13" t="s">
        <v>53</v>
      </c>
      <c r="B34" s="14">
        <f>AVERAGE(February!B30,March!B33,April!B32)</f>
        <v>13815.66667</v>
      </c>
      <c r="C34" s="14"/>
      <c r="D34" s="14"/>
      <c r="E34" s="14"/>
      <c r="F34" s="11" t="s">
        <v>54</v>
      </c>
    </row>
    <row r="35">
      <c r="A35" s="1" t="s">
        <v>55</v>
      </c>
      <c r="B35" s="15">
        <f>SUM(February!B29,March!B32,April!B31,May!B32,June!B31,July!B32,August!B32,September!B31,October!B32,November!B31,December!B32,Januray!B32)</f>
        <v>361</v>
      </c>
      <c r="C35" s="16"/>
      <c r="D35" s="16"/>
      <c r="E35" s="17">
        <f>SUM(February!E30,March!E33,April!E32,May!E33,June!E32,July!E33,August!E33,September!E32,October!E33,November!E32,December!E33,Januray!E33)</f>
        <v>51.3</v>
      </c>
      <c r="F35" s="3">
        <f>SUM(F32,-B34)</f>
        <v>36184.33333</v>
      </c>
    </row>
    <row r="36">
      <c r="A36" s="10"/>
      <c r="B36" s="10"/>
      <c r="C36" s="10"/>
      <c r="D36" s="10"/>
      <c r="E36" s="10"/>
      <c r="F36" s="18">
        <f>SUM(F33,-B33)</f>
        <v>1667</v>
      </c>
    </row>
    <row r="37">
      <c r="F37" s="11" t="s">
        <v>56</v>
      </c>
    </row>
    <row r="38">
      <c r="F38" s="19">
        <f>DIVIDE(B34,F32)</f>
        <v>0.2763133333</v>
      </c>
    </row>
    <row r="39">
      <c r="F39" s="19">
        <f>DIVIDE(B33,F33)</f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>
      <c r="A2" s="4"/>
      <c r="B2" s="5">
        <v>0.0</v>
      </c>
      <c r="C2" s="4"/>
      <c r="D2" s="4"/>
      <c r="E2" s="4"/>
      <c r="F2" s="3"/>
    </row>
    <row r="3">
      <c r="A3" s="4"/>
      <c r="B3" s="4"/>
      <c r="C3" s="4"/>
      <c r="D3" s="4"/>
      <c r="E3" s="4"/>
      <c r="F3" s="3"/>
    </row>
    <row r="4">
      <c r="A4" s="4"/>
      <c r="B4" s="4"/>
      <c r="C4" s="4"/>
      <c r="D4" s="4"/>
      <c r="E4" s="4"/>
      <c r="F4" s="3"/>
    </row>
    <row r="5">
      <c r="A5" s="4"/>
      <c r="B5" s="4"/>
      <c r="C5" s="4"/>
      <c r="D5" s="4"/>
      <c r="E5" s="4"/>
      <c r="F5" s="3"/>
    </row>
    <row r="6">
      <c r="A6" s="4"/>
      <c r="B6" s="4"/>
      <c r="C6" s="4"/>
      <c r="D6" s="4"/>
      <c r="E6" s="4"/>
      <c r="F6" s="3"/>
    </row>
    <row r="7">
      <c r="A7" s="4"/>
      <c r="B7" s="4"/>
      <c r="C7" s="4"/>
      <c r="D7" s="4"/>
      <c r="E7" s="4"/>
      <c r="F7" s="3"/>
    </row>
    <row r="8">
      <c r="A8" s="4"/>
      <c r="B8" s="4"/>
      <c r="C8" s="4"/>
      <c r="D8" s="4"/>
      <c r="E8" s="4"/>
      <c r="F8" s="3"/>
    </row>
    <row r="9">
      <c r="A9" s="4"/>
      <c r="B9" s="4"/>
      <c r="C9" s="4"/>
      <c r="D9" s="4"/>
      <c r="E9" s="4"/>
      <c r="F9" s="3"/>
    </row>
    <row r="10">
      <c r="A10" s="4"/>
      <c r="B10" s="4"/>
      <c r="C10" s="4"/>
      <c r="D10" s="4"/>
      <c r="E10" s="4"/>
      <c r="F10" s="3"/>
    </row>
    <row r="11">
      <c r="A11" s="4"/>
      <c r="B11" s="4"/>
      <c r="C11" s="4"/>
      <c r="D11" s="4"/>
      <c r="E11" s="4"/>
      <c r="F11" s="3"/>
    </row>
    <row r="12">
      <c r="A12" s="4"/>
      <c r="B12" s="4"/>
      <c r="C12" s="4"/>
      <c r="D12" s="4"/>
      <c r="E12" s="4"/>
      <c r="F12" s="3"/>
    </row>
    <row r="13">
      <c r="A13" s="4"/>
      <c r="B13" s="5">
        <v>0.0</v>
      </c>
      <c r="C13" s="4"/>
      <c r="D13" s="4"/>
      <c r="E13" s="4"/>
      <c r="F13" s="3"/>
    </row>
    <row r="14">
      <c r="A14" s="4"/>
      <c r="B14" s="4"/>
      <c r="C14" s="4"/>
      <c r="D14" s="4"/>
      <c r="E14" s="4"/>
      <c r="F14" s="3"/>
    </row>
    <row r="15">
      <c r="A15" s="4"/>
      <c r="B15" s="4"/>
      <c r="C15" s="4"/>
      <c r="D15" s="4"/>
      <c r="E15" s="4"/>
      <c r="F15" s="3"/>
    </row>
    <row r="16">
      <c r="A16" s="4"/>
      <c r="B16" s="4"/>
      <c r="C16" s="4"/>
      <c r="D16" s="4"/>
      <c r="E16" s="4"/>
      <c r="F16" s="3"/>
    </row>
    <row r="17">
      <c r="A17" s="4"/>
      <c r="B17" s="4"/>
      <c r="C17" s="4"/>
      <c r="D17" s="4"/>
      <c r="E17" s="4"/>
      <c r="F17" s="3"/>
    </row>
    <row r="18">
      <c r="A18" s="4"/>
      <c r="B18" s="4"/>
      <c r="C18" s="4"/>
      <c r="D18" s="4"/>
      <c r="E18" s="4"/>
      <c r="F18" s="3"/>
    </row>
    <row r="19">
      <c r="A19" s="4"/>
      <c r="B19" s="4"/>
      <c r="C19" s="4"/>
      <c r="D19" s="4"/>
      <c r="E19" s="4"/>
      <c r="F19" s="3"/>
    </row>
    <row r="20">
      <c r="A20" s="4"/>
      <c r="B20" s="4"/>
      <c r="C20" s="4"/>
      <c r="D20" s="4"/>
      <c r="E20" s="4"/>
      <c r="F20" s="3"/>
    </row>
    <row r="21">
      <c r="A21" s="4"/>
      <c r="B21" s="4"/>
      <c r="C21" s="4"/>
      <c r="D21" s="4"/>
      <c r="E21" s="4"/>
      <c r="F21" s="3"/>
    </row>
    <row r="22">
      <c r="A22" s="4"/>
      <c r="B22" s="4"/>
      <c r="C22" s="4"/>
      <c r="D22" s="4"/>
      <c r="E22" s="4"/>
      <c r="F22" s="3"/>
    </row>
    <row r="23">
      <c r="A23" s="4"/>
      <c r="B23" s="4"/>
      <c r="C23" s="4"/>
      <c r="D23" s="4"/>
      <c r="E23" s="4"/>
      <c r="F23" s="3"/>
    </row>
    <row r="24">
      <c r="A24" s="4"/>
      <c r="B24" s="4"/>
      <c r="C24" s="4"/>
      <c r="D24" s="4"/>
      <c r="E24" s="4"/>
      <c r="F24" s="3"/>
    </row>
    <row r="25">
      <c r="A25" s="4"/>
      <c r="B25" s="4"/>
      <c r="C25" s="4"/>
      <c r="D25" s="4"/>
      <c r="E25" s="4"/>
      <c r="F25" s="3"/>
    </row>
    <row r="26">
      <c r="A26" s="4"/>
      <c r="B26" s="4"/>
      <c r="C26" s="4"/>
      <c r="D26" s="4"/>
      <c r="E26" s="4"/>
      <c r="F26" s="3"/>
    </row>
    <row r="27">
      <c r="A27" s="4"/>
      <c r="B27" s="4"/>
      <c r="C27" s="4"/>
      <c r="D27" s="4"/>
      <c r="E27" s="4"/>
      <c r="F27" s="3"/>
    </row>
    <row r="28">
      <c r="A28" s="4"/>
      <c r="B28" s="4"/>
      <c r="C28" s="4"/>
      <c r="D28" s="4"/>
      <c r="E28" s="4"/>
      <c r="F28" s="3"/>
    </row>
    <row r="29">
      <c r="A29" s="4"/>
      <c r="B29" s="4"/>
      <c r="C29" s="4"/>
      <c r="D29" s="4"/>
      <c r="E29" s="4"/>
      <c r="F29" s="3"/>
    </row>
    <row r="30">
      <c r="A30" s="4"/>
      <c r="B30" s="4"/>
      <c r="C30" s="4"/>
      <c r="D30" s="4"/>
      <c r="E30" s="4"/>
      <c r="F30" s="3"/>
    </row>
    <row r="31">
      <c r="A31" s="4"/>
      <c r="B31" s="4"/>
      <c r="C31" s="4"/>
      <c r="D31" s="4"/>
      <c r="E31" s="4"/>
      <c r="F31" s="3"/>
    </row>
    <row r="32">
      <c r="A32" s="6"/>
      <c r="B32" s="6"/>
      <c r="C32" s="6"/>
      <c r="D32" s="6"/>
      <c r="E32" s="6"/>
      <c r="F32" s="7" t="s">
        <v>36</v>
      </c>
    </row>
    <row r="33">
      <c r="A33" s="8" t="s">
        <v>39</v>
      </c>
      <c r="B33" s="10">
        <f t="shared" ref="B33:E33" si="1">SUM(B2:B32)</f>
        <v>0</v>
      </c>
      <c r="C33" s="10">
        <f t="shared" si="1"/>
        <v>0</v>
      </c>
      <c r="D33" s="10">
        <f t="shared" si="1"/>
        <v>0</v>
      </c>
      <c r="E33" s="10">
        <f t="shared" si="1"/>
        <v>0</v>
      </c>
      <c r="F33" s="11">
        <v>50000.0</v>
      </c>
    </row>
    <row r="34">
      <c r="A34" s="11" t="s">
        <v>52</v>
      </c>
      <c r="B34" s="12">
        <f t="shared" ref="B34:E34" si="2">AVERAGE(B2:B32)</f>
        <v>0</v>
      </c>
      <c r="C34" s="12" t="str">
        <f t="shared" si="2"/>
        <v>#DIV/0!</v>
      </c>
      <c r="D34" s="12" t="str">
        <f t="shared" si="2"/>
        <v>#DIV/0!</v>
      </c>
      <c r="E34" s="12" t="str">
        <f t="shared" si="2"/>
        <v>#DIV/0!</v>
      </c>
      <c r="F34">
        <f>1667</f>
        <v>1667</v>
      </c>
    </row>
    <row r="35">
      <c r="A35" s="13" t="s">
        <v>53</v>
      </c>
      <c r="B35" s="14">
        <f>AVERAGE(February!B30,March!B33,April!B32,May!B33)</f>
        <v>10361.75</v>
      </c>
      <c r="C35" s="14"/>
      <c r="D35" s="14"/>
      <c r="E35" s="14"/>
      <c r="F35" s="11" t="s">
        <v>54</v>
      </c>
    </row>
    <row r="36">
      <c r="A36" s="1" t="s">
        <v>55</v>
      </c>
      <c r="B36" s="15">
        <f>SUM(February!B30,March!B33,April!B32,May!B33,June!B32,July!B33,August!B33,September!B32,October!B33,November!B32,December!B33,Januray!B33)</f>
        <v>41447</v>
      </c>
      <c r="C36" s="16"/>
      <c r="D36" s="16"/>
      <c r="E36" s="17">
        <f>SUM(February!E30,March!E33,April!E32,May!E33,June!E32,July!E33,August!E33,September!E32,October!E33,November!E32,December!E33,Januray!E33)</f>
        <v>51.3</v>
      </c>
      <c r="F36" s="3">
        <f>SUM(F33,-B35)</f>
        <v>39638.25</v>
      </c>
    </row>
    <row r="37">
      <c r="A37" s="10"/>
      <c r="B37" s="10"/>
      <c r="C37" s="10"/>
      <c r="D37" s="10"/>
      <c r="E37" s="10"/>
      <c r="F37" s="18">
        <f>SUM(F34,-B34)</f>
        <v>1667</v>
      </c>
    </row>
    <row r="38">
      <c r="F38" s="11" t="s">
        <v>56</v>
      </c>
    </row>
    <row r="39">
      <c r="F39" s="19">
        <f>DIVIDE(B35,F33)</f>
        <v>0.207235</v>
      </c>
    </row>
    <row r="40">
      <c r="F40" s="19">
        <f>DIVIDE(B34,F34)</f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>
      <c r="A2" s="4"/>
      <c r="B2" s="4"/>
      <c r="C2" s="4"/>
      <c r="D2" s="4"/>
      <c r="E2" s="4"/>
      <c r="F2" s="3"/>
    </row>
    <row r="3">
      <c r="A3" s="4"/>
      <c r="B3" s="4"/>
      <c r="C3" s="4"/>
      <c r="D3" s="4"/>
      <c r="E3" s="4"/>
      <c r="F3" s="3"/>
    </row>
    <row r="4">
      <c r="A4" s="4"/>
      <c r="B4" s="4"/>
      <c r="C4" s="4"/>
      <c r="D4" s="4"/>
      <c r="E4" s="4"/>
      <c r="F4" s="3"/>
    </row>
    <row r="5">
      <c r="A5" s="4"/>
      <c r="B5" s="4"/>
      <c r="C5" s="4"/>
      <c r="D5" s="4"/>
      <c r="E5" s="4"/>
      <c r="F5" s="3"/>
    </row>
    <row r="6">
      <c r="A6" s="4"/>
      <c r="B6" s="4"/>
      <c r="C6" s="4"/>
      <c r="D6" s="4"/>
      <c r="E6" s="4"/>
      <c r="F6" s="3"/>
    </row>
    <row r="7">
      <c r="A7" s="4"/>
      <c r="B7" s="4"/>
      <c r="C7" s="4"/>
      <c r="D7" s="4"/>
      <c r="E7" s="4"/>
      <c r="F7" s="3"/>
    </row>
    <row r="8">
      <c r="A8" s="4"/>
      <c r="B8" s="4"/>
      <c r="C8" s="4"/>
      <c r="D8" s="4"/>
      <c r="E8" s="4"/>
      <c r="F8" s="3"/>
    </row>
    <row r="9">
      <c r="A9" s="4"/>
      <c r="B9" s="4"/>
      <c r="C9" s="4"/>
      <c r="D9" s="4"/>
      <c r="E9" s="4"/>
      <c r="F9" s="3"/>
    </row>
    <row r="10">
      <c r="A10" s="4"/>
      <c r="B10" s="4"/>
      <c r="C10" s="4"/>
      <c r="D10" s="4"/>
      <c r="E10" s="4"/>
      <c r="F10" s="3"/>
    </row>
    <row r="11">
      <c r="A11" s="4"/>
      <c r="B11" s="4"/>
      <c r="C11" s="4"/>
      <c r="D11" s="4"/>
      <c r="E11" s="4"/>
      <c r="F11" s="3"/>
    </row>
    <row r="12">
      <c r="A12" s="4"/>
      <c r="B12" s="4"/>
      <c r="C12" s="4"/>
      <c r="D12" s="4"/>
      <c r="E12" s="4"/>
      <c r="F12" s="3"/>
    </row>
    <row r="13">
      <c r="A13" s="4"/>
      <c r="B13" s="4"/>
      <c r="C13" s="4"/>
      <c r="D13" s="4"/>
      <c r="E13" s="4"/>
      <c r="F13" s="3"/>
    </row>
    <row r="14">
      <c r="A14" s="4"/>
      <c r="B14" s="4"/>
      <c r="C14" s="4"/>
      <c r="D14" s="4"/>
      <c r="E14" s="4"/>
      <c r="F14" s="3"/>
    </row>
    <row r="15">
      <c r="A15" s="4"/>
      <c r="B15" s="4"/>
      <c r="C15" s="4"/>
      <c r="D15" s="4"/>
      <c r="E15" s="4"/>
      <c r="F15" s="3"/>
    </row>
    <row r="16">
      <c r="A16" s="4"/>
      <c r="B16" s="4"/>
      <c r="C16" s="4"/>
      <c r="D16" s="4"/>
      <c r="E16" s="4"/>
      <c r="F16" s="3"/>
    </row>
    <row r="17">
      <c r="A17" s="4"/>
      <c r="B17" s="5">
        <v>0.0</v>
      </c>
      <c r="C17" s="4"/>
      <c r="D17" s="4"/>
      <c r="E17" s="4"/>
      <c r="F17" s="3"/>
    </row>
    <row r="18">
      <c r="A18" s="4"/>
      <c r="B18" s="5">
        <v>0.0</v>
      </c>
      <c r="C18" s="4"/>
      <c r="D18" s="4"/>
      <c r="E18" s="4"/>
      <c r="F18" s="3"/>
    </row>
    <row r="19">
      <c r="A19" s="4"/>
      <c r="B19" s="4"/>
      <c r="C19" s="4"/>
      <c r="D19" s="4"/>
      <c r="E19" s="4"/>
      <c r="F19" s="3"/>
    </row>
    <row r="20">
      <c r="A20" s="4"/>
      <c r="B20" s="4"/>
      <c r="C20" s="4"/>
      <c r="D20" s="4"/>
      <c r="E20" s="4"/>
      <c r="F20" s="3"/>
    </row>
    <row r="21">
      <c r="A21" s="4"/>
      <c r="B21" s="4"/>
      <c r="C21" s="4"/>
      <c r="D21" s="4"/>
      <c r="E21" s="4"/>
      <c r="F21" s="3"/>
    </row>
    <row r="22">
      <c r="A22" s="4"/>
      <c r="B22" s="4"/>
      <c r="C22" s="4"/>
      <c r="D22" s="4"/>
      <c r="E22" s="4"/>
      <c r="F22" s="3"/>
    </row>
    <row r="23">
      <c r="A23" s="4"/>
      <c r="B23" s="4"/>
      <c r="C23" s="4"/>
      <c r="D23" s="4"/>
      <c r="E23" s="4"/>
      <c r="F23" s="3"/>
    </row>
    <row r="24">
      <c r="A24" s="4"/>
      <c r="B24" s="4"/>
      <c r="C24" s="4"/>
      <c r="D24" s="4"/>
      <c r="E24" s="4"/>
      <c r="F24" s="3"/>
    </row>
    <row r="25">
      <c r="A25" s="4"/>
      <c r="B25" s="4"/>
      <c r="C25" s="4"/>
      <c r="D25" s="4"/>
      <c r="E25" s="4"/>
      <c r="F25" s="3"/>
    </row>
    <row r="26">
      <c r="A26" s="4"/>
      <c r="B26" s="4"/>
      <c r="C26" s="4"/>
      <c r="D26" s="4"/>
      <c r="E26" s="4"/>
      <c r="F26" s="3"/>
    </row>
    <row r="27">
      <c r="A27" s="4"/>
      <c r="B27" s="4"/>
      <c r="C27" s="4"/>
      <c r="D27" s="4"/>
      <c r="E27" s="4"/>
      <c r="F27" s="3"/>
    </row>
    <row r="28">
      <c r="A28" s="4"/>
      <c r="B28" s="4"/>
      <c r="C28" s="4"/>
      <c r="D28" s="4"/>
      <c r="E28" s="4"/>
      <c r="F28" s="3"/>
    </row>
    <row r="29">
      <c r="A29" s="4"/>
      <c r="B29" s="4"/>
      <c r="C29" s="4"/>
      <c r="D29" s="4"/>
      <c r="E29" s="4"/>
      <c r="F29" s="3"/>
    </row>
    <row r="30">
      <c r="A30" s="4"/>
      <c r="B30" s="4"/>
      <c r="C30" s="4"/>
      <c r="D30" s="4"/>
      <c r="E30" s="4"/>
      <c r="F30" s="3"/>
    </row>
    <row r="31">
      <c r="A31" s="6"/>
      <c r="B31" s="6"/>
      <c r="C31" s="6"/>
      <c r="D31" s="6"/>
      <c r="E31" s="6"/>
      <c r="F31" s="7" t="s">
        <v>36</v>
      </c>
    </row>
    <row r="32">
      <c r="A32" s="8" t="s">
        <v>39</v>
      </c>
      <c r="B32" s="10">
        <f t="shared" ref="B32:E32" si="1">SUM(B2:B31)</f>
        <v>0</v>
      </c>
      <c r="C32" s="10">
        <f t="shared" si="1"/>
        <v>0</v>
      </c>
      <c r="D32" s="10">
        <f t="shared" si="1"/>
        <v>0</v>
      </c>
      <c r="E32" s="10">
        <f t="shared" si="1"/>
        <v>0</v>
      </c>
      <c r="F32" s="11">
        <v>50000.0</v>
      </c>
    </row>
    <row r="33">
      <c r="A33" s="11" t="s">
        <v>52</v>
      </c>
      <c r="B33" s="12">
        <f t="shared" ref="B33:E33" si="2">AVERAGE(B2:B31)</f>
        <v>0</v>
      </c>
      <c r="C33" s="12" t="str">
        <f t="shared" si="2"/>
        <v>#DIV/0!</v>
      </c>
      <c r="D33" s="12" t="str">
        <f t="shared" si="2"/>
        <v>#DIV/0!</v>
      </c>
      <c r="E33" s="12" t="str">
        <f t="shared" si="2"/>
        <v>#DIV/0!</v>
      </c>
      <c r="F33">
        <f>1667</f>
        <v>1667</v>
      </c>
    </row>
    <row r="34">
      <c r="A34" s="13" t="s">
        <v>53</v>
      </c>
      <c r="B34" s="14">
        <f>AVERAGE(February!B30,March!B33,April!B32,May!B33,June!B32)</f>
        <v>8289.4</v>
      </c>
      <c r="C34" s="14"/>
      <c r="D34" s="14"/>
      <c r="E34" s="14"/>
      <c r="F34" s="11" t="s">
        <v>54</v>
      </c>
    </row>
    <row r="35">
      <c r="A35" s="1" t="s">
        <v>55</v>
      </c>
      <c r="B35" s="15">
        <f>SUM(February!B29,March!B32,April!B31,May!B32,June!B31,July!B32,August!B32,September!B31,October!B32,November!B31,December!B32,Januray!B32)</f>
        <v>361</v>
      </c>
      <c r="C35" s="16"/>
      <c r="D35" s="16"/>
      <c r="E35" s="17">
        <f>SUM(February!E30,March!E33,April!E32,May!E33,June!E32,July!E33,August!E33,September!E32,October!E33,November!E32,December!E33,Januray!E33)</f>
        <v>51.3</v>
      </c>
      <c r="F35" s="3">
        <f>SUM(F32,-B34)</f>
        <v>41710.6</v>
      </c>
    </row>
    <row r="36">
      <c r="A36" s="10"/>
      <c r="B36" s="10"/>
      <c r="C36" s="10"/>
      <c r="D36" s="10"/>
      <c r="E36" s="10"/>
      <c r="F36" s="18">
        <f>SUM(F33,-B33)</f>
        <v>1667</v>
      </c>
    </row>
    <row r="37">
      <c r="F37" s="11" t="s">
        <v>56</v>
      </c>
    </row>
    <row r="38">
      <c r="F38" s="19">
        <f>DIVIDE(B34,F32)</f>
        <v>0.165788</v>
      </c>
    </row>
    <row r="39">
      <c r="F39" s="19">
        <f>DIVIDE(B33,F33)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>
      <c r="A2" s="4"/>
      <c r="B2" s="5">
        <v>0.0</v>
      </c>
      <c r="C2" s="5">
        <v>0.0</v>
      </c>
      <c r="D2" s="5">
        <v>0.0</v>
      </c>
      <c r="E2" s="5">
        <v>0.0</v>
      </c>
      <c r="F2" s="3"/>
    </row>
    <row r="3">
      <c r="A3" s="4"/>
      <c r="B3" s="4"/>
      <c r="C3" s="4"/>
      <c r="D3" s="4"/>
      <c r="E3" s="4"/>
      <c r="F3" s="3"/>
    </row>
    <row r="4">
      <c r="A4" s="4"/>
      <c r="B4" s="4"/>
      <c r="C4" s="4"/>
      <c r="D4" s="4"/>
      <c r="E4" s="4"/>
      <c r="F4" s="3"/>
    </row>
    <row r="5">
      <c r="A5" s="4"/>
      <c r="B5" s="4"/>
      <c r="C5" s="4"/>
      <c r="D5" s="4"/>
      <c r="E5" s="4"/>
      <c r="F5" s="3"/>
    </row>
    <row r="6">
      <c r="A6" s="4"/>
      <c r="B6" s="4"/>
      <c r="C6" s="4"/>
      <c r="D6" s="4"/>
      <c r="E6" s="4"/>
      <c r="F6" s="3"/>
    </row>
    <row r="7">
      <c r="A7" s="4"/>
      <c r="B7" s="4"/>
      <c r="C7" s="4"/>
      <c r="D7" s="4"/>
      <c r="E7" s="4"/>
      <c r="F7" s="3"/>
    </row>
    <row r="8">
      <c r="A8" s="4"/>
      <c r="B8" s="4"/>
      <c r="C8" s="4"/>
      <c r="D8" s="4"/>
      <c r="E8" s="4"/>
      <c r="F8" s="3"/>
    </row>
    <row r="9">
      <c r="A9" s="4"/>
      <c r="B9" s="4"/>
      <c r="C9" s="4"/>
      <c r="D9" s="4"/>
      <c r="E9" s="4"/>
      <c r="F9" s="3"/>
    </row>
    <row r="10">
      <c r="A10" s="4"/>
      <c r="B10" s="4"/>
      <c r="C10" s="4"/>
      <c r="D10" s="4"/>
      <c r="E10" s="4"/>
      <c r="F10" s="3"/>
    </row>
    <row r="11">
      <c r="A11" s="4"/>
      <c r="B11" s="4"/>
      <c r="C11" s="4"/>
      <c r="D11" s="4"/>
      <c r="E11" s="4"/>
      <c r="F11" s="3"/>
    </row>
    <row r="12">
      <c r="A12" s="4"/>
      <c r="B12" s="4"/>
      <c r="C12" s="4"/>
      <c r="D12" s="4"/>
      <c r="E12" s="4"/>
      <c r="F12" s="3"/>
    </row>
    <row r="13">
      <c r="A13" s="4"/>
      <c r="B13" s="4"/>
      <c r="C13" s="4"/>
      <c r="D13" s="4"/>
      <c r="E13" s="4"/>
      <c r="F13" s="3"/>
    </row>
    <row r="14">
      <c r="A14" s="4"/>
      <c r="B14" s="4"/>
      <c r="C14" s="4"/>
      <c r="D14" s="4"/>
      <c r="E14" s="4"/>
      <c r="F14" s="3"/>
    </row>
    <row r="15">
      <c r="A15" s="4"/>
      <c r="B15" s="4"/>
      <c r="C15" s="4"/>
      <c r="D15" s="4"/>
      <c r="E15" s="4"/>
      <c r="F15" s="3"/>
    </row>
    <row r="16">
      <c r="A16" s="4"/>
      <c r="B16" s="4"/>
      <c r="C16" s="4"/>
      <c r="D16" s="4"/>
      <c r="E16" s="4"/>
      <c r="F16" s="3"/>
    </row>
    <row r="17">
      <c r="A17" s="4"/>
      <c r="B17" s="4"/>
      <c r="C17" s="4"/>
      <c r="D17" s="4"/>
      <c r="E17" s="4"/>
      <c r="F17" s="3"/>
    </row>
    <row r="18">
      <c r="A18" s="4"/>
      <c r="B18" s="4"/>
      <c r="C18" s="4"/>
      <c r="D18" s="4"/>
      <c r="E18" s="4"/>
      <c r="F18" s="3"/>
    </row>
    <row r="19">
      <c r="A19" s="4"/>
      <c r="B19" s="4"/>
      <c r="C19" s="4"/>
      <c r="D19" s="4"/>
      <c r="E19" s="4"/>
      <c r="F19" s="3"/>
    </row>
    <row r="20">
      <c r="A20" s="4"/>
      <c r="B20" s="4"/>
      <c r="C20" s="4"/>
      <c r="D20" s="4"/>
      <c r="E20" s="4"/>
      <c r="F20" s="3"/>
    </row>
    <row r="21">
      <c r="A21" s="4"/>
      <c r="B21" s="4"/>
      <c r="C21" s="4"/>
      <c r="D21" s="4"/>
      <c r="E21" s="4"/>
      <c r="F21" s="3"/>
    </row>
    <row r="22">
      <c r="A22" s="4"/>
      <c r="B22" s="4"/>
      <c r="C22" s="4"/>
      <c r="D22" s="4"/>
      <c r="E22" s="4"/>
      <c r="F22" s="3"/>
    </row>
    <row r="23">
      <c r="A23" s="4"/>
      <c r="B23" s="4"/>
      <c r="C23" s="4"/>
      <c r="D23" s="4"/>
      <c r="E23" s="4"/>
      <c r="F23" s="3"/>
    </row>
    <row r="24">
      <c r="A24" s="4"/>
      <c r="B24" s="4"/>
      <c r="C24" s="4"/>
      <c r="D24" s="4"/>
      <c r="E24" s="4"/>
      <c r="F24" s="3"/>
    </row>
    <row r="25">
      <c r="A25" s="4"/>
      <c r="B25" s="4"/>
      <c r="C25" s="4"/>
      <c r="D25" s="4"/>
      <c r="E25" s="4"/>
      <c r="F25" s="3"/>
    </row>
    <row r="26">
      <c r="A26" s="4"/>
      <c r="B26" s="4"/>
      <c r="C26" s="4"/>
      <c r="D26" s="4"/>
      <c r="E26" s="4"/>
      <c r="F26" s="3"/>
    </row>
    <row r="27">
      <c r="A27" s="4"/>
      <c r="B27" s="4"/>
      <c r="C27" s="4"/>
      <c r="D27" s="4"/>
      <c r="E27" s="4"/>
      <c r="F27" s="3"/>
    </row>
    <row r="28">
      <c r="A28" s="4"/>
      <c r="B28" s="4"/>
      <c r="C28" s="4"/>
      <c r="D28" s="4"/>
      <c r="E28" s="4"/>
      <c r="F28" s="3"/>
    </row>
    <row r="29">
      <c r="A29" s="4"/>
      <c r="B29" s="4"/>
      <c r="C29" s="4"/>
      <c r="D29" s="4"/>
      <c r="E29" s="4"/>
      <c r="F29" s="3"/>
    </row>
    <row r="30">
      <c r="A30" s="4"/>
      <c r="B30" s="4"/>
      <c r="C30" s="4"/>
      <c r="D30" s="4"/>
      <c r="E30" s="4"/>
      <c r="F30" s="3"/>
    </row>
    <row r="31">
      <c r="A31" s="4"/>
      <c r="B31" s="4"/>
      <c r="C31" s="4"/>
      <c r="D31" s="4"/>
      <c r="E31" s="4"/>
      <c r="F31" s="3"/>
    </row>
    <row r="32">
      <c r="A32" s="6"/>
      <c r="B32" s="6"/>
      <c r="C32" s="6"/>
      <c r="D32" s="6"/>
      <c r="E32" s="6"/>
      <c r="F32" s="7" t="s">
        <v>36</v>
      </c>
    </row>
    <row r="33">
      <c r="A33" s="8" t="s">
        <v>39</v>
      </c>
      <c r="B33" s="10">
        <f t="shared" ref="B33:E33" si="1">SUM(B2:B32)</f>
        <v>0</v>
      </c>
      <c r="C33" s="10">
        <f t="shared" si="1"/>
        <v>0</v>
      </c>
      <c r="D33" s="10">
        <f t="shared" si="1"/>
        <v>0</v>
      </c>
      <c r="E33" s="10">
        <f t="shared" si="1"/>
        <v>0</v>
      </c>
      <c r="F33" s="11">
        <v>50000.0</v>
      </c>
    </row>
    <row r="34">
      <c r="A34" s="11" t="s">
        <v>52</v>
      </c>
      <c r="B34" s="12">
        <f t="shared" ref="B34:E34" si="2">AVERAGE(B2:B32)</f>
        <v>0</v>
      </c>
      <c r="C34" s="12">
        <f t="shared" si="2"/>
        <v>0</v>
      </c>
      <c r="D34" s="12">
        <f t="shared" si="2"/>
        <v>0</v>
      </c>
      <c r="E34" s="12">
        <f t="shared" si="2"/>
        <v>0</v>
      </c>
      <c r="F34">
        <f>1667</f>
        <v>1667</v>
      </c>
    </row>
    <row r="35">
      <c r="A35" s="13" t="s">
        <v>53</v>
      </c>
      <c r="B35" s="14">
        <f>AVERAGE(February!B30,March!B33,April!B32,May!B33,June!B32,July!B33)</f>
        <v>6907.833333</v>
      </c>
      <c r="C35" s="14"/>
      <c r="D35" s="14"/>
      <c r="E35" s="14"/>
      <c r="F35" s="11" t="s">
        <v>54</v>
      </c>
    </row>
    <row r="36">
      <c r="A36" s="1" t="s">
        <v>55</v>
      </c>
      <c r="B36" s="15">
        <f>SUM(February!B30,March!B33,April!B32,May!B33,June!B32,July!B33,August!B33,September!B32,October!B33,November!B32,December!B33,Januray!B33)</f>
        <v>41447</v>
      </c>
      <c r="C36" s="16"/>
      <c r="D36" s="16"/>
      <c r="E36" s="17">
        <f>SUM(February!E30,March!E33,April!E32,May!E33,June!E32,July!E33,August!E33,September!E32,October!E33,November!E32,December!E33,Januray!E33)</f>
        <v>51.3</v>
      </c>
      <c r="F36" s="3">
        <f>SUM(F33,-B35)</f>
        <v>43092.16667</v>
      </c>
    </row>
    <row r="37">
      <c r="A37" s="10"/>
      <c r="B37" s="10"/>
      <c r="C37" s="10"/>
      <c r="D37" s="10"/>
      <c r="E37" s="10"/>
      <c r="F37" s="18">
        <f>SUM(F34,-B34)</f>
        <v>1667</v>
      </c>
    </row>
    <row r="38">
      <c r="F38" s="11" t="s">
        <v>56</v>
      </c>
    </row>
    <row r="39">
      <c r="F39" s="19">
        <f>DIVIDE(B35,F33)</f>
        <v>0.1381566667</v>
      </c>
    </row>
    <row r="40">
      <c r="F40" s="19">
        <f>DIVIDE(B34,F34)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>
      <c r="A2" s="4"/>
      <c r="B2" s="5">
        <v>0.0</v>
      </c>
      <c r="C2" s="5">
        <v>0.0</v>
      </c>
      <c r="D2" s="5">
        <v>0.0</v>
      </c>
      <c r="E2" s="5">
        <v>0.0</v>
      </c>
      <c r="F2" s="3"/>
    </row>
    <row r="3">
      <c r="A3" s="4"/>
      <c r="B3" s="4"/>
      <c r="C3" s="4"/>
      <c r="D3" s="4"/>
      <c r="E3" s="4"/>
      <c r="F3" s="3"/>
    </row>
    <row r="4">
      <c r="A4" s="4"/>
      <c r="B4" s="4"/>
      <c r="C4" s="4"/>
      <c r="D4" s="4"/>
      <c r="E4" s="4"/>
      <c r="F4" s="3"/>
    </row>
    <row r="5">
      <c r="A5" s="4"/>
      <c r="B5" s="4"/>
      <c r="C5" s="4"/>
      <c r="D5" s="4"/>
      <c r="E5" s="4"/>
      <c r="F5" s="3"/>
    </row>
    <row r="6">
      <c r="A6" s="4"/>
      <c r="B6" s="4"/>
      <c r="C6" s="4"/>
      <c r="D6" s="4"/>
      <c r="E6" s="4"/>
      <c r="F6" s="3"/>
    </row>
    <row r="7">
      <c r="A7" s="4"/>
      <c r="B7" s="4"/>
      <c r="C7" s="4"/>
      <c r="D7" s="4"/>
      <c r="E7" s="4"/>
      <c r="F7" s="3"/>
    </row>
    <row r="8">
      <c r="A8" s="4"/>
      <c r="B8" s="4"/>
      <c r="C8" s="4"/>
      <c r="D8" s="4"/>
      <c r="E8" s="4"/>
      <c r="F8" s="3"/>
    </row>
    <row r="9">
      <c r="A9" s="4"/>
      <c r="B9" s="4"/>
      <c r="C9" s="4"/>
      <c r="D9" s="4"/>
      <c r="E9" s="4"/>
      <c r="F9" s="3"/>
    </row>
    <row r="10">
      <c r="A10" s="4"/>
      <c r="B10" s="4"/>
      <c r="C10" s="4"/>
      <c r="D10" s="4"/>
      <c r="E10" s="4"/>
      <c r="F10" s="3"/>
    </row>
    <row r="11">
      <c r="A11" s="4"/>
      <c r="B11" s="4"/>
      <c r="C11" s="4"/>
      <c r="D11" s="4"/>
      <c r="E11" s="4"/>
      <c r="F11" s="3"/>
    </row>
    <row r="12">
      <c r="A12" s="4"/>
      <c r="B12" s="4"/>
      <c r="C12" s="4"/>
      <c r="D12" s="4"/>
      <c r="E12" s="4"/>
      <c r="F12" s="3"/>
    </row>
    <row r="13">
      <c r="A13" s="4"/>
      <c r="B13" s="4"/>
      <c r="C13" s="4"/>
      <c r="D13" s="4"/>
      <c r="E13" s="4"/>
      <c r="F13" s="3"/>
    </row>
    <row r="14">
      <c r="A14" s="4"/>
      <c r="B14" s="4"/>
      <c r="C14" s="4"/>
      <c r="D14" s="4"/>
      <c r="E14" s="4"/>
      <c r="F14" s="3"/>
    </row>
    <row r="15">
      <c r="A15" s="4"/>
      <c r="B15" s="4"/>
      <c r="C15" s="4"/>
      <c r="D15" s="4"/>
      <c r="E15" s="4"/>
      <c r="F15" s="3"/>
    </row>
    <row r="16">
      <c r="A16" s="4"/>
      <c r="B16" s="4"/>
      <c r="C16" s="4"/>
      <c r="D16" s="4"/>
      <c r="E16" s="4"/>
      <c r="F16" s="3"/>
    </row>
    <row r="17">
      <c r="A17" s="4"/>
      <c r="B17" s="4"/>
      <c r="C17" s="4"/>
      <c r="D17" s="4"/>
      <c r="E17" s="4"/>
      <c r="F17" s="3"/>
    </row>
    <row r="18">
      <c r="A18" s="4"/>
      <c r="B18" s="4"/>
      <c r="C18" s="4"/>
      <c r="D18" s="4"/>
      <c r="E18" s="4"/>
      <c r="F18" s="3"/>
    </row>
    <row r="19">
      <c r="A19" s="4"/>
      <c r="B19" s="4"/>
      <c r="C19" s="4"/>
      <c r="D19" s="4"/>
      <c r="E19" s="4"/>
      <c r="F19" s="3"/>
    </row>
    <row r="20">
      <c r="A20" s="4"/>
      <c r="B20" s="4"/>
      <c r="C20" s="4"/>
      <c r="D20" s="4"/>
      <c r="E20" s="4"/>
      <c r="F20" s="3"/>
    </row>
    <row r="21">
      <c r="A21" s="4"/>
      <c r="B21" s="4"/>
      <c r="C21" s="4"/>
      <c r="D21" s="4"/>
      <c r="E21" s="4"/>
      <c r="F21" s="3"/>
    </row>
    <row r="22">
      <c r="A22" s="4"/>
      <c r="B22" s="4"/>
      <c r="C22" s="4"/>
      <c r="D22" s="4"/>
      <c r="E22" s="4"/>
      <c r="F22" s="3"/>
    </row>
    <row r="23">
      <c r="A23" s="4"/>
      <c r="B23" s="4"/>
      <c r="C23" s="4"/>
      <c r="D23" s="4"/>
      <c r="E23" s="4"/>
      <c r="F23" s="3"/>
    </row>
    <row r="24">
      <c r="A24" s="4"/>
      <c r="B24" s="4"/>
      <c r="C24" s="4"/>
      <c r="D24" s="4"/>
      <c r="E24" s="4"/>
      <c r="F24" s="3"/>
    </row>
    <row r="25">
      <c r="A25" s="4"/>
      <c r="B25" s="4"/>
      <c r="C25" s="4"/>
      <c r="D25" s="4"/>
      <c r="E25" s="4"/>
      <c r="F25" s="3"/>
    </row>
    <row r="26">
      <c r="A26" s="4"/>
      <c r="B26" s="4"/>
      <c r="C26" s="4"/>
      <c r="D26" s="4"/>
      <c r="E26" s="4"/>
      <c r="F26" s="3"/>
    </row>
    <row r="27">
      <c r="A27" s="4"/>
      <c r="B27" s="4"/>
      <c r="C27" s="4"/>
      <c r="D27" s="4"/>
      <c r="E27" s="4"/>
      <c r="F27" s="3"/>
    </row>
    <row r="28">
      <c r="A28" s="4"/>
      <c r="B28" s="4"/>
      <c r="C28" s="4"/>
      <c r="D28" s="4"/>
      <c r="E28" s="4"/>
      <c r="F28" s="3"/>
    </row>
    <row r="29">
      <c r="A29" s="4"/>
      <c r="B29" s="4"/>
      <c r="C29" s="4"/>
      <c r="D29" s="4"/>
      <c r="E29" s="4"/>
      <c r="F29" s="3"/>
    </row>
    <row r="30">
      <c r="A30" s="4"/>
      <c r="B30" s="4"/>
      <c r="C30" s="4"/>
      <c r="D30" s="4"/>
      <c r="E30" s="4"/>
      <c r="F30" s="3"/>
    </row>
    <row r="31">
      <c r="A31" s="4"/>
      <c r="B31" s="4"/>
      <c r="C31" s="4"/>
      <c r="D31" s="4"/>
      <c r="E31" s="4"/>
      <c r="F31" s="3"/>
    </row>
    <row r="32">
      <c r="A32" s="6"/>
      <c r="B32" s="6"/>
      <c r="C32" s="6"/>
      <c r="D32" s="6"/>
      <c r="E32" s="6"/>
      <c r="F32" s="7" t="s">
        <v>36</v>
      </c>
    </row>
    <row r="33">
      <c r="A33" s="8" t="s">
        <v>39</v>
      </c>
      <c r="B33" s="10">
        <f t="shared" ref="B33:E33" si="1">SUM(B2:B32)</f>
        <v>0</v>
      </c>
      <c r="C33" s="10">
        <f t="shared" si="1"/>
        <v>0</v>
      </c>
      <c r="D33" s="10">
        <f t="shared" si="1"/>
        <v>0</v>
      </c>
      <c r="E33" s="10">
        <f t="shared" si="1"/>
        <v>0</v>
      </c>
      <c r="F33" s="11">
        <v>50000.0</v>
      </c>
    </row>
    <row r="34">
      <c r="A34" s="11" t="s">
        <v>52</v>
      </c>
      <c r="B34" s="12">
        <f t="shared" ref="B34:E34" si="2">AVERAGE(B2:B32)</f>
        <v>0</v>
      </c>
      <c r="C34" s="12">
        <f t="shared" si="2"/>
        <v>0</v>
      </c>
      <c r="D34" s="12">
        <f t="shared" si="2"/>
        <v>0</v>
      </c>
      <c r="E34" s="12">
        <f t="shared" si="2"/>
        <v>0</v>
      </c>
      <c r="F34">
        <f>1667</f>
        <v>1667</v>
      </c>
    </row>
    <row r="35">
      <c r="A35" s="13" t="s">
        <v>53</v>
      </c>
      <c r="B35" s="14">
        <f>AVERAGE(February!B30,March!B33,April!B32,May!B33,June!B32,July!B33,August!B33)</f>
        <v>5921</v>
      </c>
      <c r="C35" s="14"/>
      <c r="D35" s="14"/>
      <c r="E35" s="14"/>
      <c r="F35" s="11" t="s">
        <v>54</v>
      </c>
    </row>
    <row r="36">
      <c r="A36" s="1" t="s">
        <v>55</v>
      </c>
      <c r="B36" s="15">
        <f>SUM(February!B30,March!B33,April!B32,May!B33,June!B32,July!B33,August!B33,September!B32,October!B33,November!B32,December!B33,Januray!B33)</f>
        <v>41447</v>
      </c>
      <c r="C36" s="16"/>
      <c r="D36" s="16"/>
      <c r="E36" s="17">
        <f>SUM(February!E30,March!E33,April!E32,May!E33,June!E32,July!E33,August!E33,September!E32,October!E33,November!E32,December!E33,Januray!E33)</f>
        <v>51.3</v>
      </c>
      <c r="F36" s="3">
        <f>SUM(F33,-B35)</f>
        <v>44079</v>
      </c>
    </row>
    <row r="37">
      <c r="A37" s="10"/>
      <c r="B37" s="10"/>
      <c r="C37" s="10"/>
      <c r="D37" s="10"/>
      <c r="E37" s="10"/>
      <c r="F37" s="18">
        <f>SUM(F34,-B34)</f>
        <v>1667</v>
      </c>
    </row>
    <row r="38">
      <c r="F38" s="11" t="s">
        <v>56</v>
      </c>
    </row>
    <row r="39">
      <c r="F39" s="19">
        <f>DIVIDE(B35,F33)</f>
        <v>0.11842</v>
      </c>
    </row>
    <row r="40">
      <c r="F40" s="19">
        <f>DIVIDE(B34,F34)</f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>
      <c r="A2" s="4"/>
      <c r="B2" s="5">
        <v>0.0</v>
      </c>
      <c r="C2" s="5">
        <v>0.0</v>
      </c>
      <c r="D2" s="5">
        <v>0.0</v>
      </c>
      <c r="E2" s="5">
        <v>0.0</v>
      </c>
      <c r="F2" s="3"/>
    </row>
    <row r="3">
      <c r="A3" s="4"/>
      <c r="B3" s="4"/>
      <c r="C3" s="4"/>
      <c r="D3" s="4"/>
      <c r="E3" s="4"/>
      <c r="F3" s="3"/>
    </row>
    <row r="4">
      <c r="A4" s="4"/>
      <c r="B4" s="4"/>
      <c r="C4" s="4"/>
      <c r="D4" s="4"/>
      <c r="E4" s="4"/>
      <c r="F4" s="3"/>
    </row>
    <row r="5">
      <c r="A5" s="4"/>
      <c r="B5" s="4"/>
      <c r="C5" s="4"/>
      <c r="D5" s="4"/>
      <c r="E5" s="4"/>
      <c r="F5" s="3"/>
    </row>
    <row r="6">
      <c r="A6" s="4"/>
      <c r="B6" s="4"/>
      <c r="C6" s="4"/>
      <c r="D6" s="4"/>
      <c r="E6" s="4"/>
      <c r="F6" s="3"/>
    </row>
    <row r="7">
      <c r="A7" s="4"/>
      <c r="B7" s="4"/>
      <c r="C7" s="4"/>
      <c r="D7" s="4"/>
      <c r="E7" s="4"/>
      <c r="F7" s="3"/>
    </row>
    <row r="8">
      <c r="A8" s="4"/>
      <c r="B8" s="4"/>
      <c r="C8" s="4"/>
      <c r="D8" s="4"/>
      <c r="E8" s="4"/>
      <c r="F8" s="3"/>
    </row>
    <row r="9">
      <c r="A9" s="4"/>
      <c r="B9" s="4"/>
      <c r="C9" s="4"/>
      <c r="D9" s="4"/>
      <c r="E9" s="4"/>
      <c r="F9" s="3"/>
    </row>
    <row r="10">
      <c r="A10" s="4"/>
      <c r="B10" s="4"/>
      <c r="C10" s="4"/>
      <c r="D10" s="4"/>
      <c r="E10" s="4"/>
      <c r="F10" s="3"/>
    </row>
    <row r="11">
      <c r="A11" s="4"/>
      <c r="B11" s="4"/>
      <c r="C11" s="4"/>
      <c r="D11" s="4"/>
      <c r="E11" s="4"/>
      <c r="F11" s="3"/>
    </row>
    <row r="12">
      <c r="A12" s="4"/>
      <c r="B12" s="4"/>
      <c r="C12" s="4"/>
      <c r="D12" s="4"/>
      <c r="E12" s="4"/>
      <c r="F12" s="3"/>
    </row>
    <row r="13">
      <c r="A13" s="4"/>
      <c r="B13" s="4"/>
      <c r="C13" s="4"/>
      <c r="D13" s="4"/>
      <c r="E13" s="4"/>
      <c r="F13" s="3"/>
    </row>
    <row r="14">
      <c r="A14" s="4"/>
      <c r="B14" s="4"/>
      <c r="C14" s="4"/>
      <c r="D14" s="4"/>
      <c r="E14" s="4"/>
      <c r="F14" s="3"/>
    </row>
    <row r="15">
      <c r="A15" s="4"/>
      <c r="B15" s="4"/>
      <c r="C15" s="4"/>
      <c r="D15" s="4"/>
      <c r="E15" s="4"/>
      <c r="F15" s="3"/>
    </row>
    <row r="16">
      <c r="A16" s="4"/>
      <c r="B16" s="4"/>
      <c r="C16" s="4"/>
      <c r="D16" s="4"/>
      <c r="E16" s="4"/>
      <c r="F16" s="3"/>
    </row>
    <row r="17">
      <c r="A17" s="4"/>
      <c r="B17" s="4"/>
      <c r="C17" s="4"/>
      <c r="D17" s="4"/>
      <c r="E17" s="4"/>
      <c r="F17" s="3"/>
    </row>
    <row r="18">
      <c r="A18" s="4"/>
      <c r="B18" s="4"/>
      <c r="C18" s="4"/>
      <c r="D18" s="4"/>
      <c r="E18" s="4"/>
      <c r="F18" s="3"/>
    </row>
    <row r="19">
      <c r="A19" s="4"/>
      <c r="B19" s="4"/>
      <c r="C19" s="4"/>
      <c r="D19" s="4"/>
      <c r="E19" s="4"/>
      <c r="F19" s="3"/>
    </row>
    <row r="20">
      <c r="A20" s="4"/>
      <c r="B20" s="4"/>
      <c r="C20" s="4"/>
      <c r="D20" s="4"/>
      <c r="E20" s="4"/>
      <c r="F20" s="3"/>
    </row>
    <row r="21">
      <c r="A21" s="4"/>
      <c r="B21" s="4"/>
      <c r="C21" s="4"/>
      <c r="D21" s="4"/>
      <c r="E21" s="4"/>
      <c r="F21" s="3"/>
    </row>
    <row r="22">
      <c r="A22" s="4"/>
      <c r="B22" s="4"/>
      <c r="C22" s="4"/>
      <c r="D22" s="4"/>
      <c r="E22" s="4"/>
      <c r="F22" s="3"/>
    </row>
    <row r="23">
      <c r="A23" s="4"/>
      <c r="B23" s="4"/>
      <c r="C23" s="4"/>
      <c r="D23" s="4"/>
      <c r="E23" s="4"/>
      <c r="F23" s="3"/>
    </row>
    <row r="24">
      <c r="A24" s="4"/>
      <c r="B24" s="4"/>
      <c r="C24" s="4"/>
      <c r="D24" s="4"/>
      <c r="E24" s="4"/>
      <c r="F24" s="3"/>
    </row>
    <row r="25">
      <c r="A25" s="4"/>
      <c r="B25" s="4"/>
      <c r="C25" s="4"/>
      <c r="D25" s="4"/>
      <c r="E25" s="4"/>
      <c r="F25" s="3"/>
    </row>
    <row r="26">
      <c r="A26" s="4"/>
      <c r="B26" s="4"/>
      <c r="C26" s="4"/>
      <c r="D26" s="4"/>
      <c r="E26" s="4"/>
      <c r="F26" s="3"/>
    </row>
    <row r="27">
      <c r="A27" s="4"/>
      <c r="B27" s="4"/>
      <c r="C27" s="4"/>
      <c r="D27" s="4"/>
      <c r="E27" s="4"/>
      <c r="F27" s="3"/>
    </row>
    <row r="28">
      <c r="A28" s="4"/>
      <c r="B28" s="4"/>
      <c r="C28" s="4"/>
      <c r="D28" s="4"/>
      <c r="E28" s="4"/>
      <c r="F28" s="3"/>
    </row>
    <row r="29">
      <c r="A29" s="4"/>
      <c r="B29" s="4"/>
      <c r="C29" s="4"/>
      <c r="D29" s="4"/>
      <c r="E29" s="4"/>
      <c r="F29" s="3"/>
    </row>
    <row r="30">
      <c r="A30" s="4"/>
      <c r="B30" s="4"/>
      <c r="C30" s="4"/>
      <c r="D30" s="4"/>
      <c r="E30" s="4"/>
      <c r="F30" s="3"/>
    </row>
    <row r="31">
      <c r="A31" s="6"/>
      <c r="B31" s="6"/>
      <c r="C31" s="6"/>
      <c r="D31" s="6"/>
      <c r="E31" s="6"/>
      <c r="F31" s="7" t="s">
        <v>36</v>
      </c>
    </row>
    <row r="32">
      <c r="A32" s="8" t="s">
        <v>39</v>
      </c>
      <c r="B32" s="10">
        <f t="shared" ref="B32:E32" si="1">SUM(B2:B31)</f>
        <v>0</v>
      </c>
      <c r="C32" s="10">
        <f t="shared" si="1"/>
        <v>0</v>
      </c>
      <c r="D32" s="10">
        <f t="shared" si="1"/>
        <v>0</v>
      </c>
      <c r="E32" s="10">
        <f t="shared" si="1"/>
        <v>0</v>
      </c>
      <c r="F32" s="11">
        <v>50000.0</v>
      </c>
    </row>
    <row r="33">
      <c r="A33" s="11" t="s">
        <v>52</v>
      </c>
      <c r="B33" s="12">
        <f t="shared" ref="B33:E33" si="2">AVERAGE(B2:B31)</f>
        <v>0</v>
      </c>
      <c r="C33" s="12">
        <f t="shared" si="2"/>
        <v>0</v>
      </c>
      <c r="D33" s="12">
        <f t="shared" si="2"/>
        <v>0</v>
      </c>
      <c r="E33" s="12">
        <f t="shared" si="2"/>
        <v>0</v>
      </c>
      <c r="F33">
        <f>1667</f>
        <v>1667</v>
      </c>
    </row>
    <row r="34">
      <c r="A34" s="13" t="s">
        <v>53</v>
      </c>
      <c r="B34" s="14">
        <f>AVERAGE(February!B30,March!B33,April!B32,May!B33,June!B32,July!B33,August!B33,September!B32)</f>
        <v>5180.875</v>
      </c>
      <c r="C34" s="14"/>
      <c r="D34" s="14"/>
      <c r="E34" s="14"/>
      <c r="F34" s="11" t="s">
        <v>54</v>
      </c>
    </row>
    <row r="35">
      <c r="A35" s="1" t="s">
        <v>55</v>
      </c>
      <c r="B35" s="15">
        <f>SUM(February!B29,March!B32,April!B31,May!B32,June!B31,July!B32,August!B32,September!B31,October!B32,November!B31,December!B32,Januray!B32)</f>
        <v>361</v>
      </c>
      <c r="C35" s="16"/>
      <c r="D35" s="16"/>
      <c r="E35" s="17">
        <f>SUM(February!E30,March!E33,April!E32,May!E33,June!E32,July!E33,August!E33,September!E32,October!E33,November!E32,December!E33,Januray!E33)</f>
        <v>51.3</v>
      </c>
      <c r="F35" s="3">
        <f>SUM(F32,-B34)</f>
        <v>44819.125</v>
      </c>
    </row>
    <row r="36">
      <c r="A36" s="10"/>
      <c r="B36" s="10"/>
      <c r="C36" s="10"/>
      <c r="D36" s="10"/>
      <c r="E36" s="10"/>
      <c r="F36" s="18">
        <f>SUM(F33,-B33)</f>
        <v>1667</v>
      </c>
    </row>
    <row r="37">
      <c r="F37" s="11" t="s">
        <v>56</v>
      </c>
    </row>
    <row r="38">
      <c r="F38" s="19">
        <f>DIVIDE(B34,F32)</f>
        <v>0.1036175</v>
      </c>
    </row>
    <row r="39">
      <c r="F39" s="19">
        <f>DIVIDE(B33,F33)</f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>
      <c r="A2" s="4"/>
      <c r="B2" s="5">
        <v>0.0</v>
      </c>
      <c r="C2" s="5">
        <v>0.0</v>
      </c>
      <c r="D2" s="5">
        <v>0.0</v>
      </c>
      <c r="E2" s="5">
        <v>0.0</v>
      </c>
      <c r="F2" s="3"/>
    </row>
    <row r="3">
      <c r="A3" s="4"/>
      <c r="B3" s="4"/>
      <c r="C3" s="4"/>
      <c r="D3" s="4"/>
      <c r="E3" s="4"/>
      <c r="F3" s="3"/>
    </row>
    <row r="4">
      <c r="A4" s="4"/>
      <c r="B4" s="4"/>
      <c r="C4" s="4"/>
      <c r="D4" s="4"/>
      <c r="E4" s="4"/>
      <c r="F4" s="3"/>
    </row>
    <row r="5">
      <c r="A5" s="4"/>
      <c r="B5" s="4"/>
      <c r="C5" s="4"/>
      <c r="D5" s="4"/>
      <c r="E5" s="4"/>
      <c r="F5" s="3"/>
    </row>
    <row r="6">
      <c r="A6" s="4"/>
      <c r="B6" s="4"/>
      <c r="C6" s="4"/>
      <c r="D6" s="4"/>
      <c r="E6" s="4"/>
      <c r="F6" s="3"/>
    </row>
    <row r="7">
      <c r="A7" s="4"/>
      <c r="B7" s="4"/>
      <c r="C7" s="4"/>
      <c r="D7" s="4"/>
      <c r="E7" s="4"/>
      <c r="F7" s="3"/>
    </row>
    <row r="8">
      <c r="A8" s="4"/>
      <c r="B8" s="4"/>
      <c r="C8" s="4"/>
      <c r="D8" s="4"/>
      <c r="E8" s="4"/>
      <c r="F8" s="3"/>
    </row>
    <row r="9">
      <c r="A9" s="4"/>
      <c r="B9" s="4"/>
      <c r="C9" s="4"/>
      <c r="D9" s="4"/>
      <c r="E9" s="4"/>
      <c r="F9" s="3"/>
    </row>
    <row r="10">
      <c r="A10" s="4"/>
      <c r="B10" s="4"/>
      <c r="C10" s="4"/>
      <c r="D10" s="4"/>
      <c r="E10" s="4"/>
      <c r="F10" s="3"/>
    </row>
    <row r="11">
      <c r="A11" s="4"/>
      <c r="B11" s="4"/>
      <c r="C11" s="4"/>
      <c r="D11" s="4"/>
      <c r="E11" s="4"/>
      <c r="F11" s="3"/>
    </row>
    <row r="12">
      <c r="A12" s="4"/>
      <c r="B12" s="4"/>
      <c r="C12" s="4"/>
      <c r="D12" s="4"/>
      <c r="E12" s="4"/>
      <c r="F12" s="3"/>
    </row>
    <row r="13">
      <c r="A13" s="4"/>
      <c r="B13" s="4"/>
      <c r="C13" s="4"/>
      <c r="D13" s="4"/>
      <c r="E13" s="4"/>
      <c r="F13" s="3"/>
    </row>
    <row r="14">
      <c r="A14" s="4"/>
      <c r="B14" s="4"/>
      <c r="C14" s="4"/>
      <c r="D14" s="4"/>
      <c r="E14" s="4"/>
      <c r="F14" s="3"/>
    </row>
    <row r="15">
      <c r="A15" s="4"/>
      <c r="B15" s="4"/>
      <c r="C15" s="4"/>
      <c r="D15" s="4"/>
      <c r="E15" s="4"/>
      <c r="F15" s="3"/>
    </row>
    <row r="16">
      <c r="A16" s="4"/>
      <c r="B16" s="4"/>
      <c r="C16" s="4"/>
      <c r="D16" s="4"/>
      <c r="E16" s="4"/>
      <c r="F16" s="3"/>
    </row>
    <row r="17">
      <c r="A17" s="4"/>
      <c r="B17" s="4"/>
      <c r="C17" s="4"/>
      <c r="D17" s="4"/>
      <c r="E17" s="4"/>
      <c r="F17" s="3"/>
    </row>
    <row r="18">
      <c r="A18" s="4"/>
      <c r="B18" s="4"/>
      <c r="C18" s="4"/>
      <c r="D18" s="4"/>
      <c r="E18" s="4"/>
      <c r="F18" s="3"/>
    </row>
    <row r="19">
      <c r="A19" s="4"/>
      <c r="B19" s="4"/>
      <c r="C19" s="4"/>
      <c r="D19" s="4"/>
      <c r="E19" s="4"/>
      <c r="F19" s="3"/>
    </row>
    <row r="20">
      <c r="A20" s="4"/>
      <c r="B20" s="4"/>
      <c r="C20" s="4"/>
      <c r="D20" s="4"/>
      <c r="E20" s="4"/>
      <c r="F20" s="3"/>
    </row>
    <row r="21">
      <c r="A21" s="4"/>
      <c r="B21" s="4"/>
      <c r="C21" s="4"/>
      <c r="D21" s="4"/>
      <c r="E21" s="4"/>
      <c r="F21" s="3"/>
    </row>
    <row r="22">
      <c r="A22" s="4"/>
      <c r="B22" s="4"/>
      <c r="C22" s="4"/>
      <c r="D22" s="4"/>
      <c r="E22" s="4"/>
      <c r="F22" s="3"/>
    </row>
    <row r="23">
      <c r="A23" s="4"/>
      <c r="B23" s="4"/>
      <c r="C23" s="4"/>
      <c r="D23" s="4"/>
      <c r="E23" s="4"/>
      <c r="F23" s="3"/>
    </row>
    <row r="24">
      <c r="A24" s="4"/>
      <c r="B24" s="4"/>
      <c r="C24" s="4"/>
      <c r="D24" s="4"/>
      <c r="E24" s="4"/>
      <c r="F24" s="3"/>
    </row>
    <row r="25">
      <c r="A25" s="4"/>
      <c r="B25" s="4"/>
      <c r="C25" s="4"/>
      <c r="D25" s="4"/>
      <c r="E25" s="4"/>
      <c r="F25" s="3"/>
    </row>
    <row r="26">
      <c r="A26" s="4"/>
      <c r="B26" s="4"/>
      <c r="C26" s="4"/>
      <c r="D26" s="4"/>
      <c r="E26" s="4"/>
      <c r="F26" s="3"/>
    </row>
    <row r="27">
      <c r="A27" s="4"/>
      <c r="B27" s="4"/>
      <c r="C27" s="4"/>
      <c r="D27" s="4"/>
      <c r="E27" s="4"/>
      <c r="F27" s="3"/>
    </row>
    <row r="28">
      <c r="A28" s="4"/>
      <c r="B28" s="4"/>
      <c r="C28" s="4"/>
      <c r="D28" s="4"/>
      <c r="E28" s="4"/>
      <c r="F28" s="3"/>
    </row>
    <row r="29">
      <c r="A29" s="4"/>
      <c r="B29" s="4"/>
      <c r="C29" s="4"/>
      <c r="D29" s="4"/>
      <c r="E29" s="4"/>
      <c r="F29" s="3"/>
    </row>
    <row r="30">
      <c r="A30" s="4"/>
      <c r="B30" s="4"/>
      <c r="C30" s="4"/>
      <c r="D30" s="4"/>
      <c r="E30" s="4"/>
      <c r="F30" s="3"/>
    </row>
    <row r="31">
      <c r="A31" s="4"/>
      <c r="B31" s="4"/>
      <c r="C31" s="4"/>
      <c r="D31" s="4"/>
      <c r="E31" s="4"/>
      <c r="F31" s="3"/>
    </row>
    <row r="32">
      <c r="A32" s="6"/>
      <c r="B32" s="6"/>
      <c r="C32" s="6"/>
      <c r="D32" s="6"/>
      <c r="E32" s="6"/>
      <c r="F32" s="7" t="s">
        <v>36</v>
      </c>
    </row>
    <row r="33">
      <c r="A33" s="8" t="s">
        <v>39</v>
      </c>
      <c r="B33" s="10">
        <f t="shared" ref="B33:E33" si="1">SUM(B2:B32)</f>
        <v>0</v>
      </c>
      <c r="C33" s="10">
        <f t="shared" si="1"/>
        <v>0</v>
      </c>
      <c r="D33" s="10">
        <f t="shared" si="1"/>
        <v>0</v>
      </c>
      <c r="E33" s="10">
        <f t="shared" si="1"/>
        <v>0</v>
      </c>
      <c r="F33" s="11">
        <v>50000.0</v>
      </c>
    </row>
    <row r="34">
      <c r="A34" s="11" t="s">
        <v>52</v>
      </c>
      <c r="B34" s="12">
        <f t="shared" ref="B34:E34" si="2">AVERAGE(B2:B32)</f>
        <v>0</v>
      </c>
      <c r="C34" s="12">
        <f t="shared" si="2"/>
        <v>0</v>
      </c>
      <c r="D34" s="12">
        <f t="shared" si="2"/>
        <v>0</v>
      </c>
      <c r="E34" s="12">
        <f t="shared" si="2"/>
        <v>0</v>
      </c>
      <c r="F34">
        <f>1667</f>
        <v>1667</v>
      </c>
    </row>
    <row r="35">
      <c r="A35" s="13" t="s">
        <v>53</v>
      </c>
      <c r="B35" s="14">
        <f>AVERAGE(February!B30,March!B33,April!B32,May!B33,June!B32,July!B33,August!B33,September!B32,October!B33)</f>
        <v>4605.222222</v>
      </c>
      <c r="C35" s="14"/>
      <c r="D35" s="14"/>
      <c r="E35" s="14"/>
      <c r="F35" s="11" t="s">
        <v>54</v>
      </c>
    </row>
    <row r="36">
      <c r="A36" s="1" t="s">
        <v>55</v>
      </c>
      <c r="B36" s="15">
        <f>SUM(February!B30,March!B33,April!B32,May!B33,June!B32,July!B33,August!B33,September!B32,October!B33,November!B32,December!B33,Januray!B33)</f>
        <v>41447</v>
      </c>
      <c r="C36" s="16"/>
      <c r="D36" s="16"/>
      <c r="E36" s="17">
        <f>SUM(February!E30,March!E33,April!E32,May!E33,June!E32,July!E33,August!E33,September!E32,October!E33,November!E32,December!E33,Januray!E33)</f>
        <v>51.3</v>
      </c>
      <c r="F36" s="3">
        <f>SUM(F33,-B35)</f>
        <v>45394.77778</v>
      </c>
    </row>
    <row r="37">
      <c r="A37" s="10"/>
      <c r="B37" s="10"/>
      <c r="C37" s="10"/>
      <c r="D37" s="10"/>
      <c r="E37" s="10"/>
      <c r="F37" s="18">
        <f>SUM(F34,-B34)</f>
        <v>1667</v>
      </c>
    </row>
    <row r="38">
      <c r="F38" s="11" t="s">
        <v>56</v>
      </c>
    </row>
    <row r="39">
      <c r="F39" s="19">
        <f>DIVIDE(B35,F33)</f>
        <v>0.09210444444</v>
      </c>
    </row>
    <row r="40">
      <c r="F40" s="19">
        <f>DIVIDE(B34,F34)</f>
        <v>0</v>
      </c>
    </row>
  </sheetData>
  <drawing r:id="rId1"/>
</worksheet>
</file>