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coulter_counter_vs_PCV/"/>
    </mc:Choice>
  </mc:AlternateContent>
  <xr:revisionPtr revIDLastSave="0" documentId="13_ncr:1_{E1C9463B-4F58-6F4F-8108-4CC602D8F58C}" xr6:coauthVersionLast="45" xr6:coauthVersionMax="45" xr10:uidLastSave="{00000000-0000-0000-0000-000000000000}"/>
  <bookViews>
    <workbookView xWindow="4220" yWindow="5300" windowWidth="28800" windowHeight="16440" tabRatio="500" xr2:uid="{00000000-000D-0000-FFFF-FFFF00000000}"/>
  </bookViews>
  <sheets>
    <sheet name="pooled_data" sheetId="11" r:id="rId1"/>
    <sheet name="Jurkat results" sheetId="1" r:id="rId2"/>
    <sheet name="143b results" sheetId="2" r:id="rId3"/>
    <sheet name="A549 results" sheetId="8" r:id="rId4"/>
    <sheet name="H1299 results" sheetId="5" r:id="rId5"/>
    <sheet name="TF1 results" sheetId="10" r:id="rId6"/>
    <sheet name="H1299 calculations" sheetId="6" r:id="rId7"/>
    <sheet name="Jurkat calculations" sheetId="4" r:id="rId8"/>
    <sheet name="A549 calculations" sheetId="7" r:id="rId9"/>
    <sheet name="143b calculations" sheetId="3" r:id="rId10"/>
    <sheet name="TF1 calculations" sheetId="9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" i="11" l="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5" i="11"/>
  <c r="C146" i="11"/>
  <c r="C147" i="11"/>
  <c r="C148" i="11"/>
  <c r="C149" i="11"/>
  <c r="C150" i="11"/>
  <c r="C15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122" i="11"/>
  <c r="K11" i="10" l="1"/>
  <c r="K14" i="10" s="1"/>
  <c r="J11" i="10"/>
  <c r="J14" i="10" s="1"/>
  <c r="I11" i="10"/>
  <c r="I14" i="10" s="1"/>
  <c r="H11" i="10"/>
  <c r="H14" i="10" s="1"/>
  <c r="G11" i="10"/>
  <c r="G14" i="10" s="1"/>
  <c r="H11" i="5"/>
  <c r="H14" i="5" s="1"/>
  <c r="I11" i="5"/>
  <c r="I14" i="5" s="1"/>
  <c r="J11" i="5"/>
  <c r="J14" i="5" s="1"/>
  <c r="K11" i="5"/>
  <c r="K14" i="5" s="1"/>
  <c r="G11" i="5"/>
  <c r="G14" i="5" s="1"/>
  <c r="I14" i="8"/>
  <c r="K14" i="8"/>
  <c r="H11" i="8"/>
  <c r="H14" i="8" s="1"/>
  <c r="I11" i="8"/>
  <c r="J11" i="8"/>
  <c r="J14" i="8" s="1"/>
  <c r="K11" i="8"/>
  <c r="G11" i="8"/>
  <c r="G14" i="8" s="1"/>
  <c r="G19" i="1"/>
  <c r="H11" i="1"/>
  <c r="H19" i="1" s="1"/>
  <c r="I11" i="1"/>
  <c r="I19" i="1" s="1"/>
  <c r="J11" i="1"/>
  <c r="J19" i="1" s="1"/>
  <c r="K11" i="1"/>
  <c r="K19" i="1" s="1"/>
  <c r="G11" i="1"/>
  <c r="P24" i="9"/>
  <c r="K8" i="9"/>
  <c r="Q13" i="9"/>
  <c r="N25" i="9" s="1"/>
  <c r="J8" i="9"/>
  <c r="H19" i="9"/>
  <c r="H18" i="9"/>
  <c r="H17" i="9"/>
  <c r="H16" i="9"/>
  <c r="H15" i="9"/>
  <c r="H14" i="9"/>
  <c r="H13" i="9"/>
  <c r="M8" i="9"/>
  <c r="L8" i="9"/>
  <c r="K8" i="7"/>
  <c r="Q13" i="7"/>
  <c r="N25" i="7" s="1"/>
  <c r="J8" i="7"/>
  <c r="H19" i="7" s="1"/>
  <c r="I19" i="7" s="1"/>
  <c r="K19" i="7" s="1"/>
  <c r="L19" i="7" s="1"/>
  <c r="M8" i="7"/>
  <c r="L8" i="7"/>
  <c r="H11" i="2"/>
  <c r="H14" i="2" s="1"/>
  <c r="I11" i="2"/>
  <c r="I14" i="2" s="1"/>
  <c r="J11" i="2"/>
  <c r="J14" i="2" s="1"/>
  <c r="K11" i="2"/>
  <c r="K14" i="2" s="1"/>
  <c r="G11" i="2"/>
  <c r="G14" i="2" s="1"/>
  <c r="K8" i="6"/>
  <c r="Q13" i="6" s="1"/>
  <c r="N25" i="6" s="1"/>
  <c r="J8" i="6"/>
  <c r="H19" i="6"/>
  <c r="I19" i="6" s="1"/>
  <c r="K19" i="6" s="1"/>
  <c r="L19" i="6" s="1"/>
  <c r="H18" i="6"/>
  <c r="I18" i="6" s="1"/>
  <c r="K18" i="6" s="1"/>
  <c r="L18" i="6" s="1"/>
  <c r="H17" i="6"/>
  <c r="I17" i="6" s="1"/>
  <c r="K17" i="6" s="1"/>
  <c r="L17" i="6" s="1"/>
  <c r="H16" i="6"/>
  <c r="H15" i="6"/>
  <c r="I15" i="6" s="1"/>
  <c r="K15" i="6" s="1"/>
  <c r="L15" i="6" s="1"/>
  <c r="H14" i="6"/>
  <c r="I14" i="6" s="1"/>
  <c r="K14" i="6" s="1"/>
  <c r="L14" i="6" s="1"/>
  <c r="H13" i="6"/>
  <c r="I13" i="6" s="1"/>
  <c r="K13" i="6" s="1"/>
  <c r="L13" i="6" s="1"/>
  <c r="M8" i="6"/>
  <c r="L8" i="6"/>
  <c r="K8" i="4"/>
  <c r="Q13" i="4" s="1"/>
  <c r="N25" i="4" s="1"/>
  <c r="J8" i="4"/>
  <c r="H19" i="4" s="1"/>
  <c r="M8" i="4"/>
  <c r="L8" i="4"/>
  <c r="K8" i="3"/>
  <c r="Q13" i="3" s="1"/>
  <c r="N25" i="3" s="1"/>
  <c r="J8" i="3"/>
  <c r="H19" i="3"/>
  <c r="H18" i="3"/>
  <c r="H17" i="3"/>
  <c r="H16" i="3"/>
  <c r="H15" i="3"/>
  <c r="H14" i="3"/>
  <c r="H13" i="3"/>
  <c r="M8" i="3"/>
  <c r="L8" i="3"/>
  <c r="I14" i="3" l="1"/>
  <c r="K14" i="3" s="1"/>
  <c r="L14" i="3" s="1"/>
  <c r="I13" i="3"/>
  <c r="K13" i="3" s="1"/>
  <c r="L13" i="3" s="1"/>
  <c r="I17" i="3"/>
  <c r="K17" i="3" s="1"/>
  <c r="L17" i="3" s="1"/>
  <c r="I18" i="3"/>
  <c r="K18" i="3" s="1"/>
  <c r="L18" i="3" s="1"/>
  <c r="I15" i="3"/>
  <c r="K15" i="3" s="1"/>
  <c r="L15" i="3" s="1"/>
  <c r="I19" i="3"/>
  <c r="K19" i="3" s="1"/>
  <c r="L19" i="3" s="1"/>
  <c r="I16" i="6"/>
  <c r="K16" i="6" s="1"/>
  <c r="L16" i="6" s="1"/>
  <c r="I16" i="3"/>
  <c r="K16" i="3" s="1"/>
  <c r="L16" i="3" s="1"/>
  <c r="I19" i="4"/>
  <c r="K19" i="4" s="1"/>
  <c r="L19" i="4" s="1"/>
  <c r="I13" i="9"/>
  <c r="K13" i="9" s="1"/>
  <c r="L13" i="9" s="1"/>
  <c r="I14" i="9"/>
  <c r="K14" i="9" s="1"/>
  <c r="L14" i="9" s="1"/>
  <c r="I15" i="9"/>
  <c r="K15" i="9" s="1"/>
  <c r="L15" i="9" s="1"/>
  <c r="I16" i="9"/>
  <c r="K16" i="9" s="1"/>
  <c r="L16" i="9" s="1"/>
  <c r="I17" i="9"/>
  <c r="K17" i="9" s="1"/>
  <c r="L17" i="9" s="1"/>
  <c r="I18" i="9"/>
  <c r="K18" i="9" s="1"/>
  <c r="L18" i="9" s="1"/>
  <c r="I19" i="9"/>
  <c r="K19" i="9" s="1"/>
  <c r="L19" i="9" s="1"/>
  <c r="H13" i="4"/>
  <c r="I13" i="4" s="1"/>
  <c r="K13" i="4" s="1"/>
  <c r="L13" i="4" s="1"/>
  <c r="H14" i="4"/>
  <c r="I14" i="4" s="1"/>
  <c r="K14" i="4" s="1"/>
  <c r="L14" i="4" s="1"/>
  <c r="H15" i="4"/>
  <c r="I15" i="4" s="1"/>
  <c r="K15" i="4" s="1"/>
  <c r="L15" i="4" s="1"/>
  <c r="H16" i="4"/>
  <c r="I16" i="4" s="1"/>
  <c r="K16" i="4" s="1"/>
  <c r="L16" i="4" s="1"/>
  <c r="H17" i="4"/>
  <c r="I17" i="4" s="1"/>
  <c r="K17" i="4" s="1"/>
  <c r="L17" i="4" s="1"/>
  <c r="H18" i="4"/>
  <c r="I18" i="4" s="1"/>
  <c r="K18" i="4" s="1"/>
  <c r="L18" i="4" s="1"/>
  <c r="H13" i="7"/>
  <c r="I13" i="7" s="1"/>
  <c r="K13" i="7" s="1"/>
  <c r="L13" i="7" s="1"/>
  <c r="H14" i="7"/>
  <c r="I14" i="7" s="1"/>
  <c r="K14" i="7" s="1"/>
  <c r="L14" i="7" s="1"/>
  <c r="H15" i="7"/>
  <c r="I15" i="7" s="1"/>
  <c r="K15" i="7" s="1"/>
  <c r="L15" i="7" s="1"/>
  <c r="H16" i="7"/>
  <c r="I16" i="7" s="1"/>
  <c r="K16" i="7" s="1"/>
  <c r="L16" i="7" s="1"/>
  <c r="H17" i="7"/>
  <c r="I17" i="7" s="1"/>
  <c r="K17" i="7" s="1"/>
  <c r="L17" i="7" s="1"/>
  <c r="H18" i="7"/>
  <c r="I18" i="7" s="1"/>
  <c r="K18" i="7" s="1"/>
  <c r="L18" i="7" s="1"/>
</calcChain>
</file>

<file path=xl/sharedStrings.xml><?xml version="1.0" encoding="utf-8"?>
<sst xmlns="http://schemas.openxmlformats.org/spreadsheetml/2006/main" count="928" uniqueCount="85">
  <si>
    <t>Jurkat Data</t>
  </si>
  <si>
    <t>replicate number</t>
  </si>
  <si>
    <t>volume used</t>
  </si>
  <si>
    <t>860.8ul</t>
  </si>
  <si>
    <t>2ul</t>
  </si>
  <si>
    <t>Theoretical volume</t>
  </si>
  <si>
    <t>speed (g)</t>
  </si>
  <si>
    <t>time (min)</t>
  </si>
  <si>
    <t>measured packed cell volume (ul)</t>
  </si>
  <si>
    <t>891ul</t>
  </si>
  <si>
    <t>143b</t>
  </si>
  <si>
    <t>100ul</t>
  </si>
  <si>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</si>
  <si>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</si>
  <si>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</si>
  <si>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</si>
  <si>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</si>
  <si>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</si>
  <si>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</si>
  <si>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</si>
  <si>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</si>
  <si>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</si>
  <si>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</si>
  <si>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</si>
  <si>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</si>
  <si>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tripicate1</t>
  </si>
  <si>
    <t>143b_coultervcentri</t>
  </si>
  <si>
    <t>143b_coultervcentri_tripicate1_28 Aug 2020_01.#m4</t>
  </si>
  <si>
    <t>Volumetric,  500  uL</t>
  </si>
  <si>
    <t>143b_coultervcentri_tripicate1_28 Aug 2020_02.#m4</t>
  </si>
  <si>
    <t>143b_coultervcentri_tripicate1_28 Aug 2020_03.#m4</t>
  </si>
  <si>
    <t>Avg</t>
  </si>
  <si>
    <t>pipette mL</t>
  </si>
  <si>
    <t># of cells</t>
  </si>
  <si>
    <t>total volume um^3</t>
  </si>
  <si>
    <t>volume uL</t>
  </si>
  <si>
    <t>volume uL adjusted up 30%</t>
  </si>
  <si>
    <t>volume/cell:</t>
  </si>
  <si>
    <t>cubic uM</t>
  </si>
  <si>
    <t>volume = cell volume * number of cells.</t>
  </si>
  <si>
    <t>volume = cell volume * pipette mL * cells / mL</t>
  </si>
  <si>
    <t>pipette mL = volume / cell volume / (cell/mL)</t>
  </si>
  <si>
    <t>triplet1</t>
  </si>
  <si>
    <t>jurkat_coultervcentri</t>
  </si>
  <si>
    <t>jurkat_coultervcentri_triplet1_28 Aug 2020_01.#m4</t>
  </si>
  <si>
    <t>jurkat_coultervcentri_triplet1_28 Aug 2020_02.#m4</t>
  </si>
  <si>
    <t>jurkat_coultervcentri_triplet1_28 Aug 2020_03.#m4</t>
  </si>
  <si>
    <t>H1299</t>
  </si>
  <si>
    <t>118ul</t>
  </si>
  <si>
    <t>h1299_centri</t>
  </si>
  <si>
    <t>h1299_centri__16 Sep 2020_01.#m4</t>
  </si>
  <si>
    <t>h1299_centri__16 Sep 2020_02.#m4</t>
  </si>
  <si>
    <t>h1299_centri__16 Sep 2020_03.#m4</t>
  </si>
  <si>
    <t>Volume to pipette for theoretical volume of 2ul</t>
  </si>
  <si>
    <t>avg</t>
  </si>
  <si>
    <t>a549</t>
  </si>
  <si>
    <t>a549__ 2 Oct 2020_02.#m4</t>
  </si>
  <si>
    <t>a549__ 2 Oct 2020_03.#m4</t>
  </si>
  <si>
    <t>a549__ 2 Oct 2020_04.#m4</t>
  </si>
  <si>
    <t>A549</t>
  </si>
  <si>
    <t>222ul</t>
  </si>
  <si>
    <t>tf1_IE</t>
  </si>
  <si>
    <t>tf1_IE__16 Oct 2020_01.#m4</t>
  </si>
  <si>
    <t>tf1_IE__16 Oct 2020_02.#m4</t>
  </si>
  <si>
    <t>tf1_IE__16 Oct 2020_03.#m4</t>
  </si>
  <si>
    <t>TF1</t>
  </si>
  <si>
    <t>700ul</t>
  </si>
  <si>
    <t>step</t>
  </si>
  <si>
    <t>average</t>
  </si>
  <si>
    <t>% theoretical</t>
  </si>
  <si>
    <t>%theoretical</t>
  </si>
  <si>
    <t>Cell line</t>
  </si>
  <si>
    <t>JURKAT</t>
  </si>
  <si>
    <t>Speed (g)</t>
  </si>
  <si>
    <t>Time (min)</t>
  </si>
  <si>
    <t>PCV (uL)</t>
  </si>
  <si>
    <t>Replicate</t>
  </si>
  <si>
    <t>Theoretical volume (uL)</t>
  </si>
  <si>
    <t>143B</t>
  </si>
  <si>
    <t>Cell type</t>
  </si>
  <si>
    <t>Suspension</t>
  </si>
  <si>
    <t>Adherent</t>
  </si>
  <si>
    <t>Centrifugation step</t>
  </si>
  <si>
    <t>% of Theoretical PCV</t>
  </si>
  <si>
    <t>Theoretical PCV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</si>
</sst>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:ss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143B</a:t>
            </a:r>
          </a:p>
        </c:rich>
      </c:tx>
      <c:layout>
        <c:manualLayout>
          <c:xMode val="edge"/>
          <c:yMode val="edge"/>
          <c:x val="0.48920091926308301"/>
          <c:y val="4.08163265306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'143b results'!$G$13:$K$13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'143b results'!$G$14:$K$14</c:f>
              <c:numCache>
                <c:formatCode>General</c:formatCode>
                <c:ptCount val="5"/>
                <c:pt idx="0">
                  <c:v>184.16666666666666</c:v>
                </c:pt>
                <c:pt idx="1">
                  <c:v>164.16666666666666</c:v>
                </c:pt>
                <c:pt idx="2">
                  <c:v>148.33333333333334</c:v>
                </c:pt>
                <c:pt idx="3">
                  <c:v>133.33333333333331</c:v>
                </c:pt>
                <c:pt idx="4">
                  <c:v>124.16666666666667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2148-83C8-0A03DD83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070448"/>
        <c:axId val="-1282066688"/>
      </c:scatterChart>
      <c:valAx>
        <c:axId val="-128207044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066688"/>
        <c:crosses val="autoZero"/>
        <c:crossBetween val="midCat"/>
        <c:majorUnit val="1"/>
      </c:valAx>
      <c:valAx>
        <c:axId val="-1282066688"/>
        <c:scaling>
          <c:orientation val="minMax"/>
          <c:max val="1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Theoretical PCV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0704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15</xdr:row>
      <xdr:rowOff>196850</xdr:rowOff>
    </xdr:from>
    <xdr:to>
      <xdr:col>13</xdr:col>
      <xdr:colOff>812800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55A5-5390-0E46-920D-7CD25498A891}">
  <dimension ref="A1:I151"/>
  <sheetViews>
    <sheetView tabSelected="1" topLeftCell="A133" workbookViewId="0">
      <selection activeCell="J150" sqref="J150"/>
    </sheetView>
  </sheetViews>
  <sheetFormatPr baseColWidth="10" defaultRowHeight="16" x14ac:dyDescent="0.2"/>
  <cols>
    <col min="3" max="3" width="14.1640625" customWidth="1"/>
  </cols>
  <sheetData>
    <row r="1" spans="1:9" s="7" customFormat="1" ht="34" customHeight="1" x14ac:dyDescent="0.2">
      <c r="A1" s="7" t="s">
        <v>71</v>
      </c>
      <c r="B1" s="7" t="s">
        <v>75</v>
      </c>
      <c r="C1" s="7" t="s">
        <v>83</v>
      </c>
      <c r="D1" t="s">
        <v>79</v>
      </c>
      <c r="E1" s="7" t="s">
        <v>84</v>
      </c>
      <c r="F1" s="7" t="s">
        <v>76</v>
      </c>
      <c r="G1" s="7" t="s">
        <v>73</v>
      </c>
      <c r="H1" s="7" t="s">
        <v>74</v>
      </c>
      <c r="I1" s="7" t="s">
        <v>82</v>
      </c>
    </row>
    <row r="2" spans="1:9" x14ac:dyDescent="0.2">
      <c r="A2" t="s">
        <v>78</v>
      </c>
      <c r="B2">
        <v>3.7</v>
      </c>
      <c r="C2">
        <f t="shared" ref="C2:C6" si="0">B2/E2*100</f>
        <v>185</v>
      </c>
      <c r="D2" t="s">
        <v>81</v>
      </c>
      <c r="E2">
        <v>2</v>
      </c>
      <c r="F2">
        <v>1</v>
      </c>
      <c r="G2">
        <v>2000</v>
      </c>
      <c r="H2">
        <v>1</v>
      </c>
      <c r="I2">
        <v>1</v>
      </c>
    </row>
    <row r="3" spans="1:9" x14ac:dyDescent="0.2">
      <c r="A3" t="s">
        <v>78</v>
      </c>
      <c r="B3">
        <v>3.8</v>
      </c>
      <c r="C3">
        <f t="shared" si="0"/>
        <v>190</v>
      </c>
      <c r="D3" t="s">
        <v>81</v>
      </c>
      <c r="E3">
        <v>2</v>
      </c>
      <c r="F3">
        <v>2</v>
      </c>
      <c r="G3">
        <v>2000</v>
      </c>
      <c r="H3">
        <v>1</v>
      </c>
      <c r="I3">
        <v>1</v>
      </c>
    </row>
    <row r="4" spans="1:9" x14ac:dyDescent="0.2">
      <c r="A4" t="s">
        <v>78</v>
      </c>
      <c r="B4">
        <v>3.5</v>
      </c>
      <c r="C4">
        <f t="shared" si="0"/>
        <v>175</v>
      </c>
      <c r="D4" t="s">
        <v>81</v>
      </c>
      <c r="E4">
        <v>2</v>
      </c>
      <c r="F4">
        <v>3</v>
      </c>
      <c r="G4">
        <v>2000</v>
      </c>
      <c r="H4">
        <v>1</v>
      </c>
      <c r="I4">
        <v>1</v>
      </c>
    </row>
    <row r="5" spans="1:9" x14ac:dyDescent="0.2">
      <c r="A5" t="s">
        <v>78</v>
      </c>
      <c r="B5">
        <v>3.7</v>
      </c>
      <c r="C5">
        <f t="shared" si="0"/>
        <v>185</v>
      </c>
      <c r="D5" t="s">
        <v>81</v>
      </c>
      <c r="E5">
        <v>2</v>
      </c>
      <c r="F5">
        <v>4</v>
      </c>
      <c r="G5">
        <v>2000</v>
      </c>
      <c r="H5">
        <v>1</v>
      </c>
      <c r="I5">
        <v>1</v>
      </c>
    </row>
    <row r="6" spans="1:9" x14ac:dyDescent="0.2">
      <c r="A6" t="s">
        <v>78</v>
      </c>
      <c r="B6">
        <v>3.7</v>
      </c>
      <c r="C6">
        <f t="shared" si="0"/>
        <v>185</v>
      </c>
      <c r="D6" t="s">
        <v>81</v>
      </c>
      <c r="E6">
        <v>2</v>
      </c>
      <c r="F6">
        <v>5</v>
      </c>
      <c r="G6">
        <v>2000</v>
      </c>
      <c r="H6">
        <v>1</v>
      </c>
      <c r="I6">
        <v>1</v>
      </c>
    </row>
    <row r="7" spans="1:9" x14ac:dyDescent="0.2">
      <c r="A7" t="s">
        <v>78</v>
      </c>
      <c r="B7">
        <v>3.7</v>
      </c>
      <c r="C7">
        <f t="shared" ref="C7:C31" si="1">B7/E7*100</f>
        <v>185</v>
      </c>
      <c r="D7" t="s">
        <v>81</v>
      </c>
      <c r="E7">
        <v>2</v>
      </c>
      <c r="F7">
        <v>6</v>
      </c>
      <c r="G7">
        <v>2000</v>
      </c>
      <c r="H7">
        <v>1</v>
      </c>
      <c r="I7">
        <v>1</v>
      </c>
    </row>
    <row r="8" spans="1:9" x14ac:dyDescent="0.2">
      <c r="A8" t="s">
        <v>78</v>
      </c>
      <c r="B8">
        <v>3.2</v>
      </c>
      <c r="C8">
        <f t="shared" si="1"/>
        <v>160</v>
      </c>
      <c r="D8" t="s">
        <v>81</v>
      </c>
      <c r="E8">
        <v>2</v>
      </c>
      <c r="F8">
        <v>1</v>
      </c>
      <c r="G8">
        <v>4696</v>
      </c>
      <c r="H8">
        <v>1</v>
      </c>
      <c r="I8">
        <v>2</v>
      </c>
    </row>
    <row r="9" spans="1:9" x14ac:dyDescent="0.2">
      <c r="A9" t="s">
        <v>78</v>
      </c>
      <c r="B9">
        <v>3.2</v>
      </c>
      <c r="C9">
        <f t="shared" si="1"/>
        <v>160</v>
      </c>
      <c r="D9" t="s">
        <v>81</v>
      </c>
      <c r="E9">
        <v>2</v>
      </c>
      <c r="F9">
        <v>2</v>
      </c>
      <c r="G9">
        <v>4696</v>
      </c>
      <c r="H9">
        <v>1</v>
      </c>
      <c r="I9">
        <v>2</v>
      </c>
    </row>
    <row r="10" spans="1:9" x14ac:dyDescent="0.2">
      <c r="A10" t="s">
        <v>78</v>
      </c>
      <c r="B10">
        <v>3.2</v>
      </c>
      <c r="C10">
        <f t="shared" si="1"/>
        <v>160</v>
      </c>
      <c r="D10" t="s">
        <v>81</v>
      </c>
      <c r="E10">
        <v>2</v>
      </c>
      <c r="F10">
        <v>3</v>
      </c>
      <c r="G10">
        <v>4696</v>
      </c>
      <c r="H10">
        <v>1</v>
      </c>
      <c r="I10">
        <v>2</v>
      </c>
    </row>
    <row r="11" spans="1:9" x14ac:dyDescent="0.2">
      <c r="A11" t="s">
        <v>78</v>
      </c>
      <c r="B11">
        <v>3.4</v>
      </c>
      <c r="C11">
        <f t="shared" si="1"/>
        <v>170</v>
      </c>
      <c r="D11" t="s">
        <v>81</v>
      </c>
      <c r="E11">
        <v>2</v>
      </c>
      <c r="F11">
        <v>4</v>
      </c>
      <c r="G11">
        <v>4696</v>
      </c>
      <c r="H11">
        <v>1</v>
      </c>
      <c r="I11">
        <v>2</v>
      </c>
    </row>
    <row r="12" spans="1:9" x14ac:dyDescent="0.2">
      <c r="A12" t="s">
        <v>78</v>
      </c>
      <c r="B12">
        <v>3.5</v>
      </c>
      <c r="C12">
        <f t="shared" si="1"/>
        <v>175</v>
      </c>
      <c r="D12" t="s">
        <v>81</v>
      </c>
      <c r="E12">
        <v>2</v>
      </c>
      <c r="F12">
        <v>5</v>
      </c>
      <c r="G12">
        <v>4696</v>
      </c>
      <c r="H12">
        <v>1</v>
      </c>
      <c r="I12">
        <v>2</v>
      </c>
    </row>
    <row r="13" spans="1:9" x14ac:dyDescent="0.2">
      <c r="A13" t="s">
        <v>78</v>
      </c>
      <c r="B13">
        <v>3.2</v>
      </c>
      <c r="C13">
        <f t="shared" si="1"/>
        <v>160</v>
      </c>
      <c r="D13" t="s">
        <v>81</v>
      </c>
      <c r="E13">
        <v>2</v>
      </c>
      <c r="F13">
        <v>6</v>
      </c>
      <c r="G13">
        <v>4696</v>
      </c>
      <c r="H13">
        <v>1</v>
      </c>
      <c r="I13">
        <v>2</v>
      </c>
    </row>
    <row r="14" spans="1:9" x14ac:dyDescent="0.2">
      <c r="A14" t="s">
        <v>78</v>
      </c>
      <c r="B14">
        <v>3</v>
      </c>
      <c r="C14">
        <f t="shared" si="1"/>
        <v>150</v>
      </c>
      <c r="D14" t="s">
        <v>81</v>
      </c>
      <c r="E14">
        <v>2</v>
      </c>
      <c r="F14">
        <v>1</v>
      </c>
      <c r="G14">
        <v>4696</v>
      </c>
      <c r="H14">
        <v>5</v>
      </c>
      <c r="I14">
        <v>3</v>
      </c>
    </row>
    <row r="15" spans="1:9" x14ac:dyDescent="0.2">
      <c r="A15" t="s">
        <v>78</v>
      </c>
      <c r="B15">
        <v>3</v>
      </c>
      <c r="C15">
        <f t="shared" si="1"/>
        <v>150</v>
      </c>
      <c r="D15" t="s">
        <v>81</v>
      </c>
      <c r="E15">
        <v>2</v>
      </c>
      <c r="F15">
        <v>2</v>
      </c>
      <c r="G15">
        <v>4696</v>
      </c>
      <c r="H15">
        <v>5</v>
      </c>
      <c r="I15">
        <v>3</v>
      </c>
    </row>
    <row r="16" spans="1:9" x14ac:dyDescent="0.2">
      <c r="A16" t="s">
        <v>78</v>
      </c>
      <c r="B16">
        <v>2.9</v>
      </c>
      <c r="C16">
        <f t="shared" si="1"/>
        <v>145</v>
      </c>
      <c r="D16" t="s">
        <v>81</v>
      </c>
      <c r="E16">
        <v>2</v>
      </c>
      <c r="F16">
        <v>3</v>
      </c>
      <c r="G16">
        <v>4696</v>
      </c>
      <c r="H16">
        <v>5</v>
      </c>
      <c r="I16">
        <v>3</v>
      </c>
    </row>
    <row r="17" spans="1:9" x14ac:dyDescent="0.2">
      <c r="A17" t="s">
        <v>78</v>
      </c>
      <c r="B17">
        <v>2.9</v>
      </c>
      <c r="C17">
        <f t="shared" si="1"/>
        <v>145</v>
      </c>
      <c r="D17" t="s">
        <v>81</v>
      </c>
      <c r="E17">
        <v>2</v>
      </c>
      <c r="F17">
        <v>4</v>
      </c>
      <c r="G17">
        <v>4696</v>
      </c>
      <c r="H17">
        <v>5</v>
      </c>
      <c r="I17">
        <v>3</v>
      </c>
    </row>
    <row r="18" spans="1:9" x14ac:dyDescent="0.2">
      <c r="A18" t="s">
        <v>78</v>
      </c>
      <c r="B18">
        <v>3</v>
      </c>
      <c r="C18">
        <f t="shared" si="1"/>
        <v>150</v>
      </c>
      <c r="D18" t="s">
        <v>81</v>
      </c>
      <c r="E18">
        <v>2</v>
      </c>
      <c r="F18">
        <v>5</v>
      </c>
      <c r="G18">
        <v>4696</v>
      </c>
      <c r="H18">
        <v>5</v>
      </c>
      <c r="I18">
        <v>3</v>
      </c>
    </row>
    <row r="19" spans="1:9" x14ac:dyDescent="0.2">
      <c r="A19" t="s">
        <v>78</v>
      </c>
      <c r="B19">
        <v>3</v>
      </c>
      <c r="C19">
        <f t="shared" si="1"/>
        <v>150</v>
      </c>
      <c r="D19" t="s">
        <v>81</v>
      </c>
      <c r="E19">
        <v>2</v>
      </c>
      <c r="F19">
        <v>6</v>
      </c>
      <c r="G19">
        <v>4696</v>
      </c>
      <c r="H19">
        <v>5</v>
      </c>
      <c r="I19">
        <v>3</v>
      </c>
    </row>
    <row r="20" spans="1:9" x14ac:dyDescent="0.2">
      <c r="A20" t="s">
        <v>78</v>
      </c>
      <c r="B20">
        <v>2.7</v>
      </c>
      <c r="C20">
        <f t="shared" si="1"/>
        <v>135</v>
      </c>
      <c r="D20" t="s">
        <v>81</v>
      </c>
      <c r="E20">
        <v>2</v>
      </c>
      <c r="F20">
        <v>1</v>
      </c>
      <c r="G20">
        <v>17000</v>
      </c>
      <c r="H20">
        <v>1</v>
      </c>
      <c r="I20">
        <v>4</v>
      </c>
    </row>
    <row r="21" spans="1:9" x14ac:dyDescent="0.2">
      <c r="A21" t="s">
        <v>78</v>
      </c>
      <c r="B21">
        <v>2.7</v>
      </c>
      <c r="C21">
        <f t="shared" si="1"/>
        <v>135</v>
      </c>
      <c r="D21" t="s">
        <v>81</v>
      </c>
      <c r="E21">
        <v>2</v>
      </c>
      <c r="F21">
        <v>2</v>
      </c>
      <c r="G21">
        <v>17000</v>
      </c>
      <c r="H21">
        <v>1</v>
      </c>
      <c r="I21">
        <v>4</v>
      </c>
    </row>
    <row r="22" spans="1:9" x14ac:dyDescent="0.2">
      <c r="A22" t="s">
        <v>78</v>
      </c>
      <c r="B22">
        <v>2.6</v>
      </c>
      <c r="C22">
        <f t="shared" si="1"/>
        <v>130</v>
      </c>
      <c r="D22" t="s">
        <v>81</v>
      </c>
      <c r="E22">
        <v>2</v>
      </c>
      <c r="F22">
        <v>3</v>
      </c>
      <c r="G22">
        <v>17000</v>
      </c>
      <c r="H22">
        <v>1</v>
      </c>
      <c r="I22">
        <v>4</v>
      </c>
    </row>
    <row r="23" spans="1:9" x14ac:dyDescent="0.2">
      <c r="A23" t="s">
        <v>78</v>
      </c>
      <c r="B23">
        <v>2.5</v>
      </c>
      <c r="C23">
        <f t="shared" si="1"/>
        <v>125</v>
      </c>
      <c r="D23" t="s">
        <v>81</v>
      </c>
      <c r="E23">
        <v>2</v>
      </c>
      <c r="F23">
        <v>4</v>
      </c>
      <c r="G23">
        <v>17000</v>
      </c>
      <c r="H23">
        <v>1</v>
      </c>
      <c r="I23">
        <v>4</v>
      </c>
    </row>
    <row r="24" spans="1:9" x14ac:dyDescent="0.2">
      <c r="A24" t="s">
        <v>78</v>
      </c>
      <c r="B24">
        <v>2.8</v>
      </c>
      <c r="C24">
        <f t="shared" si="1"/>
        <v>140</v>
      </c>
      <c r="D24" t="s">
        <v>81</v>
      </c>
      <c r="E24">
        <v>2</v>
      </c>
      <c r="F24">
        <v>5</v>
      </c>
      <c r="G24">
        <v>17000</v>
      </c>
      <c r="H24">
        <v>1</v>
      </c>
      <c r="I24">
        <v>4</v>
      </c>
    </row>
    <row r="25" spans="1:9" x14ac:dyDescent="0.2">
      <c r="A25" t="s">
        <v>78</v>
      </c>
      <c r="B25">
        <v>2.7</v>
      </c>
      <c r="C25">
        <f t="shared" si="1"/>
        <v>135</v>
      </c>
      <c r="D25" t="s">
        <v>81</v>
      </c>
      <c r="E25">
        <v>2</v>
      </c>
      <c r="F25">
        <v>6</v>
      </c>
      <c r="G25">
        <v>17000</v>
      </c>
      <c r="H25">
        <v>1</v>
      </c>
      <c r="I25">
        <v>4</v>
      </c>
    </row>
    <row r="26" spans="1:9" x14ac:dyDescent="0.2">
      <c r="A26" t="s">
        <v>78</v>
      </c>
      <c r="B26">
        <v>2.4</v>
      </c>
      <c r="C26">
        <f t="shared" si="1"/>
        <v>120</v>
      </c>
      <c r="D26" t="s">
        <v>81</v>
      </c>
      <c r="E26">
        <v>2</v>
      </c>
      <c r="F26">
        <v>1</v>
      </c>
      <c r="G26">
        <v>17000</v>
      </c>
      <c r="H26">
        <v>5</v>
      </c>
      <c r="I26">
        <v>5</v>
      </c>
    </row>
    <row r="27" spans="1:9" x14ac:dyDescent="0.2">
      <c r="A27" t="s">
        <v>78</v>
      </c>
      <c r="B27">
        <v>2.6</v>
      </c>
      <c r="C27">
        <f t="shared" si="1"/>
        <v>130</v>
      </c>
      <c r="D27" t="s">
        <v>81</v>
      </c>
      <c r="E27">
        <v>2</v>
      </c>
      <c r="F27">
        <v>2</v>
      </c>
      <c r="G27">
        <v>17000</v>
      </c>
      <c r="H27">
        <v>5</v>
      </c>
      <c r="I27">
        <v>5</v>
      </c>
    </row>
    <row r="28" spans="1:9" x14ac:dyDescent="0.2">
      <c r="A28" t="s">
        <v>78</v>
      </c>
      <c r="B28">
        <v>2.4</v>
      </c>
      <c r="C28">
        <f t="shared" si="1"/>
        <v>120</v>
      </c>
      <c r="D28" t="s">
        <v>81</v>
      </c>
      <c r="E28">
        <v>2</v>
      </c>
      <c r="F28">
        <v>3</v>
      </c>
      <c r="G28">
        <v>17000</v>
      </c>
      <c r="H28">
        <v>5</v>
      </c>
      <c r="I28">
        <v>5</v>
      </c>
    </row>
    <row r="29" spans="1:9" x14ac:dyDescent="0.2">
      <c r="A29" t="s">
        <v>78</v>
      </c>
      <c r="B29">
        <v>2.4</v>
      </c>
      <c r="C29">
        <f t="shared" si="1"/>
        <v>120</v>
      </c>
      <c r="D29" t="s">
        <v>81</v>
      </c>
      <c r="E29">
        <v>2</v>
      </c>
      <c r="F29">
        <v>4</v>
      </c>
      <c r="G29">
        <v>17000</v>
      </c>
      <c r="H29">
        <v>5</v>
      </c>
      <c r="I29">
        <v>5</v>
      </c>
    </row>
    <row r="30" spans="1:9" x14ac:dyDescent="0.2">
      <c r="A30" t="s">
        <v>78</v>
      </c>
      <c r="B30">
        <v>2.6</v>
      </c>
      <c r="C30">
        <f t="shared" si="1"/>
        <v>130</v>
      </c>
      <c r="D30" t="s">
        <v>81</v>
      </c>
      <c r="E30">
        <v>2</v>
      </c>
      <c r="F30">
        <v>5</v>
      </c>
      <c r="G30">
        <v>17000</v>
      </c>
      <c r="H30">
        <v>5</v>
      </c>
      <c r="I30">
        <v>5</v>
      </c>
    </row>
    <row r="31" spans="1:9" x14ac:dyDescent="0.2">
      <c r="A31" t="s">
        <v>78</v>
      </c>
      <c r="B31">
        <v>2.5</v>
      </c>
      <c r="C31">
        <f t="shared" si="1"/>
        <v>125</v>
      </c>
      <c r="D31" t="s">
        <v>81</v>
      </c>
      <c r="E31">
        <v>2</v>
      </c>
      <c r="F31">
        <v>6</v>
      </c>
      <c r="G31">
        <v>17000</v>
      </c>
      <c r="H31">
        <v>5</v>
      </c>
      <c r="I31">
        <v>5</v>
      </c>
    </row>
    <row r="32" spans="1:9" x14ac:dyDescent="0.2">
      <c r="A32" t="s">
        <v>47</v>
      </c>
      <c r="B32">
        <v>2.7</v>
      </c>
      <c r="C32">
        <f>B32/E32*100</f>
        <v>135</v>
      </c>
      <c r="D32" t="s">
        <v>81</v>
      </c>
      <c r="E32">
        <v>2</v>
      </c>
      <c r="F32">
        <v>1</v>
      </c>
      <c r="G32">
        <v>2000</v>
      </c>
      <c r="H32">
        <v>1</v>
      </c>
      <c r="I32">
        <v>1</v>
      </c>
    </row>
    <row r="33" spans="1:9" x14ac:dyDescent="0.2">
      <c r="A33" t="s">
        <v>47</v>
      </c>
      <c r="B33">
        <v>2.8</v>
      </c>
      <c r="C33">
        <f>B33/E33*100</f>
        <v>140</v>
      </c>
      <c r="D33" t="s">
        <v>81</v>
      </c>
      <c r="E33">
        <v>2</v>
      </c>
      <c r="F33">
        <v>2</v>
      </c>
      <c r="G33">
        <v>2000</v>
      </c>
      <c r="H33">
        <v>1</v>
      </c>
      <c r="I33">
        <v>1</v>
      </c>
    </row>
    <row r="34" spans="1:9" x14ac:dyDescent="0.2">
      <c r="A34" t="s">
        <v>47</v>
      </c>
      <c r="B34">
        <v>2.7</v>
      </c>
      <c r="C34">
        <f>B34/E34*100</f>
        <v>135</v>
      </c>
      <c r="D34" t="s">
        <v>81</v>
      </c>
      <c r="E34">
        <v>2</v>
      </c>
      <c r="F34">
        <v>3</v>
      </c>
      <c r="G34">
        <v>2000</v>
      </c>
      <c r="H34">
        <v>1</v>
      </c>
      <c r="I34">
        <v>1</v>
      </c>
    </row>
    <row r="35" spans="1:9" x14ac:dyDescent="0.2">
      <c r="A35" t="s">
        <v>47</v>
      </c>
      <c r="B35">
        <v>2.6</v>
      </c>
      <c r="C35">
        <f>B35/E35*100</f>
        <v>130</v>
      </c>
      <c r="D35" t="s">
        <v>81</v>
      </c>
      <c r="E35">
        <v>2</v>
      </c>
      <c r="F35">
        <v>4</v>
      </c>
      <c r="G35">
        <v>2000</v>
      </c>
      <c r="H35">
        <v>1</v>
      </c>
      <c r="I35">
        <v>1</v>
      </c>
    </row>
    <row r="36" spans="1:9" x14ac:dyDescent="0.2">
      <c r="A36" t="s">
        <v>47</v>
      </c>
      <c r="B36">
        <v>2.8</v>
      </c>
      <c r="C36">
        <f>B36/E36*100</f>
        <v>140</v>
      </c>
      <c r="D36" t="s">
        <v>81</v>
      </c>
      <c r="E36">
        <v>2</v>
      </c>
      <c r="F36">
        <v>5</v>
      </c>
      <c r="G36">
        <v>2000</v>
      </c>
      <c r="H36">
        <v>1</v>
      </c>
      <c r="I36">
        <v>1</v>
      </c>
    </row>
    <row r="37" spans="1:9" x14ac:dyDescent="0.2">
      <c r="A37" t="s">
        <v>47</v>
      </c>
      <c r="B37">
        <v>2.9</v>
      </c>
      <c r="C37">
        <f>B37/E37*100</f>
        <v>145</v>
      </c>
      <c r="D37" t="s">
        <v>81</v>
      </c>
      <c r="E37">
        <v>2</v>
      </c>
      <c r="F37">
        <v>6</v>
      </c>
      <c r="G37">
        <v>2000</v>
      </c>
      <c r="H37">
        <v>1</v>
      </c>
      <c r="I37">
        <v>1</v>
      </c>
    </row>
    <row r="38" spans="1:9" x14ac:dyDescent="0.2">
      <c r="A38" t="s">
        <v>47</v>
      </c>
      <c r="B38">
        <v>2.5</v>
      </c>
      <c r="C38">
        <f>B38/E38*100</f>
        <v>125</v>
      </c>
      <c r="D38" t="s">
        <v>81</v>
      </c>
      <c r="E38">
        <v>2</v>
      </c>
      <c r="F38">
        <v>1</v>
      </c>
      <c r="G38">
        <v>4696</v>
      </c>
      <c r="H38">
        <v>1</v>
      </c>
      <c r="I38">
        <v>2</v>
      </c>
    </row>
    <row r="39" spans="1:9" x14ac:dyDescent="0.2">
      <c r="A39" t="s">
        <v>47</v>
      </c>
      <c r="B39">
        <v>2.6</v>
      </c>
      <c r="C39">
        <f>B39/E39*100</f>
        <v>130</v>
      </c>
      <c r="D39" t="s">
        <v>81</v>
      </c>
      <c r="E39">
        <v>2</v>
      </c>
      <c r="F39">
        <v>2</v>
      </c>
      <c r="G39">
        <v>4696</v>
      </c>
      <c r="H39">
        <v>1</v>
      </c>
      <c r="I39">
        <v>2</v>
      </c>
    </row>
    <row r="40" spans="1:9" x14ac:dyDescent="0.2">
      <c r="A40" t="s">
        <v>47</v>
      </c>
      <c r="B40">
        <v>2.5</v>
      </c>
      <c r="C40">
        <f>B40/E40*100</f>
        <v>125</v>
      </c>
      <c r="D40" t="s">
        <v>81</v>
      </c>
      <c r="E40">
        <v>2</v>
      </c>
      <c r="F40">
        <v>3</v>
      </c>
      <c r="G40">
        <v>4696</v>
      </c>
      <c r="H40">
        <v>1</v>
      </c>
      <c r="I40">
        <v>2</v>
      </c>
    </row>
    <row r="41" spans="1:9" x14ac:dyDescent="0.2">
      <c r="A41" t="s">
        <v>47</v>
      </c>
      <c r="B41">
        <v>2.2999999999999998</v>
      </c>
      <c r="C41">
        <f t="shared" ref="C41:C61" si="2">B41/E41*100</f>
        <v>114.99999999999999</v>
      </c>
      <c r="D41" t="s">
        <v>81</v>
      </c>
      <c r="E41">
        <v>2</v>
      </c>
      <c r="F41">
        <v>4</v>
      </c>
      <c r="G41">
        <v>4696</v>
      </c>
      <c r="H41">
        <v>1</v>
      </c>
      <c r="I41">
        <v>2</v>
      </c>
    </row>
    <row r="42" spans="1:9" x14ac:dyDescent="0.2">
      <c r="A42" t="s">
        <v>47</v>
      </c>
      <c r="B42">
        <v>2.6</v>
      </c>
      <c r="C42">
        <f t="shared" si="2"/>
        <v>130</v>
      </c>
      <c r="D42" t="s">
        <v>81</v>
      </c>
      <c r="E42">
        <v>2</v>
      </c>
      <c r="F42">
        <v>5</v>
      </c>
      <c r="G42">
        <v>4696</v>
      </c>
      <c r="H42">
        <v>1</v>
      </c>
      <c r="I42">
        <v>2</v>
      </c>
    </row>
    <row r="43" spans="1:9" x14ac:dyDescent="0.2">
      <c r="A43" t="s">
        <v>47</v>
      </c>
      <c r="B43">
        <v>2.7</v>
      </c>
      <c r="C43">
        <f t="shared" si="2"/>
        <v>135</v>
      </c>
      <c r="D43" t="s">
        <v>81</v>
      </c>
      <c r="E43">
        <v>2</v>
      </c>
      <c r="F43">
        <v>6</v>
      </c>
      <c r="G43">
        <v>4696</v>
      </c>
      <c r="H43">
        <v>1</v>
      </c>
      <c r="I43">
        <v>2</v>
      </c>
    </row>
    <row r="44" spans="1:9" x14ac:dyDescent="0.2">
      <c r="A44" t="s">
        <v>47</v>
      </c>
      <c r="B44">
        <v>2.2999999999999998</v>
      </c>
      <c r="C44">
        <f t="shared" si="2"/>
        <v>114.99999999999999</v>
      </c>
      <c r="D44" t="s">
        <v>81</v>
      </c>
      <c r="E44">
        <v>2</v>
      </c>
      <c r="F44">
        <v>1</v>
      </c>
      <c r="G44">
        <v>4696</v>
      </c>
      <c r="H44">
        <v>5</v>
      </c>
      <c r="I44">
        <v>3</v>
      </c>
    </row>
    <row r="45" spans="1:9" x14ac:dyDescent="0.2">
      <c r="A45" t="s">
        <v>47</v>
      </c>
      <c r="B45">
        <v>2.5</v>
      </c>
      <c r="C45">
        <f t="shared" si="2"/>
        <v>125</v>
      </c>
      <c r="D45" t="s">
        <v>81</v>
      </c>
      <c r="E45">
        <v>2</v>
      </c>
      <c r="F45">
        <v>2</v>
      </c>
      <c r="G45">
        <v>4696</v>
      </c>
      <c r="H45">
        <v>5</v>
      </c>
      <c r="I45">
        <v>3</v>
      </c>
    </row>
    <row r="46" spans="1:9" x14ac:dyDescent="0.2">
      <c r="A46" t="s">
        <v>47</v>
      </c>
      <c r="B46">
        <v>2.2999999999999998</v>
      </c>
      <c r="C46">
        <f t="shared" si="2"/>
        <v>114.99999999999999</v>
      </c>
      <c r="D46" t="s">
        <v>81</v>
      </c>
      <c r="E46">
        <v>2</v>
      </c>
      <c r="F46">
        <v>3</v>
      </c>
      <c r="G46">
        <v>4696</v>
      </c>
      <c r="H46">
        <v>5</v>
      </c>
      <c r="I46">
        <v>3</v>
      </c>
    </row>
    <row r="47" spans="1:9" x14ac:dyDescent="0.2">
      <c r="A47" t="s">
        <v>47</v>
      </c>
      <c r="B47">
        <v>2.2000000000000002</v>
      </c>
      <c r="C47">
        <f t="shared" si="2"/>
        <v>110.00000000000001</v>
      </c>
      <c r="D47" t="s">
        <v>81</v>
      </c>
      <c r="E47">
        <v>2</v>
      </c>
      <c r="F47">
        <v>4</v>
      </c>
      <c r="G47">
        <v>4696</v>
      </c>
      <c r="H47">
        <v>5</v>
      </c>
      <c r="I47">
        <v>3</v>
      </c>
    </row>
    <row r="48" spans="1:9" x14ac:dyDescent="0.2">
      <c r="A48" t="s">
        <v>47</v>
      </c>
      <c r="B48">
        <v>2.6</v>
      </c>
      <c r="C48">
        <f t="shared" si="2"/>
        <v>130</v>
      </c>
      <c r="D48" t="s">
        <v>81</v>
      </c>
      <c r="E48">
        <v>2</v>
      </c>
      <c r="F48">
        <v>5</v>
      </c>
      <c r="G48">
        <v>4696</v>
      </c>
      <c r="H48">
        <v>5</v>
      </c>
      <c r="I48">
        <v>3</v>
      </c>
    </row>
    <row r="49" spans="1:9" x14ac:dyDescent="0.2">
      <c r="A49" t="s">
        <v>47</v>
      </c>
      <c r="B49">
        <v>2.7</v>
      </c>
      <c r="C49">
        <f t="shared" si="2"/>
        <v>135</v>
      </c>
      <c r="D49" t="s">
        <v>81</v>
      </c>
      <c r="E49">
        <v>2</v>
      </c>
      <c r="F49">
        <v>6</v>
      </c>
      <c r="G49">
        <v>4696</v>
      </c>
      <c r="H49">
        <v>5</v>
      </c>
      <c r="I49">
        <v>3</v>
      </c>
    </row>
    <row r="50" spans="1:9" x14ac:dyDescent="0.2">
      <c r="A50" t="s">
        <v>47</v>
      </c>
      <c r="B50">
        <v>2.2000000000000002</v>
      </c>
      <c r="C50">
        <f t="shared" si="2"/>
        <v>110.00000000000001</v>
      </c>
      <c r="D50" t="s">
        <v>81</v>
      </c>
      <c r="E50">
        <v>2</v>
      </c>
      <c r="F50">
        <v>1</v>
      </c>
      <c r="G50">
        <v>17000</v>
      </c>
      <c r="H50">
        <v>1</v>
      </c>
      <c r="I50">
        <v>4</v>
      </c>
    </row>
    <row r="51" spans="1:9" x14ac:dyDescent="0.2">
      <c r="A51" t="s">
        <v>47</v>
      </c>
      <c r="B51">
        <v>2.5</v>
      </c>
      <c r="C51">
        <f t="shared" si="2"/>
        <v>125</v>
      </c>
      <c r="D51" t="s">
        <v>81</v>
      </c>
      <c r="E51">
        <v>2</v>
      </c>
      <c r="F51">
        <v>2</v>
      </c>
      <c r="G51">
        <v>17000</v>
      </c>
      <c r="H51">
        <v>1</v>
      </c>
      <c r="I51">
        <v>4</v>
      </c>
    </row>
    <row r="52" spans="1:9" x14ac:dyDescent="0.2">
      <c r="A52" t="s">
        <v>47</v>
      </c>
      <c r="B52">
        <v>2.2999999999999998</v>
      </c>
      <c r="C52">
        <f t="shared" si="2"/>
        <v>114.99999999999999</v>
      </c>
      <c r="D52" t="s">
        <v>81</v>
      </c>
      <c r="E52">
        <v>2</v>
      </c>
      <c r="F52">
        <v>3</v>
      </c>
      <c r="G52">
        <v>17000</v>
      </c>
      <c r="H52">
        <v>1</v>
      </c>
      <c r="I52">
        <v>4</v>
      </c>
    </row>
    <row r="53" spans="1:9" x14ac:dyDescent="0.2">
      <c r="A53" t="s">
        <v>47</v>
      </c>
      <c r="B53">
        <v>2.2000000000000002</v>
      </c>
      <c r="C53">
        <f t="shared" si="2"/>
        <v>110.00000000000001</v>
      </c>
      <c r="D53" t="s">
        <v>81</v>
      </c>
      <c r="E53">
        <v>2</v>
      </c>
      <c r="F53">
        <v>4</v>
      </c>
      <c r="G53">
        <v>17000</v>
      </c>
      <c r="H53">
        <v>1</v>
      </c>
      <c r="I53">
        <v>4</v>
      </c>
    </row>
    <row r="54" spans="1:9" x14ac:dyDescent="0.2">
      <c r="A54" t="s">
        <v>47</v>
      </c>
      <c r="B54">
        <v>2.5</v>
      </c>
      <c r="C54">
        <f t="shared" si="2"/>
        <v>125</v>
      </c>
      <c r="D54" t="s">
        <v>81</v>
      </c>
      <c r="E54">
        <v>2</v>
      </c>
      <c r="F54">
        <v>5</v>
      </c>
      <c r="G54">
        <v>17000</v>
      </c>
      <c r="H54">
        <v>1</v>
      </c>
      <c r="I54">
        <v>4</v>
      </c>
    </row>
    <row r="55" spans="1:9" x14ac:dyDescent="0.2">
      <c r="A55" t="s">
        <v>47</v>
      </c>
      <c r="B55">
        <v>2.6</v>
      </c>
      <c r="C55">
        <f t="shared" si="2"/>
        <v>130</v>
      </c>
      <c r="D55" t="s">
        <v>81</v>
      </c>
      <c r="E55">
        <v>2</v>
      </c>
      <c r="F55">
        <v>6</v>
      </c>
      <c r="G55">
        <v>17000</v>
      </c>
      <c r="H55">
        <v>1</v>
      </c>
      <c r="I55">
        <v>4</v>
      </c>
    </row>
    <row r="56" spans="1:9" x14ac:dyDescent="0.2">
      <c r="A56" t="s">
        <v>47</v>
      </c>
      <c r="B56">
        <v>2.2000000000000002</v>
      </c>
      <c r="C56">
        <f t="shared" si="2"/>
        <v>110.00000000000001</v>
      </c>
      <c r="D56" t="s">
        <v>81</v>
      </c>
      <c r="E56">
        <v>2</v>
      </c>
      <c r="F56">
        <v>1</v>
      </c>
      <c r="G56">
        <v>17000</v>
      </c>
      <c r="H56">
        <v>5</v>
      </c>
      <c r="I56">
        <v>5</v>
      </c>
    </row>
    <row r="57" spans="1:9" x14ac:dyDescent="0.2">
      <c r="A57" t="s">
        <v>47</v>
      </c>
      <c r="B57">
        <v>2.4</v>
      </c>
      <c r="C57">
        <f t="shared" si="2"/>
        <v>120</v>
      </c>
      <c r="D57" t="s">
        <v>81</v>
      </c>
      <c r="E57">
        <v>2</v>
      </c>
      <c r="F57">
        <v>2</v>
      </c>
      <c r="G57">
        <v>17000</v>
      </c>
      <c r="H57">
        <v>5</v>
      </c>
      <c r="I57">
        <v>5</v>
      </c>
    </row>
    <row r="58" spans="1:9" x14ac:dyDescent="0.2">
      <c r="A58" t="s">
        <v>47</v>
      </c>
      <c r="B58">
        <v>2.2999999999999998</v>
      </c>
      <c r="C58">
        <f t="shared" si="2"/>
        <v>114.99999999999999</v>
      </c>
      <c r="D58" t="s">
        <v>81</v>
      </c>
      <c r="E58">
        <v>2</v>
      </c>
      <c r="F58">
        <v>3</v>
      </c>
      <c r="G58">
        <v>17000</v>
      </c>
      <c r="H58">
        <v>5</v>
      </c>
      <c r="I58">
        <v>5</v>
      </c>
    </row>
    <row r="59" spans="1:9" x14ac:dyDescent="0.2">
      <c r="A59" t="s">
        <v>47</v>
      </c>
      <c r="B59">
        <v>2.2000000000000002</v>
      </c>
      <c r="C59">
        <f t="shared" si="2"/>
        <v>110.00000000000001</v>
      </c>
      <c r="D59" t="s">
        <v>81</v>
      </c>
      <c r="E59">
        <v>2</v>
      </c>
      <c r="F59">
        <v>4</v>
      </c>
      <c r="G59">
        <v>17000</v>
      </c>
      <c r="H59">
        <v>5</v>
      </c>
      <c r="I59">
        <v>5</v>
      </c>
    </row>
    <row r="60" spans="1:9" x14ac:dyDescent="0.2">
      <c r="A60" t="s">
        <v>47</v>
      </c>
      <c r="B60">
        <v>2.5</v>
      </c>
      <c r="C60">
        <f t="shared" si="2"/>
        <v>125</v>
      </c>
      <c r="D60" t="s">
        <v>81</v>
      </c>
      <c r="E60">
        <v>2</v>
      </c>
      <c r="F60">
        <v>5</v>
      </c>
      <c r="G60">
        <v>17000</v>
      </c>
      <c r="H60">
        <v>5</v>
      </c>
      <c r="I60">
        <v>5</v>
      </c>
    </row>
    <row r="61" spans="1:9" x14ac:dyDescent="0.2">
      <c r="A61" t="s">
        <v>47</v>
      </c>
      <c r="B61">
        <v>2.5</v>
      </c>
      <c r="C61">
        <f t="shared" si="2"/>
        <v>125</v>
      </c>
      <c r="D61" t="s">
        <v>81</v>
      </c>
      <c r="E61">
        <v>2</v>
      </c>
      <c r="F61">
        <v>6</v>
      </c>
      <c r="G61">
        <v>17000</v>
      </c>
      <c r="H61">
        <v>5</v>
      </c>
      <c r="I61">
        <v>5</v>
      </c>
    </row>
    <row r="62" spans="1:9" x14ac:dyDescent="0.2">
      <c r="A62" t="s">
        <v>59</v>
      </c>
      <c r="B62">
        <v>3</v>
      </c>
      <c r="C62">
        <f>B62/E62*100</f>
        <v>150</v>
      </c>
      <c r="D62" t="s">
        <v>81</v>
      </c>
      <c r="E62">
        <v>2</v>
      </c>
      <c r="F62">
        <v>1</v>
      </c>
      <c r="G62">
        <v>2000</v>
      </c>
      <c r="H62">
        <v>1</v>
      </c>
      <c r="I62">
        <v>1</v>
      </c>
    </row>
    <row r="63" spans="1:9" x14ac:dyDescent="0.2">
      <c r="A63" t="s">
        <v>59</v>
      </c>
      <c r="B63">
        <v>2.6</v>
      </c>
      <c r="C63">
        <f>B63/E63*100</f>
        <v>130</v>
      </c>
      <c r="D63" t="s">
        <v>81</v>
      </c>
      <c r="E63">
        <v>2</v>
      </c>
      <c r="F63">
        <v>2</v>
      </c>
      <c r="G63">
        <v>2000</v>
      </c>
      <c r="H63">
        <v>1</v>
      </c>
      <c r="I63">
        <v>1</v>
      </c>
    </row>
    <row r="64" spans="1:9" x14ac:dyDescent="0.2">
      <c r="A64" t="s">
        <v>59</v>
      </c>
      <c r="B64">
        <v>2.6</v>
      </c>
      <c r="C64">
        <f>B64/E64*100</f>
        <v>130</v>
      </c>
      <c r="D64" t="s">
        <v>81</v>
      </c>
      <c r="E64">
        <v>2</v>
      </c>
      <c r="F64">
        <v>3</v>
      </c>
      <c r="G64">
        <v>2000</v>
      </c>
      <c r="H64">
        <v>1</v>
      </c>
      <c r="I64">
        <v>1</v>
      </c>
    </row>
    <row r="65" spans="1:9" x14ac:dyDescent="0.2">
      <c r="A65" t="s">
        <v>59</v>
      </c>
      <c r="B65">
        <v>2.4</v>
      </c>
      <c r="C65">
        <f>B65/E65*100</f>
        <v>120</v>
      </c>
      <c r="D65" t="s">
        <v>81</v>
      </c>
      <c r="E65">
        <v>2</v>
      </c>
      <c r="F65">
        <v>4</v>
      </c>
      <c r="G65">
        <v>2000</v>
      </c>
      <c r="H65">
        <v>1</v>
      </c>
      <c r="I65">
        <v>1</v>
      </c>
    </row>
    <row r="66" spans="1:9" x14ac:dyDescent="0.2">
      <c r="A66" t="s">
        <v>59</v>
      </c>
      <c r="B66">
        <v>2.4</v>
      </c>
      <c r="C66">
        <f>B66/E66*100</f>
        <v>120</v>
      </c>
      <c r="D66" t="s">
        <v>81</v>
      </c>
      <c r="E66">
        <v>2</v>
      </c>
      <c r="F66">
        <v>5</v>
      </c>
      <c r="G66">
        <v>2000</v>
      </c>
      <c r="H66">
        <v>1</v>
      </c>
      <c r="I66">
        <v>1</v>
      </c>
    </row>
    <row r="67" spans="1:9" x14ac:dyDescent="0.2">
      <c r="A67" t="s">
        <v>59</v>
      </c>
      <c r="B67">
        <v>2.5</v>
      </c>
      <c r="C67">
        <f>B67/E67*100</f>
        <v>125</v>
      </c>
      <c r="D67" t="s">
        <v>81</v>
      </c>
      <c r="E67">
        <v>2</v>
      </c>
      <c r="F67">
        <v>6</v>
      </c>
      <c r="G67">
        <v>2000</v>
      </c>
      <c r="H67">
        <v>1</v>
      </c>
      <c r="I67">
        <v>1</v>
      </c>
    </row>
    <row r="68" spans="1:9" x14ac:dyDescent="0.2">
      <c r="A68" t="s">
        <v>59</v>
      </c>
      <c r="B68">
        <v>2.8</v>
      </c>
      <c r="C68">
        <f>B68/E68*100</f>
        <v>140</v>
      </c>
      <c r="D68" t="s">
        <v>81</v>
      </c>
      <c r="E68">
        <v>2</v>
      </c>
      <c r="F68">
        <v>1</v>
      </c>
      <c r="G68">
        <v>4696</v>
      </c>
      <c r="H68">
        <v>1</v>
      </c>
      <c r="I68">
        <v>2</v>
      </c>
    </row>
    <row r="69" spans="1:9" x14ac:dyDescent="0.2">
      <c r="A69" t="s">
        <v>59</v>
      </c>
      <c r="B69">
        <v>2.5</v>
      </c>
      <c r="C69">
        <f>B69/E69*100</f>
        <v>125</v>
      </c>
      <c r="D69" t="s">
        <v>81</v>
      </c>
      <c r="E69">
        <v>2</v>
      </c>
      <c r="F69">
        <v>2</v>
      </c>
      <c r="G69">
        <v>4696</v>
      </c>
      <c r="H69">
        <v>1</v>
      </c>
      <c r="I69">
        <v>2</v>
      </c>
    </row>
    <row r="70" spans="1:9" x14ac:dyDescent="0.2">
      <c r="A70" t="s">
        <v>59</v>
      </c>
      <c r="B70">
        <v>2.5</v>
      </c>
      <c r="C70">
        <f>B70/E70*100</f>
        <v>125</v>
      </c>
      <c r="D70" t="s">
        <v>81</v>
      </c>
      <c r="E70">
        <v>2</v>
      </c>
      <c r="F70">
        <v>3</v>
      </c>
      <c r="G70">
        <v>4696</v>
      </c>
      <c r="H70">
        <v>1</v>
      </c>
      <c r="I70">
        <v>2</v>
      </c>
    </row>
    <row r="71" spans="1:9" x14ac:dyDescent="0.2">
      <c r="A71" t="s">
        <v>59</v>
      </c>
      <c r="B71">
        <v>2.2999999999999998</v>
      </c>
      <c r="C71">
        <f>B71/E71*100</f>
        <v>114.99999999999999</v>
      </c>
      <c r="D71" t="s">
        <v>81</v>
      </c>
      <c r="E71">
        <v>2</v>
      </c>
      <c r="F71">
        <v>4</v>
      </c>
      <c r="G71">
        <v>4696</v>
      </c>
      <c r="H71">
        <v>1</v>
      </c>
      <c r="I71">
        <v>2</v>
      </c>
    </row>
    <row r="72" spans="1:9" x14ac:dyDescent="0.2">
      <c r="A72" t="s">
        <v>59</v>
      </c>
      <c r="B72">
        <v>2.2999999999999998</v>
      </c>
      <c r="C72">
        <f>B72/E72*100</f>
        <v>114.99999999999999</v>
      </c>
      <c r="D72" t="s">
        <v>81</v>
      </c>
      <c r="E72">
        <v>2</v>
      </c>
      <c r="F72">
        <v>5</v>
      </c>
      <c r="G72">
        <v>4696</v>
      </c>
      <c r="H72">
        <v>1</v>
      </c>
      <c r="I72">
        <v>2</v>
      </c>
    </row>
    <row r="73" spans="1:9" x14ac:dyDescent="0.2">
      <c r="A73" t="s">
        <v>59</v>
      </c>
      <c r="B73">
        <v>2.4</v>
      </c>
      <c r="C73">
        <f>B73/E73*100</f>
        <v>120</v>
      </c>
      <c r="D73" t="s">
        <v>81</v>
      </c>
      <c r="E73">
        <v>2</v>
      </c>
      <c r="F73">
        <v>6</v>
      </c>
      <c r="G73">
        <v>4696</v>
      </c>
      <c r="H73">
        <v>1</v>
      </c>
      <c r="I73">
        <v>2</v>
      </c>
    </row>
    <row r="74" spans="1:9" x14ac:dyDescent="0.2">
      <c r="A74" t="s">
        <v>59</v>
      </c>
      <c r="B74">
        <v>2.6</v>
      </c>
      <c r="C74">
        <f>B74/E74*100</f>
        <v>130</v>
      </c>
      <c r="D74" t="s">
        <v>81</v>
      </c>
      <c r="E74">
        <v>2</v>
      </c>
      <c r="F74">
        <v>1</v>
      </c>
      <c r="G74">
        <v>4696</v>
      </c>
      <c r="H74">
        <v>5</v>
      </c>
      <c r="I74">
        <v>3</v>
      </c>
    </row>
    <row r="75" spans="1:9" x14ac:dyDescent="0.2">
      <c r="A75" t="s">
        <v>59</v>
      </c>
      <c r="B75">
        <v>2.2999999999999998</v>
      </c>
      <c r="C75">
        <f>B75/E75*100</f>
        <v>114.99999999999999</v>
      </c>
      <c r="D75" t="s">
        <v>81</v>
      </c>
      <c r="E75">
        <v>2</v>
      </c>
      <c r="F75">
        <v>2</v>
      </c>
      <c r="G75">
        <v>4696</v>
      </c>
      <c r="H75">
        <v>5</v>
      </c>
      <c r="I75">
        <v>3</v>
      </c>
    </row>
    <row r="76" spans="1:9" x14ac:dyDescent="0.2">
      <c r="A76" t="s">
        <v>59</v>
      </c>
      <c r="B76">
        <v>2.4</v>
      </c>
      <c r="C76">
        <f>B76/E76*100</f>
        <v>120</v>
      </c>
      <c r="D76" t="s">
        <v>81</v>
      </c>
      <c r="E76">
        <v>2</v>
      </c>
      <c r="F76">
        <v>3</v>
      </c>
      <c r="G76">
        <v>4696</v>
      </c>
      <c r="H76">
        <v>5</v>
      </c>
      <c r="I76">
        <v>3</v>
      </c>
    </row>
    <row r="77" spans="1:9" x14ac:dyDescent="0.2">
      <c r="A77" t="s">
        <v>59</v>
      </c>
      <c r="B77">
        <v>2.2000000000000002</v>
      </c>
      <c r="C77">
        <f>B77/E77*100</f>
        <v>110.00000000000001</v>
      </c>
      <c r="D77" t="s">
        <v>81</v>
      </c>
      <c r="E77">
        <v>2</v>
      </c>
      <c r="F77">
        <v>4</v>
      </c>
      <c r="G77">
        <v>4696</v>
      </c>
      <c r="H77">
        <v>5</v>
      </c>
      <c r="I77">
        <v>3</v>
      </c>
    </row>
    <row r="78" spans="1:9" x14ac:dyDescent="0.2">
      <c r="A78" t="s">
        <v>59</v>
      </c>
      <c r="B78">
        <v>2.1</v>
      </c>
      <c r="C78">
        <f>B78/E78*100</f>
        <v>105</v>
      </c>
      <c r="D78" t="s">
        <v>81</v>
      </c>
      <c r="E78">
        <v>2</v>
      </c>
      <c r="F78">
        <v>5</v>
      </c>
      <c r="G78">
        <v>4696</v>
      </c>
      <c r="H78">
        <v>5</v>
      </c>
      <c r="I78">
        <v>3</v>
      </c>
    </row>
    <row r="79" spans="1:9" x14ac:dyDescent="0.2">
      <c r="A79" t="s">
        <v>59</v>
      </c>
      <c r="B79">
        <v>2.2999999999999998</v>
      </c>
      <c r="C79">
        <f>B79/E79*100</f>
        <v>114.99999999999999</v>
      </c>
      <c r="D79" t="s">
        <v>81</v>
      </c>
      <c r="E79">
        <v>2</v>
      </c>
      <c r="F79">
        <v>6</v>
      </c>
      <c r="G79">
        <v>4696</v>
      </c>
      <c r="H79">
        <v>5</v>
      </c>
      <c r="I79">
        <v>3</v>
      </c>
    </row>
    <row r="80" spans="1:9" x14ac:dyDescent="0.2">
      <c r="A80" t="s">
        <v>59</v>
      </c>
      <c r="B80">
        <v>2.4</v>
      </c>
      <c r="C80">
        <f>B80/E80*100</f>
        <v>120</v>
      </c>
      <c r="D80" t="s">
        <v>81</v>
      </c>
      <c r="E80">
        <v>2</v>
      </c>
      <c r="F80">
        <v>1</v>
      </c>
      <c r="G80">
        <v>17000</v>
      </c>
      <c r="H80">
        <v>1</v>
      </c>
      <c r="I80">
        <v>4</v>
      </c>
    </row>
    <row r="81" spans="1:9" x14ac:dyDescent="0.2">
      <c r="A81" t="s">
        <v>59</v>
      </c>
      <c r="B81">
        <v>2.2999999999999998</v>
      </c>
      <c r="C81">
        <f>B81/E81*100</f>
        <v>114.99999999999999</v>
      </c>
      <c r="D81" t="s">
        <v>81</v>
      </c>
      <c r="E81">
        <v>2</v>
      </c>
      <c r="F81">
        <v>2</v>
      </c>
      <c r="G81">
        <v>17000</v>
      </c>
      <c r="H81">
        <v>1</v>
      </c>
      <c r="I81">
        <v>4</v>
      </c>
    </row>
    <row r="82" spans="1:9" x14ac:dyDescent="0.2">
      <c r="A82" t="s">
        <v>59</v>
      </c>
      <c r="B82">
        <v>2.2999999999999998</v>
      </c>
      <c r="C82">
        <f>B82/E82*100</f>
        <v>114.99999999999999</v>
      </c>
      <c r="D82" t="s">
        <v>81</v>
      </c>
      <c r="E82">
        <v>2</v>
      </c>
      <c r="F82">
        <v>3</v>
      </c>
      <c r="G82">
        <v>17000</v>
      </c>
      <c r="H82">
        <v>1</v>
      </c>
      <c r="I82">
        <v>4</v>
      </c>
    </row>
    <row r="83" spans="1:9" x14ac:dyDescent="0.2">
      <c r="A83" t="s">
        <v>59</v>
      </c>
      <c r="B83">
        <v>2</v>
      </c>
      <c r="C83">
        <f>B83/E83*100</f>
        <v>100</v>
      </c>
      <c r="D83" t="s">
        <v>81</v>
      </c>
      <c r="E83">
        <v>2</v>
      </c>
      <c r="F83">
        <v>4</v>
      </c>
      <c r="G83">
        <v>17000</v>
      </c>
      <c r="H83">
        <v>1</v>
      </c>
      <c r="I83">
        <v>4</v>
      </c>
    </row>
    <row r="84" spans="1:9" x14ac:dyDescent="0.2">
      <c r="A84" t="s">
        <v>59</v>
      </c>
      <c r="B84">
        <v>2</v>
      </c>
      <c r="C84">
        <f>B84/E84*100</f>
        <v>100</v>
      </c>
      <c r="D84" t="s">
        <v>81</v>
      </c>
      <c r="E84">
        <v>2</v>
      </c>
      <c r="F84">
        <v>5</v>
      </c>
      <c r="G84">
        <v>17000</v>
      </c>
      <c r="H84">
        <v>1</v>
      </c>
      <c r="I84">
        <v>4</v>
      </c>
    </row>
    <row r="85" spans="1:9" x14ac:dyDescent="0.2">
      <c r="A85" t="s">
        <v>59</v>
      </c>
      <c r="B85">
        <v>2.2000000000000002</v>
      </c>
      <c r="C85">
        <f>B85/E85*100</f>
        <v>110.00000000000001</v>
      </c>
      <c r="D85" t="s">
        <v>81</v>
      </c>
      <c r="E85">
        <v>2</v>
      </c>
      <c r="F85">
        <v>6</v>
      </c>
      <c r="G85">
        <v>17000</v>
      </c>
      <c r="H85">
        <v>1</v>
      </c>
      <c r="I85">
        <v>4</v>
      </c>
    </row>
    <row r="86" spans="1:9" x14ac:dyDescent="0.2">
      <c r="A86" t="s">
        <v>59</v>
      </c>
      <c r="B86">
        <v>2.2999999999999998</v>
      </c>
      <c r="C86">
        <f>B86/E86*100</f>
        <v>114.99999999999999</v>
      </c>
      <c r="D86" t="s">
        <v>81</v>
      </c>
      <c r="E86">
        <v>2</v>
      </c>
      <c r="F86">
        <v>1</v>
      </c>
      <c r="G86">
        <v>17000</v>
      </c>
      <c r="H86">
        <v>5</v>
      </c>
      <c r="I86">
        <v>5</v>
      </c>
    </row>
    <row r="87" spans="1:9" x14ac:dyDescent="0.2">
      <c r="A87" t="s">
        <v>59</v>
      </c>
      <c r="B87">
        <v>2.1</v>
      </c>
      <c r="C87">
        <f>B87/E87*100</f>
        <v>105</v>
      </c>
      <c r="D87" t="s">
        <v>81</v>
      </c>
      <c r="E87">
        <v>2</v>
      </c>
      <c r="F87">
        <v>2</v>
      </c>
      <c r="G87">
        <v>17000</v>
      </c>
      <c r="H87">
        <v>5</v>
      </c>
      <c r="I87">
        <v>5</v>
      </c>
    </row>
    <row r="88" spans="1:9" x14ac:dyDescent="0.2">
      <c r="A88" t="s">
        <v>59</v>
      </c>
      <c r="B88">
        <v>2.1</v>
      </c>
      <c r="C88">
        <f>B88/E88*100</f>
        <v>105</v>
      </c>
      <c r="D88" t="s">
        <v>81</v>
      </c>
      <c r="E88">
        <v>2</v>
      </c>
      <c r="F88">
        <v>3</v>
      </c>
      <c r="G88">
        <v>17000</v>
      </c>
      <c r="H88">
        <v>5</v>
      </c>
      <c r="I88">
        <v>5</v>
      </c>
    </row>
    <row r="89" spans="1:9" x14ac:dyDescent="0.2">
      <c r="A89" t="s">
        <v>59</v>
      </c>
      <c r="B89">
        <v>1.9</v>
      </c>
      <c r="C89">
        <f>B89/E89*100</f>
        <v>95</v>
      </c>
      <c r="D89" t="s">
        <v>81</v>
      </c>
      <c r="E89">
        <v>2</v>
      </c>
      <c r="F89">
        <v>4</v>
      </c>
      <c r="G89">
        <v>17000</v>
      </c>
      <c r="H89">
        <v>5</v>
      </c>
      <c r="I89">
        <v>5</v>
      </c>
    </row>
    <row r="90" spans="1:9" x14ac:dyDescent="0.2">
      <c r="A90" t="s">
        <v>59</v>
      </c>
      <c r="B90">
        <v>1.9</v>
      </c>
      <c r="C90">
        <f>B90/E90*100</f>
        <v>95</v>
      </c>
      <c r="D90" t="s">
        <v>81</v>
      </c>
      <c r="E90">
        <v>2</v>
      </c>
      <c r="F90">
        <v>5</v>
      </c>
      <c r="G90">
        <v>17000</v>
      </c>
      <c r="H90">
        <v>5</v>
      </c>
      <c r="I90">
        <v>5</v>
      </c>
    </row>
    <row r="91" spans="1:9" x14ac:dyDescent="0.2">
      <c r="A91" t="s">
        <v>59</v>
      </c>
      <c r="B91">
        <v>2.1</v>
      </c>
      <c r="C91">
        <f>B91/E91*100</f>
        <v>105</v>
      </c>
      <c r="D91" t="s">
        <v>81</v>
      </c>
      <c r="E91">
        <v>2</v>
      </c>
      <c r="F91">
        <v>6</v>
      </c>
      <c r="G91">
        <v>17000</v>
      </c>
      <c r="H91">
        <v>5</v>
      </c>
      <c r="I91">
        <v>5</v>
      </c>
    </row>
    <row r="92" spans="1:9" x14ac:dyDescent="0.2">
      <c r="A92" t="s">
        <v>65</v>
      </c>
      <c r="B92">
        <v>2.4</v>
      </c>
      <c r="C92">
        <f>B92/E92*100</f>
        <v>120</v>
      </c>
      <c r="D92" t="s">
        <v>80</v>
      </c>
      <c r="E92">
        <v>2</v>
      </c>
      <c r="F92">
        <v>1</v>
      </c>
      <c r="G92">
        <v>2000</v>
      </c>
      <c r="H92">
        <v>1</v>
      </c>
      <c r="I92">
        <v>1</v>
      </c>
    </row>
    <row r="93" spans="1:9" x14ac:dyDescent="0.2">
      <c r="A93" t="s">
        <v>65</v>
      </c>
      <c r="B93">
        <v>2.6</v>
      </c>
      <c r="C93">
        <f>B93/E93*100</f>
        <v>130</v>
      </c>
      <c r="D93" t="s">
        <v>80</v>
      </c>
      <c r="E93">
        <v>2</v>
      </c>
      <c r="F93">
        <v>2</v>
      </c>
      <c r="G93">
        <v>2000</v>
      </c>
      <c r="H93">
        <v>1</v>
      </c>
      <c r="I93">
        <v>1</v>
      </c>
    </row>
    <row r="94" spans="1:9" x14ac:dyDescent="0.2">
      <c r="A94" t="s">
        <v>65</v>
      </c>
      <c r="B94">
        <v>2.6</v>
      </c>
      <c r="C94">
        <f>B94/E94*100</f>
        <v>130</v>
      </c>
      <c r="D94" t="s">
        <v>80</v>
      </c>
      <c r="E94">
        <v>2</v>
      </c>
      <c r="F94">
        <v>3</v>
      </c>
      <c r="G94">
        <v>2000</v>
      </c>
      <c r="H94">
        <v>1</v>
      </c>
      <c r="I94">
        <v>1</v>
      </c>
    </row>
    <row r="95" spans="1:9" x14ac:dyDescent="0.2">
      <c r="A95" t="s">
        <v>65</v>
      </c>
      <c r="B95">
        <v>2.7</v>
      </c>
      <c r="C95">
        <f>B95/E95*100</f>
        <v>135</v>
      </c>
      <c r="D95" t="s">
        <v>80</v>
      </c>
      <c r="E95">
        <v>2</v>
      </c>
      <c r="F95">
        <v>4</v>
      </c>
      <c r="G95">
        <v>2000</v>
      </c>
      <c r="H95">
        <v>1</v>
      </c>
      <c r="I95">
        <v>1</v>
      </c>
    </row>
    <row r="96" spans="1:9" x14ac:dyDescent="0.2">
      <c r="A96" t="s">
        <v>65</v>
      </c>
      <c r="B96">
        <v>2.4</v>
      </c>
      <c r="C96">
        <f>B96/E96*100</f>
        <v>120</v>
      </c>
      <c r="D96" t="s">
        <v>80</v>
      </c>
      <c r="E96">
        <v>2</v>
      </c>
      <c r="F96">
        <v>5</v>
      </c>
      <c r="G96">
        <v>2000</v>
      </c>
      <c r="H96">
        <v>1</v>
      </c>
      <c r="I96">
        <v>1</v>
      </c>
    </row>
    <row r="97" spans="1:9" x14ac:dyDescent="0.2">
      <c r="A97" t="s">
        <v>65</v>
      </c>
      <c r="B97">
        <v>2.5</v>
      </c>
      <c r="C97">
        <f>B97/E97*100</f>
        <v>125</v>
      </c>
      <c r="D97" t="s">
        <v>80</v>
      </c>
      <c r="E97">
        <v>2</v>
      </c>
      <c r="F97">
        <v>6</v>
      </c>
      <c r="G97">
        <v>2000</v>
      </c>
      <c r="H97">
        <v>1</v>
      </c>
      <c r="I97">
        <v>1</v>
      </c>
    </row>
    <row r="98" spans="1:9" x14ac:dyDescent="0.2">
      <c r="A98" t="s">
        <v>65</v>
      </c>
      <c r="B98">
        <v>2.1</v>
      </c>
      <c r="C98">
        <f>B98/E98*100</f>
        <v>105</v>
      </c>
      <c r="D98" t="s">
        <v>80</v>
      </c>
      <c r="E98">
        <v>2</v>
      </c>
      <c r="F98">
        <v>1</v>
      </c>
      <c r="G98">
        <v>4696</v>
      </c>
      <c r="H98">
        <v>1</v>
      </c>
      <c r="I98">
        <v>2</v>
      </c>
    </row>
    <row r="99" spans="1:9" x14ac:dyDescent="0.2">
      <c r="A99" t="s">
        <v>65</v>
      </c>
      <c r="B99">
        <v>2.4</v>
      </c>
      <c r="C99">
        <f>B99/E99*100</f>
        <v>120</v>
      </c>
      <c r="D99" t="s">
        <v>80</v>
      </c>
      <c r="E99">
        <v>2</v>
      </c>
      <c r="F99">
        <v>2</v>
      </c>
      <c r="G99">
        <v>4696</v>
      </c>
      <c r="H99">
        <v>1</v>
      </c>
      <c r="I99">
        <v>2</v>
      </c>
    </row>
    <row r="100" spans="1:9" x14ac:dyDescent="0.2">
      <c r="A100" t="s">
        <v>65</v>
      </c>
      <c r="B100">
        <v>2.4</v>
      </c>
      <c r="C100">
        <f>B100/E100*100</f>
        <v>120</v>
      </c>
      <c r="D100" t="s">
        <v>80</v>
      </c>
      <c r="E100">
        <v>2</v>
      </c>
      <c r="F100">
        <v>3</v>
      </c>
      <c r="G100">
        <v>4696</v>
      </c>
      <c r="H100">
        <v>1</v>
      </c>
      <c r="I100">
        <v>2</v>
      </c>
    </row>
    <row r="101" spans="1:9" x14ac:dyDescent="0.2">
      <c r="A101" t="s">
        <v>65</v>
      </c>
      <c r="B101">
        <v>2.5</v>
      </c>
      <c r="C101">
        <f>B101/E101*100</f>
        <v>125</v>
      </c>
      <c r="D101" t="s">
        <v>80</v>
      </c>
      <c r="E101">
        <v>2</v>
      </c>
      <c r="F101">
        <v>4</v>
      </c>
      <c r="G101">
        <v>4696</v>
      </c>
      <c r="H101">
        <v>1</v>
      </c>
      <c r="I101">
        <v>2</v>
      </c>
    </row>
    <row r="102" spans="1:9" x14ac:dyDescent="0.2">
      <c r="A102" t="s">
        <v>65</v>
      </c>
      <c r="B102">
        <v>2.1</v>
      </c>
      <c r="C102">
        <f>B102/E102*100</f>
        <v>105</v>
      </c>
      <c r="D102" t="s">
        <v>80</v>
      </c>
      <c r="E102">
        <v>2</v>
      </c>
      <c r="F102">
        <v>5</v>
      </c>
      <c r="G102">
        <v>4696</v>
      </c>
      <c r="H102">
        <v>1</v>
      </c>
      <c r="I102">
        <v>2</v>
      </c>
    </row>
    <row r="103" spans="1:9" x14ac:dyDescent="0.2">
      <c r="A103" t="s">
        <v>65</v>
      </c>
      <c r="B103">
        <v>2.2000000000000002</v>
      </c>
      <c r="C103">
        <f>B103/E103*100</f>
        <v>110.00000000000001</v>
      </c>
      <c r="D103" t="s">
        <v>80</v>
      </c>
      <c r="E103">
        <v>2</v>
      </c>
      <c r="F103">
        <v>6</v>
      </c>
      <c r="G103">
        <v>4696</v>
      </c>
      <c r="H103">
        <v>1</v>
      </c>
      <c r="I103">
        <v>2</v>
      </c>
    </row>
    <row r="104" spans="1:9" x14ac:dyDescent="0.2">
      <c r="A104" t="s">
        <v>65</v>
      </c>
      <c r="B104">
        <v>2</v>
      </c>
      <c r="C104">
        <f>B104/E104*100</f>
        <v>100</v>
      </c>
      <c r="D104" t="s">
        <v>80</v>
      </c>
      <c r="E104">
        <v>2</v>
      </c>
      <c r="F104">
        <v>1</v>
      </c>
      <c r="G104">
        <v>4696</v>
      </c>
      <c r="H104">
        <v>5</v>
      </c>
      <c r="I104">
        <v>3</v>
      </c>
    </row>
    <row r="105" spans="1:9" x14ac:dyDescent="0.2">
      <c r="A105" t="s">
        <v>65</v>
      </c>
      <c r="B105">
        <v>2.2000000000000002</v>
      </c>
      <c r="C105">
        <f>B105/E105*100</f>
        <v>110.00000000000001</v>
      </c>
      <c r="D105" t="s">
        <v>80</v>
      </c>
      <c r="E105">
        <v>2</v>
      </c>
      <c r="F105">
        <v>2</v>
      </c>
      <c r="G105">
        <v>4696</v>
      </c>
      <c r="H105">
        <v>5</v>
      </c>
      <c r="I105">
        <v>3</v>
      </c>
    </row>
    <row r="106" spans="1:9" x14ac:dyDescent="0.2">
      <c r="A106" t="s">
        <v>65</v>
      </c>
      <c r="B106">
        <v>2.2000000000000002</v>
      </c>
      <c r="C106">
        <f>B106/E106*100</f>
        <v>110.00000000000001</v>
      </c>
      <c r="D106" t="s">
        <v>80</v>
      </c>
      <c r="E106">
        <v>2</v>
      </c>
      <c r="F106">
        <v>3</v>
      </c>
      <c r="G106">
        <v>4696</v>
      </c>
      <c r="H106">
        <v>5</v>
      </c>
      <c r="I106">
        <v>3</v>
      </c>
    </row>
    <row r="107" spans="1:9" x14ac:dyDescent="0.2">
      <c r="A107" t="s">
        <v>65</v>
      </c>
      <c r="B107">
        <v>2.2999999999999998</v>
      </c>
      <c r="C107">
        <f>B107/E107*100</f>
        <v>114.99999999999999</v>
      </c>
      <c r="D107" t="s">
        <v>80</v>
      </c>
      <c r="E107">
        <v>2</v>
      </c>
      <c r="F107">
        <v>4</v>
      </c>
      <c r="G107">
        <v>4696</v>
      </c>
      <c r="H107">
        <v>5</v>
      </c>
      <c r="I107">
        <v>3</v>
      </c>
    </row>
    <row r="108" spans="1:9" x14ac:dyDescent="0.2">
      <c r="A108" t="s">
        <v>65</v>
      </c>
      <c r="B108">
        <v>2</v>
      </c>
      <c r="C108">
        <f>B108/E108*100</f>
        <v>100</v>
      </c>
      <c r="D108" t="s">
        <v>80</v>
      </c>
      <c r="E108">
        <v>2</v>
      </c>
      <c r="F108">
        <v>5</v>
      </c>
      <c r="G108">
        <v>4696</v>
      </c>
      <c r="H108">
        <v>5</v>
      </c>
      <c r="I108">
        <v>3</v>
      </c>
    </row>
    <row r="109" spans="1:9" x14ac:dyDescent="0.2">
      <c r="A109" t="s">
        <v>65</v>
      </c>
      <c r="B109">
        <v>2</v>
      </c>
      <c r="C109">
        <f>B109/E109*100</f>
        <v>100</v>
      </c>
      <c r="D109" t="s">
        <v>80</v>
      </c>
      <c r="E109">
        <v>2</v>
      </c>
      <c r="F109">
        <v>6</v>
      </c>
      <c r="G109">
        <v>4696</v>
      </c>
      <c r="H109">
        <v>5</v>
      </c>
      <c r="I109">
        <v>3</v>
      </c>
    </row>
    <row r="110" spans="1:9" x14ac:dyDescent="0.2">
      <c r="A110" t="s">
        <v>65</v>
      </c>
      <c r="B110">
        <v>1.8</v>
      </c>
      <c r="C110">
        <f>B110/E110*100</f>
        <v>90</v>
      </c>
      <c r="D110" t="s">
        <v>80</v>
      </c>
      <c r="E110">
        <v>2</v>
      </c>
      <c r="F110">
        <v>1</v>
      </c>
      <c r="G110">
        <v>17000</v>
      </c>
      <c r="H110">
        <v>1</v>
      </c>
      <c r="I110">
        <v>4</v>
      </c>
    </row>
    <row r="111" spans="1:9" x14ac:dyDescent="0.2">
      <c r="A111" t="s">
        <v>65</v>
      </c>
      <c r="B111">
        <v>2</v>
      </c>
      <c r="C111">
        <f>B111/E111*100</f>
        <v>100</v>
      </c>
      <c r="D111" t="s">
        <v>80</v>
      </c>
      <c r="E111">
        <v>2</v>
      </c>
      <c r="F111">
        <v>2</v>
      </c>
      <c r="G111">
        <v>17000</v>
      </c>
      <c r="H111">
        <v>1</v>
      </c>
      <c r="I111">
        <v>4</v>
      </c>
    </row>
    <row r="112" spans="1:9" x14ac:dyDescent="0.2">
      <c r="A112" t="s">
        <v>65</v>
      </c>
      <c r="B112">
        <v>2</v>
      </c>
      <c r="C112">
        <f>B112/E112*100</f>
        <v>100</v>
      </c>
      <c r="D112" t="s">
        <v>80</v>
      </c>
      <c r="E112">
        <v>2</v>
      </c>
      <c r="F112">
        <v>3</v>
      </c>
      <c r="G112">
        <v>17000</v>
      </c>
      <c r="H112">
        <v>1</v>
      </c>
      <c r="I112">
        <v>4</v>
      </c>
    </row>
    <row r="113" spans="1:9" x14ac:dyDescent="0.2">
      <c r="A113" t="s">
        <v>65</v>
      </c>
      <c r="B113">
        <v>2.1</v>
      </c>
      <c r="C113">
        <f>B113/E113*100</f>
        <v>105</v>
      </c>
      <c r="D113" t="s">
        <v>80</v>
      </c>
      <c r="E113">
        <v>2</v>
      </c>
      <c r="F113">
        <v>4</v>
      </c>
      <c r="G113">
        <v>17000</v>
      </c>
      <c r="H113">
        <v>1</v>
      </c>
      <c r="I113">
        <v>4</v>
      </c>
    </row>
    <row r="114" spans="1:9" x14ac:dyDescent="0.2">
      <c r="A114" t="s">
        <v>65</v>
      </c>
      <c r="B114">
        <v>1.9</v>
      </c>
      <c r="C114">
        <f>B114/E114*100</f>
        <v>95</v>
      </c>
      <c r="D114" t="s">
        <v>80</v>
      </c>
      <c r="E114">
        <v>2</v>
      </c>
      <c r="F114">
        <v>5</v>
      </c>
      <c r="G114">
        <v>17000</v>
      </c>
      <c r="H114">
        <v>1</v>
      </c>
      <c r="I114">
        <v>4</v>
      </c>
    </row>
    <row r="115" spans="1:9" x14ac:dyDescent="0.2">
      <c r="A115" t="s">
        <v>65</v>
      </c>
      <c r="B115">
        <v>1.9</v>
      </c>
      <c r="C115">
        <f>B115/E115*100</f>
        <v>95</v>
      </c>
      <c r="D115" t="s">
        <v>80</v>
      </c>
      <c r="E115">
        <v>2</v>
      </c>
      <c r="F115">
        <v>6</v>
      </c>
      <c r="G115">
        <v>17000</v>
      </c>
      <c r="H115">
        <v>1</v>
      </c>
      <c r="I115">
        <v>4</v>
      </c>
    </row>
    <row r="116" spans="1:9" x14ac:dyDescent="0.2">
      <c r="A116" t="s">
        <v>65</v>
      </c>
      <c r="B116">
        <v>1.8</v>
      </c>
      <c r="C116">
        <f>B116/E116*100</f>
        <v>90</v>
      </c>
      <c r="D116" t="s">
        <v>80</v>
      </c>
      <c r="E116">
        <v>2</v>
      </c>
      <c r="F116">
        <v>1</v>
      </c>
      <c r="G116">
        <v>17000</v>
      </c>
      <c r="H116">
        <v>5</v>
      </c>
      <c r="I116">
        <v>5</v>
      </c>
    </row>
    <row r="117" spans="1:9" x14ac:dyDescent="0.2">
      <c r="A117" t="s">
        <v>65</v>
      </c>
      <c r="B117">
        <v>2</v>
      </c>
      <c r="C117">
        <f>B117/E117*100</f>
        <v>100</v>
      </c>
      <c r="D117" t="s">
        <v>80</v>
      </c>
      <c r="E117">
        <v>2</v>
      </c>
      <c r="F117">
        <v>2</v>
      </c>
      <c r="G117">
        <v>17000</v>
      </c>
      <c r="H117">
        <v>5</v>
      </c>
      <c r="I117">
        <v>5</v>
      </c>
    </row>
    <row r="118" spans="1:9" x14ac:dyDescent="0.2">
      <c r="A118" t="s">
        <v>65</v>
      </c>
      <c r="B118">
        <v>2</v>
      </c>
      <c r="C118">
        <f>B118/E118*100</f>
        <v>100</v>
      </c>
      <c r="D118" t="s">
        <v>80</v>
      </c>
      <c r="E118">
        <v>2</v>
      </c>
      <c r="F118">
        <v>3</v>
      </c>
      <c r="G118">
        <v>17000</v>
      </c>
      <c r="H118">
        <v>5</v>
      </c>
      <c r="I118">
        <v>5</v>
      </c>
    </row>
    <row r="119" spans="1:9" x14ac:dyDescent="0.2">
      <c r="A119" t="s">
        <v>65</v>
      </c>
      <c r="B119">
        <v>2.1</v>
      </c>
      <c r="C119">
        <f>B119/E119*100</f>
        <v>105</v>
      </c>
      <c r="D119" t="s">
        <v>80</v>
      </c>
      <c r="E119">
        <v>2</v>
      </c>
      <c r="F119">
        <v>4</v>
      </c>
      <c r="G119">
        <v>17000</v>
      </c>
      <c r="H119">
        <v>5</v>
      </c>
      <c r="I119">
        <v>5</v>
      </c>
    </row>
    <row r="120" spans="1:9" x14ac:dyDescent="0.2">
      <c r="A120" t="s">
        <v>65</v>
      </c>
      <c r="B120">
        <v>1.8</v>
      </c>
      <c r="C120">
        <f>B120/E120*100</f>
        <v>90</v>
      </c>
      <c r="D120" t="s">
        <v>80</v>
      </c>
      <c r="E120">
        <v>2</v>
      </c>
      <c r="F120">
        <v>5</v>
      </c>
      <c r="G120">
        <v>17000</v>
      </c>
      <c r="H120">
        <v>5</v>
      </c>
      <c r="I120">
        <v>5</v>
      </c>
    </row>
    <row r="121" spans="1:9" x14ac:dyDescent="0.2">
      <c r="A121" t="s">
        <v>65</v>
      </c>
      <c r="B121">
        <v>1.9</v>
      </c>
      <c r="C121">
        <f>B121/E121*100</f>
        <v>95</v>
      </c>
      <c r="D121" t="s">
        <v>80</v>
      </c>
      <c r="E121">
        <v>2</v>
      </c>
      <c r="F121">
        <v>6</v>
      </c>
      <c r="G121">
        <v>17000</v>
      </c>
      <c r="H121">
        <v>5</v>
      </c>
      <c r="I121">
        <v>5</v>
      </c>
    </row>
    <row r="122" spans="1:9" x14ac:dyDescent="0.2">
      <c r="A122" t="s">
        <v>72</v>
      </c>
      <c r="B122">
        <v>2.4</v>
      </c>
      <c r="C122">
        <f t="shared" ref="C122:C153" si="3">B122/E122*100</f>
        <v>120</v>
      </c>
      <c r="D122" t="s">
        <v>80</v>
      </c>
      <c r="E122">
        <v>2</v>
      </c>
      <c r="F122">
        <v>1</v>
      </c>
      <c r="G122">
        <v>2000</v>
      </c>
      <c r="H122">
        <v>1</v>
      </c>
      <c r="I122">
        <v>1</v>
      </c>
    </row>
    <row r="123" spans="1:9" x14ac:dyDescent="0.2">
      <c r="A123" t="s">
        <v>72</v>
      </c>
      <c r="B123">
        <v>2.4</v>
      </c>
      <c r="C123">
        <f t="shared" si="3"/>
        <v>120</v>
      </c>
      <c r="D123" t="s">
        <v>80</v>
      </c>
      <c r="E123">
        <v>2</v>
      </c>
      <c r="F123">
        <v>2</v>
      </c>
      <c r="G123">
        <v>2000</v>
      </c>
      <c r="H123">
        <v>1</v>
      </c>
      <c r="I123">
        <v>1</v>
      </c>
    </row>
    <row r="124" spans="1:9" x14ac:dyDescent="0.2">
      <c r="A124" t="s">
        <v>72</v>
      </c>
      <c r="B124">
        <v>2.4</v>
      </c>
      <c r="C124">
        <f t="shared" si="3"/>
        <v>120</v>
      </c>
      <c r="D124" t="s">
        <v>80</v>
      </c>
      <c r="E124">
        <v>2</v>
      </c>
      <c r="F124">
        <v>3</v>
      </c>
      <c r="G124">
        <v>2000</v>
      </c>
      <c r="H124">
        <v>1</v>
      </c>
      <c r="I124">
        <v>1</v>
      </c>
    </row>
    <row r="125" spans="1:9" x14ac:dyDescent="0.2">
      <c r="A125" t="s">
        <v>72</v>
      </c>
      <c r="B125">
        <v>2.2999999999999998</v>
      </c>
      <c r="C125">
        <f t="shared" si="3"/>
        <v>114.99999999999999</v>
      </c>
      <c r="D125" t="s">
        <v>80</v>
      </c>
      <c r="E125">
        <v>2</v>
      </c>
      <c r="F125">
        <v>4</v>
      </c>
      <c r="G125">
        <v>2000</v>
      </c>
      <c r="H125">
        <v>1</v>
      </c>
      <c r="I125">
        <v>1</v>
      </c>
    </row>
    <row r="126" spans="1:9" x14ac:dyDescent="0.2">
      <c r="A126" t="s">
        <v>72</v>
      </c>
      <c r="B126">
        <v>2.2999999999999998</v>
      </c>
      <c r="C126">
        <f t="shared" si="3"/>
        <v>114.99999999999999</v>
      </c>
      <c r="D126" t="s">
        <v>80</v>
      </c>
      <c r="E126">
        <v>2</v>
      </c>
      <c r="F126">
        <v>5</v>
      </c>
      <c r="G126">
        <v>2000</v>
      </c>
      <c r="H126">
        <v>1</v>
      </c>
      <c r="I126">
        <v>1</v>
      </c>
    </row>
    <row r="127" spans="1:9" x14ac:dyDescent="0.2">
      <c r="A127" t="s">
        <v>72</v>
      </c>
      <c r="B127">
        <v>2.6</v>
      </c>
      <c r="C127">
        <f t="shared" si="3"/>
        <v>130</v>
      </c>
      <c r="D127" t="s">
        <v>80</v>
      </c>
      <c r="E127">
        <v>2</v>
      </c>
      <c r="F127">
        <v>6</v>
      </c>
      <c r="G127">
        <v>2000</v>
      </c>
      <c r="H127">
        <v>1</v>
      </c>
      <c r="I127">
        <v>1</v>
      </c>
    </row>
    <row r="128" spans="1:9" x14ac:dyDescent="0.2">
      <c r="A128" t="s">
        <v>72</v>
      </c>
      <c r="B128">
        <v>2.1</v>
      </c>
      <c r="C128">
        <f t="shared" si="3"/>
        <v>105</v>
      </c>
      <c r="D128" t="s">
        <v>80</v>
      </c>
      <c r="E128">
        <v>2</v>
      </c>
      <c r="F128">
        <v>1</v>
      </c>
      <c r="G128">
        <v>4696</v>
      </c>
      <c r="H128">
        <v>1</v>
      </c>
      <c r="I128">
        <v>2</v>
      </c>
    </row>
    <row r="129" spans="1:9" x14ac:dyDescent="0.2">
      <c r="A129" t="s">
        <v>72</v>
      </c>
      <c r="B129">
        <v>2.2000000000000002</v>
      </c>
      <c r="C129">
        <f t="shared" si="3"/>
        <v>110.00000000000001</v>
      </c>
      <c r="D129" t="s">
        <v>80</v>
      </c>
      <c r="E129">
        <v>2</v>
      </c>
      <c r="F129">
        <v>2</v>
      </c>
      <c r="G129">
        <v>4696</v>
      </c>
      <c r="H129">
        <v>1</v>
      </c>
      <c r="I129">
        <v>2</v>
      </c>
    </row>
    <row r="130" spans="1:9" x14ac:dyDescent="0.2">
      <c r="A130" t="s">
        <v>72</v>
      </c>
      <c r="B130">
        <v>2.1</v>
      </c>
      <c r="C130">
        <f t="shared" si="3"/>
        <v>105</v>
      </c>
      <c r="D130" t="s">
        <v>80</v>
      </c>
      <c r="E130">
        <v>2</v>
      </c>
      <c r="F130">
        <v>3</v>
      </c>
      <c r="G130">
        <v>4696</v>
      </c>
      <c r="H130">
        <v>1</v>
      </c>
      <c r="I130">
        <v>2</v>
      </c>
    </row>
    <row r="131" spans="1:9" x14ac:dyDescent="0.2">
      <c r="A131" t="s">
        <v>72</v>
      </c>
      <c r="B131">
        <v>2</v>
      </c>
      <c r="C131">
        <f t="shared" si="3"/>
        <v>100</v>
      </c>
      <c r="D131" t="s">
        <v>80</v>
      </c>
      <c r="E131">
        <v>2</v>
      </c>
      <c r="F131">
        <v>4</v>
      </c>
      <c r="G131">
        <v>4696</v>
      </c>
      <c r="H131">
        <v>1</v>
      </c>
      <c r="I131">
        <v>2</v>
      </c>
    </row>
    <row r="132" spans="1:9" x14ac:dyDescent="0.2">
      <c r="A132" t="s">
        <v>72</v>
      </c>
      <c r="B132">
        <v>2.1</v>
      </c>
      <c r="C132">
        <f t="shared" si="3"/>
        <v>105</v>
      </c>
      <c r="D132" t="s">
        <v>80</v>
      </c>
      <c r="E132">
        <v>2</v>
      </c>
      <c r="F132">
        <v>5</v>
      </c>
      <c r="G132">
        <v>4696</v>
      </c>
      <c r="H132">
        <v>1</v>
      </c>
      <c r="I132">
        <v>2</v>
      </c>
    </row>
    <row r="133" spans="1:9" x14ac:dyDescent="0.2">
      <c r="A133" t="s">
        <v>72</v>
      </c>
      <c r="B133">
        <v>2.5</v>
      </c>
      <c r="C133">
        <f t="shared" si="3"/>
        <v>125</v>
      </c>
      <c r="D133" t="s">
        <v>80</v>
      </c>
      <c r="E133">
        <v>2</v>
      </c>
      <c r="F133">
        <v>6</v>
      </c>
      <c r="G133">
        <v>4696</v>
      </c>
      <c r="H133">
        <v>1</v>
      </c>
      <c r="I133">
        <v>2</v>
      </c>
    </row>
    <row r="134" spans="1:9" x14ac:dyDescent="0.2">
      <c r="A134" t="s">
        <v>72</v>
      </c>
      <c r="B134">
        <v>2</v>
      </c>
      <c r="C134">
        <f t="shared" si="3"/>
        <v>100</v>
      </c>
      <c r="D134" t="s">
        <v>80</v>
      </c>
      <c r="E134">
        <v>2</v>
      </c>
      <c r="F134">
        <v>1</v>
      </c>
      <c r="G134">
        <v>4696</v>
      </c>
      <c r="H134">
        <v>5</v>
      </c>
      <c r="I134">
        <v>3</v>
      </c>
    </row>
    <row r="135" spans="1:9" x14ac:dyDescent="0.2">
      <c r="A135" t="s">
        <v>72</v>
      </c>
      <c r="B135">
        <v>2</v>
      </c>
      <c r="C135">
        <f t="shared" si="3"/>
        <v>100</v>
      </c>
      <c r="D135" t="s">
        <v>80</v>
      </c>
      <c r="E135">
        <v>2</v>
      </c>
      <c r="F135">
        <v>2</v>
      </c>
      <c r="G135">
        <v>4696</v>
      </c>
      <c r="H135">
        <v>5</v>
      </c>
      <c r="I135">
        <v>3</v>
      </c>
    </row>
    <row r="136" spans="1:9" x14ac:dyDescent="0.2">
      <c r="A136" t="s">
        <v>72</v>
      </c>
      <c r="B136">
        <v>2</v>
      </c>
      <c r="C136">
        <f t="shared" si="3"/>
        <v>100</v>
      </c>
      <c r="D136" t="s">
        <v>80</v>
      </c>
      <c r="E136">
        <v>2</v>
      </c>
      <c r="F136">
        <v>3</v>
      </c>
      <c r="G136">
        <v>4696</v>
      </c>
      <c r="H136">
        <v>5</v>
      </c>
      <c r="I136">
        <v>3</v>
      </c>
    </row>
    <row r="137" spans="1:9" x14ac:dyDescent="0.2">
      <c r="A137" t="s">
        <v>72</v>
      </c>
      <c r="B137">
        <v>1.9</v>
      </c>
      <c r="C137">
        <f t="shared" si="3"/>
        <v>95</v>
      </c>
      <c r="D137" t="s">
        <v>80</v>
      </c>
      <c r="E137">
        <v>2</v>
      </c>
      <c r="F137">
        <v>4</v>
      </c>
      <c r="G137">
        <v>4696</v>
      </c>
      <c r="H137">
        <v>5</v>
      </c>
      <c r="I137">
        <v>3</v>
      </c>
    </row>
    <row r="138" spans="1:9" x14ac:dyDescent="0.2">
      <c r="A138" t="s">
        <v>72</v>
      </c>
      <c r="B138">
        <v>2</v>
      </c>
      <c r="C138">
        <f t="shared" si="3"/>
        <v>100</v>
      </c>
      <c r="D138" t="s">
        <v>80</v>
      </c>
      <c r="E138">
        <v>2</v>
      </c>
      <c r="F138">
        <v>5</v>
      </c>
      <c r="G138">
        <v>4696</v>
      </c>
      <c r="H138">
        <v>5</v>
      </c>
      <c r="I138">
        <v>3</v>
      </c>
    </row>
    <row r="139" spans="1:9" x14ac:dyDescent="0.2">
      <c r="A139" t="s">
        <v>72</v>
      </c>
      <c r="B139">
        <v>2.2000000000000002</v>
      </c>
      <c r="C139">
        <f t="shared" si="3"/>
        <v>110.00000000000001</v>
      </c>
      <c r="D139" t="s">
        <v>80</v>
      </c>
      <c r="E139">
        <v>2</v>
      </c>
      <c r="F139">
        <v>6</v>
      </c>
      <c r="G139">
        <v>4696</v>
      </c>
      <c r="H139">
        <v>5</v>
      </c>
      <c r="I139">
        <v>3</v>
      </c>
    </row>
    <row r="140" spans="1:9" x14ac:dyDescent="0.2">
      <c r="A140" t="s">
        <v>72</v>
      </c>
      <c r="B140">
        <v>1.9</v>
      </c>
      <c r="C140">
        <f t="shared" si="3"/>
        <v>95</v>
      </c>
      <c r="D140" t="s">
        <v>80</v>
      </c>
      <c r="E140">
        <v>2</v>
      </c>
      <c r="F140">
        <v>1</v>
      </c>
      <c r="G140">
        <v>17000</v>
      </c>
      <c r="H140">
        <v>1</v>
      </c>
      <c r="I140">
        <v>4</v>
      </c>
    </row>
    <row r="141" spans="1:9" x14ac:dyDescent="0.2">
      <c r="A141" t="s">
        <v>72</v>
      </c>
      <c r="B141">
        <v>2</v>
      </c>
      <c r="C141">
        <f t="shared" si="3"/>
        <v>100</v>
      </c>
      <c r="D141" t="s">
        <v>80</v>
      </c>
      <c r="E141">
        <v>2</v>
      </c>
      <c r="F141">
        <v>2</v>
      </c>
      <c r="G141">
        <v>17000</v>
      </c>
      <c r="H141">
        <v>1</v>
      </c>
      <c r="I141">
        <v>4</v>
      </c>
    </row>
    <row r="142" spans="1:9" x14ac:dyDescent="0.2">
      <c r="A142" t="s">
        <v>72</v>
      </c>
      <c r="B142">
        <v>2</v>
      </c>
      <c r="C142">
        <f t="shared" si="3"/>
        <v>100</v>
      </c>
      <c r="D142" t="s">
        <v>80</v>
      </c>
      <c r="E142">
        <v>2</v>
      </c>
      <c r="F142">
        <v>3</v>
      </c>
      <c r="G142">
        <v>17000</v>
      </c>
      <c r="H142">
        <v>1</v>
      </c>
      <c r="I142">
        <v>4</v>
      </c>
    </row>
    <row r="143" spans="1:9" x14ac:dyDescent="0.2">
      <c r="A143" t="s">
        <v>72</v>
      </c>
      <c r="B143">
        <v>1.9</v>
      </c>
      <c r="C143">
        <f t="shared" si="3"/>
        <v>95</v>
      </c>
      <c r="D143" t="s">
        <v>80</v>
      </c>
      <c r="E143">
        <v>2</v>
      </c>
      <c r="F143">
        <v>4</v>
      </c>
      <c r="G143">
        <v>17000</v>
      </c>
      <c r="H143">
        <v>1</v>
      </c>
      <c r="I143">
        <v>4</v>
      </c>
    </row>
    <row r="144" spans="1:9" x14ac:dyDescent="0.2">
      <c r="A144" t="s">
        <v>72</v>
      </c>
      <c r="B144">
        <v>1.9</v>
      </c>
      <c r="C144">
        <f t="shared" si="3"/>
        <v>95</v>
      </c>
      <c r="D144" t="s">
        <v>80</v>
      </c>
      <c r="E144">
        <v>2</v>
      </c>
      <c r="F144">
        <v>5</v>
      </c>
      <c r="G144">
        <v>17000</v>
      </c>
      <c r="H144">
        <v>1</v>
      </c>
      <c r="I144">
        <v>4</v>
      </c>
    </row>
    <row r="145" spans="1:9" x14ac:dyDescent="0.2">
      <c r="A145" t="s">
        <v>72</v>
      </c>
      <c r="B145">
        <v>2.2000000000000002</v>
      </c>
      <c r="C145">
        <f t="shared" si="3"/>
        <v>110.00000000000001</v>
      </c>
      <c r="D145" t="s">
        <v>80</v>
      </c>
      <c r="E145">
        <v>2</v>
      </c>
      <c r="F145">
        <v>6</v>
      </c>
      <c r="G145">
        <v>17000</v>
      </c>
      <c r="H145">
        <v>1</v>
      </c>
      <c r="I145">
        <v>4</v>
      </c>
    </row>
    <row r="146" spans="1:9" x14ac:dyDescent="0.2">
      <c r="A146" t="s">
        <v>72</v>
      </c>
      <c r="B146">
        <v>1.8</v>
      </c>
      <c r="C146">
        <f t="shared" si="3"/>
        <v>90</v>
      </c>
      <c r="D146" t="s">
        <v>80</v>
      </c>
      <c r="E146">
        <v>2</v>
      </c>
      <c r="F146">
        <v>1</v>
      </c>
      <c r="G146">
        <v>17000</v>
      </c>
      <c r="H146">
        <v>5</v>
      </c>
      <c r="I146">
        <v>5</v>
      </c>
    </row>
    <row r="147" spans="1:9" x14ac:dyDescent="0.2">
      <c r="A147" t="s">
        <v>72</v>
      </c>
      <c r="B147">
        <v>2</v>
      </c>
      <c r="C147">
        <f t="shared" si="3"/>
        <v>100</v>
      </c>
      <c r="D147" t="s">
        <v>80</v>
      </c>
      <c r="E147">
        <v>2</v>
      </c>
      <c r="F147">
        <v>2</v>
      </c>
      <c r="G147">
        <v>17000</v>
      </c>
      <c r="H147">
        <v>5</v>
      </c>
      <c r="I147">
        <v>5</v>
      </c>
    </row>
    <row r="148" spans="1:9" x14ac:dyDescent="0.2">
      <c r="A148" t="s">
        <v>72</v>
      </c>
      <c r="B148">
        <v>2</v>
      </c>
      <c r="C148">
        <f t="shared" si="3"/>
        <v>100</v>
      </c>
      <c r="D148" t="s">
        <v>80</v>
      </c>
      <c r="E148">
        <v>2</v>
      </c>
      <c r="F148">
        <v>3</v>
      </c>
      <c r="G148">
        <v>17000</v>
      </c>
      <c r="H148">
        <v>5</v>
      </c>
      <c r="I148">
        <v>5</v>
      </c>
    </row>
    <row r="149" spans="1:9" x14ac:dyDescent="0.2">
      <c r="A149" t="s">
        <v>72</v>
      </c>
      <c r="B149">
        <v>1.8</v>
      </c>
      <c r="C149">
        <f t="shared" si="3"/>
        <v>90</v>
      </c>
      <c r="D149" t="s">
        <v>80</v>
      </c>
      <c r="E149">
        <v>2</v>
      </c>
      <c r="F149">
        <v>4</v>
      </c>
      <c r="G149">
        <v>17000</v>
      </c>
      <c r="H149">
        <v>5</v>
      </c>
      <c r="I149">
        <v>5</v>
      </c>
    </row>
    <row r="150" spans="1:9" x14ac:dyDescent="0.2">
      <c r="A150" t="s">
        <v>72</v>
      </c>
      <c r="B150">
        <v>1.8</v>
      </c>
      <c r="C150">
        <f t="shared" si="3"/>
        <v>90</v>
      </c>
      <c r="D150" t="s">
        <v>80</v>
      </c>
      <c r="E150">
        <v>2</v>
      </c>
      <c r="F150">
        <v>5</v>
      </c>
      <c r="G150">
        <v>17000</v>
      </c>
      <c r="H150">
        <v>5</v>
      </c>
      <c r="I150">
        <v>5</v>
      </c>
    </row>
    <row r="151" spans="1:9" x14ac:dyDescent="0.2">
      <c r="A151" t="s">
        <v>72</v>
      </c>
      <c r="B151">
        <v>2.2000000000000002</v>
      </c>
      <c r="C151">
        <f t="shared" si="3"/>
        <v>110.00000000000001</v>
      </c>
      <c r="D151" t="s">
        <v>80</v>
      </c>
      <c r="E151">
        <v>2</v>
      </c>
      <c r="F151">
        <v>6</v>
      </c>
      <c r="G151">
        <v>17000</v>
      </c>
      <c r="H151">
        <v>5</v>
      </c>
      <c r="I151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workbookViewId="0">
      <selection activeCell="H31" sqref="H31"/>
    </sheetView>
  </sheetViews>
  <sheetFormatPr baseColWidth="10" defaultRowHeight="16" x14ac:dyDescent="0.2"/>
  <sheetData>
    <row r="1" spans="1:19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9" x14ac:dyDescent="0.2">
      <c r="A2" t="s">
        <v>25</v>
      </c>
      <c r="B2" t="s">
        <v>26</v>
      </c>
      <c r="C2" t="s">
        <v>27</v>
      </c>
      <c r="D2" t="s">
        <v>28</v>
      </c>
      <c r="E2" s="4">
        <v>44071.74722222222</v>
      </c>
      <c r="F2">
        <v>21765</v>
      </c>
      <c r="G2">
        <v>24431</v>
      </c>
      <c r="H2">
        <v>11.75</v>
      </c>
      <c r="I2">
        <v>27.95</v>
      </c>
      <c r="J2">
        <v>7502000</v>
      </c>
      <c r="K2">
        <v>17.3</v>
      </c>
      <c r="L2">
        <v>17.07</v>
      </c>
      <c r="M2">
        <v>2.1080000000000001</v>
      </c>
    </row>
    <row r="3" spans="1:19" x14ac:dyDescent="0.2">
      <c r="A3" t="s">
        <v>25</v>
      </c>
      <c r="B3" t="s">
        <v>26</v>
      </c>
      <c r="C3" t="s">
        <v>29</v>
      </c>
      <c r="D3" t="s">
        <v>28</v>
      </c>
      <c r="E3" s="4">
        <v>44071.747916666667</v>
      </c>
      <c r="F3">
        <v>21241</v>
      </c>
      <c r="G3">
        <v>23728</v>
      </c>
      <c r="H3">
        <v>11.75</v>
      </c>
      <c r="I3">
        <v>27.95</v>
      </c>
      <c r="J3">
        <v>7341000</v>
      </c>
      <c r="K3">
        <v>17.39</v>
      </c>
      <c r="L3">
        <v>17.149999999999999</v>
      </c>
      <c r="M3">
        <v>2.1349999999999998</v>
      </c>
    </row>
    <row r="4" spans="1:19" x14ac:dyDescent="0.2">
      <c r="A4" t="s">
        <v>25</v>
      </c>
      <c r="B4" t="s">
        <v>26</v>
      </c>
      <c r="C4" t="s">
        <v>30</v>
      </c>
      <c r="D4" t="s">
        <v>28</v>
      </c>
      <c r="E4" s="4">
        <v>44071.748611111107</v>
      </c>
      <c r="F4">
        <v>21037</v>
      </c>
      <c r="G4">
        <v>23449</v>
      </c>
      <c r="H4">
        <v>11.75</v>
      </c>
      <c r="I4">
        <v>27.95</v>
      </c>
      <c r="J4">
        <v>7117000</v>
      </c>
      <c r="K4">
        <v>17.350000000000001</v>
      </c>
      <c r="L4">
        <v>17.16</v>
      </c>
      <c r="M4">
        <v>2.1560000000000001</v>
      </c>
    </row>
    <row r="8" spans="1:19" x14ac:dyDescent="0.2">
      <c r="I8" t="s">
        <v>31</v>
      </c>
      <c r="J8">
        <f>AVERAGE(J2:J4)</f>
        <v>7320000</v>
      </c>
      <c r="K8">
        <f>AVERAGE(K2:K4)</f>
        <v>17.346666666666668</v>
      </c>
      <c r="L8">
        <f>AVERAGE(L2:L4)</f>
        <v>17.126666666666665</v>
      </c>
      <c r="M8">
        <f>AVERAGE(M2:M4)</f>
        <v>2.1330000000000005</v>
      </c>
    </row>
    <row r="12" spans="1:19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  <c r="S12" t="s">
        <v>38</v>
      </c>
    </row>
    <row r="13" spans="1:19" x14ac:dyDescent="0.2">
      <c r="G13">
        <v>1</v>
      </c>
      <c r="H13">
        <f t="shared" ref="H13:H19" si="0">$J$8/(1/G13)</f>
        <v>7320000</v>
      </c>
      <c r="I13">
        <f t="shared" ref="I13:I19" si="1">H13*$Q$13</f>
        <v>20005882443.767178</v>
      </c>
      <c r="K13">
        <f>I13*10^(-9)</f>
        <v>20.005882443767177</v>
      </c>
      <c r="L13">
        <f>K13*1.3</f>
        <v>26.007647176897333</v>
      </c>
      <c r="Q13">
        <f>4/3*3.141592*(K8/2)^3</f>
        <v>2733.0440496949695</v>
      </c>
      <c r="R13" t="s">
        <v>38</v>
      </c>
    </row>
    <row r="14" spans="1:19" x14ac:dyDescent="0.2">
      <c r="G14">
        <v>0.891459</v>
      </c>
      <c r="H14">
        <f t="shared" si="0"/>
        <v>6525479.8799999999</v>
      </c>
      <c r="I14">
        <f t="shared" si="1"/>
        <v>17834423957.438244</v>
      </c>
      <c r="K14">
        <f t="shared" ref="K14:K19" si="2">I14*10^(-9)</f>
        <v>17.834423957438243</v>
      </c>
      <c r="L14">
        <f t="shared" ref="L14:L19" si="3">K14*1.3</f>
        <v>23.184751144669718</v>
      </c>
    </row>
    <row r="15" spans="1:19" x14ac:dyDescent="0.2">
      <c r="G15">
        <v>0.1</v>
      </c>
      <c r="H15">
        <f t="shared" si="0"/>
        <v>732000</v>
      </c>
      <c r="I15">
        <f t="shared" si="1"/>
        <v>2000588244.3767178</v>
      </c>
      <c r="K15">
        <f t="shared" si="2"/>
        <v>2.000588244376718</v>
      </c>
      <c r="L15">
        <f t="shared" si="3"/>
        <v>2.6007647176897337</v>
      </c>
    </row>
    <row r="16" spans="1:19" x14ac:dyDescent="0.2">
      <c r="G16">
        <v>0.04</v>
      </c>
      <c r="H16">
        <f t="shared" si="0"/>
        <v>292800</v>
      </c>
      <c r="I16">
        <f t="shared" si="1"/>
        <v>800235297.75068712</v>
      </c>
      <c r="K16">
        <f t="shared" si="2"/>
        <v>0.80023529775068714</v>
      </c>
      <c r="L16">
        <f t="shared" si="3"/>
        <v>1.0403058870758932</v>
      </c>
    </row>
    <row r="17" spans="7:14" x14ac:dyDescent="0.2">
      <c r="G17">
        <v>0.02</v>
      </c>
      <c r="H17">
        <f t="shared" si="0"/>
        <v>146400</v>
      </c>
      <c r="I17">
        <f t="shared" si="1"/>
        <v>400117648.87534356</v>
      </c>
      <c r="K17">
        <f t="shared" si="2"/>
        <v>0.40011764887534357</v>
      </c>
      <c r="L17">
        <f t="shared" si="3"/>
        <v>0.52015294353794661</v>
      </c>
    </row>
    <row r="18" spans="7:14" x14ac:dyDescent="0.2">
      <c r="G18">
        <v>0.01</v>
      </c>
      <c r="H18">
        <f t="shared" si="0"/>
        <v>73200</v>
      </c>
      <c r="I18">
        <f t="shared" si="1"/>
        <v>200058824.43767178</v>
      </c>
      <c r="K18">
        <f t="shared" si="2"/>
        <v>0.20005882443767178</v>
      </c>
      <c r="L18">
        <f t="shared" si="3"/>
        <v>0.26007647176897331</v>
      </c>
    </row>
    <row r="19" spans="7:14" x14ac:dyDescent="0.2">
      <c r="G19">
        <v>5.0000000000000001E-3</v>
      </c>
      <c r="H19">
        <f t="shared" si="0"/>
        <v>36600</v>
      </c>
      <c r="I19">
        <f t="shared" si="1"/>
        <v>100029412.21883589</v>
      </c>
      <c r="K19">
        <f t="shared" si="2"/>
        <v>0.10002941221883589</v>
      </c>
      <c r="L19">
        <f t="shared" si="3"/>
        <v>0.13003823588448665</v>
      </c>
    </row>
    <row r="22" spans="7:14" x14ac:dyDescent="0.2">
      <c r="I22" t="s">
        <v>39</v>
      </c>
    </row>
    <row r="23" spans="7:14" x14ac:dyDescent="0.2">
      <c r="I23" t="s">
        <v>40</v>
      </c>
    </row>
    <row r="25" spans="7:14" x14ac:dyDescent="0.2">
      <c r="I25" t="s">
        <v>41</v>
      </c>
      <c r="N25">
        <f>2000000000/(Q13*J8)</f>
        <v>9.9970596429406644E-2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5"/>
  <sheetViews>
    <sheetView workbookViewId="0">
      <selection activeCell="G18" sqref="G18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8" x14ac:dyDescent="0.2">
      <c r="B2" t="s">
        <v>61</v>
      </c>
      <c r="C2" t="s">
        <v>62</v>
      </c>
      <c r="D2" t="s">
        <v>28</v>
      </c>
      <c r="E2" s="4">
        <v>44120.556944444441</v>
      </c>
      <c r="F2">
        <v>5449</v>
      </c>
      <c r="G2">
        <v>5568</v>
      </c>
      <c r="H2">
        <v>11.52</v>
      </c>
      <c r="I2">
        <v>28.63</v>
      </c>
      <c r="J2">
        <v>1604000</v>
      </c>
      <c r="K2">
        <v>14.94</v>
      </c>
      <c r="L2">
        <v>14.62</v>
      </c>
      <c r="M2">
        <v>1.901</v>
      </c>
    </row>
    <row r="3" spans="1:18" x14ac:dyDescent="0.2">
      <c r="B3" t="s">
        <v>61</v>
      </c>
      <c r="C3" t="s">
        <v>63</v>
      </c>
      <c r="D3" t="s">
        <v>28</v>
      </c>
      <c r="E3" s="4">
        <v>44120.558333333327</v>
      </c>
      <c r="F3">
        <v>5641</v>
      </c>
      <c r="G3">
        <v>5766</v>
      </c>
      <c r="H3">
        <v>11.52</v>
      </c>
      <c r="I3">
        <v>28.63</v>
      </c>
      <c r="J3">
        <v>1610000</v>
      </c>
      <c r="K3">
        <v>14.95</v>
      </c>
      <c r="L3">
        <v>14.66</v>
      </c>
      <c r="M3">
        <v>1.948</v>
      </c>
    </row>
    <row r="4" spans="1:18" x14ac:dyDescent="0.2">
      <c r="B4" t="s">
        <v>61</v>
      </c>
      <c r="C4" t="s">
        <v>64</v>
      </c>
      <c r="D4" t="s">
        <v>28</v>
      </c>
      <c r="E4" s="4">
        <v>44120.559027777781</v>
      </c>
      <c r="F4">
        <v>5917</v>
      </c>
      <c r="G4">
        <v>6053</v>
      </c>
      <c r="H4">
        <v>11.52</v>
      </c>
      <c r="I4">
        <v>28.63</v>
      </c>
      <c r="J4">
        <v>1691000</v>
      </c>
      <c r="K4">
        <v>14.93</v>
      </c>
      <c r="L4">
        <v>14.64</v>
      </c>
      <c r="M4">
        <v>1.9430000000000001</v>
      </c>
    </row>
    <row r="8" spans="1:18" x14ac:dyDescent="0.2">
      <c r="I8" t="s">
        <v>31</v>
      </c>
      <c r="J8">
        <f>AVERAGE(J2:J4)</f>
        <v>1635000</v>
      </c>
      <c r="K8">
        <f>AVERAGE(K2:K4)</f>
        <v>14.94</v>
      </c>
      <c r="L8">
        <f>AVERAGE(L2:L4)</f>
        <v>14.64</v>
      </c>
      <c r="M8">
        <f>AVERAGE(M2:M4)</f>
        <v>1.9306666666666665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 t="shared" ref="H13:H19" si="0">$J$8/(1/G13)</f>
        <v>1635000</v>
      </c>
      <c r="I13">
        <f t="shared" ref="I13:I19" si="1">H13*$Q$13</f>
        <v>2854749998.4547348</v>
      </c>
      <c r="K13">
        <f>I13*10^(-9)</f>
        <v>2.8547499984547349</v>
      </c>
      <c r="L13">
        <f>K13*1.3</f>
        <v>3.7111749979911552</v>
      </c>
      <c r="Q13">
        <f>4/3*3.141592*(K8/2)^3</f>
        <v>1746.024463886688</v>
      </c>
      <c r="R13" t="s">
        <v>38</v>
      </c>
    </row>
    <row r="14" spans="1:18" x14ac:dyDescent="0.2">
      <c r="G14">
        <v>0.891459</v>
      </c>
      <c r="H14">
        <f t="shared" si="0"/>
        <v>1457535.4650000001</v>
      </c>
      <c r="I14">
        <f t="shared" si="1"/>
        <v>2544892578.8724594</v>
      </c>
      <c r="K14">
        <f t="shared" ref="K14:K19" si="2">I14*10^(-9)</f>
        <v>2.5448925788724597</v>
      </c>
      <c r="L14">
        <f t="shared" ref="L14:L19" si="3">K14*1.3</f>
        <v>3.3083603525341978</v>
      </c>
    </row>
    <row r="15" spans="1:18" x14ac:dyDescent="0.2">
      <c r="G15">
        <v>6.7000000000000004E-2</v>
      </c>
      <c r="H15">
        <f t="shared" si="0"/>
        <v>109545.00000000001</v>
      </c>
      <c r="I15">
        <f t="shared" si="1"/>
        <v>191268249.89646727</v>
      </c>
      <c r="K15">
        <f t="shared" si="2"/>
        <v>0.19126824989646729</v>
      </c>
      <c r="L15">
        <f t="shared" si="3"/>
        <v>0.24864872486540748</v>
      </c>
    </row>
    <row r="16" spans="1:18" x14ac:dyDescent="0.2">
      <c r="G16">
        <v>0.04</v>
      </c>
      <c r="H16">
        <f t="shared" si="0"/>
        <v>65400</v>
      </c>
      <c r="I16">
        <f t="shared" si="1"/>
        <v>114189999.93818939</v>
      </c>
      <c r="K16">
        <f t="shared" si="2"/>
        <v>0.11418999993818939</v>
      </c>
      <c r="L16">
        <f t="shared" si="3"/>
        <v>0.14844699991964622</v>
      </c>
    </row>
    <row r="17" spans="7:16" x14ac:dyDescent="0.2">
      <c r="G17">
        <v>0.7</v>
      </c>
      <c r="H17">
        <f t="shared" si="0"/>
        <v>1144500</v>
      </c>
      <c r="I17">
        <f t="shared" si="1"/>
        <v>1998324998.9183145</v>
      </c>
      <c r="K17">
        <f t="shared" si="2"/>
        <v>1.9983249989183145</v>
      </c>
      <c r="L17">
        <f t="shared" si="3"/>
        <v>2.5978224985938088</v>
      </c>
    </row>
    <row r="18" spans="7:16" x14ac:dyDescent="0.2">
      <c r="G18">
        <v>0.01</v>
      </c>
      <c r="H18">
        <f t="shared" si="0"/>
        <v>16350</v>
      </c>
      <c r="I18">
        <f t="shared" si="1"/>
        <v>28547499.984547347</v>
      </c>
      <c r="K18">
        <f t="shared" si="2"/>
        <v>2.8547499984547347E-2</v>
      </c>
      <c r="L18">
        <f t="shared" si="3"/>
        <v>3.7111749979911554E-2</v>
      </c>
    </row>
    <row r="19" spans="7:16" x14ac:dyDescent="0.2">
      <c r="G19">
        <v>5.0000000000000001E-3</v>
      </c>
      <c r="H19">
        <f t="shared" si="0"/>
        <v>8175</v>
      </c>
      <c r="I19">
        <f t="shared" si="1"/>
        <v>14273749.992273673</v>
      </c>
      <c r="K19">
        <f t="shared" si="2"/>
        <v>1.4273749992273673E-2</v>
      </c>
      <c r="L19">
        <f t="shared" si="3"/>
        <v>1.8555874989955777E-2</v>
      </c>
    </row>
    <row r="22" spans="7:16" x14ac:dyDescent="0.2">
      <c r="I22" t="s">
        <v>39</v>
      </c>
    </row>
    <row r="23" spans="7:16" x14ac:dyDescent="0.2">
      <c r="I23" t="s">
        <v>40</v>
      </c>
    </row>
    <row r="24" spans="7:16" x14ac:dyDescent="0.2">
      <c r="P24">
        <f>0.7*6</f>
        <v>4.1999999999999993</v>
      </c>
    </row>
    <row r="25" spans="7:16" x14ac:dyDescent="0.2">
      <c r="I25" t="s">
        <v>41</v>
      </c>
      <c r="N25">
        <f>2000000000/(Q13*J8)</f>
        <v>0.70058674177514402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21" workbookViewId="0">
      <selection activeCell="E48" sqref="E48"/>
    </sheetView>
  </sheetViews>
  <sheetFormatPr baseColWidth="10" defaultRowHeight="16" x14ac:dyDescent="0.2"/>
  <sheetData>
    <row r="1" spans="1:11" x14ac:dyDescent="0.2">
      <c r="A1" t="s">
        <v>0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9</v>
      </c>
      <c r="D4" t="s">
        <v>4</v>
      </c>
      <c r="G4">
        <v>2.4</v>
      </c>
      <c r="H4" s="2">
        <v>2.1</v>
      </c>
      <c r="I4" s="2">
        <v>2</v>
      </c>
      <c r="J4">
        <v>1.9</v>
      </c>
      <c r="K4">
        <v>1.8</v>
      </c>
    </row>
    <row r="5" spans="1:11" x14ac:dyDescent="0.2">
      <c r="A5">
        <v>2</v>
      </c>
      <c r="C5" t="s">
        <v>9</v>
      </c>
      <c r="D5" t="s">
        <v>4</v>
      </c>
      <c r="G5">
        <v>2.4</v>
      </c>
      <c r="H5">
        <v>2.2000000000000002</v>
      </c>
      <c r="I5" s="2">
        <v>2</v>
      </c>
      <c r="J5">
        <v>2</v>
      </c>
      <c r="K5">
        <v>2</v>
      </c>
    </row>
    <row r="6" spans="1:11" x14ac:dyDescent="0.2">
      <c r="A6">
        <v>3</v>
      </c>
      <c r="C6" t="s">
        <v>9</v>
      </c>
      <c r="D6" t="s">
        <v>4</v>
      </c>
      <c r="G6">
        <v>2.4</v>
      </c>
      <c r="H6" s="2">
        <v>2.1</v>
      </c>
      <c r="I6" s="2">
        <v>2</v>
      </c>
      <c r="J6">
        <v>2</v>
      </c>
      <c r="K6">
        <v>2</v>
      </c>
    </row>
    <row r="7" spans="1:11" x14ac:dyDescent="0.2">
      <c r="A7">
        <v>4</v>
      </c>
      <c r="C7" t="s">
        <v>9</v>
      </c>
      <c r="D7" t="s">
        <v>4</v>
      </c>
      <c r="G7">
        <v>2.2999999999999998</v>
      </c>
      <c r="H7" s="2">
        <v>2</v>
      </c>
      <c r="I7">
        <v>1.9</v>
      </c>
      <c r="J7">
        <v>1.9</v>
      </c>
      <c r="K7">
        <v>1.8</v>
      </c>
    </row>
    <row r="8" spans="1:11" x14ac:dyDescent="0.2">
      <c r="A8">
        <v>5</v>
      </c>
      <c r="C8" t="s">
        <v>9</v>
      </c>
      <c r="D8" t="s">
        <v>4</v>
      </c>
      <c r="G8">
        <v>2.2999999999999998</v>
      </c>
      <c r="H8" s="2">
        <v>2.1</v>
      </c>
      <c r="I8" s="2">
        <v>2</v>
      </c>
      <c r="J8">
        <v>1.9</v>
      </c>
      <c r="K8">
        <v>1.8</v>
      </c>
    </row>
    <row r="9" spans="1:11" x14ac:dyDescent="0.2">
      <c r="A9">
        <v>6</v>
      </c>
      <c r="C9" t="s">
        <v>9</v>
      </c>
      <c r="D9" t="s">
        <v>4</v>
      </c>
      <c r="G9">
        <v>2.6</v>
      </c>
      <c r="H9" s="2">
        <v>2.5</v>
      </c>
      <c r="I9">
        <v>2.2000000000000002</v>
      </c>
      <c r="J9">
        <v>2.2000000000000002</v>
      </c>
      <c r="K9">
        <v>2.2000000000000002</v>
      </c>
    </row>
    <row r="11" spans="1:11" x14ac:dyDescent="0.2">
      <c r="G11">
        <f>AVERAGE(G4:G9)</f>
        <v>2.4</v>
      </c>
      <c r="H11">
        <f t="shared" ref="H11:K11" si="0">AVERAGE(H4:H9)</f>
        <v>2.1666666666666665</v>
      </c>
      <c r="I11">
        <f t="shared" si="0"/>
        <v>2.0166666666666671</v>
      </c>
      <c r="J11">
        <f t="shared" si="0"/>
        <v>1.9833333333333336</v>
      </c>
      <c r="K11">
        <f t="shared" si="0"/>
        <v>1.9333333333333336</v>
      </c>
    </row>
    <row r="15" spans="1:11" x14ac:dyDescent="0.2">
      <c r="A15">
        <v>7</v>
      </c>
      <c r="C15" t="s">
        <v>3</v>
      </c>
      <c r="D15" t="s">
        <v>4</v>
      </c>
      <c r="G15" s="2">
        <v>3</v>
      </c>
      <c r="H15">
        <v>2.2999999999999998</v>
      </c>
      <c r="I15">
        <v>2.1</v>
      </c>
      <c r="J15" s="2">
        <v>2</v>
      </c>
      <c r="K15" s="2">
        <v>2</v>
      </c>
    </row>
    <row r="18" spans="3:11" x14ac:dyDescent="0.2">
      <c r="F18" t="s">
        <v>67</v>
      </c>
      <c r="G18">
        <v>1</v>
      </c>
      <c r="H18">
        <v>2</v>
      </c>
      <c r="I18">
        <v>3</v>
      </c>
      <c r="J18">
        <v>4</v>
      </c>
      <c r="K18">
        <v>5</v>
      </c>
    </row>
    <row r="19" spans="3:11" x14ac:dyDescent="0.2">
      <c r="F19" t="s">
        <v>69</v>
      </c>
      <c r="G19">
        <f>G11/2*100</f>
        <v>120</v>
      </c>
      <c r="H19">
        <f t="shared" ref="H19:K19" si="1">H11/2*100</f>
        <v>108.33333333333333</v>
      </c>
      <c r="I19">
        <f t="shared" si="1"/>
        <v>100.83333333333336</v>
      </c>
      <c r="J19">
        <f t="shared" si="1"/>
        <v>99.166666666666686</v>
      </c>
      <c r="K19">
        <f t="shared" si="1"/>
        <v>96.666666666666686</v>
      </c>
    </row>
    <row r="22" spans="3:11" ht="34" x14ac:dyDescent="0.2">
      <c r="C22" s="7" t="s">
        <v>71</v>
      </c>
      <c r="D22" s="7" t="s">
        <v>75</v>
      </c>
      <c r="E22" t="s">
        <v>79</v>
      </c>
      <c r="F22" s="7" t="s">
        <v>77</v>
      </c>
      <c r="G22" s="7" t="s">
        <v>76</v>
      </c>
      <c r="H22" s="7" t="s">
        <v>73</v>
      </c>
      <c r="I22" s="7" t="s">
        <v>74</v>
      </c>
    </row>
    <row r="23" spans="3:11" x14ac:dyDescent="0.2">
      <c r="C23" t="s">
        <v>72</v>
      </c>
      <c r="D23">
        <v>2.4</v>
      </c>
      <c r="E23" t="s">
        <v>80</v>
      </c>
      <c r="F23">
        <v>2</v>
      </c>
      <c r="G23">
        <v>1</v>
      </c>
      <c r="H23">
        <v>2000</v>
      </c>
      <c r="I23">
        <v>1</v>
      </c>
    </row>
    <row r="24" spans="3:11" x14ac:dyDescent="0.2">
      <c r="C24" t="s">
        <v>72</v>
      </c>
      <c r="D24">
        <v>2.4</v>
      </c>
      <c r="E24" t="s">
        <v>80</v>
      </c>
      <c r="F24">
        <v>2</v>
      </c>
      <c r="G24">
        <v>2</v>
      </c>
      <c r="H24">
        <v>2000</v>
      </c>
      <c r="I24">
        <v>1</v>
      </c>
    </row>
    <row r="25" spans="3:11" x14ac:dyDescent="0.2">
      <c r="C25" t="s">
        <v>72</v>
      </c>
      <c r="D25">
        <v>2.4</v>
      </c>
      <c r="E25" t="s">
        <v>80</v>
      </c>
      <c r="F25">
        <v>2</v>
      </c>
      <c r="G25">
        <v>3</v>
      </c>
      <c r="H25">
        <v>2000</v>
      </c>
      <c r="I25">
        <v>1</v>
      </c>
    </row>
    <row r="26" spans="3:11" x14ac:dyDescent="0.2">
      <c r="C26" t="s">
        <v>72</v>
      </c>
      <c r="D26">
        <v>2.2999999999999998</v>
      </c>
      <c r="E26" t="s">
        <v>80</v>
      </c>
      <c r="F26">
        <v>2</v>
      </c>
      <c r="G26">
        <v>4</v>
      </c>
      <c r="H26">
        <v>2000</v>
      </c>
      <c r="I26">
        <v>1</v>
      </c>
    </row>
    <row r="27" spans="3:11" x14ac:dyDescent="0.2">
      <c r="C27" t="s">
        <v>72</v>
      </c>
      <c r="D27">
        <v>2.2999999999999998</v>
      </c>
      <c r="E27" t="s">
        <v>80</v>
      </c>
      <c r="F27">
        <v>2</v>
      </c>
      <c r="G27">
        <v>5</v>
      </c>
      <c r="H27">
        <v>2000</v>
      </c>
      <c r="I27">
        <v>1</v>
      </c>
    </row>
    <row r="28" spans="3:11" x14ac:dyDescent="0.2">
      <c r="C28" t="s">
        <v>72</v>
      </c>
      <c r="D28">
        <v>2.6</v>
      </c>
      <c r="E28" t="s">
        <v>80</v>
      </c>
      <c r="F28">
        <v>2</v>
      </c>
      <c r="G28">
        <v>6</v>
      </c>
      <c r="H28">
        <v>2000</v>
      </c>
      <c r="I28">
        <v>1</v>
      </c>
    </row>
    <row r="29" spans="3:11" x14ac:dyDescent="0.2">
      <c r="C29" t="s">
        <v>72</v>
      </c>
      <c r="D29" s="2">
        <v>2.1</v>
      </c>
      <c r="E29" t="s">
        <v>80</v>
      </c>
      <c r="F29">
        <v>2</v>
      </c>
      <c r="G29">
        <v>1</v>
      </c>
      <c r="H29">
        <v>4696</v>
      </c>
      <c r="I29">
        <v>1</v>
      </c>
    </row>
    <row r="30" spans="3:11" s="7" customFormat="1" x14ac:dyDescent="0.2">
      <c r="C30" t="s">
        <v>72</v>
      </c>
      <c r="D30">
        <v>2.2000000000000002</v>
      </c>
      <c r="E30" t="s">
        <v>80</v>
      </c>
      <c r="F30">
        <v>2</v>
      </c>
      <c r="G30">
        <v>2</v>
      </c>
      <c r="H30">
        <v>4696</v>
      </c>
      <c r="I30">
        <v>1</v>
      </c>
    </row>
    <row r="31" spans="3:11" x14ac:dyDescent="0.2">
      <c r="C31" t="s">
        <v>72</v>
      </c>
      <c r="D31" s="2">
        <v>2.1</v>
      </c>
      <c r="E31" t="s">
        <v>80</v>
      </c>
      <c r="F31">
        <v>2</v>
      </c>
      <c r="G31">
        <v>3</v>
      </c>
      <c r="H31">
        <v>4696</v>
      </c>
      <c r="I31">
        <v>1</v>
      </c>
    </row>
    <row r="32" spans="3:11" x14ac:dyDescent="0.2">
      <c r="C32" t="s">
        <v>72</v>
      </c>
      <c r="D32" s="2">
        <v>2</v>
      </c>
      <c r="E32" t="s">
        <v>80</v>
      </c>
      <c r="F32">
        <v>2</v>
      </c>
      <c r="G32">
        <v>4</v>
      </c>
      <c r="H32">
        <v>4696</v>
      </c>
      <c r="I32">
        <v>1</v>
      </c>
    </row>
    <row r="33" spans="3:9" x14ac:dyDescent="0.2">
      <c r="C33" t="s">
        <v>72</v>
      </c>
      <c r="D33" s="2">
        <v>2.1</v>
      </c>
      <c r="E33" t="s">
        <v>80</v>
      </c>
      <c r="F33">
        <v>2</v>
      </c>
      <c r="G33">
        <v>5</v>
      </c>
      <c r="H33">
        <v>4696</v>
      </c>
      <c r="I33">
        <v>1</v>
      </c>
    </row>
    <row r="34" spans="3:9" x14ac:dyDescent="0.2">
      <c r="C34" t="s">
        <v>72</v>
      </c>
      <c r="D34" s="2">
        <v>2.5</v>
      </c>
      <c r="E34" t="s">
        <v>80</v>
      </c>
      <c r="F34">
        <v>2</v>
      </c>
      <c r="G34">
        <v>6</v>
      </c>
      <c r="H34">
        <v>4696</v>
      </c>
      <c r="I34">
        <v>1</v>
      </c>
    </row>
    <row r="35" spans="3:9" x14ac:dyDescent="0.2">
      <c r="C35" t="s">
        <v>72</v>
      </c>
      <c r="D35" s="2">
        <v>2</v>
      </c>
      <c r="E35" t="s">
        <v>80</v>
      </c>
      <c r="F35">
        <v>2</v>
      </c>
      <c r="G35">
        <v>1</v>
      </c>
      <c r="H35">
        <v>4696</v>
      </c>
      <c r="I35">
        <v>5</v>
      </c>
    </row>
    <row r="36" spans="3:9" x14ac:dyDescent="0.2">
      <c r="C36" t="s">
        <v>72</v>
      </c>
      <c r="D36" s="2">
        <v>2</v>
      </c>
      <c r="E36" t="s">
        <v>80</v>
      </c>
      <c r="F36">
        <v>2</v>
      </c>
      <c r="G36">
        <v>2</v>
      </c>
      <c r="H36">
        <v>4696</v>
      </c>
      <c r="I36">
        <v>5</v>
      </c>
    </row>
    <row r="37" spans="3:9" x14ac:dyDescent="0.2">
      <c r="C37" t="s">
        <v>72</v>
      </c>
      <c r="D37" s="2">
        <v>2</v>
      </c>
      <c r="E37" t="s">
        <v>80</v>
      </c>
      <c r="F37">
        <v>2</v>
      </c>
      <c r="G37">
        <v>3</v>
      </c>
      <c r="H37">
        <v>4696</v>
      </c>
      <c r="I37">
        <v>5</v>
      </c>
    </row>
    <row r="38" spans="3:9" x14ac:dyDescent="0.2">
      <c r="C38" t="s">
        <v>72</v>
      </c>
      <c r="D38">
        <v>1.9</v>
      </c>
      <c r="E38" t="s">
        <v>80</v>
      </c>
      <c r="F38">
        <v>2</v>
      </c>
      <c r="G38">
        <v>4</v>
      </c>
      <c r="H38">
        <v>4696</v>
      </c>
      <c r="I38">
        <v>5</v>
      </c>
    </row>
    <row r="39" spans="3:9" x14ac:dyDescent="0.2">
      <c r="C39" t="s">
        <v>72</v>
      </c>
      <c r="D39" s="2">
        <v>2</v>
      </c>
      <c r="E39" t="s">
        <v>80</v>
      </c>
      <c r="F39">
        <v>2</v>
      </c>
      <c r="G39">
        <v>5</v>
      </c>
      <c r="H39">
        <v>4696</v>
      </c>
      <c r="I39">
        <v>5</v>
      </c>
    </row>
    <row r="40" spans="3:9" x14ac:dyDescent="0.2">
      <c r="C40" t="s">
        <v>72</v>
      </c>
      <c r="D40">
        <v>2.2000000000000002</v>
      </c>
      <c r="E40" t="s">
        <v>80</v>
      </c>
      <c r="F40">
        <v>2</v>
      </c>
      <c r="G40">
        <v>6</v>
      </c>
      <c r="H40">
        <v>4696</v>
      </c>
      <c r="I40">
        <v>5</v>
      </c>
    </row>
    <row r="41" spans="3:9" x14ac:dyDescent="0.2">
      <c r="C41" t="s">
        <v>72</v>
      </c>
      <c r="D41">
        <v>1.9</v>
      </c>
      <c r="E41" t="s">
        <v>80</v>
      </c>
      <c r="F41">
        <v>2</v>
      </c>
      <c r="G41">
        <v>1</v>
      </c>
      <c r="H41">
        <v>17000</v>
      </c>
      <c r="I41">
        <v>1</v>
      </c>
    </row>
    <row r="42" spans="3:9" x14ac:dyDescent="0.2">
      <c r="C42" t="s">
        <v>72</v>
      </c>
      <c r="D42">
        <v>2</v>
      </c>
      <c r="E42" t="s">
        <v>80</v>
      </c>
      <c r="F42">
        <v>2</v>
      </c>
      <c r="G42">
        <v>2</v>
      </c>
      <c r="H42">
        <v>17000</v>
      </c>
      <c r="I42">
        <v>1</v>
      </c>
    </row>
    <row r="43" spans="3:9" x14ac:dyDescent="0.2">
      <c r="C43" t="s">
        <v>72</v>
      </c>
      <c r="D43">
        <v>2</v>
      </c>
      <c r="E43" t="s">
        <v>80</v>
      </c>
      <c r="F43">
        <v>2</v>
      </c>
      <c r="G43">
        <v>3</v>
      </c>
      <c r="H43">
        <v>17000</v>
      </c>
      <c r="I43">
        <v>1</v>
      </c>
    </row>
    <row r="44" spans="3:9" x14ac:dyDescent="0.2">
      <c r="C44" t="s">
        <v>72</v>
      </c>
      <c r="D44">
        <v>1.9</v>
      </c>
      <c r="E44" t="s">
        <v>80</v>
      </c>
      <c r="F44">
        <v>2</v>
      </c>
      <c r="G44">
        <v>4</v>
      </c>
      <c r="H44">
        <v>17000</v>
      </c>
      <c r="I44">
        <v>1</v>
      </c>
    </row>
    <row r="45" spans="3:9" x14ac:dyDescent="0.2">
      <c r="C45" t="s">
        <v>72</v>
      </c>
      <c r="D45">
        <v>1.9</v>
      </c>
      <c r="E45" t="s">
        <v>80</v>
      </c>
      <c r="F45">
        <v>2</v>
      </c>
      <c r="G45">
        <v>5</v>
      </c>
      <c r="H45">
        <v>17000</v>
      </c>
      <c r="I45">
        <v>1</v>
      </c>
    </row>
    <row r="46" spans="3:9" x14ac:dyDescent="0.2">
      <c r="C46" t="s">
        <v>72</v>
      </c>
      <c r="D46">
        <v>2.2000000000000002</v>
      </c>
      <c r="E46" t="s">
        <v>80</v>
      </c>
      <c r="F46">
        <v>2</v>
      </c>
      <c r="G46">
        <v>6</v>
      </c>
      <c r="H46">
        <v>17000</v>
      </c>
      <c r="I46">
        <v>1</v>
      </c>
    </row>
    <row r="47" spans="3:9" x14ac:dyDescent="0.2">
      <c r="C47" t="s">
        <v>72</v>
      </c>
      <c r="D47">
        <v>1.8</v>
      </c>
      <c r="E47" t="s">
        <v>80</v>
      </c>
      <c r="F47">
        <v>2</v>
      </c>
      <c r="G47">
        <v>1</v>
      </c>
      <c r="H47">
        <v>17000</v>
      </c>
      <c r="I47">
        <v>5</v>
      </c>
    </row>
    <row r="48" spans="3:9" x14ac:dyDescent="0.2">
      <c r="C48" t="s">
        <v>72</v>
      </c>
      <c r="D48">
        <v>2</v>
      </c>
      <c r="E48" t="s">
        <v>80</v>
      </c>
      <c r="F48">
        <v>2</v>
      </c>
      <c r="G48">
        <v>2</v>
      </c>
      <c r="H48">
        <v>17000</v>
      </c>
      <c r="I48">
        <v>5</v>
      </c>
    </row>
    <row r="49" spans="3:9" x14ac:dyDescent="0.2">
      <c r="C49" t="s">
        <v>72</v>
      </c>
      <c r="D49">
        <v>2</v>
      </c>
      <c r="E49" t="s">
        <v>80</v>
      </c>
      <c r="F49">
        <v>2</v>
      </c>
      <c r="G49">
        <v>3</v>
      </c>
      <c r="H49">
        <v>17000</v>
      </c>
      <c r="I49">
        <v>5</v>
      </c>
    </row>
    <row r="50" spans="3:9" x14ac:dyDescent="0.2">
      <c r="C50" t="s">
        <v>72</v>
      </c>
      <c r="D50">
        <v>1.8</v>
      </c>
      <c r="E50" t="s">
        <v>80</v>
      </c>
      <c r="F50">
        <v>2</v>
      </c>
      <c r="G50">
        <v>4</v>
      </c>
      <c r="H50">
        <v>17000</v>
      </c>
      <c r="I50">
        <v>5</v>
      </c>
    </row>
    <row r="51" spans="3:9" x14ac:dyDescent="0.2">
      <c r="C51" t="s">
        <v>72</v>
      </c>
      <c r="D51">
        <v>1.8</v>
      </c>
      <c r="E51" t="s">
        <v>80</v>
      </c>
      <c r="F51">
        <v>2</v>
      </c>
      <c r="G51">
        <v>5</v>
      </c>
      <c r="H51">
        <v>17000</v>
      </c>
      <c r="I51">
        <v>5</v>
      </c>
    </row>
    <row r="52" spans="3:9" x14ac:dyDescent="0.2">
      <c r="C52" t="s">
        <v>72</v>
      </c>
      <c r="D52">
        <v>2.2000000000000002</v>
      </c>
      <c r="E52" t="s">
        <v>80</v>
      </c>
      <c r="F52">
        <v>2</v>
      </c>
      <c r="G52">
        <v>6</v>
      </c>
      <c r="H52">
        <v>17000</v>
      </c>
      <c r="I5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1"/>
  <sheetViews>
    <sheetView zoomScale="88" workbookViewId="0">
      <selection activeCell="C39" sqref="C39"/>
    </sheetView>
  </sheetViews>
  <sheetFormatPr baseColWidth="10" defaultRowHeight="16" x14ac:dyDescent="0.2"/>
  <cols>
    <col min="7" max="11" width="11.6640625" bestFit="1" customWidth="1"/>
  </cols>
  <sheetData>
    <row r="1" spans="1:11" x14ac:dyDescent="0.2">
      <c r="A1" t="s">
        <v>10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11</v>
      </c>
      <c r="D4" t="s">
        <v>4</v>
      </c>
      <c r="G4">
        <v>3.7</v>
      </c>
      <c r="H4" s="2">
        <v>3.2</v>
      </c>
      <c r="I4" s="2">
        <v>3</v>
      </c>
      <c r="J4">
        <v>2.7</v>
      </c>
      <c r="K4">
        <v>2.4</v>
      </c>
    </row>
    <row r="5" spans="1:11" x14ac:dyDescent="0.2">
      <c r="A5">
        <v>2</v>
      </c>
      <c r="C5" t="s">
        <v>11</v>
      </c>
      <c r="D5" t="s">
        <v>4</v>
      </c>
      <c r="G5">
        <v>3.8</v>
      </c>
      <c r="H5">
        <v>3.2</v>
      </c>
      <c r="I5" s="2">
        <v>3</v>
      </c>
      <c r="J5">
        <v>2.7</v>
      </c>
      <c r="K5">
        <v>2.6</v>
      </c>
    </row>
    <row r="6" spans="1:11" x14ac:dyDescent="0.2">
      <c r="A6">
        <v>3</v>
      </c>
      <c r="C6" t="s">
        <v>11</v>
      </c>
      <c r="D6" t="s">
        <v>4</v>
      </c>
      <c r="G6">
        <v>3.5</v>
      </c>
      <c r="H6" s="2">
        <v>3.2</v>
      </c>
      <c r="I6" s="2">
        <v>2.9</v>
      </c>
      <c r="J6">
        <v>2.6</v>
      </c>
      <c r="K6">
        <v>2.4</v>
      </c>
    </row>
    <row r="7" spans="1:11" x14ac:dyDescent="0.2">
      <c r="A7">
        <v>4</v>
      </c>
      <c r="C7" t="s">
        <v>11</v>
      </c>
      <c r="D7" t="s">
        <v>4</v>
      </c>
      <c r="G7">
        <v>3.7</v>
      </c>
      <c r="H7" s="2">
        <v>3.4</v>
      </c>
      <c r="I7" s="2">
        <v>2.9</v>
      </c>
      <c r="J7">
        <v>2.5</v>
      </c>
      <c r="K7">
        <v>2.4</v>
      </c>
    </row>
    <row r="8" spans="1:11" x14ac:dyDescent="0.2">
      <c r="A8">
        <v>5</v>
      </c>
      <c r="C8" t="s">
        <v>11</v>
      </c>
      <c r="D8" t="s">
        <v>4</v>
      </c>
      <c r="G8">
        <v>3.7</v>
      </c>
      <c r="H8" s="2">
        <v>3.5</v>
      </c>
      <c r="I8" s="2">
        <v>3</v>
      </c>
      <c r="J8">
        <v>2.8</v>
      </c>
      <c r="K8">
        <v>2.6</v>
      </c>
    </row>
    <row r="9" spans="1:11" x14ac:dyDescent="0.2">
      <c r="A9">
        <v>6</v>
      </c>
      <c r="C9" t="s">
        <v>11</v>
      </c>
      <c r="D9" t="s">
        <v>4</v>
      </c>
      <c r="G9">
        <v>3.7</v>
      </c>
      <c r="H9" s="2">
        <v>3.2</v>
      </c>
      <c r="I9" s="2">
        <v>3</v>
      </c>
      <c r="J9">
        <v>2.7</v>
      </c>
      <c r="K9">
        <v>2.5</v>
      </c>
    </row>
    <row r="11" spans="1:11" x14ac:dyDescent="0.2">
      <c r="F11" t="s">
        <v>54</v>
      </c>
      <c r="G11" s="5">
        <f>AVERAGE(G4:G9)</f>
        <v>3.6833333333333331</v>
      </c>
      <c r="H11" s="5">
        <f t="shared" ref="H11:K11" si="0">AVERAGE(H4:H9)</f>
        <v>3.2833333333333332</v>
      </c>
      <c r="I11" s="5">
        <f t="shared" si="0"/>
        <v>2.9666666666666668</v>
      </c>
      <c r="J11" s="5">
        <f t="shared" si="0"/>
        <v>2.6666666666666665</v>
      </c>
      <c r="K11" s="5">
        <f t="shared" si="0"/>
        <v>2.4833333333333334</v>
      </c>
    </row>
    <row r="13" spans="1:11" x14ac:dyDescent="0.2">
      <c r="F13" t="s">
        <v>67</v>
      </c>
      <c r="G13">
        <v>1</v>
      </c>
      <c r="H13">
        <v>2</v>
      </c>
      <c r="I13">
        <v>3</v>
      </c>
      <c r="J13">
        <v>4</v>
      </c>
      <c r="K13">
        <v>5</v>
      </c>
    </row>
    <row r="14" spans="1:11" x14ac:dyDescent="0.2">
      <c r="F14" t="s">
        <v>70</v>
      </c>
      <c r="G14">
        <f>G11/2*100</f>
        <v>184.16666666666666</v>
      </c>
      <c r="H14">
        <f>H11/2*100</f>
        <v>164.16666666666666</v>
      </c>
      <c r="I14">
        <f>I11/2*100</f>
        <v>148.33333333333334</v>
      </c>
      <c r="J14">
        <f>J11/2*100</f>
        <v>133.33333333333331</v>
      </c>
      <c r="K14">
        <f>K11/2*100</f>
        <v>124.16666666666667</v>
      </c>
    </row>
    <row r="15" spans="1:11" x14ac:dyDescent="0.2">
      <c r="G15" s="2"/>
      <c r="J15" s="2"/>
      <c r="K15" s="2"/>
    </row>
    <row r="41" spans="2:8" ht="34" x14ac:dyDescent="0.2">
      <c r="B41" s="7" t="s">
        <v>71</v>
      </c>
      <c r="C41" s="7" t="s">
        <v>75</v>
      </c>
      <c r="D41" t="s">
        <v>79</v>
      </c>
      <c r="E41" s="7" t="s">
        <v>77</v>
      </c>
      <c r="F41" s="7" t="s">
        <v>76</v>
      </c>
      <c r="G41" s="7" t="s">
        <v>73</v>
      </c>
      <c r="H41" s="7" t="s">
        <v>74</v>
      </c>
    </row>
    <row r="42" spans="2:8" x14ac:dyDescent="0.2">
      <c r="B42" t="s">
        <v>78</v>
      </c>
      <c r="C42">
        <v>3.7</v>
      </c>
      <c r="D42" t="s">
        <v>81</v>
      </c>
      <c r="E42">
        <v>2</v>
      </c>
      <c r="F42">
        <v>1</v>
      </c>
      <c r="G42">
        <v>2000</v>
      </c>
      <c r="H42">
        <v>1</v>
      </c>
    </row>
    <row r="43" spans="2:8" x14ac:dyDescent="0.2">
      <c r="B43" t="s">
        <v>78</v>
      </c>
      <c r="C43">
        <v>3.8</v>
      </c>
      <c r="D43" t="s">
        <v>81</v>
      </c>
      <c r="E43">
        <v>2</v>
      </c>
      <c r="F43">
        <v>2</v>
      </c>
      <c r="G43">
        <v>2000</v>
      </c>
      <c r="H43">
        <v>1</v>
      </c>
    </row>
    <row r="44" spans="2:8" x14ac:dyDescent="0.2">
      <c r="B44" t="s">
        <v>78</v>
      </c>
      <c r="C44">
        <v>3.5</v>
      </c>
      <c r="D44" t="s">
        <v>81</v>
      </c>
      <c r="E44">
        <v>2</v>
      </c>
      <c r="F44">
        <v>3</v>
      </c>
      <c r="G44">
        <v>2000</v>
      </c>
      <c r="H44">
        <v>1</v>
      </c>
    </row>
    <row r="45" spans="2:8" x14ac:dyDescent="0.2">
      <c r="B45" t="s">
        <v>78</v>
      </c>
      <c r="C45">
        <v>3.7</v>
      </c>
      <c r="D45" t="s">
        <v>81</v>
      </c>
      <c r="E45">
        <v>2</v>
      </c>
      <c r="F45">
        <v>4</v>
      </c>
      <c r="G45">
        <v>2000</v>
      </c>
      <c r="H45">
        <v>1</v>
      </c>
    </row>
    <row r="46" spans="2:8" x14ac:dyDescent="0.2">
      <c r="B46" t="s">
        <v>78</v>
      </c>
      <c r="C46">
        <v>3.7</v>
      </c>
      <c r="D46" t="s">
        <v>81</v>
      </c>
      <c r="E46">
        <v>2</v>
      </c>
      <c r="F46">
        <v>5</v>
      </c>
      <c r="G46">
        <v>2000</v>
      </c>
      <c r="H46">
        <v>1</v>
      </c>
    </row>
    <row r="47" spans="2:8" x14ac:dyDescent="0.2">
      <c r="B47" t="s">
        <v>78</v>
      </c>
      <c r="C47">
        <v>3.7</v>
      </c>
      <c r="D47" t="s">
        <v>81</v>
      </c>
      <c r="E47">
        <v>2</v>
      </c>
      <c r="F47">
        <v>6</v>
      </c>
      <c r="G47">
        <v>2000</v>
      </c>
      <c r="H47">
        <v>1</v>
      </c>
    </row>
    <row r="48" spans="2:8" x14ac:dyDescent="0.2">
      <c r="B48" t="s">
        <v>78</v>
      </c>
      <c r="C48" s="2">
        <v>3.2</v>
      </c>
      <c r="D48" t="s">
        <v>81</v>
      </c>
      <c r="E48">
        <v>2</v>
      </c>
      <c r="F48">
        <v>1</v>
      </c>
      <c r="G48">
        <v>4696</v>
      </c>
      <c r="H48">
        <v>1</v>
      </c>
    </row>
    <row r="49" spans="2:8" x14ac:dyDescent="0.2">
      <c r="B49" t="s">
        <v>78</v>
      </c>
      <c r="C49">
        <v>3.2</v>
      </c>
      <c r="D49" t="s">
        <v>81</v>
      </c>
      <c r="E49">
        <v>2</v>
      </c>
      <c r="F49">
        <v>2</v>
      </c>
      <c r="G49">
        <v>4696</v>
      </c>
      <c r="H49">
        <v>1</v>
      </c>
    </row>
    <row r="50" spans="2:8" x14ac:dyDescent="0.2">
      <c r="B50" t="s">
        <v>78</v>
      </c>
      <c r="C50" s="2">
        <v>3.2</v>
      </c>
      <c r="D50" t="s">
        <v>81</v>
      </c>
      <c r="E50">
        <v>2</v>
      </c>
      <c r="F50">
        <v>3</v>
      </c>
      <c r="G50">
        <v>4696</v>
      </c>
      <c r="H50">
        <v>1</v>
      </c>
    </row>
    <row r="51" spans="2:8" x14ac:dyDescent="0.2">
      <c r="B51" t="s">
        <v>78</v>
      </c>
      <c r="C51" s="2">
        <v>3.4</v>
      </c>
      <c r="D51" t="s">
        <v>81</v>
      </c>
      <c r="E51">
        <v>2</v>
      </c>
      <c r="F51">
        <v>4</v>
      </c>
      <c r="G51">
        <v>4696</v>
      </c>
      <c r="H51">
        <v>1</v>
      </c>
    </row>
    <row r="52" spans="2:8" x14ac:dyDescent="0.2">
      <c r="B52" t="s">
        <v>78</v>
      </c>
      <c r="C52" s="2">
        <v>3.5</v>
      </c>
      <c r="D52" t="s">
        <v>81</v>
      </c>
      <c r="E52">
        <v>2</v>
      </c>
      <c r="F52">
        <v>5</v>
      </c>
      <c r="G52">
        <v>4696</v>
      </c>
      <c r="H52">
        <v>1</v>
      </c>
    </row>
    <row r="53" spans="2:8" x14ac:dyDescent="0.2">
      <c r="B53" t="s">
        <v>78</v>
      </c>
      <c r="C53" s="2">
        <v>3.2</v>
      </c>
      <c r="D53" t="s">
        <v>81</v>
      </c>
      <c r="E53">
        <v>2</v>
      </c>
      <c r="F53">
        <v>6</v>
      </c>
      <c r="G53">
        <v>4696</v>
      </c>
      <c r="H53">
        <v>1</v>
      </c>
    </row>
    <row r="54" spans="2:8" x14ac:dyDescent="0.2">
      <c r="B54" t="s">
        <v>78</v>
      </c>
      <c r="C54" s="2">
        <v>3</v>
      </c>
      <c r="D54" t="s">
        <v>81</v>
      </c>
      <c r="E54">
        <v>2</v>
      </c>
      <c r="F54">
        <v>1</v>
      </c>
      <c r="G54">
        <v>4696</v>
      </c>
      <c r="H54">
        <v>5</v>
      </c>
    </row>
    <row r="55" spans="2:8" x14ac:dyDescent="0.2">
      <c r="B55" t="s">
        <v>78</v>
      </c>
      <c r="C55" s="2">
        <v>3</v>
      </c>
      <c r="D55" t="s">
        <v>81</v>
      </c>
      <c r="E55">
        <v>2</v>
      </c>
      <c r="F55">
        <v>2</v>
      </c>
      <c r="G55">
        <v>4696</v>
      </c>
      <c r="H55">
        <v>5</v>
      </c>
    </row>
    <row r="56" spans="2:8" x14ac:dyDescent="0.2">
      <c r="B56" t="s">
        <v>78</v>
      </c>
      <c r="C56" s="2">
        <v>2.9</v>
      </c>
      <c r="D56" t="s">
        <v>81</v>
      </c>
      <c r="E56">
        <v>2</v>
      </c>
      <c r="F56">
        <v>3</v>
      </c>
      <c r="G56">
        <v>4696</v>
      </c>
      <c r="H56">
        <v>5</v>
      </c>
    </row>
    <row r="57" spans="2:8" x14ac:dyDescent="0.2">
      <c r="B57" t="s">
        <v>78</v>
      </c>
      <c r="C57" s="2">
        <v>2.9</v>
      </c>
      <c r="D57" t="s">
        <v>81</v>
      </c>
      <c r="E57">
        <v>2</v>
      </c>
      <c r="F57">
        <v>4</v>
      </c>
      <c r="G57">
        <v>4696</v>
      </c>
      <c r="H57">
        <v>5</v>
      </c>
    </row>
    <row r="58" spans="2:8" x14ac:dyDescent="0.2">
      <c r="B58" t="s">
        <v>78</v>
      </c>
      <c r="C58" s="2">
        <v>3</v>
      </c>
      <c r="D58" t="s">
        <v>81</v>
      </c>
      <c r="E58">
        <v>2</v>
      </c>
      <c r="F58">
        <v>5</v>
      </c>
      <c r="G58">
        <v>4696</v>
      </c>
      <c r="H58">
        <v>5</v>
      </c>
    </row>
    <row r="59" spans="2:8" x14ac:dyDescent="0.2">
      <c r="B59" t="s">
        <v>78</v>
      </c>
      <c r="C59" s="2">
        <v>3</v>
      </c>
      <c r="D59" t="s">
        <v>81</v>
      </c>
      <c r="E59">
        <v>2</v>
      </c>
      <c r="F59">
        <v>6</v>
      </c>
      <c r="G59">
        <v>4696</v>
      </c>
      <c r="H59">
        <v>5</v>
      </c>
    </row>
    <row r="60" spans="2:8" x14ac:dyDescent="0.2">
      <c r="B60" t="s">
        <v>78</v>
      </c>
      <c r="C60">
        <v>2.7</v>
      </c>
      <c r="D60" t="s">
        <v>81</v>
      </c>
      <c r="E60">
        <v>2</v>
      </c>
      <c r="F60">
        <v>1</v>
      </c>
      <c r="G60">
        <v>17000</v>
      </c>
      <c r="H60">
        <v>1</v>
      </c>
    </row>
    <row r="61" spans="2:8" x14ac:dyDescent="0.2">
      <c r="B61" t="s">
        <v>78</v>
      </c>
      <c r="C61">
        <v>2.7</v>
      </c>
      <c r="D61" t="s">
        <v>81</v>
      </c>
      <c r="E61">
        <v>2</v>
      </c>
      <c r="F61">
        <v>2</v>
      </c>
      <c r="G61">
        <v>17000</v>
      </c>
      <c r="H61">
        <v>1</v>
      </c>
    </row>
    <row r="62" spans="2:8" x14ac:dyDescent="0.2">
      <c r="B62" t="s">
        <v>78</v>
      </c>
      <c r="C62">
        <v>2.6</v>
      </c>
      <c r="D62" t="s">
        <v>81</v>
      </c>
      <c r="E62">
        <v>2</v>
      </c>
      <c r="F62">
        <v>3</v>
      </c>
      <c r="G62">
        <v>17000</v>
      </c>
      <c r="H62">
        <v>1</v>
      </c>
    </row>
    <row r="63" spans="2:8" x14ac:dyDescent="0.2">
      <c r="B63" t="s">
        <v>78</v>
      </c>
      <c r="C63">
        <v>2.5</v>
      </c>
      <c r="D63" t="s">
        <v>81</v>
      </c>
      <c r="E63">
        <v>2</v>
      </c>
      <c r="F63">
        <v>4</v>
      </c>
      <c r="G63">
        <v>17000</v>
      </c>
      <c r="H63">
        <v>1</v>
      </c>
    </row>
    <row r="64" spans="2:8" x14ac:dyDescent="0.2">
      <c r="B64" t="s">
        <v>78</v>
      </c>
      <c r="C64">
        <v>2.8</v>
      </c>
      <c r="D64" t="s">
        <v>81</v>
      </c>
      <c r="E64">
        <v>2</v>
      </c>
      <c r="F64">
        <v>5</v>
      </c>
      <c r="G64">
        <v>17000</v>
      </c>
      <c r="H64">
        <v>1</v>
      </c>
    </row>
    <row r="65" spans="2:8" x14ac:dyDescent="0.2">
      <c r="B65" t="s">
        <v>78</v>
      </c>
      <c r="C65">
        <v>2.7</v>
      </c>
      <c r="D65" t="s">
        <v>81</v>
      </c>
      <c r="E65">
        <v>2</v>
      </c>
      <c r="F65">
        <v>6</v>
      </c>
      <c r="G65">
        <v>17000</v>
      </c>
      <c r="H65">
        <v>1</v>
      </c>
    </row>
    <row r="66" spans="2:8" x14ac:dyDescent="0.2">
      <c r="B66" t="s">
        <v>78</v>
      </c>
      <c r="C66">
        <v>2.4</v>
      </c>
      <c r="D66" t="s">
        <v>81</v>
      </c>
      <c r="E66">
        <v>2</v>
      </c>
      <c r="F66">
        <v>1</v>
      </c>
      <c r="G66">
        <v>17000</v>
      </c>
      <c r="H66">
        <v>5</v>
      </c>
    </row>
    <row r="67" spans="2:8" x14ac:dyDescent="0.2">
      <c r="B67" t="s">
        <v>78</v>
      </c>
      <c r="C67">
        <v>2.6</v>
      </c>
      <c r="D67" t="s">
        <v>81</v>
      </c>
      <c r="E67">
        <v>2</v>
      </c>
      <c r="F67">
        <v>2</v>
      </c>
      <c r="G67">
        <v>17000</v>
      </c>
      <c r="H67">
        <v>5</v>
      </c>
    </row>
    <row r="68" spans="2:8" x14ac:dyDescent="0.2">
      <c r="B68" t="s">
        <v>78</v>
      </c>
      <c r="C68">
        <v>2.4</v>
      </c>
      <c r="D68" t="s">
        <v>81</v>
      </c>
      <c r="E68">
        <v>2</v>
      </c>
      <c r="F68">
        <v>3</v>
      </c>
      <c r="G68">
        <v>17000</v>
      </c>
      <c r="H68">
        <v>5</v>
      </c>
    </row>
    <row r="69" spans="2:8" x14ac:dyDescent="0.2">
      <c r="B69" t="s">
        <v>78</v>
      </c>
      <c r="C69">
        <v>2.4</v>
      </c>
      <c r="D69" t="s">
        <v>81</v>
      </c>
      <c r="E69">
        <v>2</v>
      </c>
      <c r="F69">
        <v>4</v>
      </c>
      <c r="G69">
        <v>17000</v>
      </c>
      <c r="H69">
        <v>5</v>
      </c>
    </row>
    <row r="70" spans="2:8" x14ac:dyDescent="0.2">
      <c r="B70" t="s">
        <v>78</v>
      </c>
      <c r="C70">
        <v>2.6</v>
      </c>
      <c r="D70" t="s">
        <v>81</v>
      </c>
      <c r="E70">
        <v>2</v>
      </c>
      <c r="F70">
        <v>5</v>
      </c>
      <c r="G70">
        <v>17000</v>
      </c>
      <c r="H70">
        <v>5</v>
      </c>
    </row>
    <row r="71" spans="2:8" x14ac:dyDescent="0.2">
      <c r="B71" t="s">
        <v>78</v>
      </c>
      <c r="C71">
        <v>2.5</v>
      </c>
      <c r="D71" t="s">
        <v>81</v>
      </c>
      <c r="E71">
        <v>2</v>
      </c>
      <c r="F71">
        <v>6</v>
      </c>
      <c r="G71">
        <v>17000</v>
      </c>
      <c r="H7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"/>
  <sheetViews>
    <sheetView topLeftCell="A17" workbookViewId="0">
      <selection activeCell="F39" sqref="F39"/>
    </sheetView>
  </sheetViews>
  <sheetFormatPr baseColWidth="10" defaultRowHeight="16" x14ac:dyDescent="0.2"/>
  <sheetData>
    <row r="1" spans="1:11" x14ac:dyDescent="0.2">
      <c r="A1" t="s">
        <v>59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60</v>
      </c>
      <c r="D4" t="s">
        <v>4</v>
      </c>
      <c r="G4">
        <v>3</v>
      </c>
      <c r="H4" s="2">
        <v>2.8</v>
      </c>
      <c r="I4" s="2">
        <v>2.6</v>
      </c>
      <c r="J4">
        <v>2.4</v>
      </c>
      <c r="K4">
        <v>2.2999999999999998</v>
      </c>
    </row>
    <row r="5" spans="1:11" x14ac:dyDescent="0.2">
      <c r="A5">
        <v>2</v>
      </c>
      <c r="C5" t="s">
        <v>60</v>
      </c>
      <c r="D5" t="s">
        <v>4</v>
      </c>
      <c r="G5">
        <v>2.6</v>
      </c>
      <c r="H5">
        <v>2.5</v>
      </c>
      <c r="I5" s="2">
        <v>2.2999999999999998</v>
      </c>
      <c r="J5">
        <v>2.2999999999999998</v>
      </c>
      <c r="K5">
        <v>2.1</v>
      </c>
    </row>
    <row r="6" spans="1:11" x14ac:dyDescent="0.2">
      <c r="A6">
        <v>3</v>
      </c>
      <c r="C6" t="s">
        <v>60</v>
      </c>
      <c r="D6" t="s">
        <v>4</v>
      </c>
      <c r="G6">
        <v>2.6</v>
      </c>
      <c r="H6" s="2">
        <v>2.5</v>
      </c>
      <c r="I6" s="2">
        <v>2.4</v>
      </c>
      <c r="J6">
        <v>2.2999999999999998</v>
      </c>
      <c r="K6">
        <v>2.1</v>
      </c>
    </row>
    <row r="7" spans="1:11" x14ac:dyDescent="0.2">
      <c r="A7">
        <v>4</v>
      </c>
      <c r="C7" t="s">
        <v>60</v>
      </c>
      <c r="D7" t="s">
        <v>4</v>
      </c>
      <c r="G7">
        <v>2.4</v>
      </c>
      <c r="H7" s="2">
        <v>2.2999999999999998</v>
      </c>
      <c r="I7" s="2">
        <v>2.2000000000000002</v>
      </c>
      <c r="J7">
        <v>2</v>
      </c>
      <c r="K7">
        <v>1.9</v>
      </c>
    </row>
    <row r="8" spans="1:11" x14ac:dyDescent="0.2">
      <c r="A8">
        <v>5</v>
      </c>
      <c r="C8" t="s">
        <v>60</v>
      </c>
      <c r="D8" t="s">
        <v>4</v>
      </c>
      <c r="G8">
        <v>2.4</v>
      </c>
      <c r="H8" s="2">
        <v>2.2999999999999998</v>
      </c>
      <c r="I8" s="2">
        <v>2.1</v>
      </c>
      <c r="J8">
        <v>2</v>
      </c>
      <c r="K8">
        <v>1.9</v>
      </c>
    </row>
    <row r="9" spans="1:11" x14ac:dyDescent="0.2">
      <c r="A9">
        <v>6</v>
      </c>
      <c r="C9" t="s">
        <v>60</v>
      </c>
      <c r="D9" t="s">
        <v>4</v>
      </c>
      <c r="G9">
        <v>2.5</v>
      </c>
      <c r="H9" s="2">
        <v>2.4</v>
      </c>
      <c r="I9" s="2">
        <v>2.2999999999999998</v>
      </c>
      <c r="J9">
        <v>2.2000000000000002</v>
      </c>
      <c r="K9">
        <v>2.1</v>
      </c>
    </row>
    <row r="11" spans="1:11" x14ac:dyDescent="0.2">
      <c r="F11" t="s">
        <v>68</v>
      </c>
      <c r="G11" s="5">
        <f>AVERAGE(G4:G9)</f>
        <v>2.5833333333333335</v>
      </c>
      <c r="H11" s="5">
        <f t="shared" ref="H11:K11" si="0">AVERAGE(H4:H9)</f>
        <v>2.4666666666666663</v>
      </c>
      <c r="I11" s="5">
        <f t="shared" si="0"/>
        <v>2.3166666666666664</v>
      </c>
      <c r="J11" s="5">
        <f t="shared" si="0"/>
        <v>2.1999999999999997</v>
      </c>
      <c r="K11" s="5">
        <f t="shared" si="0"/>
        <v>2.0666666666666669</v>
      </c>
    </row>
    <row r="13" spans="1:11" x14ac:dyDescent="0.2">
      <c r="F13" t="s">
        <v>67</v>
      </c>
      <c r="G13">
        <v>1</v>
      </c>
      <c r="H13" s="6">
        <v>2</v>
      </c>
      <c r="I13" s="6">
        <v>3</v>
      </c>
      <c r="J13" s="6">
        <v>4</v>
      </c>
      <c r="K13" s="6">
        <v>5</v>
      </c>
    </row>
    <row r="14" spans="1:11" x14ac:dyDescent="0.2">
      <c r="F14" t="s">
        <v>70</v>
      </c>
      <c r="G14" s="5">
        <f>G11/2*100</f>
        <v>129.16666666666669</v>
      </c>
      <c r="H14" s="5">
        <f t="shared" ref="H14:K14" si="1">H11/2*100</f>
        <v>123.33333333333331</v>
      </c>
      <c r="I14" s="5">
        <f t="shared" si="1"/>
        <v>115.83333333333331</v>
      </c>
      <c r="J14" s="5">
        <f t="shared" si="1"/>
        <v>109.99999999999999</v>
      </c>
      <c r="K14" s="5">
        <f t="shared" si="1"/>
        <v>103.33333333333334</v>
      </c>
    </row>
    <row r="15" spans="1:11" x14ac:dyDescent="0.2">
      <c r="G15" s="2"/>
      <c r="J15" s="2"/>
      <c r="K15" s="2"/>
    </row>
    <row r="20" spans="3:9" ht="34" x14ac:dyDescent="0.2">
      <c r="C20" s="7" t="s">
        <v>71</v>
      </c>
      <c r="D20" s="7" t="s">
        <v>75</v>
      </c>
      <c r="E20" t="s">
        <v>79</v>
      </c>
      <c r="F20" s="7" t="s">
        <v>77</v>
      </c>
      <c r="G20" s="7" t="s">
        <v>76</v>
      </c>
      <c r="H20" s="7" t="s">
        <v>73</v>
      </c>
      <c r="I20" s="7" t="s">
        <v>74</v>
      </c>
    </row>
    <row r="21" spans="3:9" x14ac:dyDescent="0.2">
      <c r="C21" t="s">
        <v>59</v>
      </c>
      <c r="D21">
        <v>3</v>
      </c>
      <c r="E21" t="s">
        <v>81</v>
      </c>
      <c r="F21">
        <v>2</v>
      </c>
      <c r="G21">
        <v>1</v>
      </c>
      <c r="H21">
        <v>2000</v>
      </c>
      <c r="I21">
        <v>1</v>
      </c>
    </row>
    <row r="22" spans="3:9" x14ac:dyDescent="0.2">
      <c r="C22" t="s">
        <v>59</v>
      </c>
      <c r="D22">
        <v>2.6</v>
      </c>
      <c r="E22" t="s">
        <v>81</v>
      </c>
      <c r="F22">
        <v>2</v>
      </c>
      <c r="G22">
        <v>2</v>
      </c>
      <c r="H22">
        <v>2000</v>
      </c>
      <c r="I22">
        <v>1</v>
      </c>
    </row>
    <row r="23" spans="3:9" x14ac:dyDescent="0.2">
      <c r="C23" t="s">
        <v>59</v>
      </c>
      <c r="D23">
        <v>2.6</v>
      </c>
      <c r="E23" t="s">
        <v>81</v>
      </c>
      <c r="F23">
        <v>2</v>
      </c>
      <c r="G23">
        <v>3</v>
      </c>
      <c r="H23">
        <v>2000</v>
      </c>
      <c r="I23">
        <v>1</v>
      </c>
    </row>
    <row r="24" spans="3:9" x14ac:dyDescent="0.2">
      <c r="C24" t="s">
        <v>59</v>
      </c>
      <c r="D24">
        <v>2.4</v>
      </c>
      <c r="E24" t="s">
        <v>81</v>
      </c>
      <c r="F24">
        <v>2</v>
      </c>
      <c r="G24">
        <v>4</v>
      </c>
      <c r="H24">
        <v>2000</v>
      </c>
      <c r="I24">
        <v>1</v>
      </c>
    </row>
    <row r="25" spans="3:9" x14ac:dyDescent="0.2">
      <c r="C25" t="s">
        <v>59</v>
      </c>
      <c r="D25">
        <v>2.4</v>
      </c>
      <c r="E25" t="s">
        <v>81</v>
      </c>
      <c r="F25">
        <v>2</v>
      </c>
      <c r="G25">
        <v>5</v>
      </c>
      <c r="H25">
        <v>2000</v>
      </c>
      <c r="I25">
        <v>1</v>
      </c>
    </row>
    <row r="26" spans="3:9" x14ac:dyDescent="0.2">
      <c r="C26" t="s">
        <v>59</v>
      </c>
      <c r="D26">
        <v>2.5</v>
      </c>
      <c r="E26" t="s">
        <v>81</v>
      </c>
      <c r="F26">
        <v>2</v>
      </c>
      <c r="G26">
        <v>6</v>
      </c>
      <c r="H26">
        <v>2000</v>
      </c>
      <c r="I26">
        <v>1</v>
      </c>
    </row>
    <row r="27" spans="3:9" x14ac:dyDescent="0.2">
      <c r="C27" t="s">
        <v>59</v>
      </c>
      <c r="D27" s="2">
        <v>2.8</v>
      </c>
      <c r="E27" t="s">
        <v>81</v>
      </c>
      <c r="F27">
        <v>2</v>
      </c>
      <c r="G27">
        <v>1</v>
      </c>
      <c r="H27">
        <v>4696</v>
      </c>
      <c r="I27">
        <v>1</v>
      </c>
    </row>
    <row r="28" spans="3:9" x14ac:dyDescent="0.2">
      <c r="C28" t="s">
        <v>59</v>
      </c>
      <c r="D28">
        <v>2.5</v>
      </c>
      <c r="E28" t="s">
        <v>81</v>
      </c>
      <c r="F28">
        <v>2</v>
      </c>
      <c r="G28">
        <v>2</v>
      </c>
      <c r="H28">
        <v>4696</v>
      </c>
      <c r="I28">
        <v>1</v>
      </c>
    </row>
    <row r="29" spans="3:9" x14ac:dyDescent="0.2">
      <c r="C29" t="s">
        <v>59</v>
      </c>
      <c r="D29" s="2">
        <v>2.5</v>
      </c>
      <c r="E29" t="s">
        <v>81</v>
      </c>
      <c r="F29">
        <v>2</v>
      </c>
      <c r="G29">
        <v>3</v>
      </c>
      <c r="H29">
        <v>4696</v>
      </c>
      <c r="I29">
        <v>1</v>
      </c>
    </row>
    <row r="30" spans="3:9" x14ac:dyDescent="0.2">
      <c r="C30" t="s">
        <v>59</v>
      </c>
      <c r="D30" s="2">
        <v>2.2999999999999998</v>
      </c>
      <c r="E30" t="s">
        <v>81</v>
      </c>
      <c r="F30">
        <v>2</v>
      </c>
      <c r="G30">
        <v>4</v>
      </c>
      <c r="H30">
        <v>4696</v>
      </c>
      <c r="I30">
        <v>1</v>
      </c>
    </row>
    <row r="31" spans="3:9" x14ac:dyDescent="0.2">
      <c r="C31" t="s">
        <v>59</v>
      </c>
      <c r="D31" s="2">
        <v>2.2999999999999998</v>
      </c>
      <c r="E31" t="s">
        <v>81</v>
      </c>
      <c r="F31">
        <v>2</v>
      </c>
      <c r="G31">
        <v>5</v>
      </c>
      <c r="H31">
        <v>4696</v>
      </c>
      <c r="I31">
        <v>1</v>
      </c>
    </row>
    <row r="32" spans="3:9" x14ac:dyDescent="0.2">
      <c r="C32" t="s">
        <v>59</v>
      </c>
      <c r="D32" s="2">
        <v>2.4</v>
      </c>
      <c r="E32" t="s">
        <v>81</v>
      </c>
      <c r="F32">
        <v>2</v>
      </c>
      <c r="G32">
        <v>6</v>
      </c>
      <c r="H32">
        <v>4696</v>
      </c>
      <c r="I32">
        <v>1</v>
      </c>
    </row>
    <row r="33" spans="3:9" x14ac:dyDescent="0.2">
      <c r="C33" t="s">
        <v>59</v>
      </c>
      <c r="D33" s="2">
        <v>2.6</v>
      </c>
      <c r="E33" t="s">
        <v>81</v>
      </c>
      <c r="F33">
        <v>2</v>
      </c>
      <c r="G33">
        <v>1</v>
      </c>
      <c r="H33">
        <v>4696</v>
      </c>
      <c r="I33">
        <v>5</v>
      </c>
    </row>
    <row r="34" spans="3:9" x14ac:dyDescent="0.2">
      <c r="C34" t="s">
        <v>59</v>
      </c>
      <c r="D34" s="2">
        <v>2.2999999999999998</v>
      </c>
      <c r="E34" t="s">
        <v>81</v>
      </c>
      <c r="F34">
        <v>2</v>
      </c>
      <c r="G34">
        <v>2</v>
      </c>
      <c r="H34">
        <v>4696</v>
      </c>
      <c r="I34">
        <v>5</v>
      </c>
    </row>
    <row r="35" spans="3:9" x14ac:dyDescent="0.2">
      <c r="C35" t="s">
        <v>59</v>
      </c>
      <c r="D35" s="2">
        <v>2.4</v>
      </c>
      <c r="E35" t="s">
        <v>81</v>
      </c>
      <c r="F35">
        <v>2</v>
      </c>
      <c r="G35">
        <v>3</v>
      </c>
      <c r="H35">
        <v>4696</v>
      </c>
      <c r="I35">
        <v>5</v>
      </c>
    </row>
    <row r="36" spans="3:9" x14ac:dyDescent="0.2">
      <c r="C36" t="s">
        <v>59</v>
      </c>
      <c r="D36" s="2">
        <v>2.2000000000000002</v>
      </c>
      <c r="E36" t="s">
        <v>81</v>
      </c>
      <c r="F36">
        <v>2</v>
      </c>
      <c r="G36">
        <v>4</v>
      </c>
      <c r="H36">
        <v>4696</v>
      </c>
      <c r="I36">
        <v>5</v>
      </c>
    </row>
    <row r="37" spans="3:9" x14ac:dyDescent="0.2">
      <c r="C37" t="s">
        <v>59</v>
      </c>
      <c r="D37" s="2">
        <v>2.1</v>
      </c>
      <c r="E37" t="s">
        <v>81</v>
      </c>
      <c r="F37">
        <v>2</v>
      </c>
      <c r="G37">
        <v>5</v>
      </c>
      <c r="H37">
        <v>4696</v>
      </c>
      <c r="I37">
        <v>5</v>
      </c>
    </row>
    <row r="38" spans="3:9" x14ac:dyDescent="0.2">
      <c r="C38" t="s">
        <v>59</v>
      </c>
      <c r="D38" s="2">
        <v>2.2999999999999998</v>
      </c>
      <c r="E38" t="s">
        <v>81</v>
      </c>
      <c r="F38">
        <v>2</v>
      </c>
      <c r="G38">
        <v>6</v>
      </c>
      <c r="H38">
        <v>4696</v>
      </c>
      <c r="I38">
        <v>5</v>
      </c>
    </row>
    <row r="39" spans="3:9" x14ac:dyDescent="0.2">
      <c r="C39" t="s">
        <v>59</v>
      </c>
      <c r="D39">
        <v>2.4</v>
      </c>
      <c r="E39" t="s">
        <v>81</v>
      </c>
      <c r="F39">
        <v>2</v>
      </c>
      <c r="G39">
        <v>1</v>
      </c>
      <c r="H39">
        <v>17000</v>
      </c>
      <c r="I39">
        <v>1</v>
      </c>
    </row>
    <row r="40" spans="3:9" x14ac:dyDescent="0.2">
      <c r="C40" t="s">
        <v>59</v>
      </c>
      <c r="D40">
        <v>2.2999999999999998</v>
      </c>
      <c r="E40" t="s">
        <v>81</v>
      </c>
      <c r="F40">
        <v>2</v>
      </c>
      <c r="G40">
        <v>2</v>
      </c>
      <c r="H40">
        <v>17000</v>
      </c>
      <c r="I40">
        <v>1</v>
      </c>
    </row>
    <row r="41" spans="3:9" x14ac:dyDescent="0.2">
      <c r="C41" t="s">
        <v>59</v>
      </c>
      <c r="D41">
        <v>2.2999999999999998</v>
      </c>
      <c r="E41" t="s">
        <v>81</v>
      </c>
      <c r="F41">
        <v>2</v>
      </c>
      <c r="G41">
        <v>3</v>
      </c>
      <c r="H41">
        <v>17000</v>
      </c>
      <c r="I41">
        <v>1</v>
      </c>
    </row>
    <row r="42" spans="3:9" x14ac:dyDescent="0.2">
      <c r="C42" t="s">
        <v>59</v>
      </c>
      <c r="D42">
        <v>2</v>
      </c>
      <c r="E42" t="s">
        <v>81</v>
      </c>
      <c r="F42">
        <v>2</v>
      </c>
      <c r="G42">
        <v>4</v>
      </c>
      <c r="H42">
        <v>17000</v>
      </c>
      <c r="I42">
        <v>1</v>
      </c>
    </row>
    <row r="43" spans="3:9" x14ac:dyDescent="0.2">
      <c r="C43" t="s">
        <v>59</v>
      </c>
      <c r="D43">
        <v>2</v>
      </c>
      <c r="E43" t="s">
        <v>81</v>
      </c>
      <c r="F43">
        <v>2</v>
      </c>
      <c r="G43">
        <v>5</v>
      </c>
      <c r="H43">
        <v>17000</v>
      </c>
      <c r="I43">
        <v>1</v>
      </c>
    </row>
    <row r="44" spans="3:9" x14ac:dyDescent="0.2">
      <c r="C44" t="s">
        <v>59</v>
      </c>
      <c r="D44">
        <v>2.2000000000000002</v>
      </c>
      <c r="E44" t="s">
        <v>81</v>
      </c>
      <c r="F44">
        <v>2</v>
      </c>
      <c r="G44">
        <v>6</v>
      </c>
      <c r="H44">
        <v>17000</v>
      </c>
      <c r="I44">
        <v>1</v>
      </c>
    </row>
    <row r="45" spans="3:9" x14ac:dyDescent="0.2">
      <c r="C45" t="s">
        <v>59</v>
      </c>
      <c r="D45">
        <v>2.2999999999999998</v>
      </c>
      <c r="E45" t="s">
        <v>81</v>
      </c>
      <c r="F45">
        <v>2</v>
      </c>
      <c r="G45">
        <v>1</v>
      </c>
      <c r="H45">
        <v>17000</v>
      </c>
      <c r="I45">
        <v>5</v>
      </c>
    </row>
    <row r="46" spans="3:9" x14ac:dyDescent="0.2">
      <c r="C46" t="s">
        <v>59</v>
      </c>
      <c r="D46">
        <v>2.1</v>
      </c>
      <c r="E46" t="s">
        <v>81</v>
      </c>
      <c r="F46">
        <v>2</v>
      </c>
      <c r="G46">
        <v>2</v>
      </c>
      <c r="H46">
        <v>17000</v>
      </c>
      <c r="I46">
        <v>5</v>
      </c>
    </row>
    <row r="47" spans="3:9" x14ac:dyDescent="0.2">
      <c r="C47" t="s">
        <v>59</v>
      </c>
      <c r="D47">
        <v>2.1</v>
      </c>
      <c r="E47" t="s">
        <v>81</v>
      </c>
      <c r="F47">
        <v>2</v>
      </c>
      <c r="G47">
        <v>3</v>
      </c>
      <c r="H47">
        <v>17000</v>
      </c>
      <c r="I47">
        <v>5</v>
      </c>
    </row>
    <row r="48" spans="3:9" x14ac:dyDescent="0.2">
      <c r="C48" t="s">
        <v>59</v>
      </c>
      <c r="D48">
        <v>1.9</v>
      </c>
      <c r="E48" t="s">
        <v>81</v>
      </c>
      <c r="F48">
        <v>2</v>
      </c>
      <c r="G48">
        <v>4</v>
      </c>
      <c r="H48">
        <v>17000</v>
      </c>
      <c r="I48">
        <v>5</v>
      </c>
    </row>
    <row r="49" spans="3:9" x14ac:dyDescent="0.2">
      <c r="C49" t="s">
        <v>59</v>
      </c>
      <c r="D49">
        <v>1.9</v>
      </c>
      <c r="E49" t="s">
        <v>81</v>
      </c>
      <c r="F49">
        <v>2</v>
      </c>
      <c r="G49">
        <v>5</v>
      </c>
      <c r="H49">
        <v>17000</v>
      </c>
      <c r="I49">
        <v>5</v>
      </c>
    </row>
    <row r="50" spans="3:9" x14ac:dyDescent="0.2">
      <c r="C50" t="s">
        <v>59</v>
      </c>
      <c r="D50">
        <v>2.1</v>
      </c>
      <c r="E50" t="s">
        <v>81</v>
      </c>
      <c r="F50">
        <v>2</v>
      </c>
      <c r="G50">
        <v>6</v>
      </c>
      <c r="H50">
        <v>17000</v>
      </c>
      <c r="I50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topLeftCell="A19" workbookViewId="0">
      <selection activeCell="H45" sqref="H45"/>
    </sheetView>
  </sheetViews>
  <sheetFormatPr baseColWidth="10" defaultRowHeight="16" x14ac:dyDescent="0.2"/>
  <sheetData>
    <row r="1" spans="1:11" x14ac:dyDescent="0.2">
      <c r="A1" t="s">
        <v>47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48</v>
      </c>
      <c r="D4" t="s">
        <v>4</v>
      </c>
      <c r="G4">
        <v>2.7</v>
      </c>
      <c r="H4" s="2">
        <v>2.5</v>
      </c>
      <c r="I4" s="2">
        <v>2.2999999999999998</v>
      </c>
      <c r="J4">
        <v>2.2000000000000002</v>
      </c>
      <c r="K4">
        <v>2.2000000000000002</v>
      </c>
    </row>
    <row r="5" spans="1:11" x14ac:dyDescent="0.2">
      <c r="A5">
        <v>2</v>
      </c>
      <c r="C5" t="s">
        <v>48</v>
      </c>
      <c r="D5" t="s">
        <v>4</v>
      </c>
      <c r="G5">
        <v>2.8</v>
      </c>
      <c r="H5">
        <v>2.6</v>
      </c>
      <c r="I5" s="2">
        <v>2.5</v>
      </c>
      <c r="J5">
        <v>2.5</v>
      </c>
      <c r="K5">
        <v>2.4</v>
      </c>
    </row>
    <row r="6" spans="1:11" x14ac:dyDescent="0.2">
      <c r="A6">
        <v>3</v>
      </c>
      <c r="C6" t="s">
        <v>48</v>
      </c>
      <c r="D6" t="s">
        <v>4</v>
      </c>
      <c r="G6">
        <v>2.7</v>
      </c>
      <c r="H6" s="2">
        <v>2.5</v>
      </c>
      <c r="I6" s="2">
        <v>2.2999999999999998</v>
      </c>
      <c r="J6">
        <v>2.2999999999999998</v>
      </c>
      <c r="K6">
        <v>2.2999999999999998</v>
      </c>
    </row>
    <row r="7" spans="1:11" x14ac:dyDescent="0.2">
      <c r="A7">
        <v>4</v>
      </c>
      <c r="C7" t="s">
        <v>48</v>
      </c>
      <c r="D7" t="s">
        <v>4</v>
      </c>
      <c r="G7">
        <v>2.6</v>
      </c>
      <c r="H7" s="2">
        <v>2.2999999999999998</v>
      </c>
      <c r="I7" s="2">
        <v>2.2000000000000002</v>
      </c>
      <c r="J7">
        <v>2.2000000000000002</v>
      </c>
      <c r="K7">
        <v>2.2000000000000002</v>
      </c>
    </row>
    <row r="8" spans="1:11" x14ac:dyDescent="0.2">
      <c r="A8">
        <v>5</v>
      </c>
      <c r="C8" t="s">
        <v>48</v>
      </c>
      <c r="D8" t="s">
        <v>4</v>
      </c>
      <c r="G8">
        <v>2.8</v>
      </c>
      <c r="H8" s="2">
        <v>2.6</v>
      </c>
      <c r="I8" s="2">
        <v>2.6</v>
      </c>
      <c r="J8">
        <v>2.5</v>
      </c>
      <c r="K8">
        <v>2.5</v>
      </c>
    </row>
    <row r="9" spans="1:11" x14ac:dyDescent="0.2">
      <c r="A9">
        <v>6</v>
      </c>
      <c r="C9" t="s">
        <v>48</v>
      </c>
      <c r="D9" t="s">
        <v>4</v>
      </c>
      <c r="G9">
        <v>2.9</v>
      </c>
      <c r="H9" s="2">
        <v>2.7</v>
      </c>
      <c r="I9" s="2">
        <v>2.7</v>
      </c>
      <c r="J9">
        <v>2.6</v>
      </c>
      <c r="K9">
        <v>2.5</v>
      </c>
    </row>
    <row r="11" spans="1:11" x14ac:dyDescent="0.2">
      <c r="F11" t="s">
        <v>68</v>
      </c>
      <c r="G11">
        <f>AVERAGE(G4:G9)</f>
        <v>2.7499999999999996</v>
      </c>
      <c r="H11">
        <f t="shared" ref="H11:K11" si="0">AVERAGE(H4:H9)</f>
        <v>2.5333333333333332</v>
      </c>
      <c r="I11">
        <f t="shared" si="0"/>
        <v>2.4333333333333336</v>
      </c>
      <c r="J11">
        <f t="shared" si="0"/>
        <v>2.3833333333333333</v>
      </c>
      <c r="K11">
        <f t="shared" si="0"/>
        <v>2.35</v>
      </c>
    </row>
    <row r="13" spans="1:11" x14ac:dyDescent="0.2">
      <c r="F13" t="s">
        <v>67</v>
      </c>
      <c r="G13">
        <v>1</v>
      </c>
      <c r="H13">
        <v>2</v>
      </c>
      <c r="I13">
        <v>3</v>
      </c>
      <c r="J13">
        <v>4</v>
      </c>
      <c r="K13">
        <v>5</v>
      </c>
    </row>
    <row r="14" spans="1:11" x14ac:dyDescent="0.2">
      <c r="F14" t="s">
        <v>70</v>
      </c>
      <c r="G14">
        <f>G11/2*100</f>
        <v>137.49999999999997</v>
      </c>
      <c r="H14">
        <f t="shared" ref="H14:K14" si="1">H11/2*100</f>
        <v>126.66666666666666</v>
      </c>
      <c r="I14">
        <f t="shared" si="1"/>
        <v>121.66666666666669</v>
      </c>
      <c r="J14">
        <f t="shared" si="1"/>
        <v>119.16666666666667</v>
      </c>
      <c r="K14">
        <f t="shared" si="1"/>
        <v>117.5</v>
      </c>
    </row>
    <row r="20" spans="3:9" ht="34" x14ac:dyDescent="0.2">
      <c r="C20" s="7" t="s">
        <v>71</v>
      </c>
      <c r="D20" s="7" t="s">
        <v>75</v>
      </c>
      <c r="E20" t="s">
        <v>79</v>
      </c>
      <c r="F20" s="7" t="s">
        <v>77</v>
      </c>
      <c r="G20" s="7" t="s">
        <v>76</v>
      </c>
      <c r="H20" s="7" t="s">
        <v>73</v>
      </c>
      <c r="I20" s="7" t="s">
        <v>74</v>
      </c>
    </row>
    <row r="21" spans="3:9" x14ac:dyDescent="0.2">
      <c r="C21" t="s">
        <v>47</v>
      </c>
      <c r="D21">
        <v>2.7</v>
      </c>
      <c r="E21" t="s">
        <v>81</v>
      </c>
      <c r="F21">
        <v>2</v>
      </c>
      <c r="G21">
        <v>1</v>
      </c>
      <c r="H21">
        <v>2000</v>
      </c>
      <c r="I21">
        <v>1</v>
      </c>
    </row>
    <row r="22" spans="3:9" x14ac:dyDescent="0.2">
      <c r="C22" t="s">
        <v>47</v>
      </c>
      <c r="D22">
        <v>2.8</v>
      </c>
      <c r="E22" t="s">
        <v>81</v>
      </c>
      <c r="F22">
        <v>2</v>
      </c>
      <c r="G22">
        <v>2</v>
      </c>
      <c r="H22">
        <v>2000</v>
      </c>
      <c r="I22">
        <v>1</v>
      </c>
    </row>
    <row r="23" spans="3:9" x14ac:dyDescent="0.2">
      <c r="C23" t="s">
        <v>47</v>
      </c>
      <c r="D23">
        <v>2.7</v>
      </c>
      <c r="E23" t="s">
        <v>81</v>
      </c>
      <c r="F23">
        <v>2</v>
      </c>
      <c r="G23">
        <v>3</v>
      </c>
      <c r="H23">
        <v>2000</v>
      </c>
      <c r="I23">
        <v>1</v>
      </c>
    </row>
    <row r="24" spans="3:9" x14ac:dyDescent="0.2">
      <c r="C24" t="s">
        <v>47</v>
      </c>
      <c r="D24">
        <v>2.6</v>
      </c>
      <c r="E24" t="s">
        <v>81</v>
      </c>
      <c r="F24">
        <v>2</v>
      </c>
      <c r="G24">
        <v>4</v>
      </c>
      <c r="H24">
        <v>2000</v>
      </c>
      <c r="I24">
        <v>1</v>
      </c>
    </row>
    <row r="25" spans="3:9" x14ac:dyDescent="0.2">
      <c r="C25" t="s">
        <v>47</v>
      </c>
      <c r="D25">
        <v>2.8</v>
      </c>
      <c r="E25" t="s">
        <v>81</v>
      </c>
      <c r="F25">
        <v>2</v>
      </c>
      <c r="G25">
        <v>5</v>
      </c>
      <c r="H25">
        <v>2000</v>
      </c>
      <c r="I25">
        <v>1</v>
      </c>
    </row>
    <row r="26" spans="3:9" x14ac:dyDescent="0.2">
      <c r="C26" t="s">
        <v>47</v>
      </c>
      <c r="D26">
        <v>2.9</v>
      </c>
      <c r="E26" t="s">
        <v>81</v>
      </c>
      <c r="F26">
        <v>2</v>
      </c>
      <c r="G26">
        <v>6</v>
      </c>
      <c r="H26">
        <v>2000</v>
      </c>
      <c r="I26">
        <v>1</v>
      </c>
    </row>
    <row r="27" spans="3:9" x14ac:dyDescent="0.2">
      <c r="C27" t="s">
        <v>47</v>
      </c>
      <c r="D27" s="2">
        <v>2.5</v>
      </c>
      <c r="E27" t="s">
        <v>81</v>
      </c>
      <c r="F27">
        <v>2</v>
      </c>
      <c r="G27">
        <v>1</v>
      </c>
      <c r="H27">
        <v>4696</v>
      </c>
      <c r="I27">
        <v>1</v>
      </c>
    </row>
    <row r="28" spans="3:9" x14ac:dyDescent="0.2">
      <c r="C28" t="s">
        <v>47</v>
      </c>
      <c r="D28">
        <v>2.6</v>
      </c>
      <c r="E28" t="s">
        <v>81</v>
      </c>
      <c r="F28">
        <v>2</v>
      </c>
      <c r="G28">
        <v>2</v>
      </c>
      <c r="H28">
        <v>4696</v>
      </c>
      <c r="I28">
        <v>1</v>
      </c>
    </row>
    <row r="29" spans="3:9" x14ac:dyDescent="0.2">
      <c r="C29" t="s">
        <v>47</v>
      </c>
      <c r="D29" s="2">
        <v>2.5</v>
      </c>
      <c r="E29" t="s">
        <v>81</v>
      </c>
      <c r="F29">
        <v>2</v>
      </c>
      <c r="G29">
        <v>3</v>
      </c>
      <c r="H29">
        <v>4696</v>
      </c>
      <c r="I29">
        <v>1</v>
      </c>
    </row>
    <row r="30" spans="3:9" x14ac:dyDescent="0.2">
      <c r="C30" t="s">
        <v>47</v>
      </c>
      <c r="D30" s="2">
        <v>2.2999999999999998</v>
      </c>
      <c r="E30" t="s">
        <v>81</v>
      </c>
      <c r="F30">
        <v>2</v>
      </c>
      <c r="G30">
        <v>4</v>
      </c>
      <c r="H30">
        <v>4696</v>
      </c>
      <c r="I30">
        <v>1</v>
      </c>
    </row>
    <row r="31" spans="3:9" x14ac:dyDescent="0.2">
      <c r="C31" t="s">
        <v>47</v>
      </c>
      <c r="D31" s="2">
        <v>2.6</v>
      </c>
      <c r="E31" t="s">
        <v>81</v>
      </c>
      <c r="F31">
        <v>2</v>
      </c>
      <c r="G31">
        <v>5</v>
      </c>
      <c r="H31">
        <v>4696</v>
      </c>
      <c r="I31">
        <v>1</v>
      </c>
    </row>
    <row r="32" spans="3:9" x14ac:dyDescent="0.2">
      <c r="C32" t="s">
        <v>47</v>
      </c>
      <c r="D32" s="2">
        <v>2.7</v>
      </c>
      <c r="E32" t="s">
        <v>81</v>
      </c>
      <c r="F32">
        <v>2</v>
      </c>
      <c r="G32">
        <v>6</v>
      </c>
      <c r="H32">
        <v>4696</v>
      </c>
      <c r="I32">
        <v>1</v>
      </c>
    </row>
    <row r="33" spans="3:9" x14ac:dyDescent="0.2">
      <c r="C33" t="s">
        <v>47</v>
      </c>
      <c r="D33" s="2">
        <v>2.2999999999999998</v>
      </c>
      <c r="E33" t="s">
        <v>81</v>
      </c>
      <c r="F33">
        <v>2</v>
      </c>
      <c r="G33">
        <v>1</v>
      </c>
      <c r="H33">
        <v>4696</v>
      </c>
      <c r="I33">
        <v>5</v>
      </c>
    </row>
    <row r="34" spans="3:9" x14ac:dyDescent="0.2">
      <c r="C34" t="s">
        <v>47</v>
      </c>
      <c r="D34" s="2">
        <v>2.5</v>
      </c>
      <c r="E34" t="s">
        <v>81</v>
      </c>
      <c r="F34">
        <v>2</v>
      </c>
      <c r="G34">
        <v>2</v>
      </c>
      <c r="H34">
        <v>4696</v>
      </c>
      <c r="I34">
        <v>5</v>
      </c>
    </row>
    <row r="35" spans="3:9" x14ac:dyDescent="0.2">
      <c r="C35" t="s">
        <v>47</v>
      </c>
      <c r="D35" s="2">
        <v>2.2999999999999998</v>
      </c>
      <c r="E35" t="s">
        <v>81</v>
      </c>
      <c r="F35">
        <v>2</v>
      </c>
      <c r="G35">
        <v>3</v>
      </c>
      <c r="H35">
        <v>4696</v>
      </c>
      <c r="I35">
        <v>5</v>
      </c>
    </row>
    <row r="36" spans="3:9" x14ac:dyDescent="0.2">
      <c r="C36" t="s">
        <v>47</v>
      </c>
      <c r="D36" s="2">
        <v>2.2000000000000002</v>
      </c>
      <c r="E36" t="s">
        <v>81</v>
      </c>
      <c r="F36">
        <v>2</v>
      </c>
      <c r="G36">
        <v>4</v>
      </c>
      <c r="H36">
        <v>4696</v>
      </c>
      <c r="I36">
        <v>5</v>
      </c>
    </row>
    <row r="37" spans="3:9" x14ac:dyDescent="0.2">
      <c r="C37" t="s">
        <v>47</v>
      </c>
      <c r="D37" s="2">
        <v>2.6</v>
      </c>
      <c r="E37" t="s">
        <v>81</v>
      </c>
      <c r="F37">
        <v>2</v>
      </c>
      <c r="G37">
        <v>5</v>
      </c>
      <c r="H37">
        <v>4696</v>
      </c>
      <c r="I37">
        <v>5</v>
      </c>
    </row>
    <row r="38" spans="3:9" x14ac:dyDescent="0.2">
      <c r="C38" t="s">
        <v>47</v>
      </c>
      <c r="D38" s="2">
        <v>2.7</v>
      </c>
      <c r="E38" t="s">
        <v>81</v>
      </c>
      <c r="F38">
        <v>2</v>
      </c>
      <c r="G38">
        <v>6</v>
      </c>
      <c r="H38">
        <v>4696</v>
      </c>
      <c r="I38">
        <v>5</v>
      </c>
    </row>
    <row r="39" spans="3:9" x14ac:dyDescent="0.2">
      <c r="C39" t="s">
        <v>47</v>
      </c>
      <c r="D39">
        <v>2.2000000000000002</v>
      </c>
      <c r="E39" t="s">
        <v>81</v>
      </c>
      <c r="F39">
        <v>2</v>
      </c>
      <c r="G39">
        <v>1</v>
      </c>
      <c r="H39">
        <v>17000</v>
      </c>
      <c r="I39">
        <v>1</v>
      </c>
    </row>
    <row r="40" spans="3:9" x14ac:dyDescent="0.2">
      <c r="C40" t="s">
        <v>47</v>
      </c>
      <c r="D40">
        <v>2.5</v>
      </c>
      <c r="E40" t="s">
        <v>81</v>
      </c>
      <c r="F40">
        <v>2</v>
      </c>
      <c r="G40">
        <v>2</v>
      </c>
      <c r="H40">
        <v>17000</v>
      </c>
      <c r="I40">
        <v>1</v>
      </c>
    </row>
    <row r="41" spans="3:9" x14ac:dyDescent="0.2">
      <c r="C41" t="s">
        <v>47</v>
      </c>
      <c r="D41">
        <v>2.2999999999999998</v>
      </c>
      <c r="E41" t="s">
        <v>81</v>
      </c>
      <c r="F41">
        <v>2</v>
      </c>
      <c r="G41">
        <v>3</v>
      </c>
      <c r="H41">
        <v>17000</v>
      </c>
      <c r="I41">
        <v>1</v>
      </c>
    </row>
    <row r="42" spans="3:9" x14ac:dyDescent="0.2">
      <c r="C42" t="s">
        <v>47</v>
      </c>
      <c r="D42">
        <v>2.2000000000000002</v>
      </c>
      <c r="E42" t="s">
        <v>81</v>
      </c>
      <c r="F42">
        <v>2</v>
      </c>
      <c r="G42">
        <v>4</v>
      </c>
      <c r="H42">
        <v>17000</v>
      </c>
      <c r="I42">
        <v>1</v>
      </c>
    </row>
    <row r="43" spans="3:9" x14ac:dyDescent="0.2">
      <c r="C43" t="s">
        <v>47</v>
      </c>
      <c r="D43">
        <v>2.5</v>
      </c>
      <c r="E43" t="s">
        <v>81</v>
      </c>
      <c r="F43">
        <v>2</v>
      </c>
      <c r="G43">
        <v>5</v>
      </c>
      <c r="H43">
        <v>17000</v>
      </c>
      <c r="I43">
        <v>1</v>
      </c>
    </row>
    <row r="44" spans="3:9" x14ac:dyDescent="0.2">
      <c r="C44" t="s">
        <v>47</v>
      </c>
      <c r="D44">
        <v>2.6</v>
      </c>
      <c r="E44" t="s">
        <v>81</v>
      </c>
      <c r="F44">
        <v>2</v>
      </c>
      <c r="G44">
        <v>6</v>
      </c>
      <c r="H44">
        <v>17000</v>
      </c>
      <c r="I44">
        <v>1</v>
      </c>
    </row>
    <row r="45" spans="3:9" x14ac:dyDescent="0.2">
      <c r="C45" t="s">
        <v>47</v>
      </c>
      <c r="D45">
        <v>2.2000000000000002</v>
      </c>
      <c r="E45" t="s">
        <v>81</v>
      </c>
      <c r="F45">
        <v>2</v>
      </c>
      <c r="G45">
        <v>1</v>
      </c>
      <c r="H45">
        <v>17000</v>
      </c>
      <c r="I45">
        <v>5</v>
      </c>
    </row>
    <row r="46" spans="3:9" x14ac:dyDescent="0.2">
      <c r="C46" t="s">
        <v>47</v>
      </c>
      <c r="D46">
        <v>2.4</v>
      </c>
      <c r="E46" t="s">
        <v>81</v>
      </c>
      <c r="F46">
        <v>2</v>
      </c>
      <c r="G46">
        <v>2</v>
      </c>
      <c r="H46">
        <v>17000</v>
      </c>
      <c r="I46">
        <v>5</v>
      </c>
    </row>
    <row r="47" spans="3:9" x14ac:dyDescent="0.2">
      <c r="C47" t="s">
        <v>47</v>
      </c>
      <c r="D47">
        <v>2.2999999999999998</v>
      </c>
      <c r="E47" t="s">
        <v>81</v>
      </c>
      <c r="F47">
        <v>2</v>
      </c>
      <c r="G47">
        <v>3</v>
      </c>
      <c r="H47">
        <v>17000</v>
      </c>
      <c r="I47">
        <v>5</v>
      </c>
    </row>
    <row r="48" spans="3:9" x14ac:dyDescent="0.2">
      <c r="C48" t="s">
        <v>47</v>
      </c>
      <c r="D48">
        <v>2.2000000000000002</v>
      </c>
      <c r="E48" t="s">
        <v>81</v>
      </c>
      <c r="F48">
        <v>2</v>
      </c>
      <c r="G48">
        <v>4</v>
      </c>
      <c r="H48">
        <v>17000</v>
      </c>
      <c r="I48">
        <v>5</v>
      </c>
    </row>
    <row r="49" spans="3:9" x14ac:dyDescent="0.2">
      <c r="C49" t="s">
        <v>47</v>
      </c>
      <c r="D49">
        <v>2.5</v>
      </c>
      <c r="E49" t="s">
        <v>81</v>
      </c>
      <c r="F49">
        <v>2</v>
      </c>
      <c r="G49">
        <v>5</v>
      </c>
      <c r="H49">
        <v>17000</v>
      </c>
      <c r="I49">
        <v>5</v>
      </c>
    </row>
    <row r="50" spans="3:9" x14ac:dyDescent="0.2">
      <c r="C50" t="s">
        <v>47</v>
      </c>
      <c r="D50">
        <v>2.5</v>
      </c>
      <c r="E50" t="s">
        <v>81</v>
      </c>
      <c r="F50">
        <v>2</v>
      </c>
      <c r="G50">
        <v>6</v>
      </c>
      <c r="H50">
        <v>17000</v>
      </c>
      <c r="I50">
        <v>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"/>
  <sheetViews>
    <sheetView topLeftCell="A24" workbookViewId="0">
      <selection activeCell="G55" sqref="G55"/>
    </sheetView>
  </sheetViews>
  <sheetFormatPr baseColWidth="10" defaultRowHeight="16" x14ac:dyDescent="0.2"/>
  <sheetData>
    <row r="1" spans="1:11" x14ac:dyDescent="0.2">
      <c r="A1" t="s">
        <v>65</v>
      </c>
      <c r="H1" t="s">
        <v>8</v>
      </c>
    </row>
    <row r="2" spans="1:11" x14ac:dyDescent="0.2">
      <c r="F2" t="s">
        <v>6</v>
      </c>
      <c r="G2">
        <v>2000</v>
      </c>
      <c r="H2">
        <v>4696</v>
      </c>
      <c r="I2">
        <v>4696</v>
      </c>
      <c r="J2" s="1">
        <v>17000</v>
      </c>
      <c r="K2" s="1">
        <v>17000</v>
      </c>
    </row>
    <row r="3" spans="1:11" x14ac:dyDescent="0.2">
      <c r="A3" t="s">
        <v>1</v>
      </c>
      <c r="C3" t="s">
        <v>2</v>
      </c>
      <c r="D3" t="s">
        <v>5</v>
      </c>
      <c r="F3" t="s">
        <v>7</v>
      </c>
      <c r="G3">
        <v>1</v>
      </c>
      <c r="H3">
        <v>1</v>
      </c>
      <c r="I3">
        <v>5</v>
      </c>
      <c r="J3">
        <v>1</v>
      </c>
      <c r="K3">
        <v>5</v>
      </c>
    </row>
    <row r="4" spans="1:11" x14ac:dyDescent="0.2">
      <c r="A4">
        <v>1</v>
      </c>
      <c r="C4" t="s">
        <v>66</v>
      </c>
      <c r="D4" t="s">
        <v>4</v>
      </c>
      <c r="G4">
        <v>2.4</v>
      </c>
      <c r="H4" s="2">
        <v>2.1</v>
      </c>
      <c r="I4" s="2">
        <v>2</v>
      </c>
      <c r="J4">
        <v>1.8</v>
      </c>
      <c r="K4">
        <v>1.8</v>
      </c>
    </row>
    <row r="5" spans="1:11" x14ac:dyDescent="0.2">
      <c r="A5">
        <v>2</v>
      </c>
      <c r="C5" t="s">
        <v>66</v>
      </c>
      <c r="D5" t="s">
        <v>4</v>
      </c>
      <c r="G5">
        <v>2.6</v>
      </c>
      <c r="H5">
        <v>2.4</v>
      </c>
      <c r="I5" s="2">
        <v>2.2000000000000002</v>
      </c>
      <c r="J5">
        <v>2</v>
      </c>
      <c r="K5">
        <v>2</v>
      </c>
    </row>
    <row r="6" spans="1:11" x14ac:dyDescent="0.2">
      <c r="A6">
        <v>3</v>
      </c>
      <c r="C6" t="s">
        <v>66</v>
      </c>
      <c r="D6" t="s">
        <v>4</v>
      </c>
      <c r="G6">
        <v>2.6</v>
      </c>
      <c r="H6" s="2">
        <v>2.4</v>
      </c>
      <c r="I6" s="2">
        <v>2.2000000000000002</v>
      </c>
      <c r="J6">
        <v>2</v>
      </c>
      <c r="K6">
        <v>2</v>
      </c>
    </row>
    <row r="7" spans="1:11" x14ac:dyDescent="0.2">
      <c r="A7">
        <v>4</v>
      </c>
      <c r="C7" t="s">
        <v>66</v>
      </c>
      <c r="D7" t="s">
        <v>4</v>
      </c>
      <c r="G7">
        <v>2.7</v>
      </c>
      <c r="H7" s="2">
        <v>2.5</v>
      </c>
      <c r="I7" s="2">
        <v>2.2999999999999998</v>
      </c>
      <c r="J7">
        <v>2.1</v>
      </c>
      <c r="K7">
        <v>2.1</v>
      </c>
    </row>
    <row r="8" spans="1:11" x14ac:dyDescent="0.2">
      <c r="A8">
        <v>5</v>
      </c>
      <c r="C8" t="s">
        <v>66</v>
      </c>
      <c r="D8" t="s">
        <v>4</v>
      </c>
      <c r="G8">
        <v>2.4</v>
      </c>
      <c r="H8" s="2">
        <v>2.1</v>
      </c>
      <c r="I8" s="2">
        <v>2</v>
      </c>
      <c r="J8">
        <v>1.9</v>
      </c>
      <c r="K8">
        <v>1.8</v>
      </c>
    </row>
    <row r="9" spans="1:11" x14ac:dyDescent="0.2">
      <c r="A9">
        <v>6</v>
      </c>
      <c r="C9" t="s">
        <v>66</v>
      </c>
      <c r="D9" t="s">
        <v>4</v>
      </c>
      <c r="G9">
        <v>2.5</v>
      </c>
      <c r="H9" s="2">
        <v>2.2000000000000002</v>
      </c>
      <c r="I9" s="2">
        <v>2</v>
      </c>
      <c r="J9">
        <v>1.9</v>
      </c>
      <c r="K9">
        <v>1.9</v>
      </c>
    </row>
    <row r="11" spans="1:11" x14ac:dyDescent="0.2">
      <c r="F11" t="s">
        <v>68</v>
      </c>
      <c r="G11">
        <f>AVERAGE(G4:G9)</f>
        <v>2.5333333333333337</v>
      </c>
      <c r="H11">
        <f t="shared" ref="H11:K11" si="0">AVERAGE(H4:H9)</f>
        <v>2.2833333333333332</v>
      </c>
      <c r="I11">
        <f t="shared" si="0"/>
        <v>2.1166666666666667</v>
      </c>
      <c r="J11">
        <f t="shared" si="0"/>
        <v>1.9500000000000002</v>
      </c>
      <c r="K11">
        <f t="shared" si="0"/>
        <v>1.9333333333333336</v>
      </c>
    </row>
    <row r="13" spans="1:11" x14ac:dyDescent="0.2">
      <c r="F13" t="s">
        <v>67</v>
      </c>
      <c r="G13">
        <v>1</v>
      </c>
      <c r="H13">
        <v>2</v>
      </c>
      <c r="I13">
        <v>3</v>
      </c>
      <c r="J13">
        <v>4</v>
      </c>
      <c r="K13">
        <v>5</v>
      </c>
    </row>
    <row r="14" spans="1:11" x14ac:dyDescent="0.2">
      <c r="F14" t="s">
        <v>70</v>
      </c>
      <c r="G14">
        <f>G11/2*100</f>
        <v>126.66666666666669</v>
      </c>
      <c r="H14">
        <f t="shared" ref="H14:K14" si="1">H11/2*100</f>
        <v>114.16666666666666</v>
      </c>
      <c r="I14">
        <f t="shared" si="1"/>
        <v>105.83333333333333</v>
      </c>
      <c r="J14">
        <f t="shared" si="1"/>
        <v>97.500000000000014</v>
      </c>
      <c r="K14">
        <f t="shared" si="1"/>
        <v>96.666666666666686</v>
      </c>
    </row>
    <row r="20" spans="3:9" ht="34" x14ac:dyDescent="0.2">
      <c r="C20" s="7" t="s">
        <v>71</v>
      </c>
      <c r="D20" s="7" t="s">
        <v>75</v>
      </c>
      <c r="E20" t="s">
        <v>79</v>
      </c>
      <c r="F20" s="7" t="s">
        <v>77</v>
      </c>
      <c r="G20" s="7" t="s">
        <v>76</v>
      </c>
      <c r="H20" s="7" t="s">
        <v>73</v>
      </c>
      <c r="I20" s="7" t="s">
        <v>74</v>
      </c>
    </row>
    <row r="21" spans="3:9" x14ac:dyDescent="0.2">
      <c r="C21" t="s">
        <v>65</v>
      </c>
      <c r="D21">
        <v>2.4</v>
      </c>
      <c r="E21" t="s">
        <v>80</v>
      </c>
      <c r="F21">
        <v>2</v>
      </c>
      <c r="G21">
        <v>1</v>
      </c>
      <c r="H21">
        <v>2000</v>
      </c>
      <c r="I21">
        <v>1</v>
      </c>
    </row>
    <row r="22" spans="3:9" x14ac:dyDescent="0.2">
      <c r="C22" t="s">
        <v>65</v>
      </c>
      <c r="D22">
        <v>2.6</v>
      </c>
      <c r="E22" t="s">
        <v>80</v>
      </c>
      <c r="F22">
        <v>2</v>
      </c>
      <c r="G22">
        <v>2</v>
      </c>
      <c r="H22">
        <v>2000</v>
      </c>
      <c r="I22">
        <v>1</v>
      </c>
    </row>
    <row r="23" spans="3:9" x14ac:dyDescent="0.2">
      <c r="C23" t="s">
        <v>65</v>
      </c>
      <c r="D23">
        <v>2.6</v>
      </c>
      <c r="E23" t="s">
        <v>80</v>
      </c>
      <c r="F23">
        <v>2</v>
      </c>
      <c r="G23">
        <v>3</v>
      </c>
      <c r="H23">
        <v>2000</v>
      </c>
      <c r="I23">
        <v>1</v>
      </c>
    </row>
    <row r="24" spans="3:9" x14ac:dyDescent="0.2">
      <c r="C24" t="s">
        <v>65</v>
      </c>
      <c r="D24">
        <v>2.7</v>
      </c>
      <c r="E24" t="s">
        <v>80</v>
      </c>
      <c r="F24">
        <v>2</v>
      </c>
      <c r="G24">
        <v>4</v>
      </c>
      <c r="H24">
        <v>2000</v>
      </c>
      <c r="I24">
        <v>1</v>
      </c>
    </row>
    <row r="25" spans="3:9" x14ac:dyDescent="0.2">
      <c r="C25" t="s">
        <v>65</v>
      </c>
      <c r="D25">
        <v>2.4</v>
      </c>
      <c r="E25" t="s">
        <v>80</v>
      </c>
      <c r="F25">
        <v>2</v>
      </c>
      <c r="G25">
        <v>5</v>
      </c>
      <c r="H25">
        <v>2000</v>
      </c>
      <c r="I25">
        <v>1</v>
      </c>
    </row>
    <row r="26" spans="3:9" x14ac:dyDescent="0.2">
      <c r="C26" t="s">
        <v>65</v>
      </c>
      <c r="D26">
        <v>2.5</v>
      </c>
      <c r="E26" t="s">
        <v>80</v>
      </c>
      <c r="F26">
        <v>2</v>
      </c>
      <c r="G26">
        <v>6</v>
      </c>
      <c r="H26">
        <v>2000</v>
      </c>
      <c r="I26">
        <v>1</v>
      </c>
    </row>
    <row r="27" spans="3:9" x14ac:dyDescent="0.2">
      <c r="C27" t="s">
        <v>65</v>
      </c>
      <c r="D27" s="2">
        <v>2.1</v>
      </c>
      <c r="E27" t="s">
        <v>80</v>
      </c>
      <c r="F27">
        <v>2</v>
      </c>
      <c r="G27">
        <v>1</v>
      </c>
      <c r="H27">
        <v>4696</v>
      </c>
      <c r="I27">
        <v>1</v>
      </c>
    </row>
    <row r="28" spans="3:9" x14ac:dyDescent="0.2">
      <c r="C28" t="s">
        <v>65</v>
      </c>
      <c r="D28">
        <v>2.4</v>
      </c>
      <c r="E28" t="s">
        <v>80</v>
      </c>
      <c r="F28">
        <v>2</v>
      </c>
      <c r="G28">
        <v>2</v>
      </c>
      <c r="H28">
        <v>4696</v>
      </c>
      <c r="I28">
        <v>1</v>
      </c>
    </row>
    <row r="29" spans="3:9" x14ac:dyDescent="0.2">
      <c r="C29" t="s">
        <v>65</v>
      </c>
      <c r="D29" s="2">
        <v>2.4</v>
      </c>
      <c r="E29" t="s">
        <v>80</v>
      </c>
      <c r="F29">
        <v>2</v>
      </c>
      <c r="G29">
        <v>3</v>
      </c>
      <c r="H29">
        <v>4696</v>
      </c>
      <c r="I29">
        <v>1</v>
      </c>
    </row>
    <row r="30" spans="3:9" x14ac:dyDescent="0.2">
      <c r="C30" t="s">
        <v>65</v>
      </c>
      <c r="D30" s="2">
        <v>2.5</v>
      </c>
      <c r="E30" t="s">
        <v>80</v>
      </c>
      <c r="F30">
        <v>2</v>
      </c>
      <c r="G30">
        <v>4</v>
      </c>
      <c r="H30">
        <v>4696</v>
      </c>
      <c r="I30">
        <v>1</v>
      </c>
    </row>
    <row r="31" spans="3:9" x14ac:dyDescent="0.2">
      <c r="C31" t="s">
        <v>65</v>
      </c>
      <c r="D31" s="2">
        <v>2.1</v>
      </c>
      <c r="E31" t="s">
        <v>80</v>
      </c>
      <c r="F31">
        <v>2</v>
      </c>
      <c r="G31">
        <v>5</v>
      </c>
      <c r="H31">
        <v>4696</v>
      </c>
      <c r="I31">
        <v>1</v>
      </c>
    </row>
    <row r="32" spans="3:9" x14ac:dyDescent="0.2">
      <c r="C32" t="s">
        <v>65</v>
      </c>
      <c r="D32" s="2">
        <v>2.2000000000000002</v>
      </c>
      <c r="E32" t="s">
        <v>80</v>
      </c>
      <c r="F32">
        <v>2</v>
      </c>
      <c r="G32">
        <v>6</v>
      </c>
      <c r="H32">
        <v>4696</v>
      </c>
      <c r="I32">
        <v>1</v>
      </c>
    </row>
    <row r="33" spans="3:9" x14ac:dyDescent="0.2">
      <c r="C33" t="s">
        <v>65</v>
      </c>
      <c r="D33" s="2">
        <v>2</v>
      </c>
      <c r="E33" t="s">
        <v>80</v>
      </c>
      <c r="F33">
        <v>2</v>
      </c>
      <c r="G33">
        <v>1</v>
      </c>
      <c r="H33">
        <v>4696</v>
      </c>
      <c r="I33">
        <v>5</v>
      </c>
    </row>
    <row r="34" spans="3:9" x14ac:dyDescent="0.2">
      <c r="C34" t="s">
        <v>65</v>
      </c>
      <c r="D34" s="2">
        <v>2.2000000000000002</v>
      </c>
      <c r="E34" t="s">
        <v>80</v>
      </c>
      <c r="F34">
        <v>2</v>
      </c>
      <c r="G34">
        <v>2</v>
      </c>
      <c r="H34">
        <v>4696</v>
      </c>
      <c r="I34">
        <v>5</v>
      </c>
    </row>
    <row r="35" spans="3:9" x14ac:dyDescent="0.2">
      <c r="C35" t="s">
        <v>65</v>
      </c>
      <c r="D35" s="2">
        <v>2.2000000000000002</v>
      </c>
      <c r="E35" t="s">
        <v>80</v>
      </c>
      <c r="F35">
        <v>2</v>
      </c>
      <c r="G35">
        <v>3</v>
      </c>
      <c r="H35">
        <v>4696</v>
      </c>
      <c r="I35">
        <v>5</v>
      </c>
    </row>
    <row r="36" spans="3:9" x14ac:dyDescent="0.2">
      <c r="C36" t="s">
        <v>65</v>
      </c>
      <c r="D36" s="2">
        <v>2.2999999999999998</v>
      </c>
      <c r="E36" t="s">
        <v>80</v>
      </c>
      <c r="F36">
        <v>2</v>
      </c>
      <c r="G36">
        <v>4</v>
      </c>
      <c r="H36">
        <v>4696</v>
      </c>
      <c r="I36">
        <v>5</v>
      </c>
    </row>
    <row r="37" spans="3:9" x14ac:dyDescent="0.2">
      <c r="C37" t="s">
        <v>65</v>
      </c>
      <c r="D37" s="2">
        <v>2</v>
      </c>
      <c r="E37" t="s">
        <v>80</v>
      </c>
      <c r="F37">
        <v>2</v>
      </c>
      <c r="G37">
        <v>5</v>
      </c>
      <c r="H37">
        <v>4696</v>
      </c>
      <c r="I37">
        <v>5</v>
      </c>
    </row>
    <row r="38" spans="3:9" x14ac:dyDescent="0.2">
      <c r="C38" t="s">
        <v>65</v>
      </c>
      <c r="D38" s="2">
        <v>2</v>
      </c>
      <c r="E38" t="s">
        <v>80</v>
      </c>
      <c r="F38">
        <v>2</v>
      </c>
      <c r="G38">
        <v>6</v>
      </c>
      <c r="H38">
        <v>4696</v>
      </c>
      <c r="I38">
        <v>5</v>
      </c>
    </row>
    <row r="39" spans="3:9" x14ac:dyDescent="0.2">
      <c r="C39" t="s">
        <v>65</v>
      </c>
      <c r="D39">
        <v>1.8</v>
      </c>
      <c r="E39" t="s">
        <v>80</v>
      </c>
      <c r="F39">
        <v>2</v>
      </c>
      <c r="G39">
        <v>1</v>
      </c>
      <c r="H39">
        <v>17000</v>
      </c>
      <c r="I39">
        <v>1</v>
      </c>
    </row>
    <row r="40" spans="3:9" x14ac:dyDescent="0.2">
      <c r="C40" t="s">
        <v>65</v>
      </c>
      <c r="D40">
        <v>2</v>
      </c>
      <c r="E40" t="s">
        <v>80</v>
      </c>
      <c r="F40">
        <v>2</v>
      </c>
      <c r="G40">
        <v>2</v>
      </c>
      <c r="H40">
        <v>17000</v>
      </c>
      <c r="I40">
        <v>1</v>
      </c>
    </row>
    <row r="41" spans="3:9" x14ac:dyDescent="0.2">
      <c r="C41" t="s">
        <v>65</v>
      </c>
      <c r="D41">
        <v>2</v>
      </c>
      <c r="E41" t="s">
        <v>80</v>
      </c>
      <c r="F41">
        <v>2</v>
      </c>
      <c r="G41">
        <v>3</v>
      </c>
      <c r="H41">
        <v>17000</v>
      </c>
      <c r="I41">
        <v>1</v>
      </c>
    </row>
    <row r="42" spans="3:9" x14ac:dyDescent="0.2">
      <c r="C42" t="s">
        <v>65</v>
      </c>
      <c r="D42">
        <v>2.1</v>
      </c>
      <c r="E42" t="s">
        <v>80</v>
      </c>
      <c r="F42">
        <v>2</v>
      </c>
      <c r="G42">
        <v>4</v>
      </c>
      <c r="H42">
        <v>17000</v>
      </c>
      <c r="I42">
        <v>1</v>
      </c>
    </row>
    <row r="43" spans="3:9" x14ac:dyDescent="0.2">
      <c r="C43" t="s">
        <v>65</v>
      </c>
      <c r="D43">
        <v>1.9</v>
      </c>
      <c r="E43" t="s">
        <v>80</v>
      </c>
      <c r="F43">
        <v>2</v>
      </c>
      <c r="G43">
        <v>5</v>
      </c>
      <c r="H43">
        <v>17000</v>
      </c>
      <c r="I43">
        <v>1</v>
      </c>
    </row>
    <row r="44" spans="3:9" x14ac:dyDescent="0.2">
      <c r="C44" t="s">
        <v>65</v>
      </c>
      <c r="D44">
        <v>1.9</v>
      </c>
      <c r="E44" t="s">
        <v>80</v>
      </c>
      <c r="F44">
        <v>2</v>
      </c>
      <c r="G44">
        <v>6</v>
      </c>
      <c r="H44">
        <v>17000</v>
      </c>
      <c r="I44">
        <v>1</v>
      </c>
    </row>
    <row r="45" spans="3:9" x14ac:dyDescent="0.2">
      <c r="C45" t="s">
        <v>65</v>
      </c>
      <c r="D45">
        <v>1.8</v>
      </c>
      <c r="E45" t="s">
        <v>80</v>
      </c>
      <c r="F45">
        <v>2</v>
      </c>
      <c r="G45">
        <v>1</v>
      </c>
      <c r="H45">
        <v>17000</v>
      </c>
      <c r="I45">
        <v>5</v>
      </c>
    </row>
    <row r="46" spans="3:9" x14ac:dyDescent="0.2">
      <c r="C46" t="s">
        <v>65</v>
      </c>
      <c r="D46">
        <v>2</v>
      </c>
      <c r="E46" t="s">
        <v>80</v>
      </c>
      <c r="F46">
        <v>2</v>
      </c>
      <c r="G46">
        <v>2</v>
      </c>
      <c r="H46">
        <v>17000</v>
      </c>
      <c r="I46">
        <v>5</v>
      </c>
    </row>
    <row r="47" spans="3:9" x14ac:dyDescent="0.2">
      <c r="C47" t="s">
        <v>65</v>
      </c>
      <c r="D47">
        <v>2</v>
      </c>
      <c r="E47" t="s">
        <v>80</v>
      </c>
      <c r="F47">
        <v>2</v>
      </c>
      <c r="G47">
        <v>3</v>
      </c>
      <c r="H47">
        <v>17000</v>
      </c>
      <c r="I47">
        <v>5</v>
      </c>
    </row>
    <row r="48" spans="3:9" x14ac:dyDescent="0.2">
      <c r="C48" t="s">
        <v>65</v>
      </c>
      <c r="D48">
        <v>2.1</v>
      </c>
      <c r="E48" t="s">
        <v>80</v>
      </c>
      <c r="F48">
        <v>2</v>
      </c>
      <c r="G48">
        <v>4</v>
      </c>
      <c r="H48">
        <v>17000</v>
      </c>
      <c r="I48">
        <v>5</v>
      </c>
    </row>
    <row r="49" spans="3:9" x14ac:dyDescent="0.2">
      <c r="C49" t="s">
        <v>65</v>
      </c>
      <c r="D49">
        <v>1.8</v>
      </c>
      <c r="E49" t="s">
        <v>80</v>
      </c>
      <c r="F49">
        <v>2</v>
      </c>
      <c r="G49">
        <v>5</v>
      </c>
      <c r="H49">
        <v>17000</v>
      </c>
      <c r="I49">
        <v>5</v>
      </c>
    </row>
    <row r="50" spans="3:9" x14ac:dyDescent="0.2">
      <c r="C50" t="s">
        <v>65</v>
      </c>
      <c r="D50">
        <v>1.9</v>
      </c>
      <c r="E50" t="s">
        <v>80</v>
      </c>
      <c r="F50">
        <v>2</v>
      </c>
      <c r="G50">
        <v>6</v>
      </c>
      <c r="H50">
        <v>17000</v>
      </c>
      <c r="I50">
        <v>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workbookViewId="0">
      <selection activeCell="O26" sqref="O26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8" x14ac:dyDescent="0.2">
      <c r="B2" t="s">
        <v>49</v>
      </c>
      <c r="C2" t="s">
        <v>50</v>
      </c>
      <c r="D2" t="s">
        <v>28</v>
      </c>
      <c r="E2" s="4">
        <v>44090.779861111107</v>
      </c>
      <c r="F2">
        <v>10524</v>
      </c>
      <c r="G2">
        <v>11351</v>
      </c>
      <c r="H2">
        <v>14.35</v>
      </c>
      <c r="I2">
        <v>33.32</v>
      </c>
      <c r="J2">
        <v>3545000</v>
      </c>
      <c r="K2">
        <v>20.62</v>
      </c>
      <c r="L2">
        <v>20.329999999999998</v>
      </c>
      <c r="M2">
        <v>2.508</v>
      </c>
    </row>
    <row r="3" spans="1:18" x14ac:dyDescent="0.2">
      <c r="B3" t="s">
        <v>49</v>
      </c>
      <c r="C3" t="s">
        <v>51</v>
      </c>
      <c r="D3" t="s">
        <v>28</v>
      </c>
      <c r="E3" s="4">
        <v>44090.78125</v>
      </c>
      <c r="F3">
        <v>10982</v>
      </c>
      <c r="G3">
        <v>11838</v>
      </c>
      <c r="H3">
        <v>14.35</v>
      </c>
      <c r="I3">
        <v>33.32</v>
      </c>
      <c r="J3">
        <v>3641000</v>
      </c>
      <c r="K3">
        <v>20.76</v>
      </c>
      <c r="L3">
        <v>20.43</v>
      </c>
      <c r="M3">
        <v>2.5990000000000002</v>
      </c>
    </row>
    <row r="4" spans="1:18" x14ac:dyDescent="0.2">
      <c r="B4" t="s">
        <v>49</v>
      </c>
      <c r="C4" t="s">
        <v>52</v>
      </c>
      <c r="D4" t="s">
        <v>28</v>
      </c>
      <c r="E4" s="4">
        <v>44090.78125</v>
      </c>
      <c r="F4">
        <v>11130</v>
      </c>
      <c r="G4">
        <v>12033</v>
      </c>
      <c r="H4">
        <v>14.35</v>
      </c>
      <c r="I4">
        <v>33.32</v>
      </c>
      <c r="J4">
        <v>3701000</v>
      </c>
      <c r="K4">
        <v>20.81</v>
      </c>
      <c r="L4">
        <v>20.53</v>
      </c>
      <c r="M4">
        <v>2.532</v>
      </c>
    </row>
    <row r="8" spans="1:18" x14ac:dyDescent="0.2">
      <c r="I8" t="s">
        <v>31</v>
      </c>
      <c r="J8">
        <f>AVERAGE(J2:J4)</f>
        <v>3629000</v>
      </c>
      <c r="K8">
        <f>AVERAGE(K2:K4)</f>
        <v>20.73</v>
      </c>
      <c r="L8">
        <f>AVERAGE(L2:L4)</f>
        <v>20.43</v>
      </c>
      <c r="M8">
        <f>AVERAGE(M2:M4)</f>
        <v>2.5463333333333336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 t="shared" ref="H13:H19" si="0">$J$8/(1/G13)</f>
        <v>3629000</v>
      </c>
      <c r="I13">
        <f t="shared" ref="I13:I19" si="1">H13*$Q$13</f>
        <v>16927132995.320471</v>
      </c>
      <c r="K13">
        <f>I13*10^(-9)</f>
        <v>16.927132995320473</v>
      </c>
      <c r="L13">
        <f>K13*1.3</f>
        <v>22.005272893916615</v>
      </c>
      <c r="Q13">
        <f>4/3*3.141592*(K8/2)^3</f>
        <v>4664.4069978838443</v>
      </c>
      <c r="R13" t="s">
        <v>38</v>
      </c>
    </row>
    <row r="14" spans="1:18" x14ac:dyDescent="0.2">
      <c r="G14">
        <v>0.891459</v>
      </c>
      <c r="H14">
        <f t="shared" si="0"/>
        <v>3235104.7110000001</v>
      </c>
      <c r="I14">
        <f t="shared" si="1"/>
        <v>15089845052.875393</v>
      </c>
      <c r="K14">
        <f t="shared" ref="K14:K19" si="2">I14*10^(-9)</f>
        <v>15.089845052875393</v>
      </c>
      <c r="L14">
        <f t="shared" ref="L14:L19" si="3">K14*1.3</f>
        <v>19.616798568738012</v>
      </c>
    </row>
    <row r="15" spans="1:18" x14ac:dyDescent="0.2">
      <c r="G15">
        <v>6.7000000000000004E-2</v>
      </c>
      <c r="H15">
        <f t="shared" si="0"/>
        <v>243143.00000000003</v>
      </c>
      <c r="I15">
        <f t="shared" si="1"/>
        <v>1134117910.6864717</v>
      </c>
      <c r="K15">
        <f t="shared" si="2"/>
        <v>1.1341179106864718</v>
      </c>
      <c r="L15">
        <f t="shared" si="3"/>
        <v>1.4743532838924134</v>
      </c>
    </row>
    <row r="16" spans="1:18" x14ac:dyDescent="0.2">
      <c r="G16">
        <v>0.04</v>
      </c>
      <c r="H16">
        <f t="shared" si="0"/>
        <v>145160</v>
      </c>
      <c r="I16">
        <f t="shared" si="1"/>
        <v>677085319.81281888</v>
      </c>
      <c r="K16">
        <f t="shared" si="2"/>
        <v>0.67708531981281894</v>
      </c>
      <c r="L16">
        <f t="shared" si="3"/>
        <v>0.88021091575666466</v>
      </c>
    </row>
    <row r="17" spans="7:15" x14ac:dyDescent="0.2">
      <c r="G17">
        <v>0.11815299999999999</v>
      </c>
      <c r="H17">
        <f t="shared" si="0"/>
        <v>428777.23699999996</v>
      </c>
      <c r="I17">
        <f t="shared" si="1"/>
        <v>1999991544.7960994</v>
      </c>
      <c r="K17">
        <f t="shared" si="2"/>
        <v>1.9999915447960996</v>
      </c>
      <c r="L17">
        <f t="shared" si="3"/>
        <v>2.5999890082349295</v>
      </c>
    </row>
    <row r="18" spans="7:15" x14ac:dyDescent="0.2">
      <c r="G18">
        <v>0.01</v>
      </c>
      <c r="H18">
        <f t="shared" si="0"/>
        <v>36290</v>
      </c>
      <c r="I18">
        <f t="shared" si="1"/>
        <v>169271329.95320472</v>
      </c>
      <c r="K18">
        <f t="shared" si="2"/>
        <v>0.16927132995320474</v>
      </c>
      <c r="L18">
        <f t="shared" si="3"/>
        <v>0.22005272893916616</v>
      </c>
    </row>
    <row r="19" spans="7:15" x14ac:dyDescent="0.2">
      <c r="G19">
        <v>5.0000000000000001E-3</v>
      </c>
      <c r="H19">
        <f t="shared" si="0"/>
        <v>18145</v>
      </c>
      <c r="I19">
        <f t="shared" si="1"/>
        <v>84635664.976602361</v>
      </c>
      <c r="K19">
        <f t="shared" si="2"/>
        <v>8.4635664976602368E-2</v>
      </c>
      <c r="L19">
        <f t="shared" si="3"/>
        <v>0.11002636446958308</v>
      </c>
    </row>
    <row r="22" spans="7:15" x14ac:dyDescent="0.2">
      <c r="I22" t="s">
        <v>39</v>
      </c>
    </row>
    <row r="23" spans="7:15" x14ac:dyDescent="0.2">
      <c r="I23" t="s">
        <v>40</v>
      </c>
    </row>
    <row r="25" spans="7:15" x14ac:dyDescent="0.2">
      <c r="I25" t="s">
        <v>41</v>
      </c>
      <c r="N25">
        <f>2000000000/(Q13*J8)</f>
        <v>0.11815349950596493</v>
      </c>
      <c r="O25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"/>
  <sheetViews>
    <sheetView workbookViewId="0">
      <selection activeCell="J32" sqref="J32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8" x14ac:dyDescent="0.2">
      <c r="A2" t="s">
        <v>42</v>
      </c>
      <c r="B2" t="s">
        <v>43</v>
      </c>
      <c r="C2" t="s">
        <v>44</v>
      </c>
      <c r="D2" t="s">
        <v>28</v>
      </c>
      <c r="E2" s="4">
        <v>44071.683333333327</v>
      </c>
      <c r="F2">
        <v>16047</v>
      </c>
      <c r="G2">
        <v>16906</v>
      </c>
      <c r="H2">
        <v>5</v>
      </c>
      <c r="I2">
        <v>50</v>
      </c>
      <c r="J2">
        <v>3381000</v>
      </c>
      <c r="K2">
        <v>10.88</v>
      </c>
      <c r="L2">
        <v>10.88</v>
      </c>
      <c r="M2">
        <v>1.706</v>
      </c>
    </row>
    <row r="3" spans="1:18" x14ac:dyDescent="0.2">
      <c r="A3" t="s">
        <v>42</v>
      </c>
      <c r="B3" t="s">
        <v>43</v>
      </c>
      <c r="C3" t="s">
        <v>45</v>
      </c>
      <c r="D3" t="s">
        <v>28</v>
      </c>
      <c r="E3" s="4">
        <v>44071.684027777781</v>
      </c>
      <c r="F3">
        <v>16026</v>
      </c>
      <c r="G3">
        <v>16873</v>
      </c>
      <c r="H3">
        <v>5</v>
      </c>
      <c r="I3">
        <v>50</v>
      </c>
      <c r="J3">
        <v>3375000</v>
      </c>
      <c r="K3">
        <v>10.83</v>
      </c>
      <c r="L3">
        <v>10.87</v>
      </c>
      <c r="M3">
        <v>1.7350000000000001</v>
      </c>
    </row>
    <row r="4" spans="1:18" x14ac:dyDescent="0.2">
      <c r="A4" t="s">
        <v>42</v>
      </c>
      <c r="B4" t="s">
        <v>43</v>
      </c>
      <c r="C4" t="s">
        <v>46</v>
      </c>
      <c r="D4" t="s">
        <v>28</v>
      </c>
      <c r="E4" s="4">
        <v>44071.68472222222</v>
      </c>
      <c r="F4">
        <v>15893</v>
      </c>
      <c r="G4">
        <v>16724</v>
      </c>
      <c r="H4">
        <v>5</v>
      </c>
      <c r="I4">
        <v>50</v>
      </c>
      <c r="J4">
        <v>3345000</v>
      </c>
      <c r="K4">
        <v>10.8</v>
      </c>
      <c r="L4">
        <v>10.82</v>
      </c>
      <c r="M4">
        <v>1.7470000000000001</v>
      </c>
    </row>
    <row r="8" spans="1:18" x14ac:dyDescent="0.2">
      <c r="I8" t="s">
        <v>31</v>
      </c>
      <c r="J8">
        <f>AVERAGE(J2:J4)</f>
        <v>3367000</v>
      </c>
      <c r="K8">
        <f>AVERAGE(K2:K4)</f>
        <v>10.836666666666668</v>
      </c>
      <c r="L8">
        <f>AVERAGE(L2:L4)</f>
        <v>10.856666666666667</v>
      </c>
      <c r="M8">
        <f>AVERAGE(M2:M4)</f>
        <v>1.7293333333333332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 t="shared" ref="H13:H19" si="0">$J$8/(1/G13)</f>
        <v>3367000</v>
      </c>
      <c r="I13">
        <f t="shared" ref="I13:I19" si="1">H13*$Q$13</f>
        <v>2243514044.9894195</v>
      </c>
      <c r="K13">
        <f>I13*10^(-9)</f>
        <v>2.2435140449894195</v>
      </c>
      <c r="L13">
        <f>K13*1.3</f>
        <v>2.9165682584862456</v>
      </c>
      <c r="Q13">
        <f>4/3*3.141592*(K8/2)^3</f>
        <v>666.32433768619524</v>
      </c>
      <c r="R13" t="s">
        <v>38</v>
      </c>
    </row>
    <row r="14" spans="1:18" x14ac:dyDescent="0.2">
      <c r="G14">
        <v>0.891459</v>
      </c>
      <c r="H14">
        <f t="shared" si="0"/>
        <v>3001542.4529999997</v>
      </c>
      <c r="I14">
        <f t="shared" si="1"/>
        <v>2000000787.0322225</v>
      </c>
      <c r="K14">
        <f t="shared" ref="K14:K19" si="2">I14*10^(-9)</f>
        <v>2.0000007870322225</v>
      </c>
      <c r="L14">
        <f t="shared" ref="L14:L19" si="3">K14*1.3</f>
        <v>2.6000010231418895</v>
      </c>
    </row>
    <row r="15" spans="1:18" x14ac:dyDescent="0.2">
      <c r="G15">
        <v>6.7000000000000004E-2</v>
      </c>
      <c r="H15">
        <f t="shared" si="0"/>
        <v>225589.00000000003</v>
      </c>
      <c r="I15">
        <f t="shared" si="1"/>
        <v>150315441.01429111</v>
      </c>
      <c r="K15">
        <f t="shared" si="2"/>
        <v>0.15031544101429112</v>
      </c>
      <c r="L15">
        <f t="shared" si="3"/>
        <v>0.19541007331857846</v>
      </c>
    </row>
    <row r="16" spans="1:18" x14ac:dyDescent="0.2">
      <c r="G16">
        <v>0.04</v>
      </c>
      <c r="H16">
        <f t="shared" si="0"/>
        <v>134680</v>
      </c>
      <c r="I16">
        <f t="shared" si="1"/>
        <v>89740561.799576774</v>
      </c>
      <c r="K16">
        <f t="shared" si="2"/>
        <v>8.9740561799576776E-2</v>
      </c>
      <c r="L16">
        <f t="shared" si="3"/>
        <v>0.11666273033944981</v>
      </c>
    </row>
    <row r="17" spans="7:14" x14ac:dyDescent="0.2">
      <c r="G17">
        <v>0.02</v>
      </c>
      <c r="H17">
        <f t="shared" si="0"/>
        <v>67340</v>
      </c>
      <c r="I17">
        <f t="shared" si="1"/>
        <v>44870280.899788387</v>
      </c>
      <c r="K17">
        <f t="shared" si="2"/>
        <v>4.4870280899788388E-2</v>
      </c>
      <c r="L17">
        <f t="shared" si="3"/>
        <v>5.8331365169724904E-2</v>
      </c>
    </row>
    <row r="18" spans="7:14" x14ac:dyDescent="0.2">
      <c r="G18">
        <v>0.01</v>
      </c>
      <c r="H18">
        <f t="shared" si="0"/>
        <v>33670</v>
      </c>
      <c r="I18">
        <f t="shared" si="1"/>
        <v>22435140.449894194</v>
      </c>
      <c r="K18">
        <f t="shared" si="2"/>
        <v>2.2435140449894194E-2</v>
      </c>
      <c r="L18">
        <f t="shared" si="3"/>
        <v>2.9165682584862452E-2</v>
      </c>
    </row>
    <row r="19" spans="7:14" x14ac:dyDescent="0.2">
      <c r="G19">
        <v>5.0000000000000001E-3</v>
      </c>
      <c r="H19">
        <f t="shared" si="0"/>
        <v>16835</v>
      </c>
      <c r="I19">
        <f t="shared" si="1"/>
        <v>11217570.224947097</v>
      </c>
      <c r="K19">
        <f t="shared" si="2"/>
        <v>1.1217570224947097E-2</v>
      </c>
      <c r="L19">
        <f t="shared" si="3"/>
        <v>1.4582841292431226E-2</v>
      </c>
    </row>
    <row r="22" spans="7:14" x14ac:dyDescent="0.2">
      <c r="I22" t="s">
        <v>39</v>
      </c>
    </row>
    <row r="23" spans="7:14" x14ac:dyDescent="0.2">
      <c r="I23" t="s">
        <v>40</v>
      </c>
    </row>
    <row r="25" spans="7:14" x14ac:dyDescent="0.2">
      <c r="I25" t="s">
        <v>41</v>
      </c>
      <c r="N25">
        <f>2000000000/(Q13*J8)</f>
        <v>0.89145864919665885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workbookViewId="0">
      <selection activeCell="G18" sqref="G18"/>
    </sheetView>
  </sheetViews>
  <sheetFormatPr baseColWidth="10" defaultRowHeight="16" x14ac:dyDescent="0.2"/>
  <sheetData>
    <row r="1" spans="1:18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8" x14ac:dyDescent="0.2">
      <c r="B2" t="s">
        <v>55</v>
      </c>
      <c r="C2" t="s">
        <v>56</v>
      </c>
      <c r="D2" t="s">
        <v>28</v>
      </c>
      <c r="E2" s="4">
        <v>44106.615972222222</v>
      </c>
      <c r="F2">
        <v>8753</v>
      </c>
      <c r="G2">
        <v>9162</v>
      </c>
      <c r="H2">
        <v>11.75</v>
      </c>
      <c r="I2">
        <v>34.47</v>
      </c>
      <c r="J2">
        <v>3017200</v>
      </c>
      <c r="K2">
        <v>17.760000000000002</v>
      </c>
      <c r="L2">
        <v>17.350000000000001</v>
      </c>
      <c r="M2">
        <v>2.6829999999999998</v>
      </c>
    </row>
    <row r="3" spans="1:18" x14ac:dyDescent="0.2">
      <c r="B3" t="s">
        <v>55</v>
      </c>
      <c r="C3" t="s">
        <v>57</v>
      </c>
      <c r="D3" t="s">
        <v>28</v>
      </c>
      <c r="E3" s="4">
        <v>44106.617361111108</v>
      </c>
      <c r="F3">
        <v>8857</v>
      </c>
      <c r="G3">
        <v>9283</v>
      </c>
      <c r="H3">
        <v>11.75</v>
      </c>
      <c r="I3">
        <v>34.47</v>
      </c>
      <c r="J3">
        <v>3056400</v>
      </c>
      <c r="K3">
        <v>17.88</v>
      </c>
      <c r="L3">
        <v>17.45</v>
      </c>
      <c r="M3">
        <v>2.7639999999999998</v>
      </c>
    </row>
    <row r="4" spans="1:18" x14ac:dyDescent="0.2">
      <c r="B4" t="s">
        <v>55</v>
      </c>
      <c r="C4" t="s">
        <v>58</v>
      </c>
      <c r="D4" t="s">
        <v>28</v>
      </c>
      <c r="E4" s="4">
        <v>44106.617361111108</v>
      </c>
      <c r="F4">
        <v>9070</v>
      </c>
      <c r="G4">
        <v>9514</v>
      </c>
      <c r="H4">
        <v>11.75</v>
      </c>
      <c r="I4">
        <v>34.47</v>
      </c>
      <c r="J4">
        <v>3063200</v>
      </c>
      <c r="K4">
        <v>17.809999999999999</v>
      </c>
      <c r="L4">
        <v>17.399999999999999</v>
      </c>
      <c r="M4">
        <v>2.653</v>
      </c>
    </row>
    <row r="8" spans="1:18" x14ac:dyDescent="0.2">
      <c r="I8" t="s">
        <v>31</v>
      </c>
      <c r="J8">
        <f>AVERAGE(J2:J4)</f>
        <v>3045600</v>
      </c>
      <c r="K8">
        <f>AVERAGE(K2:K4)</f>
        <v>17.816666666666666</v>
      </c>
      <c r="L8">
        <f>AVERAGE(L2:L4)</f>
        <v>17.399999999999999</v>
      </c>
      <c r="M8">
        <f>AVERAGE(M2:M4)</f>
        <v>2.6999999999999997</v>
      </c>
    </row>
    <row r="12" spans="1:18" x14ac:dyDescent="0.2">
      <c r="G12" t="s">
        <v>32</v>
      </c>
      <c r="H12" t="s">
        <v>33</v>
      </c>
      <c r="I12" t="s">
        <v>34</v>
      </c>
      <c r="K12" t="s">
        <v>35</v>
      </c>
      <c r="L12" t="s">
        <v>36</v>
      </c>
      <c r="Q12" t="s">
        <v>37</v>
      </c>
    </row>
    <row r="13" spans="1:18" x14ac:dyDescent="0.2">
      <c r="G13">
        <v>1</v>
      </c>
      <c r="H13">
        <f t="shared" ref="H13:H19" si="0">$J$8/(1/G13)</f>
        <v>3045600</v>
      </c>
      <c r="I13">
        <f t="shared" ref="I13:I19" si="1">H13*$Q$13</f>
        <v>9018841617.8884678</v>
      </c>
      <c r="K13">
        <f>I13*10^(-9)</f>
        <v>9.0188416178884676</v>
      </c>
      <c r="L13">
        <f>K13*1.3</f>
        <v>11.724494103255008</v>
      </c>
      <c r="Q13">
        <f>4/3*3.141592*(K8/2)^3</f>
        <v>2961.2692467456227</v>
      </c>
      <c r="R13" t="s">
        <v>38</v>
      </c>
    </row>
    <row r="14" spans="1:18" x14ac:dyDescent="0.2">
      <c r="G14">
        <v>0.891459</v>
      </c>
      <c r="H14">
        <f t="shared" si="0"/>
        <v>2715027.5304</v>
      </c>
      <c r="I14">
        <f t="shared" si="1"/>
        <v>8039927529.8412361</v>
      </c>
      <c r="K14">
        <f t="shared" ref="K14:K19" si="2">I14*10^(-9)</f>
        <v>8.0399275298412363</v>
      </c>
      <c r="L14">
        <f t="shared" ref="L14:L19" si="3">K14*1.3</f>
        <v>10.451905788793608</v>
      </c>
    </row>
    <row r="15" spans="1:18" x14ac:dyDescent="0.2">
      <c r="G15">
        <v>6.7000000000000004E-2</v>
      </c>
      <c r="H15">
        <f t="shared" si="0"/>
        <v>204055.2</v>
      </c>
      <c r="I15">
        <f t="shared" si="1"/>
        <v>604262388.39852738</v>
      </c>
      <c r="K15">
        <f t="shared" si="2"/>
        <v>0.60426238839852742</v>
      </c>
      <c r="L15">
        <f t="shared" si="3"/>
        <v>0.78554110491808571</v>
      </c>
    </row>
    <row r="16" spans="1:18" x14ac:dyDescent="0.2">
      <c r="G16">
        <v>0.04</v>
      </c>
      <c r="H16">
        <f t="shared" si="0"/>
        <v>121824</v>
      </c>
      <c r="I16">
        <f t="shared" si="1"/>
        <v>360753664.71553874</v>
      </c>
      <c r="K16">
        <f t="shared" si="2"/>
        <v>0.36075366471553877</v>
      </c>
      <c r="L16">
        <f t="shared" si="3"/>
        <v>0.46897976413020043</v>
      </c>
    </row>
    <row r="17" spans="7:14" x14ac:dyDescent="0.2">
      <c r="G17">
        <v>0.222</v>
      </c>
      <c r="H17">
        <f t="shared" si="0"/>
        <v>676123.2</v>
      </c>
      <c r="I17">
        <f t="shared" si="1"/>
        <v>2002182839.1712399</v>
      </c>
      <c r="K17">
        <f t="shared" si="2"/>
        <v>2.00218283917124</v>
      </c>
      <c r="L17">
        <f t="shared" si="3"/>
        <v>2.6028376909226121</v>
      </c>
    </row>
    <row r="18" spans="7:14" x14ac:dyDescent="0.2">
      <c r="G18">
        <v>0.01</v>
      </c>
      <c r="H18">
        <f t="shared" si="0"/>
        <v>30456</v>
      </c>
      <c r="I18">
        <f t="shared" si="1"/>
        <v>90188416.178884685</v>
      </c>
      <c r="K18">
        <f t="shared" si="2"/>
        <v>9.0188416178884692E-2</v>
      </c>
      <c r="L18">
        <f t="shared" si="3"/>
        <v>0.11724494103255011</v>
      </c>
    </row>
    <row r="19" spans="7:14" x14ac:dyDescent="0.2">
      <c r="G19">
        <v>5.0000000000000001E-3</v>
      </c>
      <c r="H19">
        <f t="shared" si="0"/>
        <v>15228</v>
      </c>
      <c r="I19">
        <f t="shared" si="1"/>
        <v>45094208.089442343</v>
      </c>
      <c r="K19">
        <f t="shared" si="2"/>
        <v>4.5094208089442346E-2</v>
      </c>
      <c r="L19">
        <f t="shared" si="3"/>
        <v>5.8622470516275053E-2</v>
      </c>
    </row>
    <row r="22" spans="7:14" x14ac:dyDescent="0.2">
      <c r="I22" t="s">
        <v>39</v>
      </c>
    </row>
    <row r="23" spans="7:14" x14ac:dyDescent="0.2">
      <c r="I23" t="s">
        <v>40</v>
      </c>
    </row>
    <row r="25" spans="7:14" x14ac:dyDescent="0.2">
      <c r="I25" t="s">
        <v>41</v>
      </c>
      <c r="N25">
        <f>2000000000/(Q13*J8)</f>
        <v>0.2217579690093559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pooled_data</vt:lpstr>
      <vt:lpstr>Jurkat results</vt:lpstr>
      <vt:lpstr>143b results</vt:lpstr>
      <vt:lpstr>A549 results</vt:lpstr>
      <vt:lpstr>H1299 results</vt:lpstr>
      <vt:lpstr>TF1 results</vt:lpstr>
      <vt:lpstr>H1299 calculations</vt:lpstr>
      <vt:lpstr>Jurkat calculations</vt:lpstr>
      <vt:lpstr>A549 calculations</vt:lpstr>
      <vt:lpstr>143b calculations</vt:lpstr>
      <vt:lpstr>TF1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Kristian Davidsen</cp:lastModifiedBy>
  <dcterms:created xsi:type="dcterms:W3CDTF">2020-08-25T04:19:46Z</dcterms:created>
  <dcterms:modified xsi:type="dcterms:W3CDTF">2020-12-11T02:28:39Z</dcterms:modified>
</cp:coreProperties>
</file>