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latest_coulter_counter/krdav/2xGOT-KO_characterization/residual_growth/GOT-KO/exp3_Sal-mix-UCPH/"/>
    </mc:Choice>
  </mc:AlternateContent>
  <xr:revisionPtr revIDLastSave="0" documentId="13_ncr:1_{215949BD-064B-5B44-BA84-CB613505CDE8}" xr6:coauthVersionLast="45" xr6:coauthVersionMax="45" xr10:uidLastSave="{00000000-0000-0000-0000-000000000000}"/>
  <bookViews>
    <workbookView xWindow="-20" yWindow="540" windowWidth="28800" windowHeight="15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1" l="1"/>
  <c r="U35" i="1"/>
  <c r="T35" i="1"/>
  <c r="S35" i="1"/>
  <c r="U34" i="1"/>
  <c r="T34" i="1"/>
  <c r="S34" i="1"/>
  <c r="U33" i="1"/>
  <c r="T33" i="1"/>
  <c r="S33" i="1"/>
  <c r="U32" i="1"/>
  <c r="T32" i="1"/>
  <c r="Q35" i="1"/>
  <c r="P35" i="1"/>
  <c r="O35" i="1"/>
  <c r="Q34" i="1"/>
  <c r="P34" i="1"/>
  <c r="O34" i="1"/>
  <c r="Q33" i="1"/>
  <c r="P33" i="1"/>
  <c r="O33" i="1"/>
  <c r="O32" i="1"/>
  <c r="Q32" i="1"/>
  <c r="P32" i="1"/>
  <c r="W2" i="1"/>
  <c r="W24" i="1"/>
  <c r="W22" i="1"/>
  <c r="W20" i="1"/>
  <c r="W18" i="1"/>
  <c r="W16" i="1"/>
  <c r="W14" i="1"/>
  <c r="W12" i="1"/>
  <c r="W10" i="1"/>
  <c r="W8" i="1"/>
  <c r="W6" i="1"/>
  <c r="W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N4" i="1"/>
  <c r="N2" i="1"/>
  <c r="N22" i="1"/>
  <c r="N20" i="1"/>
  <c r="N18" i="1"/>
  <c r="N16" i="1"/>
  <c r="N14" i="1"/>
  <c r="N12" i="1"/>
  <c r="N10" i="1"/>
  <c r="N8" i="1"/>
  <c r="N6" i="1"/>
  <c r="N24" i="1"/>
</calcChain>
</file>

<file path=xl/sharedStrings.xml><?xml version="1.0" encoding="utf-8"?>
<sst xmlns="http://schemas.openxmlformats.org/spreadsheetml/2006/main" count="135" uniqueCount="75">
  <si>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</si>
  <si>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</si>
  <si>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</si>
  <si>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</si>
  <si>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</si>
  <si>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</si>
  <si>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</si>
  <si>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</si>
  <si>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</si>
  <si>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</si>
  <si>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</si>
  <si>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</si>
  <si>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</si>
  <si>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#7_0uM_salmix1_1</t>
  </si>
  <si>
    <t>#7_0uM_salmix1_2</t>
  </si>
  <si>
    <t>#7_0uM_salmix2_1</t>
  </si>
  <si>
    <t>#7_0uM_salmix2_2</t>
  </si>
  <si>
    <t>#7_0uM_vec_1</t>
  </si>
  <si>
    <t>#7_0uM_vec_2</t>
  </si>
  <si>
    <t>#7_10uM_salmix1_1</t>
  </si>
  <si>
    <t>#7_10uM_salmix1_2</t>
  </si>
  <si>
    <t>#7_10uM_salmix2_1</t>
  </si>
  <si>
    <t>#7_10uM_salmix2_2</t>
  </si>
  <si>
    <t>#7_10uM_vec_1</t>
  </si>
  <si>
    <t>#7_10uM_vec_2</t>
  </si>
  <si>
    <t>#7_1uM_salmix1_1</t>
  </si>
  <si>
    <t>#7_1uM_salmix1_2</t>
  </si>
  <si>
    <t>#7_1uM_salmix2_1</t>
  </si>
  <si>
    <t>#7_1uM_salmix2_2</t>
  </si>
  <si>
    <t>#7_1uM_vec_1</t>
  </si>
  <si>
    <t>#7_1uM_vec_2</t>
  </si>
  <si>
    <t>#7_3uM_salmix1_1</t>
  </si>
  <si>
    <t>#7_3uM_salmix1_2</t>
  </si>
  <si>
    <t>#7_3uM_salmix2_1</t>
  </si>
  <si>
    <t>#7_3uM_salmix2_2</t>
  </si>
  <si>
    <t>#7_3uM_vec_1</t>
  </si>
  <si>
    <t>#7_3uM_vec_2</t>
  </si>
  <si>
    <t>residual-growth-post-UCPH</t>
  </si>
  <si>
    <t>residual-growth-post-UCPH_#7_0uM_salmix1_1_19 Mar 2021_01.#m4</t>
  </si>
  <si>
    <t>residual-growth-post-UCPH_#7_0uM_salmix1_2_19 Mar 2021_01.#m4</t>
  </si>
  <si>
    <t>residual-growth-post-UCPH_#7_0uM_salmix2_1_19 Mar 2021_01.#m4</t>
  </si>
  <si>
    <t>residual-growth-post-UCPH_#7_0uM_salmix2_2_19 Mar 2021_01.#m4</t>
  </si>
  <si>
    <t>residual-growth-post-UCPH_#7_0uM_vec_1_19 Mar 2021_01.#m4</t>
  </si>
  <si>
    <t>residual-growth-post-UCPH_#7_0uM_vec_2_19 Mar 2021_01.#m4</t>
  </si>
  <si>
    <t>residual-growth-post-UCPH_#7_10uM_salmix1_1_19 Mar 2021_01.#m4</t>
  </si>
  <si>
    <t>residual-growth-post-UCPH_#7_10uM_salmix1_2_19 Mar 2021_01.#m4</t>
  </si>
  <si>
    <t>residual-growth-post-UCPH_#7_10uM_salmix2_1_19 Mar 2021_01.#m4</t>
  </si>
  <si>
    <t>residual-growth-post-UCPH_#7_10uM_salmix2_2_19 Mar 2021_01.#m4</t>
  </si>
  <si>
    <t>residual-growth-post-UCPH_#7_10uM_vec_1_19 Mar 2021_01.#m4</t>
  </si>
  <si>
    <t>residual-growth-post-UCPH_#7_10uM_vec_2_19 Mar 2021_01.#m4</t>
  </si>
  <si>
    <t>residual-growth-post-UCPH_#7_1uM_salmix1_1_19 Mar 2021_01.#m4</t>
  </si>
  <si>
    <t>residual-growth-post-UCPH_#7_1uM_salmix1_2_19 Mar 2021_01.#m4</t>
  </si>
  <si>
    <t>residual-growth-post-UCPH_#7_1uM_salmix2_1_19 Mar 2021_01.#m4</t>
  </si>
  <si>
    <t>residual-growth-post-UCPH_#7_1uM_salmix2_2_19 Mar 2021_01.#m4</t>
  </si>
  <si>
    <t>residual-growth-post-UCPH_#7_1uM_vec_1_19 Mar 2021_01.#m4</t>
  </si>
  <si>
    <t>residual-growth-post-UCPH_#7_1uM_vec_2_19 Mar 2021_01.#m4</t>
  </si>
  <si>
    <t>residual-growth-post-UCPH_#7_3uM_salmix1_1_19 Mar 2021_01.#m4</t>
  </si>
  <si>
    <t>residual-growth-post-UCPH_#7_3uM_salmix1_2_19 Mar 2021_01.#m4</t>
  </si>
  <si>
    <t>residual-growth-post-UCPH_#7_3uM_salmix2_1_19 Mar 2021_01.#m4</t>
  </si>
  <si>
    <t>residual-growth-post-UCPH_#7_3uM_salmix2_2_19 Mar 2021_01.#m4</t>
  </si>
  <si>
    <t>residual-growth-post-UCPH_#7_3uM_vec_1_19 Mar 2021_01.#m4</t>
  </si>
  <si>
    <t>residual-growth-post-UCPH_#7_3uM_vec_2_19 Mar 2021_01.#m4</t>
  </si>
  <si>
    <t>Volumetric,  2000  uL</t>
  </si>
  <si>
    <t>Std number</t>
  </si>
  <si>
    <t>Mean Volume (fL)</t>
  </si>
  <si>
    <t>Vec</t>
  </si>
  <si>
    <t>SM1</t>
  </si>
  <si>
    <t>Total volume (uL)</t>
  </si>
  <si>
    <t>Std total Vol.</t>
  </si>
  <si>
    <t>SM2</t>
  </si>
  <si>
    <t>UCPH</t>
  </si>
  <si>
    <t>0uM</t>
  </si>
  <si>
    <t>1uM</t>
  </si>
  <si>
    <t>3uM</t>
  </si>
  <si>
    <t>10uM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</si>
</sst>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Sheet1!$N$32:$N$35</c:f>
              <c:strCache>
                <c:ptCount val="4"/>
                <c:pt idx="0">
                  <c:v>0uM</c:v>
                </c:pt>
                <c:pt idx="1">
                  <c:v>1uM</c:v>
                </c:pt>
                <c:pt idx="2">
                  <c:v>3uM</c:v>
                </c:pt>
                <c:pt idx="3">
                  <c:v>10uM</c:v>
                </c:pt>
              </c:strCache>
            </c:strRef>
          </c:cat>
          <c:val>
            <c:numRef>
              <c:f>Sheet1!$O$32:$O$35</c:f>
              <c:numCache>
                <c:formatCode>General</c:formatCode>
                <c:ptCount val="4"/>
                <c:pt idx="0">
                  <c:v>2.1160110390695293</c:v>
                </c:pt>
                <c:pt idx="1">
                  <c:v>2.4605169263014863</c:v>
                </c:pt>
                <c:pt idx="2">
                  <c:v>2.3476122362118446</c:v>
                </c:pt>
                <c:pt idx="3">
                  <c:v>1.7159804017372777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5-134D-B995-285F896B18AE}"/>
            </c:ext>
          </c:extLst>
        </c:ser>
        <c:ser>
          <c:idx val="1"/>
          <c:order val="1"/>
          <c:tx>
            <c:strRef>
              <c:f>Sheet1!$P$31</c:f>
              <c:strCache>
                <c:ptCount val="1"/>
                <c:pt idx="0">
                  <c:v>SM1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Sheet1!$N$32:$N$35</c:f>
              <c:strCache>
                <c:ptCount val="4"/>
                <c:pt idx="0">
                  <c:v>0uM</c:v>
                </c:pt>
                <c:pt idx="1">
                  <c:v>1uM</c:v>
                </c:pt>
                <c:pt idx="2">
                  <c:v>3uM</c:v>
                </c:pt>
                <c:pt idx="3">
                  <c:v>10uM</c:v>
                </c:pt>
              </c:strCache>
            </c:strRef>
          </c:cat>
          <c:val>
            <c:numRef>
              <c:f>Sheet1!$P$32:$P$35</c:f>
              <c:numCache>
                <c:formatCode>General</c:formatCode>
                <c:ptCount val="4"/>
                <c:pt idx="0">
                  <c:v>1.9989593963234409</c:v>
                </c:pt>
                <c:pt idx="1">
                  <c:v>2.3801286899524055</c:v>
                </c:pt>
                <c:pt idx="2">
                  <c:v>2.2045920794692186</c:v>
                </c:pt>
                <c:pt idx="3">
                  <c:v>2.0420607479837694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5-134D-B995-285F896B18AE}"/>
            </c:ext>
          </c:extLst>
        </c:ser>
        <c:ser>
          <c:idx val="2"/>
          <c:order val="2"/>
          <c:tx>
            <c:strRef>
              <c:f>Sheet1!$Q$31</c:f>
              <c:strCache>
                <c:ptCount val="1"/>
                <c:pt idx="0">
                  <c:v>SM2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Sheet1!$N$32:$N$35</c:f>
              <c:strCache>
                <c:ptCount val="4"/>
                <c:pt idx="0">
                  <c:v>0uM</c:v>
                </c:pt>
                <c:pt idx="1">
                  <c:v>1uM</c:v>
                </c:pt>
                <c:pt idx="2">
                  <c:v>3uM</c:v>
                </c:pt>
                <c:pt idx="3">
                  <c:v>10uM</c:v>
                </c:pt>
              </c:strCache>
            </c:strRef>
          </c:cat>
          <c:val>
            <c:numRef>
              <c:f>Sheet1!$Q$32:$Q$35</c:f>
              <c:numCache>
                <c:formatCode>General</c:formatCode>
                <c:ptCount val="4"/>
                <c:pt idx="0">
                  <c:v>1.8675364610535978</c:v>
                </c:pt>
                <c:pt idx="1">
                  <c:v>2.3422620612244267</c:v>
                </c:pt>
                <c:pt idx="2">
                  <c:v>2.1866005838005087</c:v>
                </c:pt>
                <c:pt idx="3">
                  <c:v>2.12266788143386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134D-B995-285F896B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18415"/>
        <c:axId val="165427103"/>
      </c:barChart>
      <c:catAx>
        <c:axId val="1653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103"/>
        <c:crosses val="autoZero"/>
        <c:auto val="1"/>
        <c:lblAlgn val="ctr"/>
        <c:lblOffset val="100"/>
        <c:noMultiLvlLbl val="0"/>
      </c:catAx>
      <c:valAx>
        <c:axId val="1654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growth, post SLC1A3 inhibition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Sheet1!$S$60:$S$62</c:f>
                <c:numCache>
                  <c:formatCode>General</c:formatCode>
                  <c:ptCount val="3"/>
                  <c:pt idx="0">
                    <c:v>0.10521201373340851</c:v>
                  </c:pt>
                  <c:pt idx="1">
                    <c:v>4.0425508119358425E-2</c:v>
                  </c:pt>
                  <c:pt idx="2">
                    <c:v>0.15327387441440024</c:v>
                  </c:pt>
                </c:numCache>
              </c:numRef>
            </c:plus>
            <c:minus>
              <c:numRef>
                <c:f>Sheet1!$S$60:$S$62</c:f>
                <c:numCache>
                  <c:formatCode>General</c:formatCode>
                  <c:ptCount val="3"/>
                  <c:pt idx="0">
                    <c:v>0.10521201373340851</c:v>
                  </c:pt>
                  <c:pt idx="1">
                    <c:v>4.0425508119358425E-2</c:v>
                  </c:pt>
                  <c:pt idx="2">
                    <c:v>0.15327387441440024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Sheet1!$N$60:$N$62</c:f>
              <c:strCache>
                <c:ptCount val="3"/>
                <c:pt idx="0">
                  <c:v>1uM</c:v>
                </c:pt>
                <c:pt idx="1">
                  <c:v>3uM</c:v>
                </c:pt>
                <c:pt idx="2">
                  <c:v>10uM</c:v>
                </c:pt>
              </c:strCache>
            </c:strRef>
          </c:cat>
          <c:val>
            <c:numRef>
              <c:f>Sheet1!$O$60:$O$62</c:f>
              <c:numCache>
                <c:formatCode>General</c:formatCode>
                <c:ptCount val="3"/>
                <c:pt idx="0">
                  <c:v>2.4605169263014863</c:v>
                </c:pt>
                <c:pt idx="1">
                  <c:v>2.3476122362118446</c:v>
                </c:pt>
                <c:pt idx="2">
                  <c:v>1.7159804017372777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7A44-8B3B-4DD3748E8080}"/>
            </c:ext>
          </c:extLst>
        </c:ser>
        <c:ser>
          <c:idx val="1"/>
          <c:order val="1"/>
          <c:tx>
            <c:strRef>
              <c:f>Sheet1!$P$31</c:f>
              <c:strCache>
                <c:ptCount val="1"/>
                <c:pt idx="0">
                  <c:v>SM1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Sheet1!$T$60:$T$62</c:f>
                <c:numCache>
                  <c:formatCode>General</c:formatCode>
                  <c:ptCount val="3"/>
                  <c:pt idx="0">
                    <c:v>0.17233579251164483</c:v>
                  </c:pt>
                  <c:pt idx="1">
                    <c:v>3.9749027552395566E-2</c:v>
                  </c:pt>
                  <c:pt idx="2">
                    <c:v>1.8647489980033193E-2</c:v>
                  </c:pt>
                </c:numCache>
              </c:numRef>
            </c:plus>
            <c:minus>
              <c:numRef>
                <c:f>Sheet1!$T$60:$T$62</c:f>
                <c:numCache>
                  <c:formatCode>General</c:formatCode>
                  <c:ptCount val="3"/>
                  <c:pt idx="0">
                    <c:v>0.17233579251164483</c:v>
                  </c:pt>
                  <c:pt idx="1">
                    <c:v>3.9749027552395566E-2</c:v>
                  </c:pt>
                  <c:pt idx="2">
                    <c:v>1.8647489980033193E-2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Sheet1!$N$60:$N$62</c:f>
              <c:strCache>
                <c:ptCount val="3"/>
                <c:pt idx="0">
                  <c:v>1uM</c:v>
                </c:pt>
                <c:pt idx="1">
                  <c:v>3uM</c:v>
                </c:pt>
                <c:pt idx="2">
                  <c:v>10uM</c:v>
                </c:pt>
              </c:strCache>
            </c:strRef>
          </c:cat>
          <c:val>
            <c:numRef>
              <c:f>Sheet1!$P$60:$P$62</c:f>
              <c:numCache>
                <c:formatCode>General</c:formatCode>
                <c:ptCount val="3"/>
                <c:pt idx="0">
                  <c:v>2.3801286899524055</c:v>
                </c:pt>
                <c:pt idx="1">
                  <c:v>2.2045920794692186</c:v>
                </c:pt>
                <c:pt idx="2">
                  <c:v>2.0420607479837694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D-7A44-8B3B-4DD3748E8080}"/>
            </c:ext>
          </c:extLst>
        </c:ser>
        <c:ser>
          <c:idx val="2"/>
          <c:order val="2"/>
          <c:tx>
            <c:strRef>
              <c:f>Sheet1!$Q$31</c:f>
              <c:strCache>
                <c:ptCount val="1"/>
                <c:pt idx="0">
                  <c:v>SM2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Sheet1!$U$60:$U$62</c:f>
                <c:numCache>
                  <c:formatCode>General</c:formatCode>
                  <c:ptCount val="3"/>
                  <c:pt idx="0">
                    <c:v>6.318414208461387E-2</c:v>
                  </c:pt>
                  <c:pt idx="1">
                    <c:v>2.8947111672233013E-2</c:v>
                  </c:pt>
                  <c:pt idx="2">
                    <c:v>6.6384065153353197E-2</c:v>
                  </c:pt>
                </c:numCache>
              </c:numRef>
            </c:plus>
            <c:minus>
              <c:numRef>
                <c:f>Sheet1!$U$60:$U$62</c:f>
                <c:numCache>
                  <c:formatCode>General</c:formatCode>
                  <c:ptCount val="3"/>
                  <c:pt idx="0">
                    <c:v>6.318414208461387E-2</c:v>
                  </c:pt>
                  <c:pt idx="1">
                    <c:v>2.8947111672233013E-2</c:v>
                  </c:pt>
                  <c:pt idx="2">
                    <c:v>6.6384065153353197E-2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Sheet1!$N$60:$N$62</c:f>
              <c:strCache>
                <c:ptCount val="3"/>
                <c:pt idx="0">
                  <c:v>1uM</c:v>
                </c:pt>
                <c:pt idx="1">
                  <c:v>3uM</c:v>
                </c:pt>
                <c:pt idx="2">
                  <c:v>10uM</c:v>
                </c:pt>
              </c:strCache>
            </c:strRef>
          </c:cat>
          <c:val>
            <c:numRef>
              <c:f>Sheet1!$Q$60:$Q$62</c:f>
              <c:numCache>
                <c:formatCode>General</c:formatCode>
                <c:ptCount val="3"/>
                <c:pt idx="0">
                  <c:v>2.3422620612244267</c:v>
                </c:pt>
                <c:pt idx="1">
                  <c:v>2.1866005838005087</c:v>
                </c:pt>
                <c:pt idx="2">
                  <c:v>2.12266788143386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D-7A44-8B3B-4DD3748E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18415"/>
        <c:axId val="165427103"/>
      </c:barChart>
      <c:catAx>
        <c:axId val="16531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UCPH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103"/>
        <c:crosses val="autoZero"/>
        <c:auto val="1"/>
        <c:lblAlgn val="ctr"/>
        <c:lblOffset val="100"/>
        <c:noMultiLvlLbl val="0"/>
      </c:catAx>
      <c:valAx>
        <c:axId val="1654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cell volume (uL)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565150</xdr:colOff>
      <xdr:row>37</xdr:row>
      <xdr:rowOff>146050</xdr:rowOff>
    </xdr:from>
    <xdr:to>
      <xdr:col>20</xdr:col>
      <xdr:colOff>425450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DC35-532E-CA40-986E-BE61441B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19</xdr:col>
      <xdr:colOff>533400</xdr:colOff>
      <xdr:row>79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AFBF7-A879-714E-BCBA-52F04D6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41" zoomScale="91" workbookViewId="0">
      <selection activeCell="L68" sqref="L68"/>
    </sheetView>
  </sheetViews>
  <sheetFormatPr baseColWidth="10" defaultColWidth="8.83203125" defaultRowHeight="15" x14ac:dyDescent="0.2"/>
  <cols>
    <col min="1" max="1" width="17" bestFit="1" customWidth="1"/>
    <col min="5" max="5" width="17.6640625" bestFit="1" customWidth="1"/>
    <col min="6" max="6" width="7.1640625" customWidth="1"/>
  </cols>
  <sheetData>
    <row r="1" spans="1:23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3" t="s">
        <v>63</v>
      </c>
      <c r="O1" s="1" t="s">
        <v>10</v>
      </c>
      <c r="P1" s="1" t="s">
        <v>11</v>
      </c>
      <c r="Q1" s="1" t="s">
        <v>12</v>
      </c>
      <c r="R1" s="3" t="s">
        <v>64</v>
      </c>
      <c r="S1" s="3" t="s">
        <v>67</v>
      </c>
      <c r="W1" s="3" t="s">
        <v>68</v>
      </c>
    </row>
    <row r="2" spans="1:23" x14ac:dyDescent="0.2">
      <c r="A2" t="s">
        <v>17</v>
      </c>
      <c r="B2" t="s">
        <v>37</v>
      </c>
      <c r="C2" t="s">
        <v>42</v>
      </c>
      <c r="D2" t="s">
        <v>62</v>
      </c>
      <c r="E2" s="2">
        <v>44274.613194444442</v>
      </c>
      <c r="F2">
        <v>60325</v>
      </c>
      <c r="G2">
        <v>66122</v>
      </c>
      <c r="H2">
        <v>11.97</v>
      </c>
      <c r="I2">
        <v>30.2</v>
      </c>
      <c r="J2">
        <v>492500</v>
      </c>
      <c r="N2">
        <f>STDEV(J2:J3)</f>
        <v>70.710678118654755</v>
      </c>
      <c r="O2">
        <v>20.28</v>
      </c>
      <c r="P2">
        <v>20.14</v>
      </c>
      <c r="Q2">
        <v>2.6240000000000001</v>
      </c>
      <c r="R2">
        <f>4/3*PI()*(O2/2)^3</f>
        <v>4367.1938960681555</v>
      </c>
      <c r="S2">
        <f>J2*R2*0.000000001</f>
        <v>2.1508429938135669</v>
      </c>
      <c r="W2">
        <f>STDEV(S2:S3)</f>
        <v>4.9259822802983619E-2</v>
      </c>
    </row>
    <row r="3" spans="1:23" x14ac:dyDescent="0.2">
      <c r="A3" t="s">
        <v>18</v>
      </c>
      <c r="B3" t="s">
        <v>37</v>
      </c>
      <c r="C3" t="s">
        <v>43</v>
      </c>
      <c r="D3" t="s">
        <v>62</v>
      </c>
      <c r="E3" s="2">
        <v>44274.617361111108</v>
      </c>
      <c r="F3">
        <v>62503</v>
      </c>
      <c r="G3">
        <v>68759</v>
      </c>
      <c r="H3">
        <v>11.97</v>
      </c>
      <c r="I3">
        <v>30.2</v>
      </c>
      <c r="J3">
        <v>492400</v>
      </c>
      <c r="O3">
        <v>20.059999999999999</v>
      </c>
      <c r="P3">
        <v>19.93</v>
      </c>
      <c r="Q3">
        <v>2.6789999999999998</v>
      </c>
      <c r="R3">
        <f t="shared" ref="R3:R37" si="0">4/3*PI()*(O3/2)^3</f>
        <v>4226.6025270623313</v>
      </c>
      <c r="S3">
        <f t="shared" ref="S3:S25" si="1">J3*R3*0.000000001</f>
        <v>2.081179084325492</v>
      </c>
    </row>
    <row r="4" spans="1:23" x14ac:dyDescent="0.2">
      <c r="A4" t="s">
        <v>13</v>
      </c>
      <c r="B4" t="s">
        <v>37</v>
      </c>
      <c r="C4" t="s">
        <v>38</v>
      </c>
      <c r="D4" t="s">
        <v>62</v>
      </c>
      <c r="E4" s="2">
        <v>44274.614583333343</v>
      </c>
      <c r="F4">
        <v>62570</v>
      </c>
      <c r="G4">
        <v>69009</v>
      </c>
      <c r="H4">
        <v>11.97</v>
      </c>
      <c r="I4">
        <v>30.2</v>
      </c>
      <c r="J4">
        <v>514300</v>
      </c>
      <c r="N4">
        <f>STDEV(J4:J5)</f>
        <v>45184.123317820384</v>
      </c>
      <c r="O4">
        <v>19.98</v>
      </c>
      <c r="P4">
        <v>19.809999999999999</v>
      </c>
      <c r="Q4">
        <v>2.669</v>
      </c>
      <c r="R4">
        <f t="shared" si="0"/>
        <v>4176.2363963538555</v>
      </c>
      <c r="S4">
        <f t="shared" si="1"/>
        <v>2.1478383786447881</v>
      </c>
      <c r="W4">
        <f>STDEV(S4:S5)</f>
        <v>0.21054667595115351</v>
      </c>
    </row>
    <row r="5" spans="1:23" x14ac:dyDescent="0.2">
      <c r="A5" t="s">
        <v>14</v>
      </c>
      <c r="B5" t="s">
        <v>37</v>
      </c>
      <c r="C5" t="s">
        <v>39</v>
      </c>
      <c r="D5" t="s">
        <v>62</v>
      </c>
      <c r="E5" s="2">
        <v>44274.618750000001</v>
      </c>
      <c r="F5">
        <v>58499</v>
      </c>
      <c r="G5">
        <v>63874</v>
      </c>
      <c r="H5">
        <v>11.97</v>
      </c>
      <c r="I5">
        <v>30.2</v>
      </c>
      <c r="J5">
        <v>450400</v>
      </c>
      <c r="O5">
        <v>19.87</v>
      </c>
      <c r="P5">
        <v>19.75</v>
      </c>
      <c r="Q5">
        <v>2.6779999999999999</v>
      </c>
      <c r="R5">
        <f t="shared" si="0"/>
        <v>4107.6385746050037</v>
      </c>
      <c r="S5">
        <f t="shared" si="1"/>
        <v>1.8500804140020937</v>
      </c>
    </row>
    <row r="6" spans="1:23" x14ac:dyDescent="0.2">
      <c r="A6" t="s">
        <v>15</v>
      </c>
      <c r="B6" t="s">
        <v>37</v>
      </c>
      <c r="C6" t="s">
        <v>40</v>
      </c>
      <c r="D6" t="s">
        <v>62</v>
      </c>
      <c r="E6" s="2">
        <v>44274.615972222222</v>
      </c>
      <c r="F6">
        <v>55212</v>
      </c>
      <c r="G6">
        <v>60240</v>
      </c>
      <c r="H6">
        <v>11.97</v>
      </c>
      <c r="I6">
        <v>30.2</v>
      </c>
      <c r="J6">
        <v>448400</v>
      </c>
      <c r="N6">
        <f>STDEV(J6:J7)</f>
        <v>4101.219330881976</v>
      </c>
      <c r="O6">
        <v>20.02</v>
      </c>
      <c r="P6">
        <v>19.86</v>
      </c>
      <c r="Q6">
        <v>2.6320000000000001</v>
      </c>
      <c r="R6">
        <f t="shared" si="0"/>
        <v>4201.3691459601541</v>
      </c>
      <c r="S6">
        <f t="shared" si="1"/>
        <v>1.8838939250485334</v>
      </c>
      <c r="W6">
        <f>STDEV(S6:S7)</f>
        <v>2.3132947427667427E-2</v>
      </c>
    </row>
    <row r="7" spans="1:23" x14ac:dyDescent="0.2">
      <c r="A7" t="s">
        <v>16</v>
      </c>
      <c r="B7" t="s">
        <v>37</v>
      </c>
      <c r="C7" t="s">
        <v>41</v>
      </c>
      <c r="D7" t="s">
        <v>62</v>
      </c>
      <c r="E7" s="2">
        <v>44274.620138888888</v>
      </c>
      <c r="F7">
        <v>56056</v>
      </c>
      <c r="G7">
        <v>61103</v>
      </c>
      <c r="H7">
        <v>11.97</v>
      </c>
      <c r="I7">
        <v>30.2</v>
      </c>
      <c r="J7">
        <v>442600</v>
      </c>
      <c r="O7">
        <v>19.989999999999998</v>
      </c>
      <c r="P7">
        <v>19.89</v>
      </c>
      <c r="Q7">
        <v>2.669</v>
      </c>
      <c r="R7">
        <f t="shared" si="0"/>
        <v>4182.510160548265</v>
      </c>
      <c r="S7">
        <f t="shared" si="1"/>
        <v>1.8511789970586623</v>
      </c>
    </row>
    <row r="8" spans="1:23" x14ac:dyDescent="0.2">
      <c r="A8" t="s">
        <v>29</v>
      </c>
      <c r="B8" t="s">
        <v>37</v>
      </c>
      <c r="C8" t="s">
        <v>54</v>
      </c>
      <c r="D8" t="s">
        <v>62</v>
      </c>
      <c r="E8" s="2">
        <v>44274.645138888889</v>
      </c>
      <c r="F8">
        <v>63117</v>
      </c>
      <c r="G8">
        <v>70145</v>
      </c>
      <c r="H8">
        <v>11.97</v>
      </c>
      <c r="I8">
        <v>30.2</v>
      </c>
      <c r="J8">
        <v>536000</v>
      </c>
      <c r="N8">
        <f>STDEV(J8:J9)</f>
        <v>10889.444430272832</v>
      </c>
      <c r="O8">
        <v>20.41</v>
      </c>
      <c r="P8">
        <v>20.3</v>
      </c>
      <c r="Q8">
        <v>2.66</v>
      </c>
      <c r="R8">
        <f t="shared" si="0"/>
        <v>4451.7179065826513</v>
      </c>
      <c r="S8">
        <f t="shared" si="1"/>
        <v>2.3861207979283008</v>
      </c>
      <c r="W8">
        <f>STDEV(S8:S9)</f>
        <v>0.10521201373340851</v>
      </c>
    </row>
    <row r="9" spans="1:23" x14ac:dyDescent="0.2">
      <c r="A9" t="s">
        <v>30</v>
      </c>
      <c r="B9" t="s">
        <v>37</v>
      </c>
      <c r="C9" t="s">
        <v>55</v>
      </c>
      <c r="D9" t="s">
        <v>62</v>
      </c>
      <c r="E9" s="2">
        <v>44274.649305555547</v>
      </c>
      <c r="F9">
        <v>65735</v>
      </c>
      <c r="G9">
        <v>73287</v>
      </c>
      <c r="H9">
        <v>11.97</v>
      </c>
      <c r="I9">
        <v>30.2</v>
      </c>
      <c r="J9">
        <v>551400</v>
      </c>
      <c r="O9">
        <v>20.63</v>
      </c>
      <c r="P9">
        <v>20.52</v>
      </c>
      <c r="Q9">
        <v>2.6930000000000001</v>
      </c>
      <c r="R9">
        <f t="shared" si="0"/>
        <v>4597.230784683843</v>
      </c>
      <c r="S9">
        <f t="shared" si="1"/>
        <v>2.5349130546746714</v>
      </c>
    </row>
    <row r="10" spans="1:23" x14ac:dyDescent="0.2">
      <c r="A10" t="s">
        <v>25</v>
      </c>
      <c r="B10" t="s">
        <v>37</v>
      </c>
      <c r="C10" t="s">
        <v>50</v>
      </c>
      <c r="D10" t="s">
        <v>62</v>
      </c>
      <c r="E10" s="2">
        <v>44274.645833333343</v>
      </c>
      <c r="F10">
        <v>60785</v>
      </c>
      <c r="G10">
        <v>67194</v>
      </c>
      <c r="H10">
        <v>11.97</v>
      </c>
      <c r="I10">
        <v>30.2</v>
      </c>
      <c r="J10">
        <v>519400</v>
      </c>
      <c r="N10">
        <f>STDEV(J10:J11)</f>
        <v>26657.925650732843</v>
      </c>
      <c r="O10">
        <v>20.25</v>
      </c>
      <c r="P10">
        <v>20.100000000000001</v>
      </c>
      <c r="Q10">
        <v>2.5979999999999999</v>
      </c>
      <c r="R10">
        <f t="shared" si="0"/>
        <v>4347.8415141052428</v>
      </c>
      <c r="S10">
        <f t="shared" si="1"/>
        <v>2.2582688824262633</v>
      </c>
      <c r="W10">
        <f>STDEV(S10:S11)</f>
        <v>0.17233579251164483</v>
      </c>
    </row>
    <row r="11" spans="1:23" x14ac:dyDescent="0.2">
      <c r="A11" t="s">
        <v>26</v>
      </c>
      <c r="B11" t="s">
        <v>37</v>
      </c>
      <c r="C11" t="s">
        <v>51</v>
      </c>
      <c r="D11" t="s">
        <v>62</v>
      </c>
      <c r="E11" s="2">
        <v>44274.650694444441</v>
      </c>
      <c r="F11">
        <v>66466</v>
      </c>
      <c r="G11">
        <v>74135</v>
      </c>
      <c r="H11">
        <v>11.97</v>
      </c>
      <c r="I11">
        <v>30.2</v>
      </c>
      <c r="J11">
        <v>557100</v>
      </c>
      <c r="O11">
        <v>20.47</v>
      </c>
      <c r="P11">
        <v>20.34</v>
      </c>
      <c r="Q11">
        <v>2.698</v>
      </c>
      <c r="R11">
        <f t="shared" si="0"/>
        <v>4491.094053991289</v>
      </c>
      <c r="S11">
        <f t="shared" si="1"/>
        <v>2.5019884974785471</v>
      </c>
    </row>
    <row r="12" spans="1:23" x14ac:dyDescent="0.2">
      <c r="A12" t="s">
        <v>27</v>
      </c>
      <c r="B12" t="s">
        <v>37</v>
      </c>
      <c r="C12" t="s">
        <v>52</v>
      </c>
      <c r="D12" t="s">
        <v>62</v>
      </c>
      <c r="E12" s="2">
        <v>44274.647916666669</v>
      </c>
      <c r="F12">
        <v>59985</v>
      </c>
      <c r="G12">
        <v>66331</v>
      </c>
      <c r="H12">
        <v>11.97</v>
      </c>
      <c r="I12">
        <v>30.2</v>
      </c>
      <c r="J12">
        <v>523000</v>
      </c>
      <c r="N12">
        <f>STDEV(J12:J13)</f>
        <v>1626.3455967290593</v>
      </c>
      <c r="O12">
        <v>20.32</v>
      </c>
      <c r="P12">
        <v>20.16</v>
      </c>
      <c r="Q12">
        <v>2.6219999999999999</v>
      </c>
      <c r="R12">
        <f t="shared" si="0"/>
        <v>4393.086282778092</v>
      </c>
      <c r="S12">
        <f t="shared" si="1"/>
        <v>2.2975841258929419</v>
      </c>
      <c r="W12">
        <f>STDEV(S12:S13)</f>
        <v>6.318414208461387E-2</v>
      </c>
    </row>
    <row r="13" spans="1:23" x14ac:dyDescent="0.2">
      <c r="A13" t="s">
        <v>28</v>
      </c>
      <c r="B13" t="s">
        <v>37</v>
      </c>
      <c r="C13" t="s">
        <v>53</v>
      </c>
      <c r="D13" t="s">
        <v>62</v>
      </c>
      <c r="E13" s="2">
        <v>44274.652083333327</v>
      </c>
      <c r="F13">
        <v>61842</v>
      </c>
      <c r="G13">
        <v>68606</v>
      </c>
      <c r="H13">
        <v>11.97</v>
      </c>
      <c r="I13">
        <v>30.2</v>
      </c>
      <c r="J13">
        <v>525300</v>
      </c>
      <c r="O13">
        <v>20.55</v>
      </c>
      <c r="P13">
        <v>20.46</v>
      </c>
      <c r="Q13">
        <v>2.6930000000000001</v>
      </c>
      <c r="R13">
        <f t="shared" si="0"/>
        <v>4543.9558282046673</v>
      </c>
      <c r="S13">
        <f t="shared" si="1"/>
        <v>2.3869399965559115</v>
      </c>
    </row>
    <row r="14" spans="1:23" x14ac:dyDescent="0.2">
      <c r="A14" t="s">
        <v>35</v>
      </c>
      <c r="B14" t="s">
        <v>37</v>
      </c>
      <c r="C14" t="s">
        <v>60</v>
      </c>
      <c r="D14" t="s">
        <v>62</v>
      </c>
      <c r="E14" s="2">
        <v>44274.665972222218</v>
      </c>
      <c r="F14">
        <v>58889</v>
      </c>
      <c r="G14">
        <v>64853</v>
      </c>
      <c r="H14">
        <v>11.97</v>
      </c>
      <c r="I14">
        <v>30.2</v>
      </c>
      <c r="J14">
        <v>523700</v>
      </c>
      <c r="N14">
        <f>STDEV(J14:J15)</f>
        <v>8909.5454429504989</v>
      </c>
      <c r="O14">
        <v>20.54</v>
      </c>
      <c r="P14">
        <v>20.39</v>
      </c>
      <c r="Q14">
        <v>2.5659999999999998</v>
      </c>
      <c r="R14">
        <f t="shared" si="0"/>
        <v>4537.3255435095562</v>
      </c>
      <c r="S14">
        <f t="shared" si="1"/>
        <v>2.3761973871359547</v>
      </c>
      <c r="W14">
        <f>STDEV(S14:S15)</f>
        <v>4.0425508119358425E-2</v>
      </c>
    </row>
    <row r="15" spans="1:23" x14ac:dyDescent="0.2">
      <c r="A15" t="s">
        <v>36</v>
      </c>
      <c r="B15" t="s">
        <v>37</v>
      </c>
      <c r="C15" t="s">
        <v>61</v>
      </c>
      <c r="D15" t="s">
        <v>62</v>
      </c>
      <c r="E15" s="2">
        <v>44274.670138888891</v>
      </c>
      <c r="F15">
        <v>64653</v>
      </c>
      <c r="G15">
        <v>71628</v>
      </c>
      <c r="H15">
        <v>11.97</v>
      </c>
      <c r="I15">
        <v>30.2</v>
      </c>
      <c r="J15">
        <v>511100</v>
      </c>
      <c r="O15">
        <v>20.54</v>
      </c>
      <c r="P15">
        <v>20.440000000000001</v>
      </c>
      <c r="Q15">
        <v>2.609</v>
      </c>
      <c r="R15">
        <f t="shared" si="0"/>
        <v>4537.3255435095562</v>
      </c>
      <c r="S15">
        <f t="shared" si="1"/>
        <v>2.3190270852877344</v>
      </c>
    </row>
    <row r="16" spans="1:23" x14ac:dyDescent="0.2">
      <c r="A16" t="s">
        <v>31</v>
      </c>
      <c r="B16" t="s">
        <v>37</v>
      </c>
      <c r="C16" t="s">
        <v>56</v>
      </c>
      <c r="D16" t="s">
        <v>62</v>
      </c>
      <c r="E16" s="2">
        <v>44274.667361111111</v>
      </c>
      <c r="F16">
        <v>60965</v>
      </c>
      <c r="G16">
        <v>67179</v>
      </c>
      <c r="H16">
        <v>11.97</v>
      </c>
      <c r="I16">
        <v>30.2</v>
      </c>
      <c r="J16">
        <v>496900</v>
      </c>
      <c r="N16">
        <f>STDEV(J16:J17)</f>
        <v>2757.7164466275353</v>
      </c>
      <c r="O16">
        <v>20.3</v>
      </c>
      <c r="P16">
        <v>20.16</v>
      </c>
      <c r="Q16">
        <v>2.6139999999999999</v>
      </c>
      <c r="R16">
        <f t="shared" si="0"/>
        <v>4380.1273345569507</v>
      </c>
      <c r="S16">
        <f t="shared" si="1"/>
        <v>2.176485272541349</v>
      </c>
      <c r="W16">
        <f>STDEV(S16:S17)</f>
        <v>3.9749027552395566E-2</v>
      </c>
    </row>
    <row r="17" spans="1:23" x14ac:dyDescent="0.2">
      <c r="A17" t="s">
        <v>32</v>
      </c>
      <c r="B17" t="s">
        <v>37</v>
      </c>
      <c r="C17" t="s">
        <v>57</v>
      </c>
      <c r="D17" t="s">
        <v>62</v>
      </c>
      <c r="E17" s="2">
        <v>44274.671527777777</v>
      </c>
      <c r="F17">
        <v>62507</v>
      </c>
      <c r="G17">
        <v>69050</v>
      </c>
      <c r="H17">
        <v>11.97</v>
      </c>
      <c r="I17">
        <v>30.2</v>
      </c>
      <c r="J17">
        <v>500800</v>
      </c>
      <c r="O17">
        <v>20.420000000000002</v>
      </c>
      <c r="P17">
        <v>20.3</v>
      </c>
      <c r="Q17">
        <v>2.65</v>
      </c>
      <c r="R17">
        <f t="shared" si="0"/>
        <v>4458.2645495149527</v>
      </c>
      <c r="S17">
        <f t="shared" si="1"/>
        <v>2.2326988863970887</v>
      </c>
    </row>
    <row r="18" spans="1:23" x14ac:dyDescent="0.2">
      <c r="A18" t="s">
        <v>33</v>
      </c>
      <c r="B18" t="s">
        <v>37</v>
      </c>
      <c r="C18" t="s">
        <v>58</v>
      </c>
      <c r="D18" t="s">
        <v>62</v>
      </c>
      <c r="E18" s="2">
        <v>44274.668749999997</v>
      </c>
      <c r="F18">
        <v>59794</v>
      </c>
      <c r="G18">
        <v>65856</v>
      </c>
      <c r="H18">
        <v>11.97</v>
      </c>
      <c r="I18">
        <v>30.2</v>
      </c>
      <c r="J18">
        <v>490900</v>
      </c>
      <c r="N18">
        <f>STDEV(J18:J19)</f>
        <v>4666.9047558312141</v>
      </c>
      <c r="O18">
        <v>20.350000000000001</v>
      </c>
      <c r="P18">
        <v>20.21</v>
      </c>
      <c r="Q18">
        <v>2.6269999999999998</v>
      </c>
      <c r="R18">
        <f t="shared" si="0"/>
        <v>4412.5725908358281</v>
      </c>
      <c r="S18">
        <f t="shared" si="1"/>
        <v>2.1661318848413083</v>
      </c>
      <c r="W18">
        <f>STDEV(S18:S19)</f>
        <v>2.8947111672233013E-2</v>
      </c>
    </row>
    <row r="19" spans="1:23" x14ac:dyDescent="0.2">
      <c r="A19" t="s">
        <v>34</v>
      </c>
      <c r="B19" t="s">
        <v>37</v>
      </c>
      <c r="C19" t="s">
        <v>59</v>
      </c>
      <c r="D19" t="s">
        <v>62</v>
      </c>
      <c r="E19" s="2">
        <v>44274.67291666667</v>
      </c>
      <c r="F19">
        <v>58360</v>
      </c>
      <c r="G19">
        <v>64266</v>
      </c>
      <c r="H19">
        <v>11.97</v>
      </c>
      <c r="I19">
        <v>30.2</v>
      </c>
      <c r="J19">
        <v>484300</v>
      </c>
      <c r="O19">
        <v>20.57</v>
      </c>
      <c r="P19">
        <v>20.440000000000001</v>
      </c>
      <c r="Q19">
        <v>2.613</v>
      </c>
      <c r="R19">
        <f t="shared" si="0"/>
        <v>4557.2357686551895</v>
      </c>
      <c r="S19">
        <f t="shared" si="1"/>
        <v>2.2070692827597087</v>
      </c>
    </row>
    <row r="20" spans="1:23" x14ac:dyDescent="0.2">
      <c r="A20" t="s">
        <v>23</v>
      </c>
      <c r="B20" t="s">
        <v>37</v>
      </c>
      <c r="C20" t="s">
        <v>48</v>
      </c>
      <c r="D20" t="s">
        <v>62</v>
      </c>
      <c r="E20" s="2">
        <v>44274.68472222222</v>
      </c>
      <c r="F20">
        <v>52341</v>
      </c>
      <c r="G20">
        <v>56672</v>
      </c>
      <c r="H20">
        <v>11.97</v>
      </c>
      <c r="I20">
        <v>30.2</v>
      </c>
      <c r="J20">
        <v>437500</v>
      </c>
      <c r="N20">
        <f>STDEV(J20:J21)</f>
        <v>24960.869375885126</v>
      </c>
      <c r="O20">
        <v>19.97</v>
      </c>
      <c r="P20">
        <v>19.78</v>
      </c>
      <c r="Q20">
        <v>2.5150000000000001</v>
      </c>
      <c r="R20">
        <f t="shared" si="0"/>
        <v>4169.9689090615666</v>
      </c>
      <c r="S20">
        <f t="shared" si="1"/>
        <v>1.8243613977144355</v>
      </c>
      <c r="W20">
        <f>STDEV(S20:S21)</f>
        <v>0.15327387441440024</v>
      </c>
    </row>
    <row r="21" spans="1:23" x14ac:dyDescent="0.2">
      <c r="A21" t="s">
        <v>24</v>
      </c>
      <c r="B21" t="s">
        <v>37</v>
      </c>
      <c r="C21" t="s">
        <v>49</v>
      </c>
      <c r="D21" t="s">
        <v>62</v>
      </c>
      <c r="E21" s="2">
        <v>44274.688888888893</v>
      </c>
      <c r="F21">
        <v>49973</v>
      </c>
      <c r="G21">
        <v>53989</v>
      </c>
      <c r="H21">
        <v>11.97</v>
      </c>
      <c r="I21">
        <v>30.2</v>
      </c>
      <c r="J21">
        <v>402200</v>
      </c>
      <c r="O21">
        <v>19.690000000000001</v>
      </c>
      <c r="P21">
        <v>19.5</v>
      </c>
      <c r="Q21">
        <v>2.5960000000000001</v>
      </c>
      <c r="R21">
        <f t="shared" si="0"/>
        <v>3997.0149322728003</v>
      </c>
      <c r="S21">
        <f t="shared" si="1"/>
        <v>1.6075994057601202</v>
      </c>
    </row>
    <row r="22" spans="1:23" x14ac:dyDescent="0.2">
      <c r="A22" t="s">
        <v>19</v>
      </c>
      <c r="B22" t="s">
        <v>37</v>
      </c>
      <c r="C22" t="s">
        <v>44</v>
      </c>
      <c r="D22" t="s">
        <v>62</v>
      </c>
      <c r="E22" s="2">
        <v>44274.686111111107</v>
      </c>
      <c r="F22">
        <v>59222</v>
      </c>
      <c r="G22">
        <v>64867</v>
      </c>
      <c r="H22">
        <v>11.97</v>
      </c>
      <c r="I22">
        <v>30.2</v>
      </c>
      <c r="J22">
        <v>463200</v>
      </c>
      <c r="N22">
        <f>STDEV(J22:J23)</f>
        <v>848.52813742385706</v>
      </c>
      <c r="O22">
        <v>20.3</v>
      </c>
      <c r="P22">
        <v>20.149999999999999</v>
      </c>
      <c r="Q22">
        <v>2.6579999999999999</v>
      </c>
      <c r="R22">
        <f t="shared" si="0"/>
        <v>4380.1273345569507</v>
      </c>
      <c r="S22">
        <f t="shared" si="1"/>
        <v>2.0288749813667799</v>
      </c>
      <c r="W22">
        <f>STDEV(S22:S23)</f>
        <v>1.8647489980033193E-2</v>
      </c>
    </row>
    <row r="23" spans="1:23" x14ac:dyDescent="0.2">
      <c r="A23" t="s">
        <v>20</v>
      </c>
      <c r="B23" t="s">
        <v>37</v>
      </c>
      <c r="C23" t="s">
        <v>45</v>
      </c>
      <c r="D23" t="s">
        <v>62</v>
      </c>
      <c r="E23" s="2">
        <v>44274.69027777778</v>
      </c>
      <c r="F23">
        <v>60475</v>
      </c>
      <c r="G23">
        <v>66306</v>
      </c>
      <c r="H23">
        <v>11.97</v>
      </c>
      <c r="I23">
        <v>30.2</v>
      </c>
      <c r="J23">
        <v>464400</v>
      </c>
      <c r="O23">
        <v>20.37</v>
      </c>
      <c r="P23">
        <v>20.260000000000002</v>
      </c>
      <c r="Q23">
        <v>2.6640000000000001</v>
      </c>
      <c r="R23">
        <f t="shared" si="0"/>
        <v>4425.5954233435814</v>
      </c>
      <c r="S23">
        <f t="shared" si="1"/>
        <v>2.0552465146007592</v>
      </c>
    </row>
    <row r="24" spans="1:23" x14ac:dyDescent="0.2">
      <c r="A24" t="s">
        <v>21</v>
      </c>
      <c r="B24" t="s">
        <v>37</v>
      </c>
      <c r="C24" t="s">
        <v>46</v>
      </c>
      <c r="D24" t="s">
        <v>62</v>
      </c>
      <c r="E24" s="2">
        <v>44274.6875</v>
      </c>
      <c r="F24">
        <v>60216</v>
      </c>
      <c r="G24">
        <v>66123</v>
      </c>
      <c r="H24">
        <v>11.97</v>
      </c>
      <c r="I24">
        <v>30.2</v>
      </c>
      <c r="J24">
        <v>475300</v>
      </c>
      <c r="N24">
        <f>STDEV(J24:J25)</f>
        <v>6010.4076400856538</v>
      </c>
      <c r="O24">
        <v>20.28</v>
      </c>
      <c r="P24">
        <v>20.149999999999999</v>
      </c>
      <c r="Q24">
        <v>2.6619999999999999</v>
      </c>
      <c r="R24">
        <f t="shared" si="0"/>
        <v>4367.1938960681555</v>
      </c>
      <c r="S24">
        <f t="shared" si="1"/>
        <v>2.0757272588011944</v>
      </c>
      <c r="W24">
        <f>STDEV(S24:S25)</f>
        <v>6.6384065153353197E-2</v>
      </c>
    </row>
    <row r="25" spans="1:23" x14ac:dyDescent="0.2">
      <c r="A25" t="s">
        <v>22</v>
      </c>
      <c r="B25" t="s">
        <v>37</v>
      </c>
      <c r="C25" t="s">
        <v>47</v>
      </c>
      <c r="D25" t="s">
        <v>62</v>
      </c>
      <c r="E25" s="2">
        <v>44274.691666666673</v>
      </c>
      <c r="F25">
        <v>61180</v>
      </c>
      <c r="G25">
        <v>67342</v>
      </c>
      <c r="H25">
        <v>11.97</v>
      </c>
      <c r="I25">
        <v>30.2</v>
      </c>
      <c r="J25">
        <v>483800</v>
      </c>
      <c r="O25">
        <v>20.46</v>
      </c>
      <c r="P25">
        <v>20.329999999999998</v>
      </c>
      <c r="Q25">
        <v>2.6539999999999999</v>
      </c>
      <c r="R25">
        <f t="shared" si="0"/>
        <v>4484.5153039820698</v>
      </c>
      <c r="S25">
        <f t="shared" si="1"/>
        <v>2.1696085040665256</v>
      </c>
    </row>
    <row r="31" spans="1:23" x14ac:dyDescent="0.2">
      <c r="N31" t="s">
        <v>70</v>
      </c>
      <c r="O31" t="s">
        <v>65</v>
      </c>
      <c r="P31" t="s">
        <v>66</v>
      </c>
      <c r="Q31" t="s">
        <v>69</v>
      </c>
      <c r="S31" t="s">
        <v>65</v>
      </c>
      <c r="T31" t="s">
        <v>66</v>
      </c>
      <c r="U31" t="s">
        <v>69</v>
      </c>
    </row>
    <row r="32" spans="1:23" x14ac:dyDescent="0.2">
      <c r="N32" t="s">
        <v>71</v>
      </c>
      <c r="O32">
        <f>AVERAGE(S2:S3)</f>
        <v>2.1160110390695293</v>
      </c>
      <c r="P32">
        <f>AVERAGE(S4:S5)</f>
        <v>1.9989593963234409</v>
      </c>
      <c r="Q32">
        <f>AVERAGE(S6:S7)</f>
        <v>1.8675364610535978</v>
      </c>
      <c r="S32">
        <f>AVERAGE(W2:W3)</f>
        <v>4.9259822802983619E-2</v>
      </c>
      <c r="T32">
        <f>AVERAGE(W4:W5)</f>
        <v>0.21054667595115351</v>
      </c>
      <c r="U32">
        <f>AVERAGE(W6:W7)</f>
        <v>2.3132947427667427E-2</v>
      </c>
    </row>
    <row r="33" spans="14:21" x14ac:dyDescent="0.2">
      <c r="N33" t="s">
        <v>72</v>
      </c>
      <c r="O33">
        <f>AVERAGE(S8:S9)</f>
        <v>2.4605169263014863</v>
      </c>
      <c r="P33">
        <f>AVERAGE(S10:S11)</f>
        <v>2.3801286899524055</v>
      </c>
      <c r="Q33">
        <f>AVERAGE(S12:S13)</f>
        <v>2.3422620612244267</v>
      </c>
      <c r="S33">
        <f>AVERAGE(W8:W9)</f>
        <v>0.10521201373340851</v>
      </c>
      <c r="T33">
        <f>AVERAGE(W10:W11)</f>
        <v>0.17233579251164483</v>
      </c>
      <c r="U33">
        <f>AVERAGE(W12:W13)</f>
        <v>6.318414208461387E-2</v>
      </c>
    </row>
    <row r="34" spans="14:21" x14ac:dyDescent="0.2">
      <c r="N34" t="s">
        <v>73</v>
      </c>
      <c r="O34">
        <f>AVERAGE(S14:S15)</f>
        <v>2.3476122362118446</v>
      </c>
      <c r="P34">
        <f>AVERAGE(S16:S17)</f>
        <v>2.2045920794692186</v>
      </c>
      <c r="Q34">
        <f>AVERAGE(S18:S19)</f>
        <v>2.1866005838005087</v>
      </c>
      <c r="S34">
        <f>AVERAGE(W14:W15)</f>
        <v>4.0425508119358425E-2</v>
      </c>
      <c r="T34">
        <f>AVERAGE(W16:W17)</f>
        <v>3.9749027552395566E-2</v>
      </c>
      <c r="U34">
        <f>AVERAGE(W18:W19)</f>
        <v>2.8947111672233013E-2</v>
      </c>
    </row>
    <row r="35" spans="14:21" x14ac:dyDescent="0.2">
      <c r="N35" t="s">
        <v>74</v>
      </c>
      <c r="O35">
        <f>AVERAGE(S20:S21)</f>
        <v>1.7159804017372777</v>
      </c>
      <c r="P35">
        <f>AVERAGE(S22:S23)</f>
        <v>2.0420607479837694</v>
      </c>
      <c r="Q35">
        <f>AVERAGE(S24:S25)</f>
        <v>2.12266788143386</v>
      </c>
      <c r="S35">
        <f>AVERAGE(W20:W21)</f>
        <v>0.15327387441440024</v>
      </c>
      <c r="T35">
        <f>AVERAGE(W22:W23)</f>
        <v>1.8647489980033193E-2</v>
      </c>
      <c r="U35">
        <f>AVERAGE(W24:W25)</f>
        <v>6.6384065153353197E-2</v>
      </c>
    </row>
    <row r="58" spans="14:21" x14ac:dyDescent="0.2">
      <c r="N58" t="s">
        <v>70</v>
      </c>
      <c r="O58" t="s">
        <v>65</v>
      </c>
      <c r="P58" t="s">
        <v>66</v>
      </c>
      <c r="Q58" t="s">
        <v>69</v>
      </c>
      <c r="S58" t="s">
        <v>65</v>
      </c>
      <c r="T58" t="s">
        <v>66</v>
      </c>
      <c r="U58" t="s">
        <v>69</v>
      </c>
    </row>
    <row r="59" spans="14:21" x14ac:dyDescent="0.2">
      <c r="N59" t="s">
        <v>71</v>
      </c>
      <c r="O59">
        <v>2.1160110390695293</v>
      </c>
      <c r="P59">
        <v>1.9989593963234409</v>
      </c>
      <c r="Q59">
        <v>1.8675364610535978</v>
      </c>
      <c r="S59">
        <v>4.9259822802983619E-2</v>
      </c>
      <c r="T59">
        <v>0.21054667595115351</v>
      </c>
      <c r="U59">
        <v>2.3132947427667427E-2</v>
      </c>
    </row>
    <row r="60" spans="14:21" x14ac:dyDescent="0.2">
      <c r="N60" t="s">
        <v>72</v>
      </c>
      <c r="O60">
        <v>2.4605169263014863</v>
      </c>
      <c r="P60">
        <v>2.3801286899524055</v>
      </c>
      <c r="Q60">
        <v>2.3422620612244267</v>
      </c>
      <c r="S60">
        <v>0.10521201373340851</v>
      </c>
      <c r="T60">
        <v>0.17233579251164483</v>
      </c>
      <c r="U60">
        <v>6.318414208461387E-2</v>
      </c>
    </row>
    <row r="61" spans="14:21" x14ac:dyDescent="0.2">
      <c r="N61" t="s">
        <v>73</v>
      </c>
      <c r="O61">
        <v>2.3476122362118446</v>
      </c>
      <c r="P61">
        <v>2.2045920794692186</v>
      </c>
      <c r="Q61">
        <v>2.1866005838005087</v>
      </c>
      <c r="S61">
        <v>4.0425508119358425E-2</v>
      </c>
      <c r="T61">
        <v>3.9749027552395566E-2</v>
      </c>
      <c r="U61">
        <v>2.8947111672233013E-2</v>
      </c>
    </row>
    <row r="62" spans="14:21" x14ac:dyDescent="0.2">
      <c r="N62" t="s">
        <v>74</v>
      </c>
      <c r="O62">
        <v>1.7159804017372777</v>
      </c>
      <c r="P62">
        <v>2.0420607479837694</v>
      </c>
      <c r="Q62">
        <v>2.12266788143386</v>
      </c>
      <c r="S62">
        <v>0.15327387441440024</v>
      </c>
      <c r="T62">
        <v>1.8647489980033193E-2</v>
      </c>
      <c r="U62">
        <v>6.6384065153353197E-2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2021-03-19T23:47:06Z</dcterms:created>
  <dcterms:modified xsi:type="dcterms:W3CDTF">2021-03-25T18:18:31Z</dcterms:modified>
</cp:coreProperties>
</file>