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Random-proliferation-assays/CytB_D-Lac_test/"/>
    </mc:Choice>
  </mc:AlternateContent>
  <xr:revisionPtr revIDLastSave="0" documentId="13_ncr:1_{AF8FCCF8-3087-7D4D-84A8-50ED6AFF5587}" xr6:coauthVersionLast="47" xr6:coauthVersionMax="47" xr10:uidLastSave="{00000000-0000-0000-0000-000000000000}"/>
  <bookViews>
    <workbookView xWindow="940" yWindow="500" windowWidth="16640" windowHeight="14420" tabRatio="5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7" i="2" l="1"/>
  <c r="G27" i="2"/>
  <c r="C27" i="2"/>
  <c r="D24" i="2"/>
  <c r="C2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</calcChain>
</file>

<file path=xl/sharedStrings.xml><?xml version="1.0" encoding="utf-8"?>
<sst xmlns="http://schemas.openxmlformats.org/spreadsheetml/2006/main" count="47" uniqueCount="19">
  <si>
    <t>20 mM NaCl</t>
  </si>
  <si>
    <t>Pyr RR</t>
  </si>
  <si>
    <t>Treatment</t>
  </si>
  <si>
    <t>Time</t>
  </si>
  <si>
    <t>Cells</t>
  </si>
  <si>
    <t>No</t>
  </si>
  <si>
    <t>Yes</t>
  </si>
  <si>
    <t>20 mM D-Lactate</t>
  </si>
  <si>
    <t>Pyr RR -bg</t>
  </si>
  <si>
    <t>Inferred pyr conc (uM)</t>
  </si>
  <si>
    <t>NaCl</t>
  </si>
  <si>
    <t>D-Lac</t>
  </si>
  <si>
    <t>Delta Pyr</t>
  </si>
  <si>
    <t>Delta delta Pyr (uM)</t>
  </si>
  <si>
    <t>Vol media (mL)</t>
  </si>
  <si>
    <t>Vol cells (uL)</t>
  </si>
  <si>
    <t>Fold diff</t>
  </si>
  <si>
    <t>intracellular pyr mM</t>
  </si>
  <si>
    <t>65 mM Asp is enough for ~0.5 doubling, one time, every Asp cost ~2 NAD i.e. 0.25 doubling (not accounting for any other NAD consumption)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</si>
</sst>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D9ED-7BC3-EC4D-9BB8-6736E10B83D8}">
  <dimension ref="A1:J27"/>
  <sheetViews>
    <sheetView tabSelected="1" workbookViewId="0">
      <selection activeCell="D19" sqref="D19"/>
    </sheetView>
  </sheetViews>
  <sheetFormatPr baseColWidth="10" defaultRowHeight="15" x14ac:dyDescent="0.2"/>
  <cols>
    <col min="1" max="1" width="19" customWidth="1"/>
    <col min="5" max="5" width="13.5" customWidth="1"/>
    <col min="7" max="7" width="18" bestFit="1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1</v>
      </c>
      <c r="F1" t="s">
        <v>8</v>
      </c>
      <c r="G1" t="s">
        <v>9</v>
      </c>
    </row>
    <row r="2" spans="1:7" x14ac:dyDescent="0.2">
      <c r="A2" t="s">
        <v>0</v>
      </c>
      <c r="B2">
        <v>0</v>
      </c>
      <c r="C2" t="s">
        <v>5</v>
      </c>
      <c r="D2">
        <v>0.11993871192244789</v>
      </c>
      <c r="F2">
        <f>D2-AVERAGE($D$2:$D$3)</f>
        <v>-1.1223312381185693E-2</v>
      </c>
      <c r="G2">
        <f>8.8795/AVERAGE($F$4:$F$5)*F2</f>
        <v>-4.8485769898740254E-2</v>
      </c>
    </row>
    <row r="3" spans="1:7" x14ac:dyDescent="0.2">
      <c r="A3" t="s">
        <v>0</v>
      </c>
      <c r="B3">
        <v>0</v>
      </c>
      <c r="C3" t="s">
        <v>5</v>
      </c>
      <c r="D3">
        <v>0.14238533668481926</v>
      </c>
      <c r="F3">
        <f t="shared" ref="F3:F17" si="0">D3-AVERAGE($D$2:$D$3)</f>
        <v>1.1223312381185679E-2</v>
      </c>
      <c r="G3">
        <f t="shared" ref="G3:G17" si="1">8.8795/AVERAGE($F$4:$F$5)*F3</f>
        <v>4.8485769898740191E-2</v>
      </c>
    </row>
    <row r="4" spans="1:7" x14ac:dyDescent="0.2">
      <c r="A4" t="s">
        <v>7</v>
      </c>
      <c r="B4">
        <v>0</v>
      </c>
      <c r="C4" t="s">
        <v>5</v>
      </c>
      <c r="D4">
        <v>2.3468772870048014</v>
      </c>
      <c r="F4">
        <f t="shared" si="0"/>
        <v>2.2157152627011678</v>
      </c>
      <c r="G4">
        <f t="shared" si="1"/>
        <v>9.5720992822536104</v>
      </c>
    </row>
    <row r="5" spans="1:7" x14ac:dyDescent="0.2">
      <c r="A5" t="s">
        <v>7</v>
      </c>
      <c r="B5">
        <v>0</v>
      </c>
      <c r="C5" t="s">
        <v>5</v>
      </c>
      <c r="D5">
        <v>2.0262364839010756</v>
      </c>
      <c r="F5">
        <f t="shared" si="0"/>
        <v>1.895074459597442</v>
      </c>
      <c r="G5">
        <f t="shared" si="1"/>
        <v>8.1869007177463899</v>
      </c>
    </row>
    <row r="6" spans="1:7" x14ac:dyDescent="0.2">
      <c r="A6" t="s">
        <v>0</v>
      </c>
      <c r="B6">
        <v>0</v>
      </c>
      <c r="C6" t="s">
        <v>6</v>
      </c>
      <c r="D6">
        <v>9.506621415538731E-2</v>
      </c>
      <c r="F6">
        <f t="shared" si="0"/>
        <v>-3.6095810148246268E-2</v>
      </c>
      <c r="G6">
        <f t="shared" si="1"/>
        <v>-0.1559373102801927</v>
      </c>
    </row>
    <row r="7" spans="1:7" x14ac:dyDescent="0.2">
      <c r="A7" t="s">
        <v>0</v>
      </c>
      <c r="B7">
        <v>0</v>
      </c>
      <c r="C7" t="s">
        <v>6</v>
      </c>
      <c r="D7">
        <v>0.10254284498666348</v>
      </c>
      <c r="F7">
        <f t="shared" si="0"/>
        <v>-2.8619179316970098E-2</v>
      </c>
      <c r="G7">
        <f t="shared" si="1"/>
        <v>-0.12363755867470581</v>
      </c>
    </row>
    <row r="8" spans="1:7" x14ac:dyDescent="0.2">
      <c r="A8" t="s">
        <v>7</v>
      </c>
      <c r="B8">
        <v>0</v>
      </c>
      <c r="C8" t="s">
        <v>6</v>
      </c>
      <c r="D8">
        <v>2.0578255436735842</v>
      </c>
      <c r="F8">
        <f t="shared" si="0"/>
        <v>1.9266635193699506</v>
      </c>
      <c r="G8">
        <f t="shared" si="1"/>
        <v>8.3233684405921835</v>
      </c>
    </row>
    <row r="9" spans="1:7" x14ac:dyDescent="0.2">
      <c r="A9" t="s">
        <v>7</v>
      </c>
      <c r="B9">
        <v>0</v>
      </c>
      <c r="C9" t="s">
        <v>6</v>
      </c>
      <c r="D9">
        <v>2.0415314827518705</v>
      </c>
      <c r="F9">
        <f t="shared" si="0"/>
        <v>1.9103694584482369</v>
      </c>
      <c r="G9">
        <f t="shared" si="1"/>
        <v>8.2529765578989203</v>
      </c>
    </row>
    <row r="10" spans="1:7" x14ac:dyDescent="0.2">
      <c r="A10" t="s">
        <v>0</v>
      </c>
      <c r="B10">
        <v>48</v>
      </c>
      <c r="C10" t="s">
        <v>5</v>
      </c>
      <c r="D10">
        <v>0.37622036609092463</v>
      </c>
      <c r="F10">
        <f t="shared" si="0"/>
        <v>0.24505834178729105</v>
      </c>
      <c r="G10">
        <f t="shared" si="1"/>
        <v>1.058675190363914</v>
      </c>
    </row>
    <row r="11" spans="1:7" x14ac:dyDescent="0.2">
      <c r="A11" t="s">
        <v>0</v>
      </c>
      <c r="B11">
        <v>48</v>
      </c>
      <c r="C11" t="s">
        <v>5</v>
      </c>
      <c r="D11">
        <v>0.48463796912459023</v>
      </c>
      <c r="F11">
        <f t="shared" si="0"/>
        <v>0.35347594482095668</v>
      </c>
      <c r="G11">
        <f t="shared" si="1"/>
        <v>1.5270494790877502</v>
      </c>
    </row>
    <row r="12" spans="1:7" x14ac:dyDescent="0.2">
      <c r="A12" t="s">
        <v>7</v>
      </c>
      <c r="B12">
        <v>48</v>
      </c>
      <c r="C12" t="s">
        <v>5</v>
      </c>
      <c r="D12">
        <v>2.0640776357043156</v>
      </c>
      <c r="F12">
        <f t="shared" si="0"/>
        <v>1.932915611400682</v>
      </c>
      <c r="G12">
        <f t="shared" si="1"/>
        <v>8.3503780688812395</v>
      </c>
    </row>
    <row r="13" spans="1:7" x14ac:dyDescent="0.2">
      <c r="A13" t="s">
        <v>7</v>
      </c>
      <c r="B13">
        <v>48</v>
      </c>
      <c r="C13" t="s">
        <v>5</v>
      </c>
      <c r="D13">
        <v>2.0505814006790044</v>
      </c>
      <c r="F13">
        <f t="shared" si="0"/>
        <v>1.9194193763753709</v>
      </c>
      <c r="G13">
        <f t="shared" si="1"/>
        <v>8.2920730584073681</v>
      </c>
    </row>
    <row r="14" spans="1:7" x14ac:dyDescent="0.2">
      <c r="A14" t="s">
        <v>0</v>
      </c>
      <c r="B14">
        <v>48</v>
      </c>
      <c r="C14" t="s">
        <v>6</v>
      </c>
      <c r="D14">
        <v>0.77652127424768924</v>
      </c>
      <c r="F14">
        <f t="shared" si="0"/>
        <v>0.64535924994405569</v>
      </c>
      <c r="G14">
        <f t="shared" si="1"/>
        <v>2.7880129352245073</v>
      </c>
    </row>
    <row r="15" spans="1:7" x14ac:dyDescent="0.2">
      <c r="A15" t="s">
        <v>0</v>
      </c>
      <c r="B15">
        <v>48</v>
      </c>
      <c r="C15" t="s">
        <v>6</v>
      </c>
      <c r="D15">
        <v>0.69888640675118341</v>
      </c>
      <c r="F15">
        <f t="shared" si="0"/>
        <v>0.56772438244754986</v>
      </c>
      <c r="G15">
        <f t="shared" si="1"/>
        <v>2.4526229724658393</v>
      </c>
    </row>
    <row r="16" spans="1:7" x14ac:dyDescent="0.2">
      <c r="A16" t="s">
        <v>7</v>
      </c>
      <c r="B16">
        <v>48</v>
      </c>
      <c r="C16" t="s">
        <v>6</v>
      </c>
      <c r="D16">
        <v>1.6982068244315784</v>
      </c>
      <c r="F16">
        <f t="shared" si="0"/>
        <v>1.5670448001279449</v>
      </c>
      <c r="G16">
        <f t="shared" si="1"/>
        <v>6.7697815956178582</v>
      </c>
    </row>
    <row r="17" spans="1:10" x14ac:dyDescent="0.2">
      <c r="A17" t="s">
        <v>7</v>
      </c>
      <c r="B17">
        <v>48</v>
      </c>
      <c r="C17" t="s">
        <v>6</v>
      </c>
      <c r="D17">
        <v>1.3933007529944939</v>
      </c>
      <c r="F17">
        <f t="shared" si="0"/>
        <v>1.2621387286908603</v>
      </c>
      <c r="G17">
        <f t="shared" si="1"/>
        <v>5.4525585585748919</v>
      </c>
    </row>
    <row r="22" spans="1:10" x14ac:dyDescent="0.2">
      <c r="C22" t="s">
        <v>12</v>
      </c>
    </row>
    <row r="23" spans="1:10" x14ac:dyDescent="0.2">
      <c r="C23" t="s">
        <v>10</v>
      </c>
      <c r="D23" t="s">
        <v>11</v>
      </c>
    </row>
    <row r="24" spans="1:10" x14ac:dyDescent="0.2">
      <c r="C24">
        <f>AVERAGE(G10:G11)-AVERAGE(G14:G15)</f>
        <v>-1.3274556191193414</v>
      </c>
      <c r="D24">
        <f>AVERAGE(G12:G13)-AVERAGE(G16:G17)</f>
        <v>2.2100554865479296</v>
      </c>
    </row>
    <row r="26" spans="1:10" x14ac:dyDescent="0.2">
      <c r="C26" t="s">
        <v>13</v>
      </c>
      <c r="E26" t="s">
        <v>14</v>
      </c>
      <c r="F26" t="s">
        <v>15</v>
      </c>
      <c r="G26" t="s">
        <v>16</v>
      </c>
      <c r="H26" t="s">
        <v>17</v>
      </c>
    </row>
    <row r="27" spans="1:10" x14ac:dyDescent="0.2">
      <c r="C27">
        <f>D24-C24</f>
        <v>3.5375111056672708</v>
      </c>
      <c r="E27">
        <v>2</v>
      </c>
      <c r="F27">
        <v>0.10873008875000001</v>
      </c>
      <c r="G27">
        <f>E27/F27*1000</f>
        <v>18394.172422672651</v>
      </c>
      <c r="H27">
        <f>G27*C27*0.001</f>
        <v>65.069589224763149</v>
      </c>
      <c r="J2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KRISTIAN DAVIDSEN</cp:lastModifiedBy>
  <cp:revision>1</cp:revision>
  <dcterms:created xsi:type="dcterms:W3CDTF">2023-11-11T01:28:29Z</dcterms:created>
  <dcterms:modified xsi:type="dcterms:W3CDTF">2023-11-25T03:12:29Z</dcterms:modified>
  <dc:language>en-US</dc:language>
</cp:coreProperties>
</file>