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n_Tcell_uptake/"/>
    </mc:Choice>
  </mc:AlternateContent>
  <xr:revisionPtr revIDLastSave="0" documentId="13_ncr:1_{48A62291-CAD9-4B4A-90B4-CD25848A11FC}" xr6:coauthVersionLast="45" xr6:coauthVersionMax="45" xr10:uidLastSave="{00000000-0000-0000-0000-000000000000}"/>
  <bookViews>
    <workbookView xWindow="0" yWindow="460" windowWidth="28800" windowHeight="15840" activeTab="1" xr2:uid="{00000000-000D-0000-FFFF-FFFF00000000}"/>
  </bookViews>
  <sheets>
    <sheet name="Asn2Asp" sheetId="127" r:id="rId1"/>
    <sheet name="Asn2Asp_corr" sheetId="129" r:id="rId2"/>
    <sheet name="Asparagine pos" sheetId="14" r:id="rId3"/>
    <sheet name="Asparagine U-13C, U-15N pos" sheetId="18" r:id="rId4"/>
    <sheet name="Aspartate neg" sheetId="19" r:id="rId5"/>
    <sheet name="Aspartate U-13C, U-15N neg" sheetId="23" r:id="rId6"/>
    <sheet name="Gln2Glu" sheetId="128" r:id="rId7"/>
    <sheet name="Gln2Glu_corr" sheetId="130" r:id="rId8"/>
    <sheet name="Glutamate neg" sheetId="33" r:id="rId9"/>
    <sheet name="Glutamate U-13C, U-15N neg" sheetId="37" r:id="rId10"/>
    <sheet name="Glutamine pos" sheetId="40" r:id="rId11"/>
    <sheet name="Glutamine U-13C, U-15N pos" sheetId="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29" l="1"/>
  <c r="J16" i="129"/>
  <c r="J18" i="129" s="1"/>
  <c r="F3" i="130"/>
  <c r="F4" i="130"/>
  <c r="F5" i="130"/>
  <c r="F2" i="130"/>
  <c r="E12" i="130"/>
  <c r="F12" i="130" s="1"/>
  <c r="E11" i="130"/>
  <c r="F11" i="130" s="1"/>
  <c r="E10" i="130"/>
  <c r="F10" i="130" s="1"/>
  <c r="E9" i="130"/>
  <c r="F9" i="130" s="1"/>
  <c r="G13" i="130" s="1"/>
  <c r="E5" i="130"/>
  <c r="E4" i="130"/>
  <c r="E3" i="130"/>
  <c r="E2" i="130"/>
  <c r="F3" i="129"/>
  <c r="F4" i="129"/>
  <c r="F5" i="129"/>
  <c r="E13" i="129"/>
  <c r="F13" i="129" s="1"/>
  <c r="E12" i="129"/>
  <c r="F12" i="129" s="1"/>
  <c r="E11" i="129"/>
  <c r="F11" i="129" s="1"/>
  <c r="E10" i="129"/>
  <c r="F10" i="129" s="1"/>
  <c r="E5" i="129"/>
  <c r="G6" i="129"/>
  <c r="E4" i="129"/>
  <c r="E3" i="129"/>
  <c r="E2" i="129"/>
  <c r="G6" i="130" l="1"/>
  <c r="K13" i="130" s="1"/>
  <c r="G14" i="129"/>
  <c r="J14" i="129" s="1"/>
  <c r="J18" i="127"/>
  <c r="J16" i="127"/>
  <c r="K13" i="128"/>
  <c r="J14" i="127"/>
  <c r="G14" i="127"/>
  <c r="G13" i="128"/>
  <c r="G6" i="128"/>
  <c r="G6" i="127"/>
  <c r="F10" i="128"/>
  <c r="F11" i="128"/>
  <c r="F12" i="128"/>
  <c r="F9" i="128"/>
  <c r="F5" i="128"/>
  <c r="F4" i="128"/>
  <c r="F3" i="128"/>
  <c r="F2" i="128"/>
  <c r="F2" i="127"/>
  <c r="F3" i="127"/>
  <c r="F4" i="127"/>
  <c r="F5" i="127"/>
  <c r="F11" i="127"/>
  <c r="F12" i="127"/>
  <c r="F13" i="127"/>
  <c r="F10" i="127"/>
  <c r="E10" i="128" l="1"/>
  <c r="E11" i="128"/>
  <c r="E12" i="128"/>
  <c r="E9" i="128"/>
  <c r="E3" i="128"/>
  <c r="E4" i="128"/>
  <c r="E5" i="128"/>
  <c r="E2" i="128"/>
  <c r="E11" i="127"/>
  <c r="E12" i="127"/>
  <c r="E13" i="127"/>
  <c r="E10" i="127"/>
  <c r="E3" i="127"/>
  <c r="E4" i="127"/>
  <c r="E5" i="127"/>
  <c r="E2" i="127"/>
</calcChain>
</file>

<file path=xl/sharedStrings.xml><?xml version="1.0" encoding="utf-8"?>
<sst xmlns="http://schemas.openxmlformats.org/spreadsheetml/2006/main" count="1774" uniqueCount="359">
  <si>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</si>
  <si>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</si>
  <si>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</si>
  <si>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</si>
  <si>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</si>
  <si>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</si>
  <si>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</si>
  <si>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</si>
  <si>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</si>
  <si>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</si>
  <si>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</si>
  <si>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KD100520_100520_i1h_g</t>
  </si>
  <si>
    <t/>
  </si>
  <si>
    <t>KD100520_100520_i1h_m</t>
  </si>
  <si>
    <t>KD100520_100520_i1h_v</t>
  </si>
  <si>
    <t>KD100520_100520_i4h_g</t>
  </si>
  <si>
    <t>KD100520_100520_i4h_m</t>
  </si>
  <si>
    <t>KD100520_100520_i4h_v</t>
  </si>
  <si>
    <t>KD100520_100520_i24h_g</t>
  </si>
  <si>
    <t>KD100520_100520_i24h_m</t>
  </si>
  <si>
    <t>KD100520_100520_i24h_v</t>
  </si>
  <si>
    <t>KD100520_100520_m0h_nsg</t>
  </si>
  <si>
    <t>N/F</t>
  </si>
  <si>
    <t>N/A</t>
  </si>
  <si>
    <t>KD100520_100520_m0h_nsm</t>
  </si>
  <si>
    <t>KD100520_100520_m0h_nsv</t>
  </si>
  <si>
    <t>KD100520_100520_m1h_g</t>
  </si>
  <si>
    <t>KD100520_100520_m1h_m</t>
  </si>
  <si>
    <t>KD100520_100520_m1h_v</t>
  </si>
  <si>
    <t>KD100520_100520_m4h_g</t>
  </si>
  <si>
    <t>KD100520_100520_m4h_m</t>
  </si>
  <si>
    <t>KD100520_100520_m4h_v</t>
  </si>
  <si>
    <t>KD100520_100520_m24h_g</t>
  </si>
  <si>
    <t>KD100520_100520_m24h_m</t>
  </si>
  <si>
    <t>KD100520_100520_m24h_nsg</t>
  </si>
  <si>
    <t>KD100520_100520_m24h_nsm</t>
  </si>
  <si>
    <t>KD100520_100520_m24h_nsv</t>
  </si>
  <si>
    <t>KD100520_100520_m24h_v</t>
  </si>
  <si>
    <t>KD102820_102820_A4</t>
  </si>
  <si>
    <t>KD102820_102820_A3</t>
  </si>
  <si>
    <t>KD102820_102820_A2</t>
  </si>
  <si>
    <t>KD102820_102820_A1</t>
  </si>
  <si>
    <t>INF</t>
  </si>
  <si>
    <t>Internal Standard</t>
  </si>
  <si>
    <t>C4H8N2O3</t>
  </si>
  <si>
    <t>Asparagine pos</t>
  </si>
  <si>
    <t>54.46</t>
  </si>
  <si>
    <t>93.32</t>
  </si>
  <si>
    <t>82.31</t>
  </si>
  <si>
    <t>130.56</t>
  </si>
  <si>
    <t>46.50</t>
  </si>
  <si>
    <t>104.28</t>
  </si>
  <si>
    <t>55.00</t>
  </si>
  <si>
    <t>51.19</t>
  </si>
  <si>
    <t>74.63</t>
  </si>
  <si>
    <t>99.60</t>
  </si>
  <si>
    <t>75.93</t>
  </si>
  <si>
    <t>78.03</t>
  </si>
  <si>
    <t>259.12</t>
  </si>
  <si>
    <t>19388.21</t>
  </si>
  <si>
    <t>11601.13</t>
  </si>
  <si>
    <t>[13]C4H8[15]N2O3</t>
  </si>
  <si>
    <t>Asparagine U-13C, U-15N pos</t>
  </si>
  <si>
    <t>268989.66</t>
  </si>
  <si>
    <t>9.797:Peak area 543367898.636 is out of bounds (ISTD Minimum Recovery 0.000 and ISTD Max Recovery 0.000). 9.797:Apex Retention Time 9.797 is out of bounds (ISTD Min RT -0.250 and ISTD Max RT 0.250)</t>
  </si>
  <si>
    <t>9.785:Peak area 556780302.028 is out of bounds (ISTD Minimum Recovery 0.000 and ISTD Max Recovery 0.000). 9.785:Apex Retention Time 9.785 is out of bounds (ISTD Min RT -0.250 and ISTD Max RT 0.250)</t>
  </si>
  <si>
    <t>352314.22</t>
  </si>
  <si>
    <t>9.744:Peak area 540717684.409 is out of bounds (ISTD Minimum Recovery 0.000 and ISTD Max Recovery 0.000). 9.744:Apex Retention Time 9.744 is out of bounds (ISTD Min RT -0.250 and ISTD Max RT 0.250)</t>
  </si>
  <si>
    <t>109298.93</t>
  </si>
  <si>
    <t>9.784:Peak area 557987246.990 is out of bounds (ISTD Minimum Recovery 0.000 and ISTD Max Recovery 0.000). 9.784:Apex Retention Time 9.784 is out of bounds (ISTD Min RT -0.250 and ISTD Max RT 0.250)</t>
  </si>
  <si>
    <t>73371.58</t>
  </si>
  <si>
    <t>9.781:Peak area 582035562.414 is out of bounds (ISTD Minimum Recovery 0.000 and ISTD Max Recovery 0.000). 9.781:Apex Retention Time 9.781 is out of bounds (ISTD Min RT -0.250 and ISTD Max RT 0.250)</t>
  </si>
  <si>
    <t>868058.87</t>
  </si>
  <si>
    <t>9.802:Peak area 540897844.272 is out of bounds (ISTD Minimum Recovery 0.000 and ISTD Max Recovery 0.000). 9.802:Apex Retention Time 9.802 is out of bounds (ISTD Min RT -0.250 and ISTD Max RT 0.250)</t>
  </si>
  <si>
    <t>189282.81</t>
  </si>
  <si>
    <t>9.712:Peak area 574870254.941 is out of bounds (ISTD Minimum Recovery 0.000 and ISTD Max Recovery 0.000). 9.712:Apex Retention Time 9.712 is out of bounds (ISTD Min RT -0.250 and ISTD Max RT 0.250)</t>
  </si>
  <si>
    <t>9.783:Peak area 563241909.774 is out of bounds (ISTD Minimum Recovery 0.000 and ISTD Max Recovery 0.000). 9.783:Apex Retention Time 9.783 is out of bounds (ISTD Min RT -0.250 and ISTD Max RT 0.250)</t>
  </si>
  <si>
    <t>442138.54</t>
  </si>
  <si>
    <t>9.778:Peak area 544930324.255 is out of bounds (ISTD Minimum Recovery 0.000 and ISTD Max Recovery 0.000). 9.778:Apex Retention Time 9.778 is out of bounds (ISTD Min RT -0.250 and ISTD Max RT 0.250)</t>
  </si>
  <si>
    <t>9.837:Peak area 233329489.358 is out of bounds (ISTD Minimum Recovery 0.000 and ISTD Max Recovery 0.000). 9.837:Apex Retention Time 9.837 is out of bounds (ISTD Min RT -0.250 and ISTD Max RT 0.250)</t>
  </si>
  <si>
    <t>9.779:Peak area 241538010.517 is out of bounds (ISTD Minimum Recovery 0.000 and ISTD Max Recovery 0.000). 9.779:Apex Retention Time 9.779 is out of bounds (ISTD Min RT -0.250 and ISTD Max RT 0.250)</t>
  </si>
  <si>
    <t>9.798:Peak area 238124138.982 is out of bounds (ISTD Minimum Recovery 0.000 and ISTD Max Recovery 0.000). 9.798:Apex Retention Time 9.798 is out of bounds (ISTD Min RT -0.250 and ISTD Max RT 0.250)</t>
  </si>
  <si>
    <t>9.817:Peak area 265373546.553 is out of bounds (ISTD Minimum Recovery 0.000 and ISTD Max Recovery 0.000). 9.817:Apex Retention Time 9.817 is out of bounds (ISTD Min RT -0.250 and ISTD Max RT 0.250)</t>
  </si>
  <si>
    <t>9.839:Peak area 242846046.040 is out of bounds (ISTD Minimum Recovery 0.000 and ISTD Max Recovery 0.000). 9.839:Apex Retention Time 9.839 is out of bounds (ISTD Min RT -0.250 and ISTD Max RT 0.250)</t>
  </si>
  <si>
    <t>9.808:Peak area 256007249.258 is out of bounds (ISTD Minimum Recovery 0.000 and ISTD Max Recovery 0.000). 9.808:Apex Retention Time 9.808 is out of bounds (ISTD Min RT -0.250 and ISTD Max RT 0.250)</t>
  </si>
  <si>
    <t>9.824:Peak area 259042007.046 is out of bounds (ISTD Minimum Recovery 0.000 and ISTD Max Recovery 0.000). 9.824:Apex Retention Time 9.824 is out of bounds (ISTD Min RT -0.250 and ISTD Max RT 0.250)</t>
  </si>
  <si>
    <t>308600.63</t>
  </si>
  <si>
    <t>9.831:Peak area 262113270.720 is out of bounds (ISTD Minimum Recovery 0.000 and ISTD Max Recovery 0.000). 9.831:Apex Retention Time 9.831 is out of bounds (ISTD Min RT -0.250 and ISTD Max RT 0.250)</t>
  </si>
  <si>
    <t>9.836:Peak area 258368257.079 is out of bounds (ISTD Minimum Recovery 0.000 and ISTD Max Recovery 0.000). 9.836:Apex Retention Time 9.836 is out of bounds (ISTD Min RT -0.250 and ISTD Max RT 0.250)</t>
  </si>
  <si>
    <t>9.823:Peak area 265718832.744 is out of bounds (ISTD Minimum Recovery 0.000 and ISTD Max Recovery 0.000). 9.823:Apex Retention Time 9.823 is out of bounds (ISTD Min RT -0.250 and ISTD Max RT 0.250)</t>
  </si>
  <si>
    <t>282727.38</t>
  </si>
  <si>
    <t>9.826:Peak area 270152862.027 is out of bounds (ISTD Minimum Recovery 0.000 and ISTD Max Recovery 0.000). 9.826:Apex Retention Time 9.826 is out of bounds (ISTD Min RT -0.250 and ISTD Max RT 0.250)</t>
  </si>
  <si>
    <t>9.813:Peak area 234936702.813 is out of bounds (ISTD Minimum Recovery 0.000 and ISTD Max Recovery 0.000). 9.813:Apex Retention Time 9.813 is out of bounds (ISTD Min RT -0.250 and ISTD Max RT 0.250)</t>
  </si>
  <si>
    <t>218864.60</t>
  </si>
  <si>
    <t>9.786:Peak area 258763278.248 is out of bounds (ISTD Minimum Recovery 0.000 and ISTD Max Recovery 0.000). 9.786:Apex Retention Time 9.786 is out of bounds (ISTD Min RT -0.250 and ISTD Max RT 0.250)</t>
  </si>
  <si>
    <t>9.789:Peak area 239558193.850 is out of bounds (ISTD Minimum Recovery 0.000 and ISTD Max Recovery 0.000). 9.789:Apex Retention Time 9.789 is out of bounds (ISTD Min RT -0.250 and ISTD Max RT 0.250)</t>
  </si>
  <si>
    <t>9.824:Peak area 271149805.974 is out of bounds (ISTD Minimum Recovery 0.000 and ISTD Max Recovery 0.000). 9.824:Apex Retention Time 9.824 is out of bounds (ISTD Min RT -0.250 and ISTD Max RT 0.250)</t>
  </si>
  <si>
    <t>75196.40</t>
  </si>
  <si>
    <t>9.739:Peak area 507489049.317 is out of bounds (ISTD Minimum Recovery 0.000 and ISTD Max Recovery 0.000). 9.739:Apex Retention Time 9.739 is out of bounds (ISTD Min RT -0.250 and ISTD Max RT 0.250)</t>
  </si>
  <si>
    <t>1092863.84</t>
  </si>
  <si>
    <t>9.807:Peak area 554919421.093 is out of bounds (ISTD Minimum Recovery 0.000 and ISTD Max Recovery 0.000). 9.807:Apex Retention Time 9.807 is out of bounds (ISTD Min RT -0.250 and ISTD Max RT 0.250)</t>
  </si>
  <si>
    <t>80535.75</t>
  </si>
  <si>
    <t>9.795:Peak area 471493211.789 is out of bounds (ISTD Minimum Recovery 0.000 and ISTD Max Recovery 0.000). 9.795:Apex Retention Time 9.795 is out of bounds (ISTD Min RT -0.250 and ISTD Max RT 0.250)</t>
  </si>
  <si>
    <t>25354.88</t>
  </si>
  <si>
    <t>9.782:Peak area 445788522.687 is out of bounds (ISTD Minimum Recovery 0.000 and ISTD Max Recovery 0.000). 9.782:Apex Retention Time 9.782 is out of bounds (ISTD Min RT -0.250 and ISTD Max RT 0.250)</t>
  </si>
  <si>
    <t>Aspartate neg</t>
  </si>
  <si>
    <t>C4H7NO4</t>
  </si>
  <si>
    <t>6973.83</t>
  </si>
  <si>
    <t>3815.28</t>
  </si>
  <si>
    <t>4426.87</t>
  </si>
  <si>
    <t>7279.70</t>
  </si>
  <si>
    <t>2827.00</t>
  </si>
  <si>
    <t>4282.30</t>
  </si>
  <si>
    <t>4203.22</t>
  </si>
  <si>
    <t>3983.78</t>
  </si>
  <si>
    <t>5251.69</t>
  </si>
  <si>
    <t>77.22</t>
  </si>
  <si>
    <t>55.28</t>
  </si>
  <si>
    <t>66.74</t>
  </si>
  <si>
    <t>354.30</t>
  </si>
  <si>
    <t>422.36</t>
  </si>
  <si>
    <t>462.42</t>
  </si>
  <si>
    <t>362.13</t>
  </si>
  <si>
    <t>595.37</t>
  </si>
  <si>
    <t>691.80</t>
  </si>
  <si>
    <t>826.65</t>
  </si>
  <si>
    <t>460.27</t>
  </si>
  <si>
    <t>46.34</t>
  </si>
  <si>
    <t>72.86</t>
  </si>
  <si>
    <t>82.25</t>
  </si>
  <si>
    <t>599.31</t>
  </si>
  <si>
    <t>16606.80</t>
  </si>
  <si>
    <t>24160.75</t>
  </si>
  <si>
    <t>69.24</t>
  </si>
  <si>
    <t>82.98</t>
  </si>
  <si>
    <t>Aspartate U-13C, U-15N neg</t>
  </si>
  <si>
    <t>[13]C4H7[15]NO4</t>
  </si>
  <si>
    <t>32403.32</t>
  </si>
  <si>
    <t>10.216:Peak area 665788324.074 is out of bounds (ISTD Minimum Recovery 0.000 and ISTD Max Recovery 0.000). 10.216:Apex Retention Time 10.216 is out of bounds (ISTD Min RT -0.250 and ISTD Max RT 0.250)</t>
  </si>
  <si>
    <t>28514.60</t>
  </si>
  <si>
    <t>10.264:Peak area 688681635.015 is out of bounds (ISTD Minimum Recovery 0.000 and ISTD Max Recovery 0.000). 10.264:Apex Retention Time 10.264 is out of bounds (ISTD Min RT -0.250 and ISTD Max RT 0.250)</t>
  </si>
  <si>
    <t>21156.90</t>
  </si>
  <si>
    <t>10.253:Peak area 630578987.708 is out of bounds (ISTD Minimum Recovery 0.000 and ISTD Max Recovery 0.000). 10.253:Apex Retention Time 10.253 is out of bounds (ISTD Min RT -0.250 and ISTD Max RT 0.250)</t>
  </si>
  <si>
    <t>31653.48</t>
  </si>
  <si>
    <t>10.261:Peak area 652073677.317 is out of bounds (ISTD Minimum Recovery 0.000 and ISTD Max Recovery 0.000). 10.261:Apex Retention Time 10.261 is out of bounds (ISTD Min RT -0.250 and ISTD Max RT 0.250)</t>
  </si>
  <si>
    <t>23569.24</t>
  </si>
  <si>
    <t>10.202:Peak area 634952711.334 is out of bounds (ISTD Minimum Recovery 0.000 and ISTD Max Recovery 0.000). 10.202:Apex Retention Time 10.202 is out of bounds (ISTD Min RT -0.250 and ISTD Max RT 0.250)</t>
  </si>
  <si>
    <t>24313.71</t>
  </si>
  <si>
    <t>10.280:Peak area 640154810.842 is out of bounds (ISTD Minimum Recovery 0.000 and ISTD Max Recovery 0.000). 10.280:Apex Retention Time 10.280 is out of bounds (ISTD Min RT -0.250 and ISTD Max RT 0.250)</t>
  </si>
  <si>
    <t>31185.12</t>
  </si>
  <si>
    <t>10.251:Peak area 641519087.360 is out of bounds (ISTD Minimum Recovery 0.000 and ISTD Max Recovery 0.000). 10.251:Apex Retention Time 10.251 is out of bounds (ISTD Min RT -0.250 and ISTD Max RT 0.250)</t>
  </si>
  <si>
    <t>21695.46</t>
  </si>
  <si>
    <t>10.233:Peak area 652409080.902 is out of bounds (ISTD Minimum Recovery 0.000 and ISTD Max Recovery 0.000). 10.233:Apex Retention Time 10.233 is out of bounds (ISTD Min RT -0.250 and ISTD Max RT 0.250)</t>
  </si>
  <si>
    <t>28481.84</t>
  </si>
  <si>
    <t>10.227:Peak area 644906062.396 is out of bounds (ISTD Minimum Recovery 0.000 and ISTD Max Recovery 0.000). 10.227:Apex Retention Time 10.227 is out of bounds (ISTD Min RT -0.250 and ISTD Max RT 0.250)</t>
  </si>
  <si>
    <t>194925.25</t>
  </si>
  <si>
    <t>10.250:Peak area 744992877.743 is out of bounds (ISTD Minimum Recovery 0.000 and ISTD Max Recovery 0.000). 10.250:Apex Retention Time 10.250 is out of bounds (ISTD Min RT -0.250 and ISTD Max RT 0.250)</t>
  </si>
  <si>
    <t>49373.25</t>
  </si>
  <si>
    <t>10.219:Peak area 771437418.290 is out of bounds (ISTD Minimum Recovery 0.000 and ISTD Max Recovery 0.000). 10.219:Apex Retention Time 10.219 is out of bounds (ISTD Min RT -0.250 and ISTD Max RT 0.250)</t>
  </si>
  <si>
    <t>97930.96</t>
  </si>
  <si>
    <t>10.238:Peak area 742652248.011 is out of bounds (ISTD Minimum Recovery 0.000 and ISTD Max Recovery 0.000). 10.238:Apex Retention Time 10.238 is out of bounds (ISTD Min RT -0.250 and ISTD Max RT 0.250)</t>
  </si>
  <si>
    <t>93994.18</t>
  </si>
  <si>
    <t>10.229:Peak area 714582984.263 is out of bounds (ISTD Minimum Recovery 0.000 and ISTD Max Recovery 0.000). 10.229:Apex Retention Time 10.229 is out of bounds (ISTD Min RT -0.250 and ISTD Max RT 0.250)</t>
  </si>
  <si>
    <t>224947.29</t>
  </si>
  <si>
    <t>10.222:Peak area 804293896.777 is out of bounds (ISTD Minimum Recovery 0.000 and ISTD Max Recovery 0.000). 10.222:Apex Retention Time 10.222 is out of bounds (ISTD Min RT -0.250 and ISTD Max RT 0.250)</t>
  </si>
  <si>
    <t>228767.70</t>
  </si>
  <si>
    <t>10.220:Peak area 784651022.900 is out of bounds (ISTD Minimum Recovery 0.000 and ISTD Max Recovery 0.000). 10.220:Apex Retention Time 10.220 is out of bounds (ISTD Min RT -0.250 and ISTD Max RT 0.250)</t>
  </si>
  <si>
    <t>126188.16</t>
  </si>
  <si>
    <t>10.266:Peak area 705360576.273 is out of bounds (ISTD Minimum Recovery 0.000 and ISTD Max Recovery 0.000). 10.266:Apex Retention Time 10.266 is out of bounds (ISTD Min RT -0.250 and ISTD Max RT 0.250)</t>
  </si>
  <si>
    <t>509708.01</t>
  </si>
  <si>
    <t>10.301:Peak area 716583096.063 is out of bounds (ISTD Minimum Recovery 0.000 and ISTD Max Recovery 0.000). 10.301:Apex Retention Time 10.301 is out of bounds (ISTD Min RT -0.250 and ISTD Max RT 0.250)</t>
  </si>
  <si>
    <t>151544.05</t>
  </si>
  <si>
    <t>10.220:Peak area 795424093.584 is out of bounds (ISTD Minimum Recovery 0.000 and ISTD Max Recovery 0.000). 10.220:Apex Retention Time 10.220 is out of bounds (ISTD Min RT -0.250 and ISTD Max RT 0.250)</t>
  </si>
  <si>
    <t>175314.07</t>
  </si>
  <si>
    <t>10.206:Peak area 690631434.199 is out of bounds (ISTD Minimum Recovery 0.000 and ISTD Max Recovery 0.000). 10.206:Apex Retention Time 10.206 is out of bounds (ISTD Min RT -0.250 and ISTD Max RT 0.250)</t>
  </si>
  <si>
    <t>52072.55</t>
  </si>
  <si>
    <t>10.238:Peak area 769954631.175 is out of bounds (ISTD Minimum Recovery 0.000 and ISTD Max Recovery 0.000). 10.238:Apex Retention Time 10.238 is out of bounds (ISTD Min RT -0.250 and ISTD Max RT 0.250)</t>
  </si>
  <si>
    <t>44586.64</t>
  </si>
  <si>
    <t>10.224:Peak area 798709825.191 is out of bounds (ISTD Minimum Recovery 0.000 and ISTD Max Recovery 0.000). 10.224:Apex Retention Time 10.224 is out of bounds (ISTD Min RT -0.250 and ISTD Max RT 0.250)</t>
  </si>
  <si>
    <t>61132.81</t>
  </si>
  <si>
    <t>10.226:Peak area 746839529.776 is out of bounds (ISTD Minimum Recovery 0.000 and ISTD Max Recovery 0.000). 10.226:Apex Retention Time 10.226 is out of bounds (ISTD Min RT -0.250 and ISTD Max RT 0.250)</t>
  </si>
  <si>
    <t>107018.27</t>
  </si>
  <si>
    <t>10.200:Peak area 698164906.007 is out of bounds (ISTD Minimum Recovery 0.000 and ISTD Max Recovery 0.000). 10.200:Apex Retention Time 10.200 is out of bounds (ISTD Min RT -0.250 and ISTD Max RT 0.250)</t>
  </si>
  <si>
    <t>97395.53</t>
  </si>
  <si>
    <t>10.235:Peak area 814932457.244 is out of bounds (ISTD Minimum Recovery 0.000 and ISTD Max Recovery 0.000). 10.235:Apex Retention Time 10.235 is out of bounds (ISTD Min RT -0.250 and ISTD Max RT 0.250)</t>
  </si>
  <si>
    <t>12996.13</t>
  </si>
  <si>
    <t>10.279:Peak area 420061433.987 is out of bounds (ISTD Minimum Recovery 0.000 and ISTD Max Recovery 0.000). 10.279:Apex Retention Time 10.279 is out of bounds (ISTD Min RT -0.250 and ISTD Max RT 0.250)</t>
  </si>
  <si>
    <t>16166.94</t>
  </si>
  <si>
    <t>10.316:Peak area 471665349.596 is out of bounds (ISTD Minimum Recovery 0.000 and ISTD Max Recovery 0.000). 10.316:Apex Retention Time 10.316 is out of bounds (ISTD Min RT -0.250 and ISTD Max RT 0.250)</t>
  </si>
  <si>
    <t>23606.91</t>
  </si>
  <si>
    <t>10.309:Peak area 503033853.059 is out of bounds (ISTD Minimum Recovery 0.000 and ISTD Max Recovery 0.000). 10.309:Apex Retention Time 10.309 is out of bounds (ISTD Min RT -0.250 and ISTD Max RT 0.250)</t>
  </si>
  <si>
    <t>15386.76</t>
  </si>
  <si>
    <t>10.238:Peak area 478464427.822 is out of bounds (ISTD Minimum Recovery 0.000 and ISTD Max Recovery 0.000). 10.238:Apex Retention Time 10.238 is out of bounds (ISTD Min RT -0.250 and ISTD Max RT 0.250)</t>
  </si>
  <si>
    <t>Glutamate neg</t>
  </si>
  <si>
    <t>C5H9NO4</t>
  </si>
  <si>
    <t>34768.84</t>
  </si>
  <si>
    <t>11035.98</t>
  </si>
  <si>
    <t>16902.78</t>
  </si>
  <si>
    <t>54832.37</t>
  </si>
  <si>
    <t>37882.94</t>
  </si>
  <si>
    <t>41498.92</t>
  </si>
  <si>
    <t>9077.53</t>
  </si>
  <si>
    <t>14714.34</t>
  </si>
  <si>
    <t>49823.61</t>
  </si>
  <si>
    <t>1332.55</t>
  </si>
  <si>
    <t>812.95</t>
  </si>
  <si>
    <t>842.13</t>
  </si>
  <si>
    <t>5111.28</t>
  </si>
  <si>
    <t>5985.89</t>
  </si>
  <si>
    <t>5034.78</t>
  </si>
  <si>
    <t>9534.12</t>
  </si>
  <si>
    <t>6134.63</t>
  </si>
  <si>
    <t>4959.49</t>
  </si>
  <si>
    <t>9227.12</t>
  </si>
  <si>
    <t>9404.95</t>
  </si>
  <si>
    <t>954.45</t>
  </si>
  <si>
    <t>1077.69</t>
  </si>
  <si>
    <t>1176.09</t>
  </si>
  <si>
    <t>16708.63</t>
  </si>
  <si>
    <t>12786.73</t>
  </si>
  <si>
    <t>16243.44</t>
  </si>
  <si>
    <t>60.06</t>
  </si>
  <si>
    <t>57.84</t>
  </si>
  <si>
    <t>Glutamate U-13C, U-15N neg</t>
  </si>
  <si>
    <t>[13]C5H9[15]NO4</t>
  </si>
  <si>
    <t>28936.89</t>
  </si>
  <si>
    <t>10.044:Peak area 522358071.264 is out of bounds (ISTD Minimum Recovery 0.000 and ISTD Max Recovery 0.000). 10.044:Apex Retention Time 10.044 is out of bounds (ISTD Min RT -0.250 and ISTD Max RT 0.250)</t>
  </si>
  <si>
    <t>13905.06</t>
  </si>
  <si>
    <t>10.004:Peak area 554459188.985 is out of bounds (ISTD Minimum Recovery 0.000 and ISTD Max Recovery 0.000). 10.004:Apex Retention Time 10.004 is out of bounds (ISTD Min RT -0.250 and ISTD Max RT 0.250)</t>
  </si>
  <si>
    <t>25415.83</t>
  </si>
  <si>
    <t>10.050:Peak area 508251658.025 is out of bounds (ISTD Minimum Recovery 0.000 and ISTD Max Recovery 0.000). 10.050:Apex Retention Time 10.050 is out of bounds (ISTD Min RT -0.250 and ISTD Max RT 0.250)</t>
  </si>
  <si>
    <t>33297.66</t>
  </si>
  <si>
    <t>10.031:Peak area 500020201.391 is out of bounds (ISTD Minimum Recovery 0.000 and ISTD Max Recovery 0.000). 10.031:Apex Retention Time 10.031 is out of bounds (ISTD Min RT -0.250 and ISTD Max RT 0.250)</t>
  </si>
  <si>
    <t>97695.95</t>
  </si>
  <si>
    <t>10.000:Peak area 540079253.337 is out of bounds (ISTD Minimum Recovery 0.000 and ISTD Max Recovery 0.000). 10.000:Apex Retention Time 10.000 is out of bounds (ISTD Min RT -0.250 and ISTD Max RT 0.250)</t>
  </si>
  <si>
    <t>37107.80</t>
  </si>
  <si>
    <t>10.049:Peak area 517285387.270 is out of bounds (ISTD Minimum Recovery 0.000 and ISTD Max Recovery 0.000). 10.049:Apex Retention Time 10.049 is out of bounds (ISTD Min RT -0.250 and ISTD Max RT 0.250)</t>
  </si>
  <si>
    <t>34810.40</t>
  </si>
  <si>
    <t>10.046:Peak area 545087081.565 is out of bounds (ISTD Minimum Recovery 0.000 and ISTD Max Recovery 0.000). 10.046:Apex Retention Time 10.046 is out of bounds (ISTD Min RT -0.250 and ISTD Max RT 0.250)</t>
  </si>
  <si>
    <t>47401.75</t>
  </si>
  <si>
    <t>10.030:Peak area 527365510.851 is out of bounds (ISTD Minimum Recovery 0.000 and ISTD Max Recovery 0.000). 10.030:Apex Retention Time 10.030 is out of bounds (ISTD Min RT -0.250 and ISTD Max RT 0.250)</t>
  </si>
  <si>
    <t>42909.15</t>
  </si>
  <si>
    <t>10.053:Peak area 493192039.184 is out of bounds (ISTD Minimum Recovery 0.000 and ISTD Max Recovery 0.000). 10.053:Apex Retention Time 10.053 is out of bounds (ISTD Min RT -0.250 and ISTD Max RT 0.250)</t>
  </si>
  <si>
    <t>10.050:Peak area 661317397.980 is out of bounds (ISTD Minimum Recovery 0.000 and ISTD Max Recovery 0.000). 10.050:Apex Retention Time 10.050 is out of bounds (ISTD Min RT -0.250 and ISTD Max RT 0.250)</t>
  </si>
  <si>
    <t>10.048:Peak area 694157243.037 is out of bounds (ISTD Minimum Recovery 0.000 and ISTD Max Recovery 0.000). 10.048:Apex Retention Time 10.048 is out of bounds (ISTD Min RT -0.250 and ISTD Max RT 0.250)</t>
  </si>
  <si>
    <t>10.039:Peak area 693245366.912 is out of bounds (ISTD Minimum Recovery 0.000 and ISTD Max Recovery 0.000). 10.039:Apex Retention Time 10.039 is out of bounds (ISTD Min RT -0.250 and ISTD Max RT 0.250)</t>
  </si>
  <si>
    <t>10.059:Peak area 742588692.112 is out of bounds (ISTD Minimum Recovery 0.000 and ISTD Max Recovery 0.000). 10.059:Apex Retention Time 10.059 is out of bounds (ISTD Min RT -0.250 and ISTD Max RT 0.250)</t>
  </si>
  <si>
    <t>10.052:Peak area 752552803.309 is out of bounds (ISTD Minimum Recovery 0.000 and ISTD Max Recovery 0.000). 10.052:Apex Retention Time 10.052 is out of bounds (ISTD Min RT -0.250 and ISTD Max RT 0.250)</t>
  </si>
  <si>
    <t>10.021:Peak area 723973029.399 is out of bounds (ISTD Minimum Recovery 0.000 and ISTD Max Recovery 0.000). 10.021:Apex Retention Time 10.021 is out of bounds (ISTD Min RT -0.250 and ISTD Max RT 0.250)</t>
  </si>
  <si>
    <t>10.038:Peak area 740373555.091 is out of bounds (ISTD Minimum Recovery 0.000 and ISTD Max Recovery 0.000). 10.038:Apex Retention Time 10.038 is out of bounds (ISTD Min RT -0.250 and ISTD Max RT 0.250)</t>
  </si>
  <si>
    <t>10.073:Peak area 657798151.124 is out of bounds (ISTD Minimum Recovery 0.000 and ISTD Max Recovery 0.000). 10.073:Apex Retention Time 10.073 is out of bounds (ISTD Min RT -0.250 and ISTD Max RT 0.250)</t>
  </si>
  <si>
    <t>10.049:Peak area 739615864.498 is out of bounds (ISTD Minimum Recovery 0.000 and ISTD Max Recovery 0.000). 10.049:Apex Retention Time 10.049 is out of bounds (ISTD Min RT -0.250 and ISTD Max RT 0.250)</t>
  </si>
  <si>
    <t>10.064:Peak area 604961584.011 is out of bounds (ISTD Minimum Recovery 0.000 and ISTD Max Recovery 0.000). 10.064:Apex Retention Time 10.064 is out of bounds (ISTD Min RT -0.250 and ISTD Max RT 0.250)</t>
  </si>
  <si>
    <t>10.067:Peak area 689444487.057 is out of bounds (ISTD Minimum Recovery 0.000 and ISTD Max Recovery 0.000). 10.067:Apex Retention Time 10.067 is out of bounds (ISTD Min RT -0.250 and ISTD Max RT 0.250)</t>
  </si>
  <si>
    <t>10.082:Peak area 744745143.082 is out of bounds (ISTD Minimum Recovery 0.000 and ISTD Max Recovery 0.000). 10.082:Apex Retention Time 10.082 is out of bounds (ISTD Min RT -0.250 and ISTD Max RT 0.250)</t>
  </si>
  <si>
    <t>10.055:Peak area 708151078.461 is out of bounds (ISTD Minimum Recovery 0.000 and ISTD Max Recovery 0.000). 10.055:Apex Retention Time 10.055 is out of bounds (ISTD Min RT -0.250 and ISTD Max RT 0.250)</t>
  </si>
  <si>
    <t>10.058:Peak area 660304648.139 is out of bounds (ISTD Minimum Recovery 0.000 and ISTD Max Recovery 0.000). 10.058:Apex Retention Time 10.058 is out of bounds (ISTD Min RT -0.250 and ISTD Max RT 0.250)</t>
  </si>
  <si>
    <t>10.037:Peak area 716549812.240 is out of bounds (ISTD Minimum Recovery 0.000 and ISTD Max Recovery 0.000). 10.037:Apex Retention Time 10.037 is out of bounds (ISTD Min RT -0.250 and ISTD Max RT 0.250)</t>
  </si>
  <si>
    <t>17475.67</t>
  </si>
  <si>
    <t>10.045:Peak area 427179647.466 is out of bounds (ISTD Minimum Recovery 0.000 and ISTD Max Recovery 0.000). 10.045:Apex Retention Time 10.045 is out of bounds (ISTD Min RT -0.250 and ISTD Max RT 0.250)</t>
  </si>
  <si>
    <t>10079.45</t>
  </si>
  <si>
    <t>10.055:Peak area 457016974.751 is out of bounds (ISTD Minimum Recovery 0.000 and ISTD Max Recovery 0.000). 10.055:Apex Retention Time 10.055 is out of bounds (ISTD Min RT -0.250 and ISTD Max RT 0.250)</t>
  </si>
  <si>
    <t>20486.34</t>
  </si>
  <si>
    <t>10.043:Peak area 499635698.511 is out of bounds (ISTD Minimum Recovery 0.000 and ISTD Max Recovery 0.000). 10.043:Apex Retention Time 10.043 is out of bounds (ISTD Min RT -0.250 and ISTD Max RT 0.250)</t>
  </si>
  <si>
    <t>15047.01</t>
  </si>
  <si>
    <t>10.031:Peak area 463961032.949 is out of bounds (ISTD Minimum Recovery 0.000 and ISTD Max Recovery 0.000). 10.031:Apex Retention Time 10.031 is out of bounds (ISTD Min RT -0.250 and ISTD Max RT 0.250)</t>
  </si>
  <si>
    <t>C5H10N2O3</t>
  </si>
  <si>
    <t>Glutamine pos</t>
  </si>
  <si>
    <t>78701.59</t>
  </si>
  <si>
    <t>37304.36</t>
  </si>
  <si>
    <t>42308.35</t>
  </si>
  <si>
    <t>58050.47</t>
  </si>
  <si>
    <t>63017.48</t>
  </si>
  <si>
    <t>63351.96</t>
  </si>
  <si>
    <t>42118.80</t>
  </si>
  <si>
    <t>100801.16</t>
  </si>
  <si>
    <t>134099.22</t>
  </si>
  <si>
    <t>76206.65</t>
  </si>
  <si>
    <t>64492.47</t>
  </si>
  <si>
    <t>148841.80</t>
  </si>
  <si>
    <t>42276.42</t>
  </si>
  <si>
    <t>72447.79</t>
  </si>
  <si>
    <t>62819.64</t>
  </si>
  <si>
    <t>74043.02</t>
  </si>
  <si>
    <t>87116.37</t>
  </si>
  <si>
    <t>77476.26</t>
  </si>
  <si>
    <t>97993.88</t>
  </si>
  <si>
    <t>139048.61</t>
  </si>
  <si>
    <t>44350.12</t>
  </si>
  <si>
    <t>89189.94</t>
  </si>
  <si>
    <t>89935.65</t>
  </si>
  <si>
    <t>102503.75</t>
  </si>
  <si>
    <t>165083.06</t>
  </si>
  <si>
    <t>164729.78</t>
  </si>
  <si>
    <t>541430.20</t>
  </si>
  <si>
    <t>68360.19</t>
  </si>
  <si>
    <t>[13]C5H10[15]N2O3</t>
  </si>
  <si>
    <t>Glutamine U-13C, U-15N pos</t>
  </si>
  <si>
    <t>5618746.18</t>
  </si>
  <si>
    <t>9.682:Peak area 3907178717.348 is out of bounds (ISTD Minimum Recovery 0.000 and ISTD Max Recovery 0.000). 9.682:Apex Retention Time 9.682 is out of bounds (ISTD Min RT -0.250 and ISTD Max RT 0.250)</t>
  </si>
  <si>
    <t>1042280.43</t>
  </si>
  <si>
    <t>9.642:Peak area 3946428071.503 is out of bounds (ISTD Minimum Recovery 0.000 and ISTD Max Recovery 0.000). 9.642:Apex Retention Time 9.642 is out of bounds (ISTD Min RT -0.250 and ISTD Max RT 0.250)</t>
  </si>
  <si>
    <t>2032403.95</t>
  </si>
  <si>
    <t>9.630:Peak area 3844735655.121 is out of bounds (ISTD Minimum Recovery 0.000 and ISTD Max Recovery 0.000). 9.630:Apex Retention Time 9.630 is out of bounds (ISTD Min RT -0.250 and ISTD Max RT 0.250)</t>
  </si>
  <si>
    <t>245593.65</t>
  </si>
  <si>
    <t>9.669:Peak area 3973597867.758 is out of bounds (ISTD Minimum Recovery 0.000 and ISTD Max Recovery 0.000). 9.669:Apex Retention Time 9.669 is out of bounds (ISTD Min RT -0.250 and ISTD Max RT 0.250)</t>
  </si>
  <si>
    <t>8747314.26</t>
  </si>
  <si>
    <t>9.666:Peak area 4155632582.800 is out of bounds (ISTD Minimum Recovery 0.000 and ISTD Max Recovery 0.000). 9.666:Apex Retention Time 9.666 is out of bounds (ISTD Min RT -0.250 and ISTD Max RT 0.250)</t>
  </si>
  <si>
    <t>272855.28</t>
  </si>
  <si>
    <t>9.658:Peak area 3943795573.701 is out of bounds (ISTD Minimum Recovery 0.000 and ISTD Max Recovery 0.000). 9.658:Apex Retention Time 9.658 is out of bounds (ISTD Min RT -0.250 and ISTD Max RT 0.250)</t>
  </si>
  <si>
    <t>639697.95</t>
  </si>
  <si>
    <t>9.682:Peak area 4001748214.940 is out of bounds (ISTD Minimum Recovery 0.000 and ISTD Max Recovery 0.000). 9.682:Apex Retention Time 9.682 is out of bounds (ISTD Min RT -0.250 and ISTD Max RT 0.250)</t>
  </si>
  <si>
    <t>1111632.37</t>
  </si>
  <si>
    <t>9.668:Peak area 4046672575.899 is out of bounds (ISTD Minimum Recovery 0.000 and ISTD Max Recovery 0.000). 9.668:Apex Retention Time 9.668 is out of bounds (ISTD Min RT -0.250 and ISTD Max RT 0.250)</t>
  </si>
  <si>
    <t>830375.16</t>
  </si>
  <si>
    <t>9.664:Peak area 3783097740.594 is out of bounds (ISTD Minimum Recovery 0.000 and ISTD Max Recovery 0.000). 9.664:Apex Retention Time 9.664 is out of bounds (ISTD Min RT -0.250 and ISTD Max RT 0.250)</t>
  </si>
  <si>
    <t>1626398.71</t>
  </si>
  <si>
    <t>9.642:Peak area 1489371055.301 is out of bounds (ISTD Minimum Recovery 0.000 and ISTD Max Recovery 0.000). 9.642:Apex Retention Time 9.642 is out of bounds (ISTD Min RT -0.250 and ISTD Max RT 0.250)</t>
  </si>
  <si>
    <t>1649487.67</t>
  </si>
  <si>
    <t>9.668:Peak area 1552347214.393 is out of bounds (ISTD Minimum Recovery 0.000 and ISTD Max Recovery 0.000). 9.668:Apex Retention Time 9.668 is out of bounds (ISTD Min RT -0.250 and ISTD Max RT 0.250)</t>
  </si>
  <si>
    <t>2270809.99</t>
  </si>
  <si>
    <t>9.686:Peak area 1452077343.081 is out of bounds (ISTD Minimum Recovery 0.000 and ISTD Max Recovery 0.000). 9.686:Apex Retention Time 9.686 is out of bounds (ISTD Min RT -0.250 and ISTD Max RT 0.250)</t>
  </si>
  <si>
    <t>160034.95</t>
  </si>
  <si>
    <t>9.677:Peak area 1682417840.154 is out of bounds (ISTD Minimum Recovery 0.000 and ISTD Max Recovery 0.000). 9.677:Apex Retention Time 9.677 is out of bounds (ISTD Min RT -0.250 and ISTD Max RT 0.250)</t>
  </si>
  <si>
    <t>1884507.19</t>
  </si>
  <si>
    <t>9.700:Peak area 1558879993.566 is out of bounds (ISTD Minimum Recovery 0.000 and ISTD Max Recovery 0.000). 9.700:Apex Retention Time 9.700 is out of bounds (ISTD Min RT -0.250 and ISTD Max RT 0.250)</t>
  </si>
  <si>
    <t>37571.35</t>
  </si>
  <si>
    <t>9.696:Peak area 1663788027.590 is out of bounds (ISTD Minimum Recovery 0.000 and ISTD Max Recovery 0.000). 9.696:Apex Retention Time 9.696 is out of bounds (ISTD Min RT -0.250 and ISTD Max RT 0.250)</t>
  </si>
  <si>
    <t>9.657:Peak area 1643543146.785 is out of bounds (ISTD Minimum Recovery 0.000 and ISTD Max Recovery 0.000). 9.657:Apex Retention Time 9.657 is out of bounds (ISTD Min RT -0.250 and ISTD Max RT 0.250)</t>
  </si>
  <si>
    <t>9.664:Peak area 1602420073.424 is out of bounds (ISTD Minimum Recovery 0.000 and ISTD Max Recovery 0.000). 9.664:Apex Retention Time 9.664 is out of bounds (ISTD Min RT -0.250 and ISTD Max RT 0.250)</t>
  </si>
  <si>
    <t>202208.81</t>
  </si>
  <si>
    <t>9.641:Peak area 1608909711.198 is out of bounds (ISTD Minimum Recovery 0.000 and ISTD Max Recovery 0.000). 9.641:Apex Retention Time 9.641 is out of bounds (ISTD Min RT -0.250 and ISTD Max RT 0.250)</t>
  </si>
  <si>
    <t>9.683:Peak area 1688280456.795 is out of bounds (ISTD Minimum Recovery 0.000 and ISTD Max Recovery 0.000). 9.683:Apex Retention Time 9.683 is out of bounds (ISTD Min RT -0.250 and ISTD Max RT 0.250)</t>
  </si>
  <si>
    <t>9.686:Peak area 1722942723.885 is out of bounds (ISTD Minimum Recovery 0.000 and ISTD Max Recovery 0.000). 9.686:Apex Retention Time 9.686 is out of bounds (ISTD Min RT -0.250 and ISTD Max RT 0.250)</t>
  </si>
  <si>
    <t>1332733.02</t>
  </si>
  <si>
    <t>9.701:Peak area 1444756687.050 is out of bounds (ISTD Minimum Recovery 0.000 and ISTD Max Recovery 0.000). 9.701:Apex Retention Time 9.701 is out of bounds (ISTD Min RT -0.250 and ISTD Max RT 0.250)</t>
  </si>
  <si>
    <t>132800.71</t>
  </si>
  <si>
    <t>9.703:Peak area 1538638092.438 is out of bounds (ISTD Minimum Recovery 0.000 and ISTD Max Recovery 0.000). 9.703:Apex Retention Time 9.703 is out of bounds (ISTD Min RT -0.250 and ISTD Max RT 0.250)</t>
  </si>
  <si>
    <t>174927.49</t>
  </si>
  <si>
    <t>9.705:Peak area 1538648482.963 is out of bounds (ISTD Minimum Recovery 0.000 and ISTD Max Recovery 0.000). 9.705:Apex Retention Time 9.705 is out of bounds (ISTD Min RT -0.250 and ISTD Max RT 0.250)</t>
  </si>
  <si>
    <t>212862.70</t>
  </si>
  <si>
    <t>9.656:Peak area 1739152006.974 is out of bounds (ISTD Minimum Recovery 0.000 and ISTD Max Recovery 0.000). 9.656:Apex Retention Time 9.656 is out of bounds (ISTD Min RT -0.250 and ISTD Max RT 0.250)</t>
  </si>
  <si>
    <t>115585.17</t>
  </si>
  <si>
    <t>9.653:Peak area 3431470577.642 is out of bounds (ISTD Minimum Recovery 0.000 and ISTD Max Recovery 0.000). 9.653:Apex Retention Time 9.653 is out of bounds (ISTD Min RT -0.250 and ISTD Max RT 0.250)</t>
  </si>
  <si>
    <t>279624.31</t>
  </si>
  <si>
    <t>9.691:Peak area 3545868382.052 is out of bounds (ISTD Minimum Recovery 0.000 and ISTD Max Recovery 0.000). 9.691:Apex Retention Time 9.691 is out of bounds (ISTD Min RT -0.250 and ISTD Max RT 0.250)</t>
  </si>
  <si>
    <t>181965.10</t>
  </si>
  <si>
    <t>9.651:Peak area 3227140655.148 is out of bounds (ISTD Minimum Recovery 0.000 and ISTD Max Recovery 0.000). 9.651:Apex Retention Time 9.651 is out of bounds (ISTD Min RT -0.250 and ISTD Max RT 0.250)</t>
  </si>
  <si>
    <t>108856.20</t>
  </si>
  <si>
    <t>9.667:Peak area 3060445081.917 is out of bounds (ISTD Minimum Recovery 0.000 and ISTD Max Recovery 0.000). 9.667:Apex Retention Time 9.667 is out of bounds (ISTD Min RT -0.250 and ISTD Max RT 0.250)</t>
  </si>
  <si>
    <t>Area_IS</t>
  </si>
  <si>
    <t>response ratio</t>
  </si>
  <si>
    <t>Calc conc.</t>
  </si>
  <si>
    <t>Calc conc. (uM)</t>
  </si>
  <si>
    <t>Diff</t>
  </si>
  <si>
    <t>Asn2Asp</t>
  </si>
  <si>
    <t>Gln2Glu</t>
  </si>
  <si>
    <t>Avg. QN2ED</t>
  </si>
  <si>
    <t>500uM Asn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</si>
</sst>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EDD2-649C-4943-AC7E-96F2B2A6C86B}">
  <dimension ref="A1:J18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4.5" bestFit="1" customWidth="1"/>
    <col min="2" max="2" width="36.33203125" customWidth="1"/>
    <col min="4" max="4" width="15" customWidth="1"/>
    <col min="9" max="9" width="15.83203125" customWidth="1"/>
  </cols>
  <sheetData>
    <row r="1" spans="1:10" s="3" customFormat="1" ht="32" x14ac:dyDescent="0.2">
      <c r="A1" s="2" t="s">
        <v>0</v>
      </c>
      <c r="B1" s="2" t="s">
        <v>3</v>
      </c>
      <c r="C1" s="2" t="s">
        <v>6</v>
      </c>
      <c r="D1" s="2" t="s">
        <v>350</v>
      </c>
      <c r="E1" s="2" t="s">
        <v>351</v>
      </c>
      <c r="F1" s="3" t="s">
        <v>353</v>
      </c>
      <c r="G1" t="s">
        <v>354</v>
      </c>
    </row>
    <row r="2" spans="1:10" x14ac:dyDescent="0.2">
      <c r="A2" t="s">
        <v>45</v>
      </c>
      <c r="B2" t="s">
        <v>38</v>
      </c>
      <c r="C2">
        <v>0</v>
      </c>
      <c r="D2">
        <v>507489049</v>
      </c>
      <c r="E2">
        <f>C2/D2</f>
        <v>0</v>
      </c>
      <c r="F2">
        <f>69.106* (E2^0.9177)</f>
        <v>0</v>
      </c>
    </row>
    <row r="3" spans="1:10" x14ac:dyDescent="0.2">
      <c r="A3" t="s">
        <v>45</v>
      </c>
      <c r="B3" t="s">
        <v>39</v>
      </c>
      <c r="C3">
        <v>0</v>
      </c>
      <c r="D3">
        <v>554919421</v>
      </c>
      <c r="E3">
        <f t="shared" ref="E3:E5" si="0">C3/D3</f>
        <v>0</v>
      </c>
      <c r="F3">
        <f t="shared" ref="F3:F5" si="1">69.106* (E3^0.9177)</f>
        <v>0</v>
      </c>
    </row>
    <row r="4" spans="1:10" x14ac:dyDescent="0.2">
      <c r="A4" t="s">
        <v>45</v>
      </c>
      <c r="B4" t="s">
        <v>40</v>
      </c>
      <c r="C4">
        <v>728883969</v>
      </c>
      <c r="D4">
        <v>471493212</v>
      </c>
      <c r="E4">
        <f t="shared" si="0"/>
        <v>1.5459055410536855</v>
      </c>
      <c r="F4">
        <f t="shared" si="1"/>
        <v>103.06921124961757</v>
      </c>
    </row>
    <row r="5" spans="1:10" x14ac:dyDescent="0.2">
      <c r="A5" t="s">
        <v>45</v>
      </c>
      <c r="B5" t="s">
        <v>41</v>
      </c>
      <c r="C5">
        <v>672600468</v>
      </c>
      <c r="D5">
        <v>445788523</v>
      </c>
      <c r="E5">
        <f t="shared" si="0"/>
        <v>1.5087882107723083</v>
      </c>
      <c r="F5">
        <f t="shared" si="1"/>
        <v>100.79591466347614</v>
      </c>
    </row>
    <row r="6" spans="1:10" x14ac:dyDescent="0.2">
      <c r="G6">
        <f>AVERAGE(F4:F5)-AVERAGE(F2:F3)</f>
        <v>101.93256295654686</v>
      </c>
    </row>
    <row r="10" spans="1:10" x14ac:dyDescent="0.2">
      <c r="A10" t="s">
        <v>105</v>
      </c>
      <c r="B10" t="s">
        <v>38</v>
      </c>
      <c r="C10">
        <v>661565949</v>
      </c>
      <c r="D10">
        <v>420061434</v>
      </c>
      <c r="E10">
        <f t="shared" ref="E10:E13" si="2">C10/D10</f>
        <v>1.5749266546568996</v>
      </c>
      <c r="F10">
        <f>54.611* (E10^1.0578)</f>
        <v>88.296219586164355</v>
      </c>
    </row>
    <row r="11" spans="1:10" x14ac:dyDescent="0.2">
      <c r="A11" t="s">
        <v>105</v>
      </c>
      <c r="B11" t="s">
        <v>39</v>
      </c>
      <c r="C11">
        <v>717132734</v>
      </c>
      <c r="D11">
        <v>471665350</v>
      </c>
      <c r="E11">
        <f t="shared" si="2"/>
        <v>1.5204270018986978</v>
      </c>
      <c r="F11">
        <f t="shared" ref="F11:F13" si="3">54.611* (E11^1.0578)</f>
        <v>85.067430139228108</v>
      </c>
    </row>
    <row r="12" spans="1:10" x14ac:dyDescent="0.2">
      <c r="A12" t="s">
        <v>105</v>
      </c>
      <c r="B12" t="s">
        <v>40</v>
      </c>
      <c r="C12">
        <v>1055569</v>
      </c>
      <c r="D12">
        <v>503033853</v>
      </c>
      <c r="E12">
        <f t="shared" si="2"/>
        <v>2.0984054924033115E-3</v>
      </c>
      <c r="F12">
        <f t="shared" si="3"/>
        <v>8.0237012785053394E-2</v>
      </c>
    </row>
    <row r="13" spans="1:10" x14ac:dyDescent="0.2">
      <c r="A13" t="s">
        <v>105</v>
      </c>
      <c r="B13" t="s">
        <v>41</v>
      </c>
      <c r="C13">
        <v>1024282</v>
      </c>
      <c r="D13">
        <v>478464428</v>
      </c>
      <c r="E13">
        <f t="shared" si="2"/>
        <v>2.1407693865174863E-3</v>
      </c>
      <c r="F13">
        <f t="shared" si="3"/>
        <v>8.1951508876106624E-2</v>
      </c>
    </row>
    <row r="14" spans="1:10" x14ac:dyDescent="0.2">
      <c r="G14">
        <f>AVERAGE(F10:F11)-AVERAGE(F12:F13)</f>
        <v>86.600730601865649</v>
      </c>
      <c r="I14" t="s">
        <v>355</v>
      </c>
      <c r="J14">
        <f>G6/G14</f>
        <v>1.1770404504457024</v>
      </c>
    </row>
    <row r="16" spans="1:10" x14ac:dyDescent="0.2">
      <c r="I16" t="s">
        <v>357</v>
      </c>
      <c r="J16">
        <f>AVERAGE(1.17704045, 1.125251994)</f>
        <v>1.1511462219999999</v>
      </c>
    </row>
    <row r="18" spans="9:10" x14ac:dyDescent="0.2">
      <c r="I18" t="s">
        <v>358</v>
      </c>
      <c r="J18">
        <f>500/J16</f>
        <v>434.34968594285152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29"/>
  <sheetViews>
    <sheetView workbookViewId="0">
      <selection activeCell="G29" sqref="G26:G29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223</v>
      </c>
      <c r="B2">
        <v>10.050000000000001</v>
      </c>
      <c r="C2" t="s">
        <v>43</v>
      </c>
      <c r="D2" t="s">
        <v>11</v>
      </c>
      <c r="E2">
        <v>40882731</v>
      </c>
      <c r="F2" t="s">
        <v>12</v>
      </c>
      <c r="G2">
        <v>522358071</v>
      </c>
      <c r="H2" t="s">
        <v>224</v>
      </c>
      <c r="I2" t="s">
        <v>225</v>
      </c>
      <c r="J2" t="s">
        <v>226</v>
      </c>
    </row>
    <row r="3" spans="1:10" x14ac:dyDescent="0.2">
      <c r="A3" t="s">
        <v>223</v>
      </c>
      <c r="B3">
        <v>10.050000000000001</v>
      </c>
      <c r="C3" t="s">
        <v>43</v>
      </c>
      <c r="D3" t="s">
        <v>13</v>
      </c>
      <c r="E3">
        <v>42214518</v>
      </c>
      <c r="F3" t="s">
        <v>12</v>
      </c>
      <c r="G3">
        <v>554459189</v>
      </c>
      <c r="H3" t="s">
        <v>224</v>
      </c>
      <c r="I3" t="s">
        <v>227</v>
      </c>
      <c r="J3" t="s">
        <v>228</v>
      </c>
    </row>
    <row r="4" spans="1:10" x14ac:dyDescent="0.2">
      <c r="A4" t="s">
        <v>223</v>
      </c>
      <c r="B4">
        <v>10.050000000000001</v>
      </c>
      <c r="C4" t="s">
        <v>43</v>
      </c>
      <c r="D4" t="s">
        <v>14</v>
      </c>
      <c r="E4">
        <v>39475720</v>
      </c>
      <c r="F4" t="s">
        <v>12</v>
      </c>
      <c r="G4">
        <v>508251658</v>
      </c>
      <c r="H4" t="s">
        <v>224</v>
      </c>
      <c r="I4" t="s">
        <v>229</v>
      </c>
      <c r="J4" t="s">
        <v>230</v>
      </c>
    </row>
    <row r="5" spans="1:10" x14ac:dyDescent="0.2">
      <c r="A5" t="s">
        <v>223</v>
      </c>
      <c r="B5">
        <v>10.050000000000001</v>
      </c>
      <c r="C5" t="s">
        <v>43</v>
      </c>
      <c r="D5" t="s">
        <v>15</v>
      </c>
      <c r="E5">
        <v>35599598</v>
      </c>
      <c r="F5" t="s">
        <v>12</v>
      </c>
      <c r="G5">
        <v>500020201</v>
      </c>
      <c r="H5" t="s">
        <v>224</v>
      </c>
      <c r="I5" t="s">
        <v>231</v>
      </c>
      <c r="J5" t="s">
        <v>232</v>
      </c>
    </row>
    <row r="6" spans="1:10" x14ac:dyDescent="0.2">
      <c r="A6" t="s">
        <v>223</v>
      </c>
      <c r="B6">
        <v>10.050000000000001</v>
      </c>
      <c r="C6" t="s">
        <v>43</v>
      </c>
      <c r="D6" t="s">
        <v>16</v>
      </c>
      <c r="E6">
        <v>39262300</v>
      </c>
      <c r="F6" t="s">
        <v>12</v>
      </c>
      <c r="G6">
        <v>540079253</v>
      </c>
      <c r="H6" t="s">
        <v>224</v>
      </c>
      <c r="I6" t="s">
        <v>233</v>
      </c>
      <c r="J6" t="s">
        <v>234</v>
      </c>
    </row>
    <row r="7" spans="1:10" x14ac:dyDescent="0.2">
      <c r="A7" t="s">
        <v>223</v>
      </c>
      <c r="B7">
        <v>10.050000000000001</v>
      </c>
      <c r="C7" t="s">
        <v>43</v>
      </c>
      <c r="D7" t="s">
        <v>17</v>
      </c>
      <c r="E7">
        <v>40431442</v>
      </c>
      <c r="F7" t="s">
        <v>12</v>
      </c>
      <c r="G7">
        <v>517285387</v>
      </c>
      <c r="H7" t="s">
        <v>224</v>
      </c>
      <c r="I7" t="s">
        <v>235</v>
      </c>
      <c r="J7" t="s">
        <v>236</v>
      </c>
    </row>
    <row r="8" spans="1:10" x14ac:dyDescent="0.2">
      <c r="A8" t="s">
        <v>223</v>
      </c>
      <c r="B8">
        <v>10.050000000000001</v>
      </c>
      <c r="C8" t="s">
        <v>43</v>
      </c>
      <c r="D8" t="s">
        <v>18</v>
      </c>
      <c r="E8">
        <v>43803015</v>
      </c>
      <c r="F8" t="s">
        <v>12</v>
      </c>
      <c r="G8">
        <v>545087082</v>
      </c>
      <c r="H8" t="s">
        <v>224</v>
      </c>
      <c r="I8" t="s">
        <v>237</v>
      </c>
      <c r="J8" t="s">
        <v>238</v>
      </c>
    </row>
    <row r="9" spans="1:10" x14ac:dyDescent="0.2">
      <c r="A9" t="s">
        <v>223</v>
      </c>
      <c r="B9">
        <v>10.050000000000001</v>
      </c>
      <c r="C9" t="s">
        <v>43</v>
      </c>
      <c r="D9" t="s">
        <v>19</v>
      </c>
      <c r="E9">
        <v>40386150</v>
      </c>
      <c r="F9" t="s">
        <v>12</v>
      </c>
      <c r="G9">
        <v>527365511</v>
      </c>
      <c r="H9" t="s">
        <v>224</v>
      </c>
      <c r="I9" t="s">
        <v>239</v>
      </c>
      <c r="J9" t="s">
        <v>240</v>
      </c>
    </row>
    <row r="10" spans="1:10" x14ac:dyDescent="0.2">
      <c r="A10" t="s">
        <v>223</v>
      </c>
      <c r="B10">
        <v>10.050000000000001</v>
      </c>
      <c r="C10" t="s">
        <v>43</v>
      </c>
      <c r="D10" t="s">
        <v>20</v>
      </c>
      <c r="E10">
        <v>36369462</v>
      </c>
      <c r="F10" t="s">
        <v>12</v>
      </c>
      <c r="G10">
        <v>493192039</v>
      </c>
      <c r="H10" t="s">
        <v>224</v>
      </c>
      <c r="I10" t="s">
        <v>241</v>
      </c>
      <c r="J10" t="s">
        <v>242</v>
      </c>
    </row>
    <row r="11" spans="1:10" x14ac:dyDescent="0.2">
      <c r="A11" t="s">
        <v>223</v>
      </c>
      <c r="B11">
        <v>10.050000000000001</v>
      </c>
      <c r="C11" t="s">
        <v>43</v>
      </c>
      <c r="D11" t="s">
        <v>21</v>
      </c>
      <c r="E11">
        <v>50480913</v>
      </c>
      <c r="F11" t="s">
        <v>12</v>
      </c>
      <c r="G11">
        <v>661317398</v>
      </c>
      <c r="H11" t="s">
        <v>224</v>
      </c>
      <c r="I11" t="s">
        <v>42</v>
      </c>
      <c r="J11" t="s">
        <v>243</v>
      </c>
    </row>
    <row r="12" spans="1:10" x14ac:dyDescent="0.2">
      <c r="A12" t="s">
        <v>223</v>
      </c>
      <c r="B12">
        <v>10.050000000000001</v>
      </c>
      <c r="C12" t="s">
        <v>43</v>
      </c>
      <c r="D12" t="s">
        <v>24</v>
      </c>
      <c r="E12">
        <v>52247294</v>
      </c>
      <c r="F12" t="s">
        <v>12</v>
      </c>
      <c r="G12">
        <v>694157243</v>
      </c>
      <c r="H12" t="s">
        <v>224</v>
      </c>
      <c r="I12" t="s">
        <v>42</v>
      </c>
      <c r="J12" t="s">
        <v>244</v>
      </c>
    </row>
    <row r="13" spans="1:10" x14ac:dyDescent="0.2">
      <c r="A13" t="s">
        <v>223</v>
      </c>
      <c r="B13">
        <v>10.050000000000001</v>
      </c>
      <c r="C13" t="s">
        <v>43</v>
      </c>
      <c r="D13" t="s">
        <v>25</v>
      </c>
      <c r="E13">
        <v>52685096</v>
      </c>
      <c r="F13" t="s">
        <v>12</v>
      </c>
      <c r="G13">
        <v>693245367</v>
      </c>
      <c r="H13" t="s">
        <v>224</v>
      </c>
      <c r="I13" t="s">
        <v>42</v>
      </c>
      <c r="J13" t="s">
        <v>245</v>
      </c>
    </row>
    <row r="14" spans="1:10" x14ac:dyDescent="0.2">
      <c r="A14" t="s">
        <v>223</v>
      </c>
      <c r="B14">
        <v>10.050000000000001</v>
      </c>
      <c r="C14" t="s">
        <v>43</v>
      </c>
      <c r="D14" t="s">
        <v>26</v>
      </c>
      <c r="E14">
        <v>58012248</v>
      </c>
      <c r="F14" t="s">
        <v>12</v>
      </c>
      <c r="G14">
        <v>742588692</v>
      </c>
      <c r="H14" t="s">
        <v>224</v>
      </c>
      <c r="I14" t="s">
        <v>42</v>
      </c>
      <c r="J14" t="s">
        <v>246</v>
      </c>
    </row>
    <row r="15" spans="1:10" x14ac:dyDescent="0.2">
      <c r="A15" t="s">
        <v>223</v>
      </c>
      <c r="B15">
        <v>10.050000000000001</v>
      </c>
      <c r="C15" t="s">
        <v>43</v>
      </c>
      <c r="D15" t="s">
        <v>27</v>
      </c>
      <c r="E15">
        <v>61431985</v>
      </c>
      <c r="F15" t="s">
        <v>12</v>
      </c>
      <c r="G15">
        <v>752552803</v>
      </c>
      <c r="H15" t="s">
        <v>224</v>
      </c>
      <c r="I15" t="s">
        <v>42</v>
      </c>
      <c r="J15" t="s">
        <v>247</v>
      </c>
    </row>
    <row r="16" spans="1:10" x14ac:dyDescent="0.2">
      <c r="A16" t="s">
        <v>223</v>
      </c>
      <c r="B16">
        <v>10.050000000000001</v>
      </c>
      <c r="C16" t="s">
        <v>43</v>
      </c>
      <c r="D16" t="s">
        <v>28</v>
      </c>
      <c r="E16">
        <v>57569940</v>
      </c>
      <c r="F16" t="s">
        <v>12</v>
      </c>
      <c r="G16">
        <v>723973029</v>
      </c>
      <c r="H16" t="s">
        <v>224</v>
      </c>
      <c r="I16" t="s">
        <v>42</v>
      </c>
      <c r="J16" t="s">
        <v>248</v>
      </c>
    </row>
    <row r="17" spans="1:10" x14ac:dyDescent="0.2">
      <c r="A17" t="s">
        <v>223</v>
      </c>
      <c r="B17">
        <v>10.050000000000001</v>
      </c>
      <c r="C17" t="s">
        <v>43</v>
      </c>
      <c r="D17" t="s">
        <v>29</v>
      </c>
      <c r="E17">
        <v>59688722</v>
      </c>
      <c r="F17" t="s">
        <v>12</v>
      </c>
      <c r="G17">
        <v>740373555</v>
      </c>
      <c r="H17" t="s">
        <v>224</v>
      </c>
      <c r="I17" t="s">
        <v>42</v>
      </c>
      <c r="J17" t="s">
        <v>249</v>
      </c>
    </row>
    <row r="18" spans="1:10" x14ac:dyDescent="0.2">
      <c r="A18" t="s">
        <v>223</v>
      </c>
      <c r="B18">
        <v>10.050000000000001</v>
      </c>
      <c r="C18" t="s">
        <v>43</v>
      </c>
      <c r="D18" t="s">
        <v>30</v>
      </c>
      <c r="E18">
        <v>54024273</v>
      </c>
      <c r="F18" t="s">
        <v>12</v>
      </c>
      <c r="G18">
        <v>657798151</v>
      </c>
      <c r="H18" t="s">
        <v>224</v>
      </c>
      <c r="I18" t="s">
        <v>42</v>
      </c>
      <c r="J18" t="s">
        <v>250</v>
      </c>
    </row>
    <row r="19" spans="1:10" x14ac:dyDescent="0.2">
      <c r="A19" t="s">
        <v>223</v>
      </c>
      <c r="B19">
        <v>10.050000000000001</v>
      </c>
      <c r="C19" t="s">
        <v>43</v>
      </c>
      <c r="D19" t="s">
        <v>31</v>
      </c>
      <c r="E19">
        <v>61745524</v>
      </c>
      <c r="F19" t="s">
        <v>12</v>
      </c>
      <c r="G19">
        <v>739615864</v>
      </c>
      <c r="H19" t="s">
        <v>224</v>
      </c>
      <c r="I19" t="s">
        <v>42</v>
      </c>
      <c r="J19" t="s">
        <v>251</v>
      </c>
    </row>
    <row r="20" spans="1:10" x14ac:dyDescent="0.2">
      <c r="A20" t="s">
        <v>223</v>
      </c>
      <c r="B20">
        <v>10.050000000000001</v>
      </c>
      <c r="C20" t="s">
        <v>43</v>
      </c>
      <c r="D20" t="s">
        <v>32</v>
      </c>
      <c r="E20">
        <v>45432982</v>
      </c>
      <c r="F20" t="s">
        <v>12</v>
      </c>
      <c r="G20">
        <v>604961584</v>
      </c>
      <c r="H20" t="s">
        <v>224</v>
      </c>
      <c r="I20" t="s">
        <v>42</v>
      </c>
      <c r="J20" t="s">
        <v>252</v>
      </c>
    </row>
    <row r="21" spans="1:10" x14ac:dyDescent="0.2">
      <c r="A21" t="s">
        <v>223</v>
      </c>
      <c r="B21">
        <v>10.050000000000001</v>
      </c>
      <c r="C21" t="s">
        <v>43</v>
      </c>
      <c r="D21" t="s">
        <v>33</v>
      </c>
      <c r="E21">
        <v>50839071</v>
      </c>
      <c r="F21" t="s">
        <v>12</v>
      </c>
      <c r="G21">
        <v>689444487</v>
      </c>
      <c r="H21" t="s">
        <v>224</v>
      </c>
      <c r="I21" t="s">
        <v>42</v>
      </c>
      <c r="J21" t="s">
        <v>253</v>
      </c>
    </row>
    <row r="22" spans="1:10" x14ac:dyDescent="0.2">
      <c r="A22" t="s">
        <v>223</v>
      </c>
      <c r="B22">
        <v>10.050000000000001</v>
      </c>
      <c r="C22" t="s">
        <v>43</v>
      </c>
      <c r="D22" t="s">
        <v>34</v>
      </c>
      <c r="E22">
        <v>56700414</v>
      </c>
      <c r="F22" t="s">
        <v>12</v>
      </c>
      <c r="G22">
        <v>744745143</v>
      </c>
      <c r="H22" t="s">
        <v>224</v>
      </c>
      <c r="I22" t="s">
        <v>42</v>
      </c>
      <c r="J22" t="s">
        <v>254</v>
      </c>
    </row>
    <row r="23" spans="1:10" x14ac:dyDescent="0.2">
      <c r="A23" t="s">
        <v>223</v>
      </c>
      <c r="B23">
        <v>10.050000000000001</v>
      </c>
      <c r="C23" t="s">
        <v>43</v>
      </c>
      <c r="D23" t="s">
        <v>35</v>
      </c>
      <c r="E23">
        <v>53581418</v>
      </c>
      <c r="F23" t="s">
        <v>12</v>
      </c>
      <c r="G23">
        <v>708151078</v>
      </c>
      <c r="H23" t="s">
        <v>224</v>
      </c>
      <c r="I23" t="s">
        <v>42</v>
      </c>
      <c r="J23" t="s">
        <v>255</v>
      </c>
    </row>
    <row r="24" spans="1:10" x14ac:dyDescent="0.2">
      <c r="A24" t="s">
        <v>223</v>
      </c>
      <c r="B24">
        <v>10.050000000000001</v>
      </c>
      <c r="C24" t="s">
        <v>43</v>
      </c>
      <c r="D24" t="s">
        <v>36</v>
      </c>
      <c r="E24">
        <v>49982688</v>
      </c>
      <c r="F24" t="s">
        <v>12</v>
      </c>
      <c r="G24">
        <v>660304648</v>
      </c>
      <c r="H24" t="s">
        <v>224</v>
      </c>
      <c r="I24" t="s">
        <v>42</v>
      </c>
      <c r="J24" t="s">
        <v>256</v>
      </c>
    </row>
    <row r="25" spans="1:10" x14ac:dyDescent="0.2">
      <c r="A25" t="s">
        <v>223</v>
      </c>
      <c r="B25">
        <v>10.050000000000001</v>
      </c>
      <c r="C25" t="s">
        <v>43</v>
      </c>
      <c r="D25" t="s">
        <v>37</v>
      </c>
      <c r="E25">
        <v>55890550</v>
      </c>
      <c r="F25" t="s">
        <v>12</v>
      </c>
      <c r="G25">
        <v>716549812</v>
      </c>
      <c r="H25" t="s">
        <v>224</v>
      </c>
      <c r="I25" t="s">
        <v>42</v>
      </c>
      <c r="J25" t="s">
        <v>257</v>
      </c>
    </row>
    <row r="26" spans="1:10" x14ac:dyDescent="0.2">
      <c r="A26" t="s">
        <v>223</v>
      </c>
      <c r="B26">
        <v>10.050000000000001</v>
      </c>
      <c r="C26" t="s">
        <v>43</v>
      </c>
      <c r="D26" t="s">
        <v>38</v>
      </c>
      <c r="E26">
        <v>33499658</v>
      </c>
      <c r="F26" t="s">
        <v>12</v>
      </c>
      <c r="G26">
        <v>427179647</v>
      </c>
      <c r="H26" t="s">
        <v>224</v>
      </c>
      <c r="I26" t="s">
        <v>258</v>
      </c>
      <c r="J26" t="s">
        <v>259</v>
      </c>
    </row>
    <row r="27" spans="1:10" x14ac:dyDescent="0.2">
      <c r="A27" t="s">
        <v>223</v>
      </c>
      <c r="B27">
        <v>10.050000000000001</v>
      </c>
      <c r="C27" t="s">
        <v>43</v>
      </c>
      <c r="D27" t="s">
        <v>39</v>
      </c>
      <c r="E27">
        <v>33403782</v>
      </c>
      <c r="F27" t="s">
        <v>12</v>
      </c>
      <c r="G27">
        <v>457016975</v>
      </c>
      <c r="H27" t="s">
        <v>224</v>
      </c>
      <c r="I27" t="s">
        <v>260</v>
      </c>
      <c r="J27" t="s">
        <v>261</v>
      </c>
    </row>
    <row r="28" spans="1:10" x14ac:dyDescent="0.2">
      <c r="A28" t="s">
        <v>223</v>
      </c>
      <c r="B28">
        <v>10.050000000000001</v>
      </c>
      <c r="C28" t="s">
        <v>43</v>
      </c>
      <c r="D28" t="s">
        <v>40</v>
      </c>
      <c r="E28">
        <v>36600145</v>
      </c>
      <c r="F28" t="s">
        <v>12</v>
      </c>
      <c r="G28">
        <v>499635699</v>
      </c>
      <c r="H28" t="s">
        <v>224</v>
      </c>
      <c r="I28" t="s">
        <v>262</v>
      </c>
      <c r="J28" t="s">
        <v>263</v>
      </c>
    </row>
    <row r="29" spans="1:10" x14ac:dyDescent="0.2">
      <c r="A29" t="s">
        <v>223</v>
      </c>
      <c r="B29">
        <v>10.050000000000001</v>
      </c>
      <c r="C29" t="s">
        <v>43</v>
      </c>
      <c r="D29" t="s">
        <v>41</v>
      </c>
      <c r="E29">
        <v>30530322</v>
      </c>
      <c r="F29" t="s">
        <v>12</v>
      </c>
      <c r="G29">
        <v>463961033</v>
      </c>
      <c r="H29" t="s">
        <v>224</v>
      </c>
      <c r="I29" t="s">
        <v>264</v>
      </c>
      <c r="J29" t="s">
        <v>265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9"/>
  <sheetViews>
    <sheetView workbookViewId="0">
      <selection sqref="A1:J1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267</v>
      </c>
      <c r="B2">
        <v>9.64</v>
      </c>
      <c r="C2" t="s">
        <v>10</v>
      </c>
      <c r="D2" t="s">
        <v>11</v>
      </c>
      <c r="E2">
        <v>116072477</v>
      </c>
      <c r="F2" t="s">
        <v>12</v>
      </c>
      <c r="G2">
        <v>1843565521</v>
      </c>
      <c r="H2" t="s">
        <v>266</v>
      </c>
      <c r="I2" t="s">
        <v>268</v>
      </c>
      <c r="J2" t="s">
        <v>12</v>
      </c>
    </row>
    <row r="3" spans="1:10" x14ac:dyDescent="0.2">
      <c r="A3" t="s">
        <v>267</v>
      </c>
      <c r="B3">
        <v>9.64</v>
      </c>
      <c r="C3" t="s">
        <v>10</v>
      </c>
      <c r="D3" t="s">
        <v>13</v>
      </c>
      <c r="E3">
        <v>99461947</v>
      </c>
      <c r="F3" t="s">
        <v>12</v>
      </c>
      <c r="G3">
        <v>1515703902</v>
      </c>
      <c r="H3" t="s">
        <v>266</v>
      </c>
      <c r="I3" t="s">
        <v>269</v>
      </c>
      <c r="J3" t="s">
        <v>12</v>
      </c>
    </row>
    <row r="4" spans="1:10" x14ac:dyDescent="0.2">
      <c r="A4" t="s">
        <v>267</v>
      </c>
      <c r="B4">
        <v>9.64</v>
      </c>
      <c r="C4" t="s">
        <v>10</v>
      </c>
      <c r="D4" t="s">
        <v>14</v>
      </c>
      <c r="E4">
        <v>109924500</v>
      </c>
      <c r="F4" t="s">
        <v>12</v>
      </c>
      <c r="G4">
        <v>1782535177</v>
      </c>
      <c r="H4" t="s">
        <v>266</v>
      </c>
      <c r="I4" t="s">
        <v>270</v>
      </c>
      <c r="J4" t="s">
        <v>12</v>
      </c>
    </row>
    <row r="5" spans="1:10" x14ac:dyDescent="0.2">
      <c r="A5" t="s">
        <v>267</v>
      </c>
      <c r="B5">
        <v>9.64</v>
      </c>
      <c r="C5" t="s">
        <v>10</v>
      </c>
      <c r="D5" t="s">
        <v>15</v>
      </c>
      <c r="E5">
        <v>127347362</v>
      </c>
      <c r="F5" t="s">
        <v>12</v>
      </c>
      <c r="G5">
        <v>2117630419</v>
      </c>
      <c r="H5" t="s">
        <v>266</v>
      </c>
      <c r="I5" t="s">
        <v>271</v>
      </c>
      <c r="J5" t="s">
        <v>12</v>
      </c>
    </row>
    <row r="6" spans="1:10" x14ac:dyDescent="0.2">
      <c r="A6" t="s">
        <v>267</v>
      </c>
      <c r="B6">
        <v>9.64</v>
      </c>
      <c r="C6" t="s">
        <v>10</v>
      </c>
      <c r="D6" t="s">
        <v>16</v>
      </c>
      <c r="E6">
        <v>110064253</v>
      </c>
      <c r="F6" t="s">
        <v>12</v>
      </c>
      <c r="G6">
        <v>1755058312</v>
      </c>
      <c r="H6" t="s">
        <v>266</v>
      </c>
      <c r="I6" t="s">
        <v>272</v>
      </c>
      <c r="J6" t="s">
        <v>12</v>
      </c>
    </row>
    <row r="7" spans="1:10" x14ac:dyDescent="0.2">
      <c r="A7" t="s">
        <v>267</v>
      </c>
      <c r="B7">
        <v>9.64</v>
      </c>
      <c r="C7" t="s">
        <v>10</v>
      </c>
      <c r="D7" t="s">
        <v>17</v>
      </c>
      <c r="E7">
        <v>129967791</v>
      </c>
      <c r="F7" t="s">
        <v>12</v>
      </c>
      <c r="G7">
        <v>2049825555</v>
      </c>
      <c r="H7" t="s">
        <v>266</v>
      </c>
      <c r="I7" t="s">
        <v>273</v>
      </c>
      <c r="J7" t="s">
        <v>12</v>
      </c>
    </row>
    <row r="8" spans="1:10" x14ac:dyDescent="0.2">
      <c r="A8" t="s">
        <v>267</v>
      </c>
      <c r="B8">
        <v>9.64</v>
      </c>
      <c r="C8" t="s">
        <v>10</v>
      </c>
      <c r="D8" t="s">
        <v>18</v>
      </c>
      <c r="E8">
        <v>47929063</v>
      </c>
      <c r="F8" t="s">
        <v>12</v>
      </c>
      <c r="G8">
        <v>733432512</v>
      </c>
      <c r="H8" t="s">
        <v>266</v>
      </c>
      <c r="I8" t="s">
        <v>274</v>
      </c>
      <c r="J8" t="s">
        <v>12</v>
      </c>
    </row>
    <row r="9" spans="1:10" x14ac:dyDescent="0.2">
      <c r="A9" t="s">
        <v>267</v>
      </c>
      <c r="B9">
        <v>9.64</v>
      </c>
      <c r="C9" t="s">
        <v>10</v>
      </c>
      <c r="D9" t="s">
        <v>19</v>
      </c>
      <c r="E9">
        <v>98536113</v>
      </c>
      <c r="F9" t="s">
        <v>12</v>
      </c>
      <c r="G9">
        <v>1450856572</v>
      </c>
      <c r="H9" t="s">
        <v>266</v>
      </c>
      <c r="I9" t="s">
        <v>275</v>
      </c>
      <c r="J9" t="s">
        <v>12</v>
      </c>
    </row>
    <row r="10" spans="1:10" x14ac:dyDescent="0.2">
      <c r="A10" t="s">
        <v>267</v>
      </c>
      <c r="B10">
        <v>9.64</v>
      </c>
      <c r="C10" t="s">
        <v>10</v>
      </c>
      <c r="D10" t="s">
        <v>20</v>
      </c>
      <c r="E10">
        <v>154734714</v>
      </c>
      <c r="F10" t="s">
        <v>12</v>
      </c>
      <c r="G10">
        <v>2439190615</v>
      </c>
      <c r="H10" t="s">
        <v>266</v>
      </c>
      <c r="I10" t="s">
        <v>276</v>
      </c>
      <c r="J10" t="s">
        <v>12</v>
      </c>
    </row>
    <row r="11" spans="1:10" x14ac:dyDescent="0.2">
      <c r="A11" t="s">
        <v>267</v>
      </c>
      <c r="B11">
        <v>9.64</v>
      </c>
      <c r="C11" t="s">
        <v>10</v>
      </c>
      <c r="D11" t="s">
        <v>21</v>
      </c>
      <c r="E11">
        <v>1641651012</v>
      </c>
      <c r="F11" t="s">
        <v>12</v>
      </c>
      <c r="G11">
        <v>31917005622</v>
      </c>
      <c r="H11" t="s">
        <v>266</v>
      </c>
      <c r="I11" t="s">
        <v>277</v>
      </c>
      <c r="J11" t="s">
        <v>12</v>
      </c>
    </row>
    <row r="12" spans="1:10" x14ac:dyDescent="0.2">
      <c r="A12" t="s">
        <v>267</v>
      </c>
      <c r="B12">
        <v>9.64</v>
      </c>
      <c r="C12" t="s">
        <v>10</v>
      </c>
      <c r="D12" t="s">
        <v>24</v>
      </c>
      <c r="E12">
        <v>1726410840</v>
      </c>
      <c r="F12" t="s">
        <v>12</v>
      </c>
      <c r="G12">
        <v>32819221525</v>
      </c>
      <c r="H12" t="s">
        <v>266</v>
      </c>
      <c r="I12" t="s">
        <v>278</v>
      </c>
      <c r="J12" t="s">
        <v>12</v>
      </c>
    </row>
    <row r="13" spans="1:10" x14ac:dyDescent="0.2">
      <c r="A13" t="s">
        <v>267</v>
      </c>
      <c r="B13">
        <v>9.64</v>
      </c>
      <c r="C13" t="s">
        <v>10</v>
      </c>
      <c r="D13" t="s">
        <v>25</v>
      </c>
      <c r="E13">
        <v>1568514765</v>
      </c>
      <c r="F13" t="s">
        <v>12</v>
      </c>
      <c r="G13">
        <v>31526417843</v>
      </c>
      <c r="H13" t="s">
        <v>266</v>
      </c>
      <c r="I13" t="s">
        <v>279</v>
      </c>
      <c r="J13" t="s">
        <v>12</v>
      </c>
    </row>
    <row r="14" spans="1:10" x14ac:dyDescent="0.2">
      <c r="A14" t="s">
        <v>267</v>
      </c>
      <c r="B14">
        <v>9.64</v>
      </c>
      <c r="C14" t="s">
        <v>10</v>
      </c>
      <c r="D14" t="s">
        <v>26</v>
      </c>
      <c r="E14">
        <v>1664083490</v>
      </c>
      <c r="F14" t="s">
        <v>12</v>
      </c>
      <c r="G14">
        <v>32666272924</v>
      </c>
      <c r="H14" t="s">
        <v>266</v>
      </c>
      <c r="I14" t="s">
        <v>280</v>
      </c>
      <c r="J14" t="s">
        <v>12</v>
      </c>
    </row>
    <row r="15" spans="1:10" x14ac:dyDescent="0.2">
      <c r="A15" t="s">
        <v>267</v>
      </c>
      <c r="B15">
        <v>9.64</v>
      </c>
      <c r="C15" t="s">
        <v>10</v>
      </c>
      <c r="D15" t="s">
        <v>27</v>
      </c>
      <c r="E15">
        <v>1524336859</v>
      </c>
      <c r="F15" t="s">
        <v>12</v>
      </c>
      <c r="G15">
        <v>30863772070</v>
      </c>
      <c r="H15" t="s">
        <v>266</v>
      </c>
      <c r="I15" t="s">
        <v>281</v>
      </c>
      <c r="J15" t="s">
        <v>12</v>
      </c>
    </row>
    <row r="16" spans="1:10" x14ac:dyDescent="0.2">
      <c r="A16" t="s">
        <v>267</v>
      </c>
      <c r="B16">
        <v>9.64</v>
      </c>
      <c r="C16" t="s">
        <v>10</v>
      </c>
      <c r="D16" t="s">
        <v>28</v>
      </c>
      <c r="E16">
        <v>1536471987</v>
      </c>
      <c r="F16" t="s">
        <v>12</v>
      </c>
      <c r="G16">
        <v>31348993331</v>
      </c>
      <c r="H16" t="s">
        <v>266</v>
      </c>
      <c r="I16" t="s">
        <v>282</v>
      </c>
      <c r="J16" t="s">
        <v>12</v>
      </c>
    </row>
    <row r="17" spans="1:10" x14ac:dyDescent="0.2">
      <c r="A17" t="s">
        <v>267</v>
      </c>
      <c r="B17">
        <v>9.64</v>
      </c>
      <c r="C17" t="s">
        <v>10</v>
      </c>
      <c r="D17" t="s">
        <v>29</v>
      </c>
      <c r="E17">
        <v>1532569177</v>
      </c>
      <c r="F17" t="s">
        <v>12</v>
      </c>
      <c r="G17">
        <v>30561664863</v>
      </c>
      <c r="H17" t="s">
        <v>266</v>
      </c>
      <c r="I17" t="s">
        <v>283</v>
      </c>
      <c r="J17" t="s">
        <v>12</v>
      </c>
    </row>
    <row r="18" spans="1:10" x14ac:dyDescent="0.2">
      <c r="A18" t="s">
        <v>267</v>
      </c>
      <c r="B18">
        <v>9.64</v>
      </c>
      <c r="C18" t="s">
        <v>10</v>
      </c>
      <c r="D18" t="s">
        <v>30</v>
      </c>
      <c r="E18">
        <v>1602847308</v>
      </c>
      <c r="F18" t="s">
        <v>12</v>
      </c>
      <c r="G18">
        <v>31324750205</v>
      </c>
      <c r="H18" t="s">
        <v>266</v>
      </c>
      <c r="I18" t="s">
        <v>284</v>
      </c>
      <c r="J18" t="s">
        <v>12</v>
      </c>
    </row>
    <row r="19" spans="1:10" x14ac:dyDescent="0.2">
      <c r="A19" t="s">
        <v>267</v>
      </c>
      <c r="B19">
        <v>9.64</v>
      </c>
      <c r="C19" t="s">
        <v>10</v>
      </c>
      <c r="D19" t="s">
        <v>31</v>
      </c>
      <c r="E19">
        <v>1635707929</v>
      </c>
      <c r="F19" t="s">
        <v>12</v>
      </c>
      <c r="G19">
        <v>31197051553</v>
      </c>
      <c r="H19" t="s">
        <v>266</v>
      </c>
      <c r="I19" t="s">
        <v>285</v>
      </c>
      <c r="J19" t="s">
        <v>12</v>
      </c>
    </row>
    <row r="20" spans="1:10" x14ac:dyDescent="0.2">
      <c r="A20" t="s">
        <v>267</v>
      </c>
      <c r="B20">
        <v>9.64</v>
      </c>
      <c r="C20" t="s">
        <v>10</v>
      </c>
      <c r="D20" t="s">
        <v>32</v>
      </c>
      <c r="E20">
        <v>1543470779</v>
      </c>
      <c r="F20" t="s">
        <v>12</v>
      </c>
      <c r="G20">
        <v>28189472302</v>
      </c>
      <c r="H20" t="s">
        <v>266</v>
      </c>
      <c r="I20" t="s">
        <v>286</v>
      </c>
      <c r="J20" t="s">
        <v>12</v>
      </c>
    </row>
    <row r="21" spans="1:10" x14ac:dyDescent="0.2">
      <c r="A21" t="s">
        <v>267</v>
      </c>
      <c r="B21">
        <v>9.64</v>
      </c>
      <c r="C21" t="s">
        <v>10</v>
      </c>
      <c r="D21" t="s">
        <v>33</v>
      </c>
      <c r="E21">
        <v>1557307469</v>
      </c>
      <c r="F21" t="s">
        <v>12</v>
      </c>
      <c r="G21">
        <v>29775402399</v>
      </c>
      <c r="H21" t="s">
        <v>266</v>
      </c>
      <c r="I21" t="s">
        <v>287</v>
      </c>
      <c r="J21" t="s">
        <v>12</v>
      </c>
    </row>
    <row r="22" spans="1:10" x14ac:dyDescent="0.2">
      <c r="A22" t="s">
        <v>267</v>
      </c>
      <c r="B22">
        <v>9.64</v>
      </c>
      <c r="C22" t="s">
        <v>10</v>
      </c>
      <c r="D22" t="s">
        <v>34</v>
      </c>
      <c r="E22">
        <v>1636579867</v>
      </c>
      <c r="F22" t="s">
        <v>12</v>
      </c>
      <c r="G22">
        <v>31641194538</v>
      </c>
      <c r="H22" t="s">
        <v>266</v>
      </c>
      <c r="I22" t="s">
        <v>288</v>
      </c>
      <c r="J22" t="s">
        <v>12</v>
      </c>
    </row>
    <row r="23" spans="1:10" x14ac:dyDescent="0.2">
      <c r="A23" t="s">
        <v>267</v>
      </c>
      <c r="B23">
        <v>9.64</v>
      </c>
      <c r="C23" t="s">
        <v>10</v>
      </c>
      <c r="D23" t="s">
        <v>35</v>
      </c>
      <c r="E23">
        <v>1576450314</v>
      </c>
      <c r="F23" t="s">
        <v>12</v>
      </c>
      <c r="G23">
        <v>30890525191</v>
      </c>
      <c r="H23" t="s">
        <v>266</v>
      </c>
      <c r="I23" t="s">
        <v>289</v>
      </c>
      <c r="J23" t="s">
        <v>12</v>
      </c>
    </row>
    <row r="24" spans="1:10" x14ac:dyDescent="0.2">
      <c r="A24" t="s">
        <v>267</v>
      </c>
      <c r="B24">
        <v>9.64</v>
      </c>
      <c r="C24" t="s">
        <v>10</v>
      </c>
      <c r="D24" t="s">
        <v>36</v>
      </c>
      <c r="E24">
        <v>1510814653</v>
      </c>
      <c r="F24" t="s">
        <v>12</v>
      </c>
      <c r="G24">
        <v>30717722055</v>
      </c>
      <c r="H24" t="s">
        <v>266</v>
      </c>
      <c r="I24" t="s">
        <v>290</v>
      </c>
      <c r="J24" t="s">
        <v>12</v>
      </c>
    </row>
    <row r="25" spans="1:10" x14ac:dyDescent="0.2">
      <c r="A25" t="s">
        <v>267</v>
      </c>
      <c r="B25">
        <v>9.64</v>
      </c>
      <c r="C25" t="s">
        <v>10</v>
      </c>
      <c r="D25" t="s">
        <v>37</v>
      </c>
      <c r="E25">
        <v>1561235734</v>
      </c>
      <c r="F25" t="s">
        <v>12</v>
      </c>
      <c r="G25">
        <v>29867446107</v>
      </c>
      <c r="H25" t="s">
        <v>266</v>
      </c>
      <c r="I25" t="s">
        <v>291</v>
      </c>
      <c r="J25" t="s">
        <v>12</v>
      </c>
    </row>
    <row r="26" spans="1:10" x14ac:dyDescent="0.2">
      <c r="A26" t="s">
        <v>267</v>
      </c>
      <c r="B26">
        <v>9.64</v>
      </c>
      <c r="C26" t="s">
        <v>10</v>
      </c>
      <c r="D26" t="s">
        <v>38</v>
      </c>
      <c r="E26">
        <v>221688198</v>
      </c>
      <c r="F26" t="s">
        <v>12</v>
      </c>
      <c r="G26">
        <v>3793076050</v>
      </c>
      <c r="H26" t="s">
        <v>266</v>
      </c>
      <c r="I26" t="s">
        <v>292</v>
      </c>
      <c r="J26" t="s">
        <v>12</v>
      </c>
    </row>
    <row r="27" spans="1:10" x14ac:dyDescent="0.2">
      <c r="A27" t="s">
        <v>267</v>
      </c>
      <c r="B27">
        <v>9.64</v>
      </c>
      <c r="C27" t="s">
        <v>10</v>
      </c>
      <c r="D27" t="s">
        <v>39</v>
      </c>
      <c r="E27">
        <v>226594058</v>
      </c>
      <c r="F27" t="s">
        <v>12</v>
      </c>
      <c r="G27">
        <v>3888502634</v>
      </c>
      <c r="H27" t="s">
        <v>266</v>
      </c>
      <c r="I27" t="s">
        <v>293</v>
      </c>
      <c r="J27" t="s">
        <v>12</v>
      </c>
    </row>
    <row r="28" spans="1:10" x14ac:dyDescent="0.2">
      <c r="A28" t="s">
        <v>267</v>
      </c>
      <c r="B28">
        <v>9.64</v>
      </c>
      <c r="C28" t="s">
        <v>10</v>
      </c>
      <c r="D28" t="s">
        <v>40</v>
      </c>
      <c r="E28">
        <v>336580289</v>
      </c>
      <c r="F28" t="s">
        <v>12</v>
      </c>
      <c r="G28">
        <v>5378470620</v>
      </c>
      <c r="H28" t="s">
        <v>266</v>
      </c>
      <c r="I28" t="s">
        <v>294</v>
      </c>
      <c r="J28" t="s">
        <v>12</v>
      </c>
    </row>
    <row r="29" spans="1:10" x14ac:dyDescent="0.2">
      <c r="A29" t="s">
        <v>267</v>
      </c>
      <c r="B29">
        <v>9.64</v>
      </c>
      <c r="C29" t="s">
        <v>10</v>
      </c>
      <c r="D29" t="s">
        <v>41</v>
      </c>
      <c r="E29">
        <v>294746722</v>
      </c>
      <c r="F29" t="s">
        <v>12</v>
      </c>
      <c r="G29">
        <v>4991415892</v>
      </c>
      <c r="H29" t="s">
        <v>266</v>
      </c>
      <c r="I29" t="s">
        <v>295</v>
      </c>
      <c r="J29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9"/>
  <sheetViews>
    <sheetView workbookViewId="0">
      <selection activeCell="C32" sqref="C32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297</v>
      </c>
      <c r="B2">
        <v>9.64</v>
      </c>
      <c r="C2" t="s">
        <v>43</v>
      </c>
      <c r="D2" t="s">
        <v>11</v>
      </c>
      <c r="E2">
        <v>237298071</v>
      </c>
      <c r="F2" t="s">
        <v>12</v>
      </c>
      <c r="G2">
        <v>3907178717</v>
      </c>
      <c r="H2" t="s">
        <v>296</v>
      </c>
      <c r="I2" t="s">
        <v>298</v>
      </c>
      <c r="J2" t="s">
        <v>299</v>
      </c>
    </row>
    <row r="3" spans="1:10" x14ac:dyDescent="0.2">
      <c r="A3" t="s">
        <v>297</v>
      </c>
      <c r="B3">
        <v>9.64</v>
      </c>
      <c r="C3" t="s">
        <v>43</v>
      </c>
      <c r="D3" t="s">
        <v>13</v>
      </c>
      <c r="E3">
        <v>256165778</v>
      </c>
      <c r="F3" t="s">
        <v>12</v>
      </c>
      <c r="G3">
        <v>3946428072</v>
      </c>
      <c r="H3" t="s">
        <v>296</v>
      </c>
      <c r="I3" t="s">
        <v>300</v>
      </c>
      <c r="J3" t="s">
        <v>301</v>
      </c>
    </row>
    <row r="4" spans="1:10" x14ac:dyDescent="0.2">
      <c r="A4" t="s">
        <v>297</v>
      </c>
      <c r="B4">
        <v>9.64</v>
      </c>
      <c r="C4" t="s">
        <v>43</v>
      </c>
      <c r="D4" t="s">
        <v>14</v>
      </c>
      <c r="E4">
        <v>227830181</v>
      </c>
      <c r="F4" t="s">
        <v>12</v>
      </c>
      <c r="G4">
        <v>3844735655</v>
      </c>
      <c r="H4" t="s">
        <v>296</v>
      </c>
      <c r="I4" t="s">
        <v>302</v>
      </c>
      <c r="J4" t="s">
        <v>303</v>
      </c>
    </row>
    <row r="5" spans="1:10" x14ac:dyDescent="0.2">
      <c r="A5" t="s">
        <v>297</v>
      </c>
      <c r="B5">
        <v>9.64</v>
      </c>
      <c r="C5" t="s">
        <v>43</v>
      </c>
      <c r="D5" t="s">
        <v>15</v>
      </c>
      <c r="E5">
        <v>237273462</v>
      </c>
      <c r="F5" t="s">
        <v>12</v>
      </c>
      <c r="G5">
        <v>3973597868</v>
      </c>
      <c r="H5" t="s">
        <v>296</v>
      </c>
      <c r="I5" t="s">
        <v>304</v>
      </c>
      <c r="J5" t="s">
        <v>305</v>
      </c>
    </row>
    <row r="6" spans="1:10" x14ac:dyDescent="0.2">
      <c r="A6" t="s">
        <v>297</v>
      </c>
      <c r="B6">
        <v>9.64</v>
      </c>
      <c r="C6" t="s">
        <v>43</v>
      </c>
      <c r="D6" t="s">
        <v>16</v>
      </c>
      <c r="E6">
        <v>265909599</v>
      </c>
      <c r="F6" t="s">
        <v>12</v>
      </c>
      <c r="G6">
        <v>4155632583</v>
      </c>
      <c r="H6" t="s">
        <v>296</v>
      </c>
      <c r="I6" t="s">
        <v>306</v>
      </c>
      <c r="J6" t="s">
        <v>307</v>
      </c>
    </row>
    <row r="7" spans="1:10" x14ac:dyDescent="0.2">
      <c r="A7" t="s">
        <v>297</v>
      </c>
      <c r="B7">
        <v>9.64</v>
      </c>
      <c r="C7" t="s">
        <v>43</v>
      </c>
      <c r="D7" t="s">
        <v>17</v>
      </c>
      <c r="E7">
        <v>247505570</v>
      </c>
      <c r="F7" t="s">
        <v>12</v>
      </c>
      <c r="G7">
        <v>3943795574</v>
      </c>
      <c r="H7" t="s">
        <v>296</v>
      </c>
      <c r="I7" t="s">
        <v>308</v>
      </c>
      <c r="J7" t="s">
        <v>309</v>
      </c>
    </row>
    <row r="8" spans="1:10" x14ac:dyDescent="0.2">
      <c r="A8" t="s">
        <v>297</v>
      </c>
      <c r="B8">
        <v>9.64</v>
      </c>
      <c r="C8" t="s">
        <v>43</v>
      </c>
      <c r="D8" t="s">
        <v>18</v>
      </c>
      <c r="E8">
        <v>267183636</v>
      </c>
      <c r="F8" t="s">
        <v>12</v>
      </c>
      <c r="G8">
        <v>4001748215</v>
      </c>
      <c r="H8" t="s">
        <v>296</v>
      </c>
      <c r="I8" t="s">
        <v>310</v>
      </c>
      <c r="J8" t="s">
        <v>311</v>
      </c>
    </row>
    <row r="9" spans="1:10" x14ac:dyDescent="0.2">
      <c r="A9" t="s">
        <v>297</v>
      </c>
      <c r="B9">
        <v>9.64</v>
      </c>
      <c r="C9" t="s">
        <v>43</v>
      </c>
      <c r="D9" t="s">
        <v>19</v>
      </c>
      <c r="E9">
        <v>275714647</v>
      </c>
      <c r="F9" t="s">
        <v>12</v>
      </c>
      <c r="G9">
        <v>4046672576</v>
      </c>
      <c r="H9" t="s">
        <v>296</v>
      </c>
      <c r="I9" t="s">
        <v>312</v>
      </c>
      <c r="J9" t="s">
        <v>313</v>
      </c>
    </row>
    <row r="10" spans="1:10" x14ac:dyDescent="0.2">
      <c r="A10" t="s">
        <v>297</v>
      </c>
      <c r="B10">
        <v>9.64</v>
      </c>
      <c r="C10" t="s">
        <v>43</v>
      </c>
      <c r="D10" t="s">
        <v>20</v>
      </c>
      <c r="E10">
        <v>236012884</v>
      </c>
      <c r="F10" t="s">
        <v>12</v>
      </c>
      <c r="G10">
        <v>3783097741</v>
      </c>
      <c r="H10" t="s">
        <v>296</v>
      </c>
      <c r="I10" t="s">
        <v>314</v>
      </c>
      <c r="J10" t="s">
        <v>315</v>
      </c>
    </row>
    <row r="11" spans="1:10" x14ac:dyDescent="0.2">
      <c r="A11" t="s">
        <v>297</v>
      </c>
      <c r="B11">
        <v>9.64</v>
      </c>
      <c r="C11" t="s">
        <v>43</v>
      </c>
      <c r="D11" t="s">
        <v>21</v>
      </c>
      <c r="E11">
        <v>77751922</v>
      </c>
      <c r="F11" t="s">
        <v>12</v>
      </c>
      <c r="G11">
        <v>1489371055</v>
      </c>
      <c r="H11" t="s">
        <v>296</v>
      </c>
      <c r="I11" t="s">
        <v>316</v>
      </c>
      <c r="J11" t="s">
        <v>317</v>
      </c>
    </row>
    <row r="12" spans="1:10" x14ac:dyDescent="0.2">
      <c r="A12" t="s">
        <v>297</v>
      </c>
      <c r="B12">
        <v>9.64</v>
      </c>
      <c r="C12" t="s">
        <v>43</v>
      </c>
      <c r="D12" t="s">
        <v>24</v>
      </c>
      <c r="E12">
        <v>83816871</v>
      </c>
      <c r="F12" t="s">
        <v>12</v>
      </c>
      <c r="G12">
        <v>1552347214</v>
      </c>
      <c r="H12" t="s">
        <v>296</v>
      </c>
      <c r="I12" t="s">
        <v>318</v>
      </c>
      <c r="J12" t="s">
        <v>319</v>
      </c>
    </row>
    <row r="13" spans="1:10" x14ac:dyDescent="0.2">
      <c r="A13" t="s">
        <v>297</v>
      </c>
      <c r="B13">
        <v>9.64</v>
      </c>
      <c r="C13" t="s">
        <v>43</v>
      </c>
      <c r="D13" t="s">
        <v>25</v>
      </c>
      <c r="E13">
        <v>78855822</v>
      </c>
      <c r="F13" t="s">
        <v>12</v>
      </c>
      <c r="G13">
        <v>1452077343</v>
      </c>
      <c r="H13" t="s">
        <v>296</v>
      </c>
      <c r="I13" t="s">
        <v>320</v>
      </c>
      <c r="J13" t="s">
        <v>321</v>
      </c>
    </row>
    <row r="14" spans="1:10" x14ac:dyDescent="0.2">
      <c r="A14" t="s">
        <v>297</v>
      </c>
      <c r="B14">
        <v>9.64</v>
      </c>
      <c r="C14" t="s">
        <v>43</v>
      </c>
      <c r="D14" t="s">
        <v>26</v>
      </c>
      <c r="E14">
        <v>89513387</v>
      </c>
      <c r="F14" t="s">
        <v>12</v>
      </c>
      <c r="G14">
        <v>1682417840</v>
      </c>
      <c r="H14" t="s">
        <v>296</v>
      </c>
      <c r="I14" t="s">
        <v>322</v>
      </c>
      <c r="J14" t="s">
        <v>323</v>
      </c>
    </row>
    <row r="15" spans="1:10" x14ac:dyDescent="0.2">
      <c r="A15" t="s">
        <v>297</v>
      </c>
      <c r="B15">
        <v>9.64</v>
      </c>
      <c r="C15" t="s">
        <v>43</v>
      </c>
      <c r="D15" t="s">
        <v>27</v>
      </c>
      <c r="E15">
        <v>80694474</v>
      </c>
      <c r="F15" t="s">
        <v>12</v>
      </c>
      <c r="G15">
        <v>1558879994</v>
      </c>
      <c r="H15" t="s">
        <v>296</v>
      </c>
      <c r="I15" t="s">
        <v>324</v>
      </c>
      <c r="J15" t="s">
        <v>325</v>
      </c>
    </row>
    <row r="16" spans="1:10" x14ac:dyDescent="0.2">
      <c r="A16" t="s">
        <v>297</v>
      </c>
      <c r="B16">
        <v>9.64</v>
      </c>
      <c r="C16" t="s">
        <v>43</v>
      </c>
      <c r="D16" t="s">
        <v>28</v>
      </c>
      <c r="E16">
        <v>85066134</v>
      </c>
      <c r="F16" t="s">
        <v>12</v>
      </c>
      <c r="G16">
        <v>1663788028</v>
      </c>
      <c r="H16" t="s">
        <v>296</v>
      </c>
      <c r="I16" t="s">
        <v>326</v>
      </c>
      <c r="J16" t="s">
        <v>327</v>
      </c>
    </row>
    <row r="17" spans="1:10" x14ac:dyDescent="0.2">
      <c r="A17" t="s">
        <v>297</v>
      </c>
      <c r="B17">
        <v>9.64</v>
      </c>
      <c r="C17" t="s">
        <v>43</v>
      </c>
      <c r="D17" t="s">
        <v>29</v>
      </c>
      <c r="E17">
        <v>81419993</v>
      </c>
      <c r="F17" t="s">
        <v>12</v>
      </c>
      <c r="G17">
        <v>1643543147</v>
      </c>
      <c r="H17" t="s">
        <v>296</v>
      </c>
      <c r="I17" t="s">
        <v>42</v>
      </c>
      <c r="J17" t="s">
        <v>328</v>
      </c>
    </row>
    <row r="18" spans="1:10" x14ac:dyDescent="0.2">
      <c r="A18" t="s">
        <v>297</v>
      </c>
      <c r="B18">
        <v>9.64</v>
      </c>
      <c r="C18" t="s">
        <v>43</v>
      </c>
      <c r="D18" t="s">
        <v>30</v>
      </c>
      <c r="E18">
        <v>82729701</v>
      </c>
      <c r="F18" t="s">
        <v>12</v>
      </c>
      <c r="G18">
        <v>1602420073</v>
      </c>
      <c r="H18" t="s">
        <v>296</v>
      </c>
      <c r="I18" t="s">
        <v>42</v>
      </c>
      <c r="J18" t="s">
        <v>329</v>
      </c>
    </row>
    <row r="19" spans="1:10" x14ac:dyDescent="0.2">
      <c r="A19" t="s">
        <v>297</v>
      </c>
      <c r="B19">
        <v>9.64</v>
      </c>
      <c r="C19" t="s">
        <v>43</v>
      </c>
      <c r="D19" t="s">
        <v>31</v>
      </c>
      <c r="E19">
        <v>84190610</v>
      </c>
      <c r="F19" t="s">
        <v>12</v>
      </c>
      <c r="G19">
        <v>1608909711</v>
      </c>
      <c r="H19" t="s">
        <v>296</v>
      </c>
      <c r="I19" t="s">
        <v>330</v>
      </c>
      <c r="J19" t="s">
        <v>331</v>
      </c>
    </row>
    <row r="20" spans="1:10" x14ac:dyDescent="0.2">
      <c r="A20" t="s">
        <v>297</v>
      </c>
      <c r="B20">
        <v>9.64</v>
      </c>
      <c r="C20" t="s">
        <v>43</v>
      </c>
      <c r="D20" t="s">
        <v>32</v>
      </c>
      <c r="E20">
        <v>96672835</v>
      </c>
      <c r="F20" t="s">
        <v>12</v>
      </c>
      <c r="G20">
        <v>1688280457</v>
      </c>
      <c r="H20" t="s">
        <v>296</v>
      </c>
      <c r="I20" t="s">
        <v>42</v>
      </c>
      <c r="J20" t="s">
        <v>332</v>
      </c>
    </row>
    <row r="21" spans="1:10" x14ac:dyDescent="0.2">
      <c r="A21" t="s">
        <v>297</v>
      </c>
      <c r="B21">
        <v>9.64</v>
      </c>
      <c r="C21" t="s">
        <v>43</v>
      </c>
      <c r="D21" t="s">
        <v>33</v>
      </c>
      <c r="E21">
        <v>91762886</v>
      </c>
      <c r="F21" t="s">
        <v>12</v>
      </c>
      <c r="G21">
        <v>1722942724</v>
      </c>
      <c r="H21" t="s">
        <v>296</v>
      </c>
      <c r="I21" t="s">
        <v>42</v>
      </c>
      <c r="J21" t="s">
        <v>333</v>
      </c>
    </row>
    <row r="22" spans="1:10" x14ac:dyDescent="0.2">
      <c r="A22" t="s">
        <v>297</v>
      </c>
      <c r="B22">
        <v>9.64</v>
      </c>
      <c r="C22" t="s">
        <v>43</v>
      </c>
      <c r="D22" t="s">
        <v>34</v>
      </c>
      <c r="E22">
        <v>80431391</v>
      </c>
      <c r="F22" t="s">
        <v>12</v>
      </c>
      <c r="G22">
        <v>1444756687</v>
      </c>
      <c r="H22" t="s">
        <v>296</v>
      </c>
      <c r="I22" t="s">
        <v>334</v>
      </c>
      <c r="J22" t="s">
        <v>335</v>
      </c>
    </row>
    <row r="23" spans="1:10" x14ac:dyDescent="0.2">
      <c r="A23" t="s">
        <v>297</v>
      </c>
      <c r="B23">
        <v>9.64</v>
      </c>
      <c r="C23" t="s">
        <v>43</v>
      </c>
      <c r="D23" t="s">
        <v>35</v>
      </c>
      <c r="E23">
        <v>83603366</v>
      </c>
      <c r="F23" t="s">
        <v>12</v>
      </c>
      <c r="G23">
        <v>1538638092</v>
      </c>
      <c r="H23" t="s">
        <v>296</v>
      </c>
      <c r="I23" t="s">
        <v>336</v>
      </c>
      <c r="J23" t="s">
        <v>337</v>
      </c>
    </row>
    <row r="24" spans="1:10" x14ac:dyDescent="0.2">
      <c r="A24" t="s">
        <v>297</v>
      </c>
      <c r="B24">
        <v>9.64</v>
      </c>
      <c r="C24" t="s">
        <v>43</v>
      </c>
      <c r="D24" t="s">
        <v>36</v>
      </c>
      <c r="E24">
        <v>78331498</v>
      </c>
      <c r="F24" t="s">
        <v>12</v>
      </c>
      <c r="G24">
        <v>1538648483</v>
      </c>
      <c r="H24" t="s">
        <v>296</v>
      </c>
      <c r="I24" t="s">
        <v>338</v>
      </c>
      <c r="J24" t="s">
        <v>339</v>
      </c>
    </row>
    <row r="25" spans="1:10" x14ac:dyDescent="0.2">
      <c r="A25" t="s">
        <v>297</v>
      </c>
      <c r="B25">
        <v>9.64</v>
      </c>
      <c r="C25" t="s">
        <v>43</v>
      </c>
      <c r="D25" t="s">
        <v>37</v>
      </c>
      <c r="E25">
        <v>94438175</v>
      </c>
      <c r="F25" t="s">
        <v>12</v>
      </c>
      <c r="G25">
        <v>1739152007</v>
      </c>
      <c r="H25" t="s">
        <v>296</v>
      </c>
      <c r="I25" t="s">
        <v>340</v>
      </c>
      <c r="J25" t="s">
        <v>341</v>
      </c>
    </row>
    <row r="26" spans="1:10" x14ac:dyDescent="0.2">
      <c r="A26" t="s">
        <v>297</v>
      </c>
      <c r="B26">
        <v>9.64</v>
      </c>
      <c r="C26" t="s">
        <v>43</v>
      </c>
      <c r="D26" t="s">
        <v>38</v>
      </c>
      <c r="E26">
        <v>202327103</v>
      </c>
      <c r="F26" t="s">
        <v>12</v>
      </c>
      <c r="G26">
        <v>3431470578</v>
      </c>
      <c r="H26" t="s">
        <v>296</v>
      </c>
      <c r="I26" t="s">
        <v>342</v>
      </c>
      <c r="J26" t="s">
        <v>343</v>
      </c>
    </row>
    <row r="27" spans="1:10" x14ac:dyDescent="0.2">
      <c r="A27" t="s">
        <v>297</v>
      </c>
      <c r="B27">
        <v>9.64</v>
      </c>
      <c r="C27" t="s">
        <v>43</v>
      </c>
      <c r="D27" t="s">
        <v>39</v>
      </c>
      <c r="E27">
        <v>209214650</v>
      </c>
      <c r="F27" t="s">
        <v>12</v>
      </c>
      <c r="G27">
        <v>3545868382</v>
      </c>
      <c r="H27" t="s">
        <v>296</v>
      </c>
      <c r="I27" t="s">
        <v>344</v>
      </c>
      <c r="J27" t="s">
        <v>345</v>
      </c>
    </row>
    <row r="28" spans="1:10" x14ac:dyDescent="0.2">
      <c r="A28" t="s">
        <v>297</v>
      </c>
      <c r="B28">
        <v>9.64</v>
      </c>
      <c r="C28" t="s">
        <v>43</v>
      </c>
      <c r="D28" t="s">
        <v>40</v>
      </c>
      <c r="E28">
        <v>206215136</v>
      </c>
      <c r="F28" t="s">
        <v>12</v>
      </c>
      <c r="G28">
        <v>3227140655</v>
      </c>
      <c r="H28" t="s">
        <v>296</v>
      </c>
      <c r="I28" t="s">
        <v>346</v>
      </c>
      <c r="J28" t="s">
        <v>347</v>
      </c>
    </row>
    <row r="29" spans="1:10" x14ac:dyDescent="0.2">
      <c r="A29" t="s">
        <v>297</v>
      </c>
      <c r="B29">
        <v>9.64</v>
      </c>
      <c r="C29" t="s">
        <v>43</v>
      </c>
      <c r="D29" t="s">
        <v>41</v>
      </c>
      <c r="E29">
        <v>186107311</v>
      </c>
      <c r="F29" t="s">
        <v>12</v>
      </c>
      <c r="G29">
        <v>3060445082</v>
      </c>
      <c r="H29" t="s">
        <v>296</v>
      </c>
      <c r="I29" t="s">
        <v>348</v>
      </c>
      <c r="J29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FACB-B218-A948-95DE-4B98F65FA8AA}">
  <dimension ref="A1:J18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14.5" bestFit="1" customWidth="1"/>
    <col min="2" max="2" width="36.33203125" customWidth="1"/>
    <col min="4" max="4" width="15" customWidth="1"/>
    <col min="9" max="9" width="15.83203125" customWidth="1"/>
  </cols>
  <sheetData>
    <row r="1" spans="1:10" s="3" customFormat="1" ht="32" x14ac:dyDescent="0.2">
      <c r="A1" s="2" t="s">
        <v>0</v>
      </c>
      <c r="B1" s="2" t="s">
        <v>3</v>
      </c>
      <c r="C1" s="2" t="s">
        <v>6</v>
      </c>
      <c r="D1" s="2" t="s">
        <v>350</v>
      </c>
      <c r="E1" s="2" t="s">
        <v>351</v>
      </c>
      <c r="F1" s="3" t="s">
        <v>353</v>
      </c>
      <c r="G1" t="s">
        <v>354</v>
      </c>
    </row>
    <row r="2" spans="1:10" x14ac:dyDescent="0.2">
      <c r="A2" t="s">
        <v>45</v>
      </c>
      <c r="B2" t="s">
        <v>38</v>
      </c>
      <c r="C2">
        <v>0</v>
      </c>
      <c r="D2">
        <v>507489049</v>
      </c>
      <c r="E2">
        <f>C2/D2</f>
        <v>0</v>
      </c>
      <c r="F2">
        <f>60.033* (E2^0.9177)</f>
        <v>0</v>
      </c>
    </row>
    <row r="3" spans="1:10" x14ac:dyDescent="0.2">
      <c r="A3" t="s">
        <v>45</v>
      </c>
      <c r="B3" t="s">
        <v>39</v>
      </c>
      <c r="C3">
        <v>0</v>
      </c>
      <c r="D3">
        <v>554919421</v>
      </c>
      <c r="E3">
        <f t="shared" ref="E3:E5" si="0">C3/D3</f>
        <v>0</v>
      </c>
      <c r="F3">
        <f t="shared" ref="F3:F5" si="1">60.033* (E3^0.9177)</f>
        <v>0</v>
      </c>
    </row>
    <row r="4" spans="1:10" x14ac:dyDescent="0.2">
      <c r="A4" t="s">
        <v>45</v>
      </c>
      <c r="B4" t="s">
        <v>40</v>
      </c>
      <c r="C4">
        <v>728883969</v>
      </c>
      <c r="D4">
        <v>471493212</v>
      </c>
      <c r="E4">
        <f t="shared" si="0"/>
        <v>1.5459055410536855</v>
      </c>
      <c r="F4">
        <f t="shared" si="1"/>
        <v>89.53714523989656</v>
      </c>
    </row>
    <row r="5" spans="1:10" x14ac:dyDescent="0.2">
      <c r="A5" t="s">
        <v>45</v>
      </c>
      <c r="B5" t="s">
        <v>41</v>
      </c>
      <c r="C5">
        <v>672600468</v>
      </c>
      <c r="D5">
        <v>445788523</v>
      </c>
      <c r="E5">
        <f t="shared" si="0"/>
        <v>1.5087882107723083</v>
      </c>
      <c r="F5">
        <f t="shared" si="1"/>
        <v>87.562312172495353</v>
      </c>
    </row>
    <row r="6" spans="1:10" x14ac:dyDescent="0.2">
      <c r="G6">
        <f>AVERAGE(F4:F5)-AVERAGE(F2:F3)</f>
        <v>88.549728706195964</v>
      </c>
    </row>
    <row r="10" spans="1:10" x14ac:dyDescent="0.2">
      <c r="A10" t="s">
        <v>105</v>
      </c>
      <c r="B10" t="s">
        <v>38</v>
      </c>
      <c r="C10">
        <v>661565949</v>
      </c>
      <c r="D10">
        <v>420061434</v>
      </c>
      <c r="E10">
        <f t="shared" ref="E10:E13" si="2">C10/D10</f>
        <v>1.5749266546568996</v>
      </c>
      <c r="F10">
        <f>54.611* (E10^1.0578)</f>
        <v>88.296219586164355</v>
      </c>
    </row>
    <row r="11" spans="1:10" x14ac:dyDescent="0.2">
      <c r="A11" t="s">
        <v>105</v>
      </c>
      <c r="B11" t="s">
        <v>39</v>
      </c>
      <c r="C11">
        <v>717132734</v>
      </c>
      <c r="D11">
        <v>471665350</v>
      </c>
      <c r="E11">
        <f t="shared" si="2"/>
        <v>1.5204270018986978</v>
      </c>
      <c r="F11">
        <f t="shared" ref="F11:F13" si="3">54.611* (E11^1.0578)</f>
        <v>85.067430139228108</v>
      </c>
    </row>
    <row r="12" spans="1:10" x14ac:dyDescent="0.2">
      <c r="A12" t="s">
        <v>105</v>
      </c>
      <c r="B12" t="s">
        <v>40</v>
      </c>
      <c r="C12">
        <v>1055569</v>
      </c>
      <c r="D12">
        <v>503033853</v>
      </c>
      <c r="E12">
        <f t="shared" si="2"/>
        <v>2.0984054924033115E-3</v>
      </c>
      <c r="F12">
        <f t="shared" si="3"/>
        <v>8.0237012785053394E-2</v>
      </c>
    </row>
    <row r="13" spans="1:10" x14ac:dyDescent="0.2">
      <c r="A13" t="s">
        <v>105</v>
      </c>
      <c r="B13" t="s">
        <v>41</v>
      </c>
      <c r="C13">
        <v>1024282</v>
      </c>
      <c r="D13">
        <v>478464428</v>
      </c>
      <c r="E13">
        <f t="shared" si="2"/>
        <v>2.1407693865174863E-3</v>
      </c>
      <c r="F13">
        <f t="shared" si="3"/>
        <v>8.1951508876106624E-2</v>
      </c>
    </row>
    <row r="14" spans="1:10" x14ac:dyDescent="0.2">
      <c r="G14">
        <f>AVERAGE(F10:F11)-AVERAGE(F12:F13)</f>
        <v>86.600730601865649</v>
      </c>
      <c r="I14" t="s">
        <v>355</v>
      </c>
      <c r="J14">
        <f>G6/G14</f>
        <v>1.0225055619136811</v>
      </c>
    </row>
    <row r="16" spans="1:10" x14ac:dyDescent="0.2">
      <c r="I16" t="s">
        <v>357</v>
      </c>
      <c r="J16">
        <f>AVERAGE(1.022505562, 0.977507195)</f>
        <v>1.0000063785000002</v>
      </c>
    </row>
    <row r="18" spans="9:10" x14ac:dyDescent="0.2">
      <c r="I18" t="s">
        <v>358</v>
      </c>
      <c r="J18">
        <f>500/J16</f>
        <v>499.99681077034239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9"/>
  <sheetViews>
    <sheetView workbookViewId="0">
      <selection activeCell="B32" sqref="B32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</v>
      </c>
      <c r="B2">
        <v>9.77</v>
      </c>
      <c r="C2" t="s">
        <v>10</v>
      </c>
      <c r="D2" t="s">
        <v>11</v>
      </c>
      <c r="E2" t="s">
        <v>22</v>
      </c>
      <c r="F2" t="s">
        <v>12</v>
      </c>
      <c r="G2" t="s">
        <v>22</v>
      </c>
      <c r="H2" t="s">
        <v>44</v>
      </c>
      <c r="I2" t="s">
        <v>23</v>
      </c>
      <c r="J2" t="s">
        <v>12</v>
      </c>
    </row>
    <row r="3" spans="1:10" x14ac:dyDescent="0.2">
      <c r="A3" t="s">
        <v>45</v>
      </c>
      <c r="B3">
        <v>9.77</v>
      </c>
      <c r="C3" t="s">
        <v>10</v>
      </c>
      <c r="D3" t="s">
        <v>13</v>
      </c>
      <c r="E3">
        <v>58065</v>
      </c>
      <c r="F3" t="s">
        <v>12</v>
      </c>
      <c r="G3">
        <v>933926</v>
      </c>
      <c r="H3" t="s">
        <v>44</v>
      </c>
      <c r="I3" t="s">
        <v>46</v>
      </c>
      <c r="J3" t="s">
        <v>12</v>
      </c>
    </row>
    <row r="4" spans="1:10" x14ac:dyDescent="0.2">
      <c r="A4" t="s">
        <v>45</v>
      </c>
      <c r="B4">
        <v>9.77</v>
      </c>
      <c r="C4" t="s">
        <v>10</v>
      </c>
      <c r="D4" t="s">
        <v>14</v>
      </c>
      <c r="E4">
        <v>121697</v>
      </c>
      <c r="F4" t="s">
        <v>12</v>
      </c>
      <c r="G4">
        <v>1573016</v>
      </c>
      <c r="H4" t="s">
        <v>44</v>
      </c>
      <c r="I4" t="s">
        <v>47</v>
      </c>
      <c r="J4" t="s">
        <v>12</v>
      </c>
    </row>
    <row r="5" spans="1:10" x14ac:dyDescent="0.2">
      <c r="A5" t="s">
        <v>45</v>
      </c>
      <c r="B5">
        <v>9.77</v>
      </c>
      <c r="C5" t="s">
        <v>10</v>
      </c>
      <c r="D5" t="s">
        <v>15</v>
      </c>
      <c r="E5" t="s">
        <v>22</v>
      </c>
      <c r="F5" t="s">
        <v>12</v>
      </c>
      <c r="G5" t="s">
        <v>22</v>
      </c>
      <c r="H5" t="s">
        <v>44</v>
      </c>
      <c r="I5" t="s">
        <v>23</v>
      </c>
      <c r="J5" t="s">
        <v>12</v>
      </c>
    </row>
    <row r="6" spans="1:10" x14ac:dyDescent="0.2">
      <c r="A6" t="s">
        <v>45</v>
      </c>
      <c r="B6">
        <v>9.77</v>
      </c>
      <c r="C6" t="s">
        <v>10</v>
      </c>
      <c r="D6" t="s">
        <v>16</v>
      </c>
      <c r="E6">
        <v>90074</v>
      </c>
      <c r="F6" t="s">
        <v>12</v>
      </c>
      <c r="G6">
        <v>1550175</v>
      </c>
      <c r="H6" t="s">
        <v>44</v>
      </c>
      <c r="I6" t="s">
        <v>48</v>
      </c>
      <c r="J6" t="s">
        <v>12</v>
      </c>
    </row>
    <row r="7" spans="1:10" x14ac:dyDescent="0.2">
      <c r="A7" t="s">
        <v>45</v>
      </c>
      <c r="B7">
        <v>9.77</v>
      </c>
      <c r="C7" t="s">
        <v>10</v>
      </c>
      <c r="D7" t="s">
        <v>17</v>
      </c>
      <c r="E7">
        <v>120804</v>
      </c>
      <c r="F7" t="s">
        <v>12</v>
      </c>
      <c r="G7">
        <v>1795854</v>
      </c>
      <c r="H7" t="s">
        <v>44</v>
      </c>
      <c r="I7" t="s">
        <v>49</v>
      </c>
      <c r="J7" t="s">
        <v>12</v>
      </c>
    </row>
    <row r="8" spans="1:10" x14ac:dyDescent="0.2">
      <c r="A8" t="s">
        <v>45</v>
      </c>
      <c r="B8">
        <v>9.77</v>
      </c>
      <c r="C8" t="s">
        <v>10</v>
      </c>
      <c r="D8" t="s">
        <v>18</v>
      </c>
      <c r="E8" t="s">
        <v>22</v>
      </c>
      <c r="F8" t="s">
        <v>12</v>
      </c>
      <c r="G8" t="s">
        <v>22</v>
      </c>
      <c r="H8" t="s">
        <v>44</v>
      </c>
      <c r="I8" t="s">
        <v>23</v>
      </c>
      <c r="J8" t="s">
        <v>12</v>
      </c>
    </row>
    <row r="9" spans="1:10" x14ac:dyDescent="0.2">
      <c r="A9" t="s">
        <v>45</v>
      </c>
      <c r="B9">
        <v>9.77</v>
      </c>
      <c r="C9" t="s">
        <v>10</v>
      </c>
      <c r="D9" t="s">
        <v>19</v>
      </c>
      <c r="E9">
        <v>55082</v>
      </c>
      <c r="F9" t="s">
        <v>12</v>
      </c>
      <c r="G9">
        <v>712772</v>
      </c>
      <c r="H9" t="s">
        <v>44</v>
      </c>
      <c r="I9" t="s">
        <v>50</v>
      </c>
      <c r="J9" t="s">
        <v>12</v>
      </c>
    </row>
    <row r="10" spans="1:10" x14ac:dyDescent="0.2">
      <c r="A10" t="s">
        <v>45</v>
      </c>
      <c r="B10">
        <v>9.77</v>
      </c>
      <c r="C10" t="s">
        <v>10</v>
      </c>
      <c r="D10" t="s">
        <v>20</v>
      </c>
      <c r="E10">
        <v>183810</v>
      </c>
      <c r="F10" t="s">
        <v>12</v>
      </c>
      <c r="G10">
        <v>2003759</v>
      </c>
      <c r="H10" t="s">
        <v>44</v>
      </c>
      <c r="I10" t="s">
        <v>51</v>
      </c>
      <c r="J10" t="s">
        <v>12</v>
      </c>
    </row>
    <row r="11" spans="1:10" x14ac:dyDescent="0.2">
      <c r="A11" t="s">
        <v>45</v>
      </c>
      <c r="B11">
        <v>9.77</v>
      </c>
      <c r="C11" t="s">
        <v>10</v>
      </c>
      <c r="D11" t="s">
        <v>21</v>
      </c>
      <c r="E11" t="s">
        <v>22</v>
      </c>
      <c r="F11" t="s">
        <v>12</v>
      </c>
      <c r="G11" t="s">
        <v>22</v>
      </c>
      <c r="H11" t="s">
        <v>44</v>
      </c>
      <c r="I11" t="s">
        <v>23</v>
      </c>
      <c r="J11" t="s">
        <v>12</v>
      </c>
    </row>
    <row r="12" spans="1:10" x14ac:dyDescent="0.2">
      <c r="A12" t="s">
        <v>45</v>
      </c>
      <c r="B12">
        <v>9.77</v>
      </c>
      <c r="C12" t="s">
        <v>10</v>
      </c>
      <c r="D12" t="s">
        <v>24</v>
      </c>
      <c r="E12" t="s">
        <v>22</v>
      </c>
      <c r="F12" t="s">
        <v>12</v>
      </c>
      <c r="G12" t="s">
        <v>22</v>
      </c>
      <c r="H12" t="s">
        <v>44</v>
      </c>
      <c r="I12" t="s">
        <v>23</v>
      </c>
      <c r="J12" t="s">
        <v>12</v>
      </c>
    </row>
    <row r="13" spans="1:10" x14ac:dyDescent="0.2">
      <c r="A13" t="s">
        <v>45</v>
      </c>
      <c r="B13">
        <v>9.77</v>
      </c>
      <c r="C13" t="s">
        <v>10</v>
      </c>
      <c r="D13" t="s">
        <v>25</v>
      </c>
      <c r="E13">
        <v>30709</v>
      </c>
      <c r="F13" t="s">
        <v>12</v>
      </c>
      <c r="G13">
        <v>225411</v>
      </c>
      <c r="H13" t="s">
        <v>44</v>
      </c>
      <c r="I13" t="s">
        <v>52</v>
      </c>
      <c r="J13" t="s">
        <v>12</v>
      </c>
    </row>
    <row r="14" spans="1:10" x14ac:dyDescent="0.2">
      <c r="A14" t="s">
        <v>45</v>
      </c>
      <c r="B14">
        <v>9.77</v>
      </c>
      <c r="C14" t="s">
        <v>10</v>
      </c>
      <c r="D14" t="s">
        <v>26</v>
      </c>
      <c r="E14" t="s">
        <v>22</v>
      </c>
      <c r="F14" t="s">
        <v>12</v>
      </c>
      <c r="G14" t="s">
        <v>22</v>
      </c>
      <c r="H14" t="s">
        <v>44</v>
      </c>
      <c r="I14" t="s">
        <v>23</v>
      </c>
      <c r="J14" t="s">
        <v>12</v>
      </c>
    </row>
    <row r="15" spans="1:10" x14ac:dyDescent="0.2">
      <c r="A15" t="s">
        <v>45</v>
      </c>
      <c r="B15">
        <v>9.77</v>
      </c>
      <c r="C15" t="s">
        <v>10</v>
      </c>
      <c r="D15" t="s">
        <v>27</v>
      </c>
      <c r="E15">
        <v>98088</v>
      </c>
      <c r="F15" t="s">
        <v>12</v>
      </c>
      <c r="G15">
        <v>680989</v>
      </c>
      <c r="H15" t="s">
        <v>44</v>
      </c>
      <c r="I15" t="s">
        <v>53</v>
      </c>
      <c r="J15" t="s">
        <v>12</v>
      </c>
    </row>
    <row r="16" spans="1:10" x14ac:dyDescent="0.2">
      <c r="A16" t="s">
        <v>45</v>
      </c>
      <c r="B16">
        <v>9.77</v>
      </c>
      <c r="C16" t="s">
        <v>10</v>
      </c>
      <c r="D16" t="s">
        <v>28</v>
      </c>
      <c r="E16">
        <v>149950</v>
      </c>
      <c r="F16" t="s">
        <v>12</v>
      </c>
      <c r="G16">
        <v>2210444</v>
      </c>
      <c r="H16" t="s">
        <v>44</v>
      </c>
      <c r="I16" t="s">
        <v>54</v>
      </c>
      <c r="J16" t="s">
        <v>12</v>
      </c>
    </row>
    <row r="17" spans="1:10" x14ac:dyDescent="0.2">
      <c r="A17" t="s">
        <v>45</v>
      </c>
      <c r="B17">
        <v>9.77</v>
      </c>
      <c r="C17" t="s">
        <v>10</v>
      </c>
      <c r="D17" t="s">
        <v>29</v>
      </c>
      <c r="E17" t="s">
        <v>22</v>
      </c>
      <c r="F17" t="s">
        <v>12</v>
      </c>
      <c r="G17" t="s">
        <v>22</v>
      </c>
      <c r="H17" t="s">
        <v>44</v>
      </c>
      <c r="I17" t="s">
        <v>23</v>
      </c>
      <c r="J17" t="s">
        <v>12</v>
      </c>
    </row>
    <row r="18" spans="1:10" x14ac:dyDescent="0.2">
      <c r="A18" t="s">
        <v>45</v>
      </c>
      <c r="B18">
        <v>9.77</v>
      </c>
      <c r="C18" t="s">
        <v>10</v>
      </c>
      <c r="D18" t="s">
        <v>30</v>
      </c>
      <c r="E18">
        <v>104679</v>
      </c>
      <c r="F18" t="s">
        <v>12</v>
      </c>
      <c r="G18">
        <v>1549981</v>
      </c>
      <c r="H18" t="s">
        <v>44</v>
      </c>
      <c r="I18" t="s">
        <v>55</v>
      </c>
      <c r="J18" t="s">
        <v>12</v>
      </c>
    </row>
    <row r="19" spans="1:10" x14ac:dyDescent="0.2">
      <c r="A19" t="s">
        <v>45</v>
      </c>
      <c r="B19">
        <v>9.77</v>
      </c>
      <c r="C19" t="s">
        <v>10</v>
      </c>
      <c r="D19" t="s">
        <v>31</v>
      </c>
      <c r="E19">
        <v>228263</v>
      </c>
      <c r="F19" t="s">
        <v>12</v>
      </c>
      <c r="G19">
        <v>3641639</v>
      </c>
      <c r="H19" t="s">
        <v>44</v>
      </c>
      <c r="I19" t="s">
        <v>56</v>
      </c>
      <c r="J19" t="s">
        <v>12</v>
      </c>
    </row>
    <row r="20" spans="1:10" x14ac:dyDescent="0.2">
      <c r="A20" t="s">
        <v>45</v>
      </c>
      <c r="B20">
        <v>9.77</v>
      </c>
      <c r="C20" t="s">
        <v>10</v>
      </c>
      <c r="D20" t="s">
        <v>32</v>
      </c>
      <c r="E20" t="s">
        <v>22</v>
      </c>
      <c r="F20" t="s">
        <v>12</v>
      </c>
      <c r="G20" t="s">
        <v>22</v>
      </c>
      <c r="H20" t="s">
        <v>44</v>
      </c>
      <c r="I20" t="s">
        <v>23</v>
      </c>
      <c r="J20" t="s">
        <v>12</v>
      </c>
    </row>
    <row r="21" spans="1:10" x14ac:dyDescent="0.2">
      <c r="A21" t="s">
        <v>45</v>
      </c>
      <c r="B21">
        <v>9.77</v>
      </c>
      <c r="C21" t="s">
        <v>10</v>
      </c>
      <c r="D21" t="s">
        <v>33</v>
      </c>
      <c r="E21">
        <v>278959</v>
      </c>
      <c r="F21" t="s">
        <v>12</v>
      </c>
      <c r="G21">
        <v>4135212</v>
      </c>
      <c r="H21" t="s">
        <v>44</v>
      </c>
      <c r="I21" t="s">
        <v>57</v>
      </c>
      <c r="J21" t="s">
        <v>12</v>
      </c>
    </row>
    <row r="22" spans="1:10" x14ac:dyDescent="0.2">
      <c r="A22" t="s">
        <v>45</v>
      </c>
      <c r="B22">
        <v>9.77</v>
      </c>
      <c r="C22" t="s">
        <v>10</v>
      </c>
      <c r="D22" t="s">
        <v>34</v>
      </c>
      <c r="E22" t="s">
        <v>22</v>
      </c>
      <c r="F22" t="s">
        <v>12</v>
      </c>
      <c r="G22" t="s">
        <v>22</v>
      </c>
      <c r="H22" t="s">
        <v>44</v>
      </c>
      <c r="I22" t="s">
        <v>23</v>
      </c>
      <c r="J22" t="s">
        <v>12</v>
      </c>
    </row>
    <row r="23" spans="1:10" x14ac:dyDescent="0.2">
      <c r="A23" t="s">
        <v>45</v>
      </c>
      <c r="B23">
        <v>9.77</v>
      </c>
      <c r="C23" t="s">
        <v>10</v>
      </c>
      <c r="D23" t="s">
        <v>35</v>
      </c>
      <c r="E23" t="s">
        <v>22</v>
      </c>
      <c r="F23" t="s">
        <v>12</v>
      </c>
      <c r="G23" t="s">
        <v>22</v>
      </c>
      <c r="H23" t="s">
        <v>44</v>
      </c>
      <c r="I23" t="s">
        <v>23</v>
      </c>
      <c r="J23" t="s">
        <v>12</v>
      </c>
    </row>
    <row r="24" spans="1:10" x14ac:dyDescent="0.2">
      <c r="A24" t="s">
        <v>45</v>
      </c>
      <c r="B24">
        <v>9.77</v>
      </c>
      <c r="C24" t="s">
        <v>10</v>
      </c>
      <c r="D24" t="s">
        <v>36</v>
      </c>
      <c r="E24" t="s">
        <v>22</v>
      </c>
      <c r="F24" t="s">
        <v>12</v>
      </c>
      <c r="G24" t="s">
        <v>22</v>
      </c>
      <c r="H24" t="s">
        <v>44</v>
      </c>
      <c r="I24" t="s">
        <v>23</v>
      </c>
      <c r="J24" t="s">
        <v>12</v>
      </c>
    </row>
    <row r="25" spans="1:10" x14ac:dyDescent="0.2">
      <c r="A25" t="s">
        <v>45</v>
      </c>
      <c r="B25">
        <v>9.77</v>
      </c>
      <c r="C25" t="s">
        <v>10</v>
      </c>
      <c r="D25" t="s">
        <v>37</v>
      </c>
      <c r="E25">
        <v>588568</v>
      </c>
      <c r="F25" t="s">
        <v>12</v>
      </c>
      <c r="G25">
        <v>9088139</v>
      </c>
      <c r="H25" t="s">
        <v>44</v>
      </c>
      <c r="I25" t="s">
        <v>58</v>
      </c>
      <c r="J25" t="s">
        <v>12</v>
      </c>
    </row>
    <row r="26" spans="1:10" x14ac:dyDescent="0.2">
      <c r="A26" t="s">
        <v>45</v>
      </c>
      <c r="B26">
        <v>9.77</v>
      </c>
      <c r="C26" t="s">
        <v>10</v>
      </c>
      <c r="D26" t="s">
        <v>38</v>
      </c>
      <c r="E26" t="s">
        <v>22</v>
      </c>
      <c r="F26" t="s">
        <v>12</v>
      </c>
      <c r="G26" t="s">
        <v>22</v>
      </c>
      <c r="H26" t="s">
        <v>44</v>
      </c>
      <c r="I26" t="s">
        <v>23</v>
      </c>
      <c r="J26" t="s">
        <v>12</v>
      </c>
    </row>
    <row r="27" spans="1:10" x14ac:dyDescent="0.2">
      <c r="A27" t="s">
        <v>45</v>
      </c>
      <c r="B27">
        <v>9.77</v>
      </c>
      <c r="C27" t="s">
        <v>10</v>
      </c>
      <c r="D27" t="s">
        <v>39</v>
      </c>
      <c r="E27" t="s">
        <v>22</v>
      </c>
      <c r="F27" t="s">
        <v>12</v>
      </c>
      <c r="G27" t="s">
        <v>22</v>
      </c>
      <c r="H27" t="s">
        <v>44</v>
      </c>
      <c r="I27" t="s">
        <v>23</v>
      </c>
      <c r="J27" t="s">
        <v>12</v>
      </c>
    </row>
    <row r="28" spans="1:10" x14ac:dyDescent="0.2">
      <c r="A28" t="s">
        <v>45</v>
      </c>
      <c r="B28">
        <v>9.77</v>
      </c>
      <c r="C28" t="s">
        <v>10</v>
      </c>
      <c r="D28" t="s">
        <v>40</v>
      </c>
      <c r="E28">
        <v>41514130</v>
      </c>
      <c r="F28" t="s">
        <v>12</v>
      </c>
      <c r="G28">
        <v>728883969</v>
      </c>
      <c r="H28" t="s">
        <v>44</v>
      </c>
      <c r="I28" t="s">
        <v>59</v>
      </c>
      <c r="J28" t="s">
        <v>12</v>
      </c>
    </row>
    <row r="29" spans="1:10" x14ac:dyDescent="0.2">
      <c r="A29" t="s">
        <v>45</v>
      </c>
      <c r="B29">
        <v>9.77</v>
      </c>
      <c r="C29" t="s">
        <v>10</v>
      </c>
      <c r="D29" t="s">
        <v>41</v>
      </c>
      <c r="E29">
        <v>40714750</v>
      </c>
      <c r="F29" t="s">
        <v>12</v>
      </c>
      <c r="G29">
        <v>672600468</v>
      </c>
      <c r="H29" t="s">
        <v>44</v>
      </c>
      <c r="I29" t="s">
        <v>60</v>
      </c>
      <c r="J2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62</v>
      </c>
      <c r="B2">
        <v>9.77</v>
      </c>
      <c r="C2" t="s">
        <v>43</v>
      </c>
      <c r="D2" t="s">
        <v>11</v>
      </c>
      <c r="E2">
        <v>34245930</v>
      </c>
      <c r="F2" t="s">
        <v>12</v>
      </c>
      <c r="G2">
        <v>543367899</v>
      </c>
      <c r="H2" t="s">
        <v>61</v>
      </c>
      <c r="I2" t="s">
        <v>63</v>
      </c>
      <c r="J2" t="s">
        <v>64</v>
      </c>
    </row>
    <row r="3" spans="1:10" x14ac:dyDescent="0.2">
      <c r="A3" t="s">
        <v>62</v>
      </c>
      <c r="B3">
        <v>9.77</v>
      </c>
      <c r="C3" t="s">
        <v>43</v>
      </c>
      <c r="D3" t="s">
        <v>13</v>
      </c>
      <c r="E3">
        <v>35691916</v>
      </c>
      <c r="F3" t="s">
        <v>12</v>
      </c>
      <c r="G3">
        <v>556780302</v>
      </c>
      <c r="H3" t="s">
        <v>61</v>
      </c>
      <c r="I3" t="s">
        <v>42</v>
      </c>
      <c r="J3" t="s">
        <v>65</v>
      </c>
    </row>
    <row r="4" spans="1:10" x14ac:dyDescent="0.2">
      <c r="A4" t="s">
        <v>62</v>
      </c>
      <c r="B4">
        <v>9.77</v>
      </c>
      <c r="C4" t="s">
        <v>43</v>
      </c>
      <c r="D4" t="s">
        <v>14</v>
      </c>
      <c r="E4">
        <v>33232468</v>
      </c>
      <c r="F4" t="s">
        <v>12</v>
      </c>
      <c r="G4">
        <v>540717684</v>
      </c>
      <c r="H4" t="s">
        <v>61</v>
      </c>
      <c r="I4" t="s">
        <v>66</v>
      </c>
      <c r="J4" t="s">
        <v>67</v>
      </c>
    </row>
    <row r="5" spans="1:10" x14ac:dyDescent="0.2">
      <c r="A5" t="s">
        <v>62</v>
      </c>
      <c r="B5">
        <v>9.77</v>
      </c>
      <c r="C5" t="s">
        <v>43</v>
      </c>
      <c r="D5" t="s">
        <v>15</v>
      </c>
      <c r="E5">
        <v>35034826</v>
      </c>
      <c r="F5" t="s">
        <v>12</v>
      </c>
      <c r="G5">
        <v>557987247</v>
      </c>
      <c r="H5" t="s">
        <v>61</v>
      </c>
      <c r="I5" t="s">
        <v>68</v>
      </c>
      <c r="J5" t="s">
        <v>69</v>
      </c>
    </row>
    <row r="6" spans="1:10" x14ac:dyDescent="0.2">
      <c r="A6" t="s">
        <v>62</v>
      </c>
      <c r="B6">
        <v>9.77</v>
      </c>
      <c r="C6" t="s">
        <v>43</v>
      </c>
      <c r="D6" t="s">
        <v>16</v>
      </c>
      <c r="E6">
        <v>34560459</v>
      </c>
      <c r="F6" t="s">
        <v>12</v>
      </c>
      <c r="G6">
        <v>582035562</v>
      </c>
      <c r="H6" t="s">
        <v>61</v>
      </c>
      <c r="I6" t="s">
        <v>70</v>
      </c>
      <c r="J6" t="s">
        <v>71</v>
      </c>
    </row>
    <row r="7" spans="1:10" x14ac:dyDescent="0.2">
      <c r="A7" t="s">
        <v>62</v>
      </c>
      <c r="B7">
        <v>9.77</v>
      </c>
      <c r="C7" t="s">
        <v>43</v>
      </c>
      <c r="D7" t="s">
        <v>17</v>
      </c>
      <c r="E7">
        <v>32659500</v>
      </c>
      <c r="F7" t="s">
        <v>12</v>
      </c>
      <c r="G7">
        <v>540897844</v>
      </c>
      <c r="H7" t="s">
        <v>61</v>
      </c>
      <c r="I7" t="s">
        <v>72</v>
      </c>
      <c r="J7" t="s">
        <v>73</v>
      </c>
    </row>
    <row r="8" spans="1:10" x14ac:dyDescent="0.2">
      <c r="A8" t="s">
        <v>62</v>
      </c>
      <c r="B8">
        <v>9.77</v>
      </c>
      <c r="C8" t="s">
        <v>43</v>
      </c>
      <c r="D8" t="s">
        <v>18</v>
      </c>
      <c r="E8">
        <v>32748979</v>
      </c>
      <c r="F8" t="s">
        <v>12</v>
      </c>
      <c r="G8">
        <v>574870255</v>
      </c>
      <c r="H8" t="s">
        <v>61</v>
      </c>
      <c r="I8" t="s">
        <v>74</v>
      </c>
      <c r="J8" t="s">
        <v>75</v>
      </c>
    </row>
    <row r="9" spans="1:10" x14ac:dyDescent="0.2">
      <c r="A9" t="s">
        <v>62</v>
      </c>
      <c r="B9">
        <v>9.77</v>
      </c>
      <c r="C9" t="s">
        <v>43</v>
      </c>
      <c r="D9" t="s">
        <v>19</v>
      </c>
      <c r="E9">
        <v>34628586</v>
      </c>
      <c r="F9" t="s">
        <v>12</v>
      </c>
      <c r="G9">
        <v>563241910</v>
      </c>
      <c r="H9" t="s">
        <v>61</v>
      </c>
      <c r="I9" t="s">
        <v>42</v>
      </c>
      <c r="J9" t="s">
        <v>76</v>
      </c>
    </row>
    <row r="10" spans="1:10" x14ac:dyDescent="0.2">
      <c r="A10" t="s">
        <v>62</v>
      </c>
      <c r="B10">
        <v>9.77</v>
      </c>
      <c r="C10" t="s">
        <v>43</v>
      </c>
      <c r="D10" t="s">
        <v>20</v>
      </c>
      <c r="E10">
        <v>34553471</v>
      </c>
      <c r="F10" t="s">
        <v>12</v>
      </c>
      <c r="G10">
        <v>544930324</v>
      </c>
      <c r="H10" t="s">
        <v>61</v>
      </c>
      <c r="I10" t="s">
        <v>77</v>
      </c>
      <c r="J10" t="s">
        <v>78</v>
      </c>
    </row>
    <row r="11" spans="1:10" x14ac:dyDescent="0.2">
      <c r="A11" t="s">
        <v>62</v>
      </c>
      <c r="B11">
        <v>9.77</v>
      </c>
      <c r="C11" t="s">
        <v>43</v>
      </c>
      <c r="D11" t="s">
        <v>21</v>
      </c>
      <c r="E11">
        <v>14347390</v>
      </c>
      <c r="F11" t="s">
        <v>12</v>
      </c>
      <c r="G11">
        <v>233329489</v>
      </c>
      <c r="H11" t="s">
        <v>61</v>
      </c>
      <c r="I11" t="s">
        <v>42</v>
      </c>
      <c r="J11" t="s">
        <v>79</v>
      </c>
    </row>
    <row r="12" spans="1:10" x14ac:dyDescent="0.2">
      <c r="A12" t="s">
        <v>62</v>
      </c>
      <c r="B12">
        <v>9.77</v>
      </c>
      <c r="C12" t="s">
        <v>43</v>
      </c>
      <c r="D12" t="s">
        <v>24</v>
      </c>
      <c r="E12">
        <v>14775864</v>
      </c>
      <c r="F12" t="s">
        <v>12</v>
      </c>
      <c r="G12">
        <v>241538011</v>
      </c>
      <c r="H12" t="s">
        <v>61</v>
      </c>
      <c r="I12" t="s">
        <v>42</v>
      </c>
      <c r="J12" t="s">
        <v>80</v>
      </c>
    </row>
    <row r="13" spans="1:10" x14ac:dyDescent="0.2">
      <c r="A13" t="s">
        <v>62</v>
      </c>
      <c r="B13">
        <v>9.77</v>
      </c>
      <c r="C13" t="s">
        <v>43</v>
      </c>
      <c r="D13" t="s">
        <v>25</v>
      </c>
      <c r="E13">
        <v>14843143</v>
      </c>
      <c r="F13" t="s">
        <v>12</v>
      </c>
      <c r="G13">
        <v>238124139</v>
      </c>
      <c r="H13" t="s">
        <v>61</v>
      </c>
      <c r="I13" t="s">
        <v>42</v>
      </c>
      <c r="J13" t="s">
        <v>81</v>
      </c>
    </row>
    <row r="14" spans="1:10" x14ac:dyDescent="0.2">
      <c r="A14" t="s">
        <v>62</v>
      </c>
      <c r="B14">
        <v>9.77</v>
      </c>
      <c r="C14" t="s">
        <v>43</v>
      </c>
      <c r="D14" t="s">
        <v>26</v>
      </c>
      <c r="E14">
        <v>16722376</v>
      </c>
      <c r="F14" t="s">
        <v>12</v>
      </c>
      <c r="G14">
        <v>265373547</v>
      </c>
      <c r="H14" t="s">
        <v>61</v>
      </c>
      <c r="I14" t="s">
        <v>42</v>
      </c>
      <c r="J14" t="s">
        <v>82</v>
      </c>
    </row>
    <row r="15" spans="1:10" x14ac:dyDescent="0.2">
      <c r="A15" t="s">
        <v>62</v>
      </c>
      <c r="B15">
        <v>9.77</v>
      </c>
      <c r="C15" t="s">
        <v>43</v>
      </c>
      <c r="D15" t="s">
        <v>27</v>
      </c>
      <c r="E15">
        <v>14976683</v>
      </c>
      <c r="F15" t="s">
        <v>12</v>
      </c>
      <c r="G15">
        <v>242846046</v>
      </c>
      <c r="H15" t="s">
        <v>61</v>
      </c>
      <c r="I15" t="s">
        <v>42</v>
      </c>
      <c r="J15" t="s">
        <v>83</v>
      </c>
    </row>
    <row r="16" spans="1:10" x14ac:dyDescent="0.2">
      <c r="A16" t="s">
        <v>62</v>
      </c>
      <c r="B16">
        <v>9.77</v>
      </c>
      <c r="C16" t="s">
        <v>43</v>
      </c>
      <c r="D16" t="s">
        <v>28</v>
      </c>
      <c r="E16">
        <v>16309034</v>
      </c>
      <c r="F16" t="s">
        <v>12</v>
      </c>
      <c r="G16">
        <v>256007249</v>
      </c>
      <c r="H16" t="s">
        <v>61</v>
      </c>
      <c r="I16" t="s">
        <v>42</v>
      </c>
      <c r="J16" t="s">
        <v>84</v>
      </c>
    </row>
    <row r="17" spans="1:10" x14ac:dyDescent="0.2">
      <c r="A17" t="s">
        <v>62</v>
      </c>
      <c r="B17">
        <v>9.77</v>
      </c>
      <c r="C17" t="s">
        <v>43</v>
      </c>
      <c r="D17" t="s">
        <v>29</v>
      </c>
      <c r="E17">
        <v>16229423</v>
      </c>
      <c r="F17" t="s">
        <v>12</v>
      </c>
      <c r="G17">
        <v>259042007</v>
      </c>
      <c r="H17" t="s">
        <v>61</v>
      </c>
      <c r="I17" t="s">
        <v>42</v>
      </c>
      <c r="J17" t="s">
        <v>85</v>
      </c>
    </row>
    <row r="18" spans="1:10" x14ac:dyDescent="0.2">
      <c r="A18" t="s">
        <v>62</v>
      </c>
      <c r="B18">
        <v>9.77</v>
      </c>
      <c r="C18" t="s">
        <v>43</v>
      </c>
      <c r="D18" t="s">
        <v>30</v>
      </c>
      <c r="E18">
        <v>15923652</v>
      </c>
      <c r="F18" t="s">
        <v>12</v>
      </c>
      <c r="G18">
        <v>262113271</v>
      </c>
      <c r="H18" t="s">
        <v>61</v>
      </c>
      <c r="I18" t="s">
        <v>86</v>
      </c>
      <c r="J18" t="s">
        <v>87</v>
      </c>
    </row>
    <row r="19" spans="1:10" x14ac:dyDescent="0.2">
      <c r="A19" t="s">
        <v>62</v>
      </c>
      <c r="B19">
        <v>9.77</v>
      </c>
      <c r="C19" t="s">
        <v>43</v>
      </c>
      <c r="D19" t="s">
        <v>31</v>
      </c>
      <c r="E19">
        <v>16470625</v>
      </c>
      <c r="F19" t="s">
        <v>12</v>
      </c>
      <c r="G19">
        <v>258368257</v>
      </c>
      <c r="H19" t="s">
        <v>61</v>
      </c>
      <c r="I19" t="s">
        <v>42</v>
      </c>
      <c r="J19" t="s">
        <v>88</v>
      </c>
    </row>
    <row r="20" spans="1:10" x14ac:dyDescent="0.2">
      <c r="A20" t="s">
        <v>62</v>
      </c>
      <c r="B20">
        <v>9.77</v>
      </c>
      <c r="C20" t="s">
        <v>43</v>
      </c>
      <c r="D20" t="s">
        <v>32</v>
      </c>
      <c r="E20">
        <v>15859895</v>
      </c>
      <c r="F20" t="s">
        <v>12</v>
      </c>
      <c r="G20">
        <v>265718833</v>
      </c>
      <c r="H20" t="s">
        <v>61</v>
      </c>
      <c r="I20" t="s">
        <v>42</v>
      </c>
      <c r="J20" t="s">
        <v>89</v>
      </c>
    </row>
    <row r="21" spans="1:10" x14ac:dyDescent="0.2">
      <c r="A21" t="s">
        <v>62</v>
      </c>
      <c r="B21">
        <v>9.77</v>
      </c>
      <c r="C21" t="s">
        <v>43</v>
      </c>
      <c r="D21" t="s">
        <v>33</v>
      </c>
      <c r="E21">
        <v>16705466</v>
      </c>
      <c r="F21" t="s">
        <v>12</v>
      </c>
      <c r="G21">
        <v>270152862</v>
      </c>
      <c r="H21" t="s">
        <v>61</v>
      </c>
      <c r="I21" t="s">
        <v>90</v>
      </c>
      <c r="J21" t="s">
        <v>91</v>
      </c>
    </row>
    <row r="22" spans="1:10" x14ac:dyDescent="0.2">
      <c r="A22" t="s">
        <v>62</v>
      </c>
      <c r="B22">
        <v>9.77</v>
      </c>
      <c r="C22" t="s">
        <v>43</v>
      </c>
      <c r="D22" t="s">
        <v>34</v>
      </c>
      <c r="E22">
        <v>13631391</v>
      </c>
      <c r="F22" t="s">
        <v>12</v>
      </c>
      <c r="G22">
        <v>234936703</v>
      </c>
      <c r="H22" t="s">
        <v>61</v>
      </c>
      <c r="I22" t="s">
        <v>42</v>
      </c>
      <c r="J22" t="s">
        <v>92</v>
      </c>
    </row>
    <row r="23" spans="1:10" x14ac:dyDescent="0.2">
      <c r="A23" t="s">
        <v>62</v>
      </c>
      <c r="B23">
        <v>9.77</v>
      </c>
      <c r="C23" t="s">
        <v>43</v>
      </c>
      <c r="D23" t="s">
        <v>35</v>
      </c>
      <c r="E23">
        <v>15209788</v>
      </c>
      <c r="F23" t="s">
        <v>12</v>
      </c>
      <c r="G23">
        <v>258763278</v>
      </c>
      <c r="H23" t="s">
        <v>61</v>
      </c>
      <c r="I23" t="s">
        <v>93</v>
      </c>
      <c r="J23" t="s">
        <v>94</v>
      </c>
    </row>
    <row r="24" spans="1:10" x14ac:dyDescent="0.2">
      <c r="A24" t="s">
        <v>62</v>
      </c>
      <c r="B24">
        <v>9.77</v>
      </c>
      <c r="C24" t="s">
        <v>43</v>
      </c>
      <c r="D24" t="s">
        <v>36</v>
      </c>
      <c r="E24">
        <v>15001225</v>
      </c>
      <c r="F24" t="s">
        <v>12</v>
      </c>
      <c r="G24">
        <v>239558194</v>
      </c>
      <c r="H24" t="s">
        <v>61</v>
      </c>
      <c r="I24" t="s">
        <v>42</v>
      </c>
      <c r="J24" t="s">
        <v>95</v>
      </c>
    </row>
    <row r="25" spans="1:10" x14ac:dyDescent="0.2">
      <c r="A25" t="s">
        <v>62</v>
      </c>
      <c r="B25">
        <v>9.77</v>
      </c>
      <c r="C25" t="s">
        <v>43</v>
      </c>
      <c r="D25" t="s">
        <v>37</v>
      </c>
      <c r="E25">
        <v>16999806</v>
      </c>
      <c r="F25" t="s">
        <v>12</v>
      </c>
      <c r="G25">
        <v>271149806</v>
      </c>
      <c r="H25" t="s">
        <v>61</v>
      </c>
      <c r="I25" t="s">
        <v>42</v>
      </c>
      <c r="J25" t="s">
        <v>96</v>
      </c>
    </row>
    <row r="26" spans="1:10" x14ac:dyDescent="0.2">
      <c r="A26" t="s">
        <v>62</v>
      </c>
      <c r="B26">
        <v>9.77</v>
      </c>
      <c r="C26" t="s">
        <v>43</v>
      </c>
      <c r="D26" t="s">
        <v>38</v>
      </c>
      <c r="E26">
        <v>29703326</v>
      </c>
      <c r="F26" t="s">
        <v>12</v>
      </c>
      <c r="G26">
        <v>507489049</v>
      </c>
      <c r="H26" t="s">
        <v>61</v>
      </c>
      <c r="I26" t="s">
        <v>97</v>
      </c>
      <c r="J26" t="s">
        <v>98</v>
      </c>
    </row>
    <row r="27" spans="1:10" x14ac:dyDescent="0.2">
      <c r="A27" t="s">
        <v>62</v>
      </c>
      <c r="B27">
        <v>9.77</v>
      </c>
      <c r="C27" t="s">
        <v>43</v>
      </c>
      <c r="D27" t="s">
        <v>39</v>
      </c>
      <c r="E27">
        <v>32920685</v>
      </c>
      <c r="F27" t="s">
        <v>12</v>
      </c>
      <c r="G27">
        <v>554919421</v>
      </c>
      <c r="H27" t="s">
        <v>61</v>
      </c>
      <c r="I27" t="s">
        <v>99</v>
      </c>
      <c r="J27" t="s">
        <v>100</v>
      </c>
    </row>
    <row r="28" spans="1:10" x14ac:dyDescent="0.2">
      <c r="A28" t="s">
        <v>62</v>
      </c>
      <c r="B28">
        <v>9.77</v>
      </c>
      <c r="C28" t="s">
        <v>43</v>
      </c>
      <c r="D28" t="s">
        <v>40</v>
      </c>
      <c r="E28">
        <v>27435527</v>
      </c>
      <c r="F28" t="s">
        <v>12</v>
      </c>
      <c r="G28">
        <v>471493212</v>
      </c>
      <c r="H28" t="s">
        <v>61</v>
      </c>
      <c r="I28" t="s">
        <v>101</v>
      </c>
      <c r="J28" t="s">
        <v>102</v>
      </c>
    </row>
    <row r="29" spans="1:10" x14ac:dyDescent="0.2">
      <c r="A29" t="s">
        <v>62</v>
      </c>
      <c r="B29">
        <v>9.77</v>
      </c>
      <c r="C29" t="s">
        <v>43</v>
      </c>
      <c r="D29" t="s">
        <v>41</v>
      </c>
      <c r="E29">
        <v>27889818</v>
      </c>
      <c r="F29" t="s">
        <v>12</v>
      </c>
      <c r="G29">
        <v>445788523</v>
      </c>
      <c r="H29" t="s">
        <v>61</v>
      </c>
      <c r="I29" t="s">
        <v>103</v>
      </c>
      <c r="J29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9"/>
  <sheetViews>
    <sheetView workbookViewId="0">
      <selection activeCell="D26" sqref="D26:D29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105</v>
      </c>
      <c r="B2">
        <v>10.26</v>
      </c>
      <c r="C2" t="s">
        <v>10</v>
      </c>
      <c r="D2" t="s">
        <v>11</v>
      </c>
      <c r="E2">
        <v>9112608</v>
      </c>
      <c r="F2" t="s">
        <v>12</v>
      </c>
      <c r="G2">
        <v>142915445</v>
      </c>
      <c r="H2" t="s">
        <v>106</v>
      </c>
      <c r="I2" t="s">
        <v>107</v>
      </c>
      <c r="J2" t="s">
        <v>12</v>
      </c>
    </row>
    <row r="3" spans="1:10" x14ac:dyDescent="0.2">
      <c r="A3" t="s">
        <v>105</v>
      </c>
      <c r="B3">
        <v>10.26</v>
      </c>
      <c r="C3" t="s">
        <v>10</v>
      </c>
      <c r="D3" t="s">
        <v>13</v>
      </c>
      <c r="E3">
        <v>4766879</v>
      </c>
      <c r="F3" t="s">
        <v>12</v>
      </c>
      <c r="G3">
        <v>75929814</v>
      </c>
      <c r="H3" t="s">
        <v>106</v>
      </c>
      <c r="I3" t="s">
        <v>108</v>
      </c>
      <c r="J3" t="s">
        <v>12</v>
      </c>
    </row>
    <row r="4" spans="1:10" x14ac:dyDescent="0.2">
      <c r="A4" t="s">
        <v>105</v>
      </c>
      <c r="B4">
        <v>10.26</v>
      </c>
      <c r="C4" t="s">
        <v>10</v>
      </c>
      <c r="D4" t="s">
        <v>14</v>
      </c>
      <c r="E4">
        <v>6392080</v>
      </c>
      <c r="F4" t="s">
        <v>12</v>
      </c>
      <c r="G4">
        <v>94603545</v>
      </c>
      <c r="H4" t="s">
        <v>106</v>
      </c>
      <c r="I4" t="s">
        <v>109</v>
      </c>
      <c r="J4" t="s">
        <v>12</v>
      </c>
    </row>
    <row r="5" spans="1:10" x14ac:dyDescent="0.2">
      <c r="A5" t="s">
        <v>105</v>
      </c>
      <c r="B5">
        <v>10.26</v>
      </c>
      <c r="C5" t="s">
        <v>10</v>
      </c>
      <c r="D5" t="s">
        <v>15</v>
      </c>
      <c r="E5">
        <v>11540680</v>
      </c>
      <c r="F5" t="s">
        <v>12</v>
      </c>
      <c r="G5">
        <v>179534241</v>
      </c>
      <c r="H5" t="s">
        <v>106</v>
      </c>
      <c r="I5" t="s">
        <v>110</v>
      </c>
      <c r="J5" t="s">
        <v>12</v>
      </c>
    </row>
    <row r="6" spans="1:10" x14ac:dyDescent="0.2">
      <c r="A6" t="s">
        <v>105</v>
      </c>
      <c r="B6">
        <v>10.26</v>
      </c>
      <c r="C6" t="s">
        <v>10</v>
      </c>
      <c r="D6" t="s">
        <v>16</v>
      </c>
      <c r="E6">
        <v>5663073</v>
      </c>
      <c r="F6" t="s">
        <v>12</v>
      </c>
      <c r="G6">
        <v>92978953</v>
      </c>
      <c r="H6" t="s">
        <v>106</v>
      </c>
      <c r="I6" t="s">
        <v>111</v>
      </c>
      <c r="J6" t="s">
        <v>12</v>
      </c>
    </row>
    <row r="7" spans="1:10" x14ac:dyDescent="0.2">
      <c r="A7" t="s">
        <v>105</v>
      </c>
      <c r="B7">
        <v>10.26</v>
      </c>
      <c r="C7" t="s">
        <v>10</v>
      </c>
      <c r="D7" t="s">
        <v>17</v>
      </c>
      <c r="E7">
        <v>7960812</v>
      </c>
      <c r="F7" t="s">
        <v>12</v>
      </c>
      <c r="G7">
        <v>120011511</v>
      </c>
      <c r="H7" t="s">
        <v>106</v>
      </c>
      <c r="I7" t="s">
        <v>112</v>
      </c>
      <c r="J7" t="s">
        <v>12</v>
      </c>
    </row>
    <row r="8" spans="1:10" x14ac:dyDescent="0.2">
      <c r="A8" t="s">
        <v>105</v>
      </c>
      <c r="B8">
        <v>10.26</v>
      </c>
      <c r="C8" t="s">
        <v>10</v>
      </c>
      <c r="D8" t="s">
        <v>18</v>
      </c>
      <c r="E8">
        <v>5981467</v>
      </c>
      <c r="F8" t="s">
        <v>12</v>
      </c>
      <c r="G8">
        <v>87898042</v>
      </c>
      <c r="H8" t="s">
        <v>106</v>
      </c>
      <c r="I8" t="s">
        <v>113</v>
      </c>
      <c r="J8" t="s">
        <v>12</v>
      </c>
    </row>
    <row r="9" spans="1:10" x14ac:dyDescent="0.2">
      <c r="A9" t="s">
        <v>105</v>
      </c>
      <c r="B9">
        <v>10.26</v>
      </c>
      <c r="C9" t="s">
        <v>10</v>
      </c>
      <c r="D9" t="s">
        <v>19</v>
      </c>
      <c r="E9">
        <v>6380247</v>
      </c>
      <c r="F9" t="s">
        <v>12</v>
      </c>
      <c r="G9">
        <v>96681314</v>
      </c>
      <c r="H9" t="s">
        <v>106</v>
      </c>
      <c r="I9" t="s">
        <v>114</v>
      </c>
      <c r="J9" t="s">
        <v>12</v>
      </c>
    </row>
    <row r="10" spans="1:10" x14ac:dyDescent="0.2">
      <c r="A10" t="s">
        <v>105</v>
      </c>
      <c r="B10">
        <v>10.26</v>
      </c>
      <c r="C10" t="s">
        <v>10</v>
      </c>
      <c r="D10" t="s">
        <v>20</v>
      </c>
      <c r="E10">
        <v>9350500</v>
      </c>
      <c r="F10" t="s">
        <v>12</v>
      </c>
      <c r="G10">
        <v>146710680</v>
      </c>
      <c r="H10" t="s">
        <v>106</v>
      </c>
      <c r="I10" t="s">
        <v>115</v>
      </c>
      <c r="J10" t="s">
        <v>12</v>
      </c>
    </row>
    <row r="11" spans="1:10" x14ac:dyDescent="0.2">
      <c r="A11" t="s">
        <v>105</v>
      </c>
      <c r="B11">
        <v>10.26</v>
      </c>
      <c r="C11" t="s">
        <v>10</v>
      </c>
      <c r="D11" t="s">
        <v>21</v>
      </c>
      <c r="E11">
        <v>76804</v>
      </c>
      <c r="F11" t="s">
        <v>12</v>
      </c>
      <c r="G11">
        <v>1544711</v>
      </c>
      <c r="H11" t="s">
        <v>106</v>
      </c>
      <c r="I11" t="s">
        <v>116</v>
      </c>
      <c r="J11" t="s">
        <v>12</v>
      </c>
    </row>
    <row r="12" spans="1:10" x14ac:dyDescent="0.2">
      <c r="A12" t="s">
        <v>105</v>
      </c>
      <c r="B12">
        <v>10.26</v>
      </c>
      <c r="C12" t="s">
        <v>10</v>
      </c>
      <c r="D12" t="s">
        <v>24</v>
      </c>
      <c r="E12">
        <v>90005</v>
      </c>
      <c r="F12" t="s">
        <v>12</v>
      </c>
      <c r="G12">
        <v>1951330</v>
      </c>
      <c r="H12" t="s">
        <v>106</v>
      </c>
      <c r="I12" t="s">
        <v>117</v>
      </c>
      <c r="J12" t="s">
        <v>12</v>
      </c>
    </row>
    <row r="13" spans="1:10" x14ac:dyDescent="0.2">
      <c r="A13" t="s">
        <v>105</v>
      </c>
      <c r="B13">
        <v>10.26</v>
      </c>
      <c r="C13" t="s">
        <v>10</v>
      </c>
      <c r="D13" t="s">
        <v>25</v>
      </c>
      <c r="E13">
        <v>54634</v>
      </c>
      <c r="F13" t="s">
        <v>12</v>
      </c>
      <c r="G13">
        <v>826373</v>
      </c>
      <c r="H13" t="s">
        <v>106</v>
      </c>
      <c r="I13" t="s">
        <v>118</v>
      </c>
      <c r="J13" t="s">
        <v>12</v>
      </c>
    </row>
    <row r="14" spans="1:10" x14ac:dyDescent="0.2">
      <c r="A14" t="s">
        <v>105</v>
      </c>
      <c r="B14">
        <v>10.26</v>
      </c>
      <c r="C14" t="s">
        <v>10</v>
      </c>
      <c r="D14" t="s">
        <v>26</v>
      </c>
      <c r="E14">
        <v>881377</v>
      </c>
      <c r="F14" t="s">
        <v>12</v>
      </c>
      <c r="G14">
        <v>13845213</v>
      </c>
      <c r="H14" t="s">
        <v>106</v>
      </c>
      <c r="I14" t="s">
        <v>119</v>
      </c>
      <c r="J14" t="s">
        <v>12</v>
      </c>
    </row>
    <row r="15" spans="1:10" x14ac:dyDescent="0.2">
      <c r="A15" t="s">
        <v>105</v>
      </c>
      <c r="B15">
        <v>10.26</v>
      </c>
      <c r="C15" t="s">
        <v>10</v>
      </c>
      <c r="D15" t="s">
        <v>27</v>
      </c>
      <c r="E15">
        <v>696701</v>
      </c>
      <c r="F15" t="s">
        <v>12</v>
      </c>
      <c r="G15">
        <v>10138831</v>
      </c>
      <c r="H15" t="s">
        <v>106</v>
      </c>
      <c r="I15" t="s">
        <v>120</v>
      </c>
      <c r="J15" t="s">
        <v>12</v>
      </c>
    </row>
    <row r="16" spans="1:10" x14ac:dyDescent="0.2">
      <c r="A16" t="s">
        <v>105</v>
      </c>
      <c r="B16">
        <v>10.26</v>
      </c>
      <c r="C16" t="s">
        <v>10</v>
      </c>
      <c r="D16" t="s">
        <v>28</v>
      </c>
      <c r="E16">
        <v>599628</v>
      </c>
      <c r="F16" t="s">
        <v>12</v>
      </c>
      <c r="G16">
        <v>9398170</v>
      </c>
      <c r="H16" t="s">
        <v>106</v>
      </c>
      <c r="I16" t="s">
        <v>121</v>
      </c>
      <c r="J16" t="s">
        <v>12</v>
      </c>
    </row>
    <row r="17" spans="1:10" x14ac:dyDescent="0.2">
      <c r="A17" t="s">
        <v>105</v>
      </c>
      <c r="B17">
        <v>10.26</v>
      </c>
      <c r="C17" t="s">
        <v>10</v>
      </c>
      <c r="D17" t="s">
        <v>29</v>
      </c>
      <c r="E17">
        <v>867059</v>
      </c>
      <c r="F17" t="s">
        <v>12</v>
      </c>
      <c r="G17">
        <v>13849964</v>
      </c>
      <c r="H17" t="s">
        <v>106</v>
      </c>
      <c r="I17" t="s">
        <v>122</v>
      </c>
      <c r="J17" t="s">
        <v>12</v>
      </c>
    </row>
    <row r="18" spans="1:10" x14ac:dyDescent="0.2">
      <c r="A18" t="s">
        <v>105</v>
      </c>
      <c r="B18">
        <v>10.26</v>
      </c>
      <c r="C18" t="s">
        <v>10</v>
      </c>
      <c r="D18" t="s">
        <v>30</v>
      </c>
      <c r="E18">
        <v>580943</v>
      </c>
      <c r="F18" t="s">
        <v>12</v>
      </c>
      <c r="G18">
        <v>9442766</v>
      </c>
      <c r="H18" t="s">
        <v>106</v>
      </c>
      <c r="I18" t="s">
        <v>123</v>
      </c>
      <c r="J18" t="s">
        <v>12</v>
      </c>
    </row>
    <row r="19" spans="1:10" x14ac:dyDescent="0.2">
      <c r="A19" t="s">
        <v>105</v>
      </c>
      <c r="B19">
        <v>10.26</v>
      </c>
      <c r="C19" t="s">
        <v>10</v>
      </c>
      <c r="D19" t="s">
        <v>31</v>
      </c>
      <c r="E19">
        <v>794009</v>
      </c>
      <c r="F19" t="s">
        <v>12</v>
      </c>
      <c r="G19">
        <v>11521969</v>
      </c>
      <c r="H19" t="s">
        <v>106</v>
      </c>
      <c r="I19" t="s">
        <v>124</v>
      </c>
      <c r="J19" t="s">
        <v>12</v>
      </c>
    </row>
    <row r="20" spans="1:10" x14ac:dyDescent="0.2">
      <c r="A20" t="s">
        <v>105</v>
      </c>
      <c r="B20">
        <v>10.26</v>
      </c>
      <c r="C20" t="s">
        <v>10</v>
      </c>
      <c r="D20" t="s">
        <v>32</v>
      </c>
      <c r="E20">
        <v>1499643</v>
      </c>
      <c r="F20" t="s">
        <v>12</v>
      </c>
      <c r="G20">
        <v>24999394</v>
      </c>
      <c r="H20" t="s">
        <v>106</v>
      </c>
      <c r="I20" t="s">
        <v>125</v>
      </c>
      <c r="J20" t="s">
        <v>12</v>
      </c>
    </row>
    <row r="21" spans="1:10" x14ac:dyDescent="0.2">
      <c r="A21" t="s">
        <v>105</v>
      </c>
      <c r="B21">
        <v>10.26</v>
      </c>
      <c r="C21" t="s">
        <v>10</v>
      </c>
      <c r="D21" t="s">
        <v>33</v>
      </c>
      <c r="E21">
        <v>1046557</v>
      </c>
      <c r="F21" t="s">
        <v>12</v>
      </c>
      <c r="G21">
        <v>15897956</v>
      </c>
      <c r="H21" t="s">
        <v>106</v>
      </c>
      <c r="I21" t="s">
        <v>126</v>
      </c>
      <c r="J21" t="s">
        <v>12</v>
      </c>
    </row>
    <row r="22" spans="1:10" x14ac:dyDescent="0.2">
      <c r="A22" t="s">
        <v>105</v>
      </c>
      <c r="B22">
        <v>10.26</v>
      </c>
      <c r="C22" t="s">
        <v>10</v>
      </c>
      <c r="D22" t="s">
        <v>34</v>
      </c>
      <c r="E22">
        <v>77742</v>
      </c>
      <c r="F22" t="s">
        <v>12</v>
      </c>
      <c r="G22">
        <v>1866398</v>
      </c>
      <c r="H22" t="s">
        <v>106</v>
      </c>
      <c r="I22" t="s">
        <v>127</v>
      </c>
      <c r="J22" t="s">
        <v>12</v>
      </c>
    </row>
    <row r="23" spans="1:10" x14ac:dyDescent="0.2">
      <c r="A23" t="s">
        <v>105</v>
      </c>
      <c r="B23">
        <v>10.26</v>
      </c>
      <c r="C23" t="s">
        <v>10</v>
      </c>
      <c r="D23" t="s">
        <v>35</v>
      </c>
      <c r="E23">
        <v>91063</v>
      </c>
      <c r="F23" t="s">
        <v>12</v>
      </c>
      <c r="G23">
        <v>2202371</v>
      </c>
      <c r="H23" t="s">
        <v>106</v>
      </c>
      <c r="I23" t="s">
        <v>128</v>
      </c>
      <c r="J23" t="s">
        <v>12</v>
      </c>
    </row>
    <row r="24" spans="1:10" x14ac:dyDescent="0.2">
      <c r="A24" t="s">
        <v>105</v>
      </c>
      <c r="B24">
        <v>10.26</v>
      </c>
      <c r="C24" t="s">
        <v>10</v>
      </c>
      <c r="D24" t="s">
        <v>36</v>
      </c>
      <c r="E24">
        <v>85874</v>
      </c>
      <c r="F24" t="s">
        <v>12</v>
      </c>
      <c r="G24">
        <v>1183028</v>
      </c>
      <c r="H24" t="s">
        <v>106</v>
      </c>
      <c r="I24" t="s">
        <v>129</v>
      </c>
      <c r="J24" t="s">
        <v>12</v>
      </c>
    </row>
    <row r="25" spans="1:10" x14ac:dyDescent="0.2">
      <c r="A25" t="s">
        <v>105</v>
      </c>
      <c r="B25">
        <v>10.26</v>
      </c>
      <c r="C25" t="s">
        <v>10</v>
      </c>
      <c r="D25" t="s">
        <v>37</v>
      </c>
      <c r="E25">
        <v>1077584</v>
      </c>
      <c r="F25" t="s">
        <v>12</v>
      </c>
      <c r="G25">
        <v>16476928</v>
      </c>
      <c r="H25" t="s">
        <v>106</v>
      </c>
      <c r="I25" t="s">
        <v>130</v>
      </c>
      <c r="J25" t="s">
        <v>12</v>
      </c>
    </row>
    <row r="26" spans="1:10" x14ac:dyDescent="0.2">
      <c r="A26" t="s">
        <v>105</v>
      </c>
      <c r="B26">
        <v>10.26</v>
      </c>
      <c r="C26" t="s">
        <v>10</v>
      </c>
      <c r="D26" t="s">
        <v>38</v>
      </c>
      <c r="E26">
        <v>41995149</v>
      </c>
      <c r="F26" t="s">
        <v>12</v>
      </c>
      <c r="G26">
        <v>661565949</v>
      </c>
      <c r="H26" t="s">
        <v>106</v>
      </c>
      <c r="I26" t="s">
        <v>131</v>
      </c>
      <c r="J26" t="s">
        <v>12</v>
      </c>
    </row>
    <row r="27" spans="1:10" x14ac:dyDescent="0.2">
      <c r="A27" t="s">
        <v>105</v>
      </c>
      <c r="B27">
        <v>10.26</v>
      </c>
      <c r="C27" t="s">
        <v>10</v>
      </c>
      <c r="D27" t="s">
        <v>39</v>
      </c>
      <c r="E27">
        <v>39891411</v>
      </c>
      <c r="F27" t="s">
        <v>12</v>
      </c>
      <c r="G27">
        <v>717132734</v>
      </c>
      <c r="H27" t="s">
        <v>106</v>
      </c>
      <c r="I27" t="s">
        <v>132</v>
      </c>
      <c r="J27" t="s">
        <v>12</v>
      </c>
    </row>
    <row r="28" spans="1:10" x14ac:dyDescent="0.2">
      <c r="A28" t="s">
        <v>105</v>
      </c>
      <c r="B28">
        <v>10.26</v>
      </c>
      <c r="C28" t="s">
        <v>10</v>
      </c>
      <c r="D28" t="s">
        <v>40</v>
      </c>
      <c r="E28">
        <v>52975</v>
      </c>
      <c r="F28" t="s">
        <v>12</v>
      </c>
      <c r="G28">
        <v>1055569</v>
      </c>
      <c r="H28" t="s">
        <v>106</v>
      </c>
      <c r="I28" t="s">
        <v>133</v>
      </c>
      <c r="J28" t="s">
        <v>12</v>
      </c>
    </row>
    <row r="29" spans="1:10" x14ac:dyDescent="0.2">
      <c r="A29" t="s">
        <v>105</v>
      </c>
      <c r="B29">
        <v>10.26</v>
      </c>
      <c r="C29" t="s">
        <v>10</v>
      </c>
      <c r="D29" t="s">
        <v>41</v>
      </c>
      <c r="E29">
        <v>61466</v>
      </c>
      <c r="F29" t="s">
        <v>12</v>
      </c>
      <c r="G29">
        <v>1024282</v>
      </c>
      <c r="H29" t="s">
        <v>106</v>
      </c>
      <c r="I29" t="s">
        <v>134</v>
      </c>
      <c r="J29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9"/>
  <sheetViews>
    <sheetView workbookViewId="0">
      <selection activeCell="D26" sqref="D26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135</v>
      </c>
      <c r="B2">
        <v>10.26</v>
      </c>
      <c r="C2" t="s">
        <v>43</v>
      </c>
      <c r="D2" t="s">
        <v>11</v>
      </c>
      <c r="E2">
        <v>42151394</v>
      </c>
      <c r="F2" t="s">
        <v>12</v>
      </c>
      <c r="G2">
        <v>665788324</v>
      </c>
      <c r="H2" t="s">
        <v>136</v>
      </c>
      <c r="I2" t="s">
        <v>137</v>
      </c>
      <c r="J2" t="s">
        <v>138</v>
      </c>
    </row>
    <row r="3" spans="1:10" x14ac:dyDescent="0.2">
      <c r="A3" t="s">
        <v>135</v>
      </c>
      <c r="B3">
        <v>10.26</v>
      </c>
      <c r="C3" t="s">
        <v>43</v>
      </c>
      <c r="D3" t="s">
        <v>13</v>
      </c>
      <c r="E3">
        <v>42838497</v>
      </c>
      <c r="F3" t="s">
        <v>12</v>
      </c>
      <c r="G3">
        <v>688681635</v>
      </c>
      <c r="H3" t="s">
        <v>136</v>
      </c>
      <c r="I3" t="s">
        <v>139</v>
      </c>
      <c r="J3" t="s">
        <v>140</v>
      </c>
    </row>
    <row r="4" spans="1:10" x14ac:dyDescent="0.2">
      <c r="A4" t="s">
        <v>135</v>
      </c>
      <c r="B4">
        <v>10.26</v>
      </c>
      <c r="C4" t="s">
        <v>43</v>
      </c>
      <c r="D4" t="s">
        <v>14</v>
      </c>
      <c r="E4">
        <v>41695514</v>
      </c>
      <c r="F4" t="s">
        <v>12</v>
      </c>
      <c r="G4">
        <v>630578988</v>
      </c>
      <c r="H4" t="s">
        <v>136</v>
      </c>
      <c r="I4" t="s">
        <v>141</v>
      </c>
      <c r="J4" t="s">
        <v>142</v>
      </c>
    </row>
    <row r="5" spans="1:10" x14ac:dyDescent="0.2">
      <c r="A5" t="s">
        <v>135</v>
      </c>
      <c r="B5">
        <v>10.26</v>
      </c>
      <c r="C5" t="s">
        <v>43</v>
      </c>
      <c r="D5" t="s">
        <v>15</v>
      </c>
      <c r="E5">
        <v>41345258</v>
      </c>
      <c r="F5" t="s">
        <v>12</v>
      </c>
      <c r="G5">
        <v>652073677</v>
      </c>
      <c r="H5" t="s">
        <v>136</v>
      </c>
      <c r="I5" t="s">
        <v>143</v>
      </c>
      <c r="J5" t="s">
        <v>144</v>
      </c>
    </row>
    <row r="6" spans="1:10" x14ac:dyDescent="0.2">
      <c r="A6" t="s">
        <v>135</v>
      </c>
      <c r="B6">
        <v>10.26</v>
      </c>
      <c r="C6" t="s">
        <v>43</v>
      </c>
      <c r="D6" t="s">
        <v>16</v>
      </c>
      <c r="E6">
        <v>38086805</v>
      </c>
      <c r="F6" t="s">
        <v>12</v>
      </c>
      <c r="G6">
        <v>634952711</v>
      </c>
      <c r="H6" t="s">
        <v>136</v>
      </c>
      <c r="I6" t="s">
        <v>145</v>
      </c>
      <c r="J6" t="s">
        <v>146</v>
      </c>
    </row>
    <row r="7" spans="1:10" x14ac:dyDescent="0.2">
      <c r="A7" t="s">
        <v>135</v>
      </c>
      <c r="B7">
        <v>10.26</v>
      </c>
      <c r="C7" t="s">
        <v>43</v>
      </c>
      <c r="D7" t="s">
        <v>17</v>
      </c>
      <c r="E7">
        <v>41368858</v>
      </c>
      <c r="F7" t="s">
        <v>12</v>
      </c>
      <c r="G7">
        <v>640154811</v>
      </c>
      <c r="H7" t="s">
        <v>136</v>
      </c>
      <c r="I7" t="s">
        <v>147</v>
      </c>
      <c r="J7" t="s">
        <v>148</v>
      </c>
    </row>
    <row r="8" spans="1:10" x14ac:dyDescent="0.2">
      <c r="A8" t="s">
        <v>135</v>
      </c>
      <c r="B8">
        <v>10.26</v>
      </c>
      <c r="C8" t="s">
        <v>43</v>
      </c>
      <c r="D8" t="s">
        <v>18</v>
      </c>
      <c r="E8">
        <v>42478670</v>
      </c>
      <c r="F8" t="s">
        <v>12</v>
      </c>
      <c r="G8">
        <v>641519087</v>
      </c>
      <c r="H8" t="s">
        <v>136</v>
      </c>
      <c r="I8" t="s">
        <v>149</v>
      </c>
      <c r="J8" t="s">
        <v>150</v>
      </c>
    </row>
    <row r="9" spans="1:10" x14ac:dyDescent="0.2">
      <c r="A9" t="s">
        <v>135</v>
      </c>
      <c r="B9">
        <v>10.26</v>
      </c>
      <c r="C9" t="s">
        <v>43</v>
      </c>
      <c r="D9" t="s">
        <v>19</v>
      </c>
      <c r="E9">
        <v>41947263</v>
      </c>
      <c r="F9" t="s">
        <v>12</v>
      </c>
      <c r="G9">
        <v>652409081</v>
      </c>
      <c r="H9" t="s">
        <v>136</v>
      </c>
      <c r="I9" t="s">
        <v>151</v>
      </c>
      <c r="J9" t="s">
        <v>152</v>
      </c>
    </row>
    <row r="10" spans="1:10" x14ac:dyDescent="0.2">
      <c r="A10" t="s">
        <v>135</v>
      </c>
      <c r="B10">
        <v>10.26</v>
      </c>
      <c r="C10" t="s">
        <v>43</v>
      </c>
      <c r="D10" t="s">
        <v>20</v>
      </c>
      <c r="E10">
        <v>40624656</v>
      </c>
      <c r="F10" t="s">
        <v>12</v>
      </c>
      <c r="G10">
        <v>644906062</v>
      </c>
      <c r="H10" t="s">
        <v>136</v>
      </c>
      <c r="I10" t="s">
        <v>153</v>
      </c>
      <c r="J10" t="s">
        <v>154</v>
      </c>
    </row>
    <row r="11" spans="1:10" x14ac:dyDescent="0.2">
      <c r="A11" t="s">
        <v>135</v>
      </c>
      <c r="B11">
        <v>10.26</v>
      </c>
      <c r="C11" t="s">
        <v>43</v>
      </c>
      <c r="D11" t="s">
        <v>21</v>
      </c>
      <c r="E11">
        <v>51428276</v>
      </c>
      <c r="F11" t="s">
        <v>12</v>
      </c>
      <c r="G11">
        <v>744992878</v>
      </c>
      <c r="H11" t="s">
        <v>136</v>
      </c>
      <c r="I11" t="s">
        <v>155</v>
      </c>
      <c r="J11" t="s">
        <v>156</v>
      </c>
    </row>
    <row r="12" spans="1:10" x14ac:dyDescent="0.2">
      <c r="A12" t="s">
        <v>135</v>
      </c>
      <c r="B12">
        <v>10.26</v>
      </c>
      <c r="C12" t="s">
        <v>43</v>
      </c>
      <c r="D12" t="s">
        <v>24</v>
      </c>
      <c r="E12">
        <v>51716937</v>
      </c>
      <c r="F12" t="s">
        <v>12</v>
      </c>
      <c r="G12">
        <v>771437418</v>
      </c>
      <c r="H12" t="s">
        <v>136</v>
      </c>
      <c r="I12" t="s">
        <v>157</v>
      </c>
      <c r="J12" t="s">
        <v>158</v>
      </c>
    </row>
    <row r="13" spans="1:10" x14ac:dyDescent="0.2">
      <c r="A13" t="s">
        <v>135</v>
      </c>
      <c r="B13">
        <v>10.26</v>
      </c>
      <c r="C13" t="s">
        <v>43</v>
      </c>
      <c r="D13" t="s">
        <v>25</v>
      </c>
      <c r="E13">
        <v>48081620</v>
      </c>
      <c r="F13" t="s">
        <v>12</v>
      </c>
      <c r="G13">
        <v>742652248</v>
      </c>
      <c r="H13" t="s">
        <v>136</v>
      </c>
      <c r="I13" t="s">
        <v>159</v>
      </c>
      <c r="J13" t="s">
        <v>160</v>
      </c>
    </row>
    <row r="14" spans="1:10" x14ac:dyDescent="0.2">
      <c r="A14" t="s">
        <v>135</v>
      </c>
      <c r="B14">
        <v>10.26</v>
      </c>
      <c r="C14" t="s">
        <v>43</v>
      </c>
      <c r="D14" t="s">
        <v>26</v>
      </c>
      <c r="E14">
        <v>44501309</v>
      </c>
      <c r="F14" t="s">
        <v>12</v>
      </c>
      <c r="G14">
        <v>714582984</v>
      </c>
      <c r="H14" t="s">
        <v>136</v>
      </c>
      <c r="I14" t="s">
        <v>161</v>
      </c>
      <c r="J14" t="s">
        <v>162</v>
      </c>
    </row>
    <row r="15" spans="1:10" x14ac:dyDescent="0.2">
      <c r="A15" t="s">
        <v>135</v>
      </c>
      <c r="B15">
        <v>10.26</v>
      </c>
      <c r="C15" t="s">
        <v>43</v>
      </c>
      <c r="D15" t="s">
        <v>27</v>
      </c>
      <c r="E15">
        <v>54885763</v>
      </c>
      <c r="F15" t="s">
        <v>12</v>
      </c>
      <c r="G15">
        <v>804293897</v>
      </c>
      <c r="H15" t="s">
        <v>136</v>
      </c>
      <c r="I15" t="s">
        <v>163</v>
      </c>
      <c r="J15" t="s">
        <v>164</v>
      </c>
    </row>
    <row r="16" spans="1:10" x14ac:dyDescent="0.2">
      <c r="A16" t="s">
        <v>135</v>
      </c>
      <c r="B16">
        <v>10.26</v>
      </c>
      <c r="C16" t="s">
        <v>43</v>
      </c>
      <c r="D16" t="s">
        <v>28</v>
      </c>
      <c r="E16">
        <v>50234601</v>
      </c>
      <c r="F16" t="s">
        <v>12</v>
      </c>
      <c r="G16">
        <v>784651023</v>
      </c>
      <c r="H16" t="s">
        <v>136</v>
      </c>
      <c r="I16" t="s">
        <v>165</v>
      </c>
      <c r="J16" t="s">
        <v>166</v>
      </c>
    </row>
    <row r="17" spans="1:10" x14ac:dyDescent="0.2">
      <c r="A17" t="s">
        <v>135</v>
      </c>
      <c r="B17">
        <v>10.26</v>
      </c>
      <c r="C17" t="s">
        <v>43</v>
      </c>
      <c r="D17" t="s">
        <v>29</v>
      </c>
      <c r="E17">
        <v>42653436</v>
      </c>
      <c r="F17" t="s">
        <v>12</v>
      </c>
      <c r="G17">
        <v>705360576</v>
      </c>
      <c r="H17" t="s">
        <v>136</v>
      </c>
      <c r="I17" t="s">
        <v>167</v>
      </c>
      <c r="J17" t="s">
        <v>168</v>
      </c>
    </row>
    <row r="18" spans="1:10" x14ac:dyDescent="0.2">
      <c r="A18" t="s">
        <v>135</v>
      </c>
      <c r="B18">
        <v>10.26</v>
      </c>
      <c r="C18" t="s">
        <v>43</v>
      </c>
      <c r="D18" t="s">
        <v>30</v>
      </c>
      <c r="E18">
        <v>43989161</v>
      </c>
      <c r="F18" t="s">
        <v>12</v>
      </c>
      <c r="G18">
        <v>716583096</v>
      </c>
      <c r="H18" t="s">
        <v>136</v>
      </c>
      <c r="I18" t="s">
        <v>169</v>
      </c>
      <c r="J18" t="s">
        <v>170</v>
      </c>
    </row>
    <row r="19" spans="1:10" x14ac:dyDescent="0.2">
      <c r="A19" t="s">
        <v>135</v>
      </c>
      <c r="B19">
        <v>10.26</v>
      </c>
      <c r="C19" t="s">
        <v>43</v>
      </c>
      <c r="D19" t="s">
        <v>31</v>
      </c>
      <c r="E19">
        <v>54425693</v>
      </c>
      <c r="F19" t="s">
        <v>12</v>
      </c>
      <c r="G19">
        <v>795424094</v>
      </c>
      <c r="H19" t="s">
        <v>136</v>
      </c>
      <c r="I19" t="s">
        <v>171</v>
      </c>
      <c r="J19" t="s">
        <v>172</v>
      </c>
    </row>
    <row r="20" spans="1:10" x14ac:dyDescent="0.2">
      <c r="A20" t="s">
        <v>135</v>
      </c>
      <c r="B20">
        <v>10.26</v>
      </c>
      <c r="C20" t="s">
        <v>43</v>
      </c>
      <c r="D20" t="s">
        <v>32</v>
      </c>
      <c r="E20">
        <v>41525437</v>
      </c>
      <c r="F20" t="s">
        <v>12</v>
      </c>
      <c r="G20">
        <v>690631434</v>
      </c>
      <c r="H20" t="s">
        <v>136</v>
      </c>
      <c r="I20" t="s">
        <v>173</v>
      </c>
      <c r="J20" t="s">
        <v>174</v>
      </c>
    </row>
    <row r="21" spans="1:10" x14ac:dyDescent="0.2">
      <c r="A21" t="s">
        <v>135</v>
      </c>
      <c r="B21">
        <v>10.26</v>
      </c>
      <c r="C21" t="s">
        <v>43</v>
      </c>
      <c r="D21" t="s">
        <v>33</v>
      </c>
      <c r="E21">
        <v>49601792</v>
      </c>
      <c r="F21" t="s">
        <v>12</v>
      </c>
      <c r="G21">
        <v>769954631</v>
      </c>
      <c r="H21" t="s">
        <v>136</v>
      </c>
      <c r="I21" t="s">
        <v>175</v>
      </c>
      <c r="J21" t="s">
        <v>176</v>
      </c>
    </row>
    <row r="22" spans="1:10" x14ac:dyDescent="0.2">
      <c r="A22" t="s">
        <v>135</v>
      </c>
      <c r="B22">
        <v>10.26</v>
      </c>
      <c r="C22" t="s">
        <v>43</v>
      </c>
      <c r="D22" t="s">
        <v>34</v>
      </c>
      <c r="E22">
        <v>53134004</v>
      </c>
      <c r="F22" t="s">
        <v>12</v>
      </c>
      <c r="G22">
        <v>798709825</v>
      </c>
      <c r="H22" t="s">
        <v>136</v>
      </c>
      <c r="I22" t="s">
        <v>177</v>
      </c>
      <c r="J22" t="s">
        <v>178</v>
      </c>
    </row>
    <row r="23" spans="1:10" x14ac:dyDescent="0.2">
      <c r="A23" t="s">
        <v>135</v>
      </c>
      <c r="B23">
        <v>10.26</v>
      </c>
      <c r="C23" t="s">
        <v>43</v>
      </c>
      <c r="D23" t="s">
        <v>35</v>
      </c>
      <c r="E23">
        <v>49946178</v>
      </c>
      <c r="F23" t="s">
        <v>12</v>
      </c>
      <c r="G23">
        <v>746839530</v>
      </c>
      <c r="H23" t="s">
        <v>136</v>
      </c>
      <c r="I23" t="s">
        <v>179</v>
      </c>
      <c r="J23" t="s">
        <v>180</v>
      </c>
    </row>
    <row r="24" spans="1:10" x14ac:dyDescent="0.2">
      <c r="A24" t="s">
        <v>135</v>
      </c>
      <c r="B24">
        <v>10.26</v>
      </c>
      <c r="C24" t="s">
        <v>43</v>
      </c>
      <c r="D24" t="s">
        <v>36</v>
      </c>
      <c r="E24">
        <v>45470617</v>
      </c>
      <c r="F24" t="s">
        <v>12</v>
      </c>
      <c r="G24">
        <v>698164906</v>
      </c>
      <c r="H24" t="s">
        <v>136</v>
      </c>
      <c r="I24" t="s">
        <v>181</v>
      </c>
      <c r="J24" t="s">
        <v>182</v>
      </c>
    </row>
    <row r="25" spans="1:10" x14ac:dyDescent="0.2">
      <c r="A25" t="s">
        <v>135</v>
      </c>
      <c r="B25">
        <v>10.26</v>
      </c>
      <c r="C25" t="s">
        <v>43</v>
      </c>
      <c r="D25" t="s">
        <v>37</v>
      </c>
      <c r="E25">
        <v>51749139</v>
      </c>
      <c r="F25" t="s">
        <v>12</v>
      </c>
      <c r="G25">
        <v>814932457</v>
      </c>
      <c r="H25" t="s">
        <v>136</v>
      </c>
      <c r="I25" t="s">
        <v>183</v>
      </c>
      <c r="J25" t="s">
        <v>184</v>
      </c>
    </row>
    <row r="26" spans="1:10" x14ac:dyDescent="0.2">
      <c r="A26" t="s">
        <v>135</v>
      </c>
      <c r="B26">
        <v>10.26</v>
      </c>
      <c r="C26" t="s">
        <v>43</v>
      </c>
      <c r="D26" t="s">
        <v>38</v>
      </c>
      <c r="E26">
        <v>27021641</v>
      </c>
      <c r="F26" t="s">
        <v>12</v>
      </c>
      <c r="G26">
        <v>420061434</v>
      </c>
      <c r="H26" t="s">
        <v>136</v>
      </c>
      <c r="I26" t="s">
        <v>185</v>
      </c>
      <c r="J26" t="s">
        <v>186</v>
      </c>
    </row>
    <row r="27" spans="1:10" x14ac:dyDescent="0.2">
      <c r="A27" t="s">
        <v>135</v>
      </c>
      <c r="B27">
        <v>10.26</v>
      </c>
      <c r="C27" t="s">
        <v>43</v>
      </c>
      <c r="D27" t="s">
        <v>39</v>
      </c>
      <c r="E27">
        <v>26404290</v>
      </c>
      <c r="F27" t="s">
        <v>12</v>
      </c>
      <c r="G27">
        <v>471665350</v>
      </c>
      <c r="H27" t="s">
        <v>136</v>
      </c>
      <c r="I27" t="s">
        <v>187</v>
      </c>
      <c r="J27" t="s">
        <v>188</v>
      </c>
    </row>
    <row r="28" spans="1:10" x14ac:dyDescent="0.2">
      <c r="A28" t="s">
        <v>135</v>
      </c>
      <c r="B28">
        <v>10.26</v>
      </c>
      <c r="C28" t="s">
        <v>43</v>
      </c>
      <c r="D28" t="s">
        <v>40</v>
      </c>
      <c r="E28">
        <v>31488151</v>
      </c>
      <c r="F28" t="s">
        <v>12</v>
      </c>
      <c r="G28">
        <v>503033853</v>
      </c>
      <c r="H28" t="s">
        <v>136</v>
      </c>
      <c r="I28" t="s">
        <v>189</v>
      </c>
      <c r="J28" t="s">
        <v>190</v>
      </c>
    </row>
    <row r="29" spans="1:10" x14ac:dyDescent="0.2">
      <c r="A29" t="s">
        <v>135</v>
      </c>
      <c r="B29">
        <v>10.26</v>
      </c>
      <c r="C29" t="s">
        <v>43</v>
      </c>
      <c r="D29" t="s">
        <v>41</v>
      </c>
      <c r="E29">
        <v>29723572</v>
      </c>
      <c r="F29" t="s">
        <v>12</v>
      </c>
      <c r="G29">
        <v>478464428</v>
      </c>
      <c r="H29" t="s">
        <v>136</v>
      </c>
      <c r="I29" t="s">
        <v>191</v>
      </c>
      <c r="J29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27C5-FA8C-4FA1-AE56-229A101FAF83}">
  <dimension ref="A1:K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4" bestFit="1" customWidth="1"/>
    <col min="2" max="2" width="23.5" customWidth="1"/>
    <col min="3" max="3" width="11" bestFit="1" customWidth="1"/>
  </cols>
  <sheetData>
    <row r="1" spans="1:11" ht="32" x14ac:dyDescent="0.2">
      <c r="A1" s="1" t="s">
        <v>0</v>
      </c>
      <c r="B1" s="1" t="s">
        <v>3</v>
      </c>
      <c r="C1" s="1" t="s">
        <v>6</v>
      </c>
      <c r="D1" s="2" t="s">
        <v>350</v>
      </c>
      <c r="E1" s="2" t="s">
        <v>351</v>
      </c>
      <c r="F1" s="3" t="s">
        <v>352</v>
      </c>
      <c r="G1" t="s">
        <v>354</v>
      </c>
    </row>
    <row r="2" spans="1:11" x14ac:dyDescent="0.2">
      <c r="A2" t="s">
        <v>267</v>
      </c>
      <c r="B2" t="s">
        <v>38</v>
      </c>
      <c r="C2">
        <v>3793076050</v>
      </c>
      <c r="D2">
        <v>3431470578</v>
      </c>
      <c r="E2">
        <f>C2/D2</f>
        <v>1.1053791556070278</v>
      </c>
      <c r="F2">
        <f>70.107* E2^1.0219</f>
        <v>77.665036530263507</v>
      </c>
    </row>
    <row r="3" spans="1:11" x14ac:dyDescent="0.2">
      <c r="A3" t="s">
        <v>267</v>
      </c>
      <c r="B3" t="s">
        <v>39</v>
      </c>
      <c r="C3">
        <v>3888502634</v>
      </c>
      <c r="D3">
        <v>3545868382</v>
      </c>
      <c r="E3">
        <f t="shared" ref="E3:E5" si="0">C3/D3</f>
        <v>1.0966291511944788</v>
      </c>
      <c r="F3">
        <f t="shared" ref="F3:F4" si="1">70.107* E3^1.0219</f>
        <v>77.036843363269227</v>
      </c>
    </row>
    <row r="4" spans="1:11" x14ac:dyDescent="0.2">
      <c r="A4" t="s">
        <v>267</v>
      </c>
      <c r="B4" t="s">
        <v>40</v>
      </c>
      <c r="C4">
        <v>5378470620</v>
      </c>
      <c r="D4">
        <v>3227140655</v>
      </c>
      <c r="E4">
        <f t="shared" si="0"/>
        <v>1.6666365662329645</v>
      </c>
      <c r="F4">
        <f t="shared" si="1"/>
        <v>118.15731273641126</v>
      </c>
    </row>
    <row r="5" spans="1:11" x14ac:dyDescent="0.2">
      <c r="A5" t="s">
        <v>267</v>
      </c>
      <c r="B5" t="s">
        <v>41</v>
      </c>
      <c r="C5">
        <v>4991415892</v>
      </c>
      <c r="D5">
        <v>3060445082</v>
      </c>
      <c r="E5">
        <f t="shared" si="0"/>
        <v>1.6309444405184723</v>
      </c>
      <c r="F5">
        <f>70.107* E5^1.0219</f>
        <v>115.57209016693399</v>
      </c>
    </row>
    <row r="6" spans="1:11" x14ac:dyDescent="0.2">
      <c r="G6">
        <f>AVERAGE(F4:F5)-AVERAGE(F2:F3)</f>
        <v>39.513761504906256</v>
      </c>
    </row>
    <row r="9" spans="1:11" x14ac:dyDescent="0.2">
      <c r="A9" t="s">
        <v>193</v>
      </c>
      <c r="B9" t="s">
        <v>38</v>
      </c>
      <c r="C9">
        <v>292759984</v>
      </c>
      <c r="D9">
        <v>427179647</v>
      </c>
      <c r="E9">
        <f>C9/D9</f>
        <v>0.68533223915511121</v>
      </c>
      <c r="F9">
        <f>53.075 * E9^1.015</f>
        <v>36.168432097785299</v>
      </c>
    </row>
    <row r="10" spans="1:11" x14ac:dyDescent="0.2">
      <c r="A10" t="s">
        <v>193</v>
      </c>
      <c r="B10" t="s">
        <v>39</v>
      </c>
      <c r="C10">
        <v>296063595</v>
      </c>
      <c r="D10">
        <v>457016975</v>
      </c>
      <c r="E10">
        <f t="shared" ref="E10:E12" si="2">C10/D10</f>
        <v>0.64781750174596908</v>
      </c>
      <c r="F10">
        <f t="shared" ref="F10:F12" si="3">53.075 * E10^1.015</f>
        <v>34.159733192104142</v>
      </c>
    </row>
    <row r="11" spans="1:11" x14ac:dyDescent="0.2">
      <c r="A11" t="s">
        <v>193</v>
      </c>
      <c r="B11" t="s">
        <v>40</v>
      </c>
      <c r="C11">
        <v>284948</v>
      </c>
      <c r="D11">
        <v>499635699</v>
      </c>
      <c r="E11">
        <f t="shared" si="2"/>
        <v>5.7031153012146961E-4</v>
      </c>
      <c r="F11">
        <f t="shared" si="3"/>
        <v>2.7060999734732725E-2</v>
      </c>
    </row>
    <row r="12" spans="1:11" x14ac:dyDescent="0.2">
      <c r="A12" t="s">
        <v>193</v>
      </c>
      <c r="B12" t="s">
        <v>41</v>
      </c>
      <c r="C12">
        <v>676324</v>
      </c>
      <c r="D12">
        <v>463961033</v>
      </c>
      <c r="E12">
        <f t="shared" si="2"/>
        <v>1.4577172475603139E-3</v>
      </c>
      <c r="F12">
        <f t="shared" si="3"/>
        <v>7.0148500922226228E-2</v>
      </c>
    </row>
    <row r="13" spans="1:11" x14ac:dyDescent="0.2">
      <c r="G13">
        <f>AVERAGE(F9:F10)-AVERAGE(F11:F12)</f>
        <v>35.115477894616241</v>
      </c>
      <c r="J13" t="s">
        <v>356</v>
      </c>
      <c r="K13">
        <f>G6/G13</f>
        <v>1.1252519935365692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CE55-C439-434A-AB14-7C16D460D3D3}">
  <dimension ref="A1:K1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4" bestFit="1" customWidth="1"/>
    <col min="2" max="2" width="23.5" customWidth="1"/>
    <col min="3" max="3" width="11" bestFit="1" customWidth="1"/>
  </cols>
  <sheetData>
    <row r="1" spans="1:11" ht="32" x14ac:dyDescent="0.2">
      <c r="A1" s="1" t="s">
        <v>0</v>
      </c>
      <c r="B1" s="1" t="s">
        <v>3</v>
      </c>
      <c r="C1" s="1" t="s">
        <v>6</v>
      </c>
      <c r="D1" s="2" t="s">
        <v>350</v>
      </c>
      <c r="E1" s="2" t="s">
        <v>351</v>
      </c>
      <c r="F1" s="3" t="s">
        <v>352</v>
      </c>
      <c r="G1" t="s">
        <v>354</v>
      </c>
    </row>
    <row r="2" spans="1:11" x14ac:dyDescent="0.2">
      <c r="A2" t="s">
        <v>267</v>
      </c>
      <c r="B2" t="s">
        <v>38</v>
      </c>
      <c r="C2">
        <v>3793076050</v>
      </c>
      <c r="D2">
        <v>3431470578</v>
      </c>
      <c r="E2">
        <f>C2/D2</f>
        <v>1.1053791556070278</v>
      </c>
      <c r="F2">
        <f>60.902* E2^1.0219</f>
        <v>67.467671627171441</v>
      </c>
    </row>
    <row r="3" spans="1:11" x14ac:dyDescent="0.2">
      <c r="A3" t="s">
        <v>267</v>
      </c>
      <c r="B3" t="s">
        <v>39</v>
      </c>
      <c r="C3">
        <v>3888502634</v>
      </c>
      <c r="D3">
        <v>3545868382</v>
      </c>
      <c r="E3">
        <f t="shared" ref="E3:E5" si="0">C3/D3</f>
        <v>1.0966291511944788</v>
      </c>
      <c r="F3">
        <f t="shared" ref="F3:F5" si="1">60.902* E3^1.0219</f>
        <v>66.921959783043391</v>
      </c>
    </row>
    <row r="4" spans="1:11" x14ac:dyDescent="0.2">
      <c r="A4" t="s">
        <v>267</v>
      </c>
      <c r="B4" t="s">
        <v>40</v>
      </c>
      <c r="C4">
        <v>5378470620</v>
      </c>
      <c r="D4">
        <v>3227140655</v>
      </c>
      <c r="E4">
        <f t="shared" si="0"/>
        <v>1.6666365662329645</v>
      </c>
      <c r="F4">
        <f t="shared" si="1"/>
        <v>102.64334032654254</v>
      </c>
    </row>
    <row r="5" spans="1:11" x14ac:dyDescent="0.2">
      <c r="A5" t="s">
        <v>267</v>
      </c>
      <c r="B5" t="s">
        <v>41</v>
      </c>
      <c r="C5">
        <v>4991415892</v>
      </c>
      <c r="D5">
        <v>3060445082</v>
      </c>
      <c r="E5">
        <f t="shared" si="0"/>
        <v>1.6309444405184723</v>
      </c>
      <c r="F5">
        <f t="shared" si="1"/>
        <v>100.39755566985629</v>
      </c>
    </row>
    <row r="6" spans="1:11" x14ac:dyDescent="0.2">
      <c r="G6">
        <f>AVERAGE(F4:F5)-AVERAGE(F2:F3)</f>
        <v>34.325632293091999</v>
      </c>
    </row>
    <row r="9" spans="1:11" x14ac:dyDescent="0.2">
      <c r="A9" t="s">
        <v>193</v>
      </c>
      <c r="B9" t="s">
        <v>38</v>
      </c>
      <c r="C9">
        <v>292759984</v>
      </c>
      <c r="D9">
        <v>427179647</v>
      </c>
      <c r="E9">
        <f>C9/D9</f>
        <v>0.68533223915511121</v>
      </c>
      <c r="F9">
        <f>53.075 * E9^1.015</f>
        <v>36.168432097785299</v>
      </c>
    </row>
    <row r="10" spans="1:11" x14ac:dyDescent="0.2">
      <c r="A10" t="s">
        <v>193</v>
      </c>
      <c r="B10" t="s">
        <v>39</v>
      </c>
      <c r="C10">
        <v>296063595</v>
      </c>
      <c r="D10">
        <v>457016975</v>
      </c>
      <c r="E10">
        <f t="shared" ref="E10:E12" si="2">C10/D10</f>
        <v>0.64781750174596908</v>
      </c>
      <c r="F10">
        <f t="shared" ref="F10:F12" si="3">53.075 * E10^1.015</f>
        <v>34.159733192104142</v>
      </c>
    </row>
    <row r="11" spans="1:11" x14ac:dyDescent="0.2">
      <c r="A11" t="s">
        <v>193</v>
      </c>
      <c r="B11" t="s">
        <v>40</v>
      </c>
      <c r="C11">
        <v>284948</v>
      </c>
      <c r="D11">
        <v>499635699</v>
      </c>
      <c r="E11">
        <f t="shared" si="2"/>
        <v>5.7031153012146961E-4</v>
      </c>
      <c r="F11">
        <f t="shared" si="3"/>
        <v>2.7060999734732725E-2</v>
      </c>
    </row>
    <row r="12" spans="1:11" x14ac:dyDescent="0.2">
      <c r="A12" t="s">
        <v>193</v>
      </c>
      <c r="B12" t="s">
        <v>41</v>
      </c>
      <c r="C12">
        <v>676324</v>
      </c>
      <c r="D12">
        <v>463961033</v>
      </c>
      <c r="E12">
        <f t="shared" si="2"/>
        <v>1.4577172475603139E-3</v>
      </c>
      <c r="F12">
        <f t="shared" si="3"/>
        <v>7.0148500922226228E-2</v>
      </c>
    </row>
    <row r="13" spans="1:11" x14ac:dyDescent="0.2">
      <c r="G13">
        <f>AVERAGE(F9:F10)-AVERAGE(F11:F12)</f>
        <v>35.115477894616241</v>
      </c>
      <c r="J13" t="s">
        <v>356</v>
      </c>
      <c r="K13">
        <f>G6/G13</f>
        <v>0.97750719486448057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9"/>
  <sheetViews>
    <sheetView workbookViewId="0">
      <selection activeCell="G29" activeCellId="1" sqref="A26:A29 G26:G29"/>
    </sheetView>
  </sheetViews>
  <sheetFormatPr baseColWidth="10" defaultColWidth="8.83203125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193</v>
      </c>
      <c r="B2">
        <v>10.050000000000001</v>
      </c>
      <c r="C2" t="s">
        <v>10</v>
      </c>
      <c r="D2" t="s">
        <v>11</v>
      </c>
      <c r="E2">
        <v>41396202</v>
      </c>
      <c r="F2" t="s">
        <v>12</v>
      </c>
      <c r="G2">
        <v>532593313</v>
      </c>
      <c r="H2" t="s">
        <v>194</v>
      </c>
      <c r="I2" t="s">
        <v>195</v>
      </c>
      <c r="J2" t="s">
        <v>12</v>
      </c>
    </row>
    <row r="3" spans="1:10" x14ac:dyDescent="0.2">
      <c r="A3" t="s">
        <v>193</v>
      </c>
      <c r="B3">
        <v>10.050000000000001</v>
      </c>
      <c r="C3" t="s">
        <v>10</v>
      </c>
      <c r="D3" t="s">
        <v>13</v>
      </c>
      <c r="E3">
        <v>29369612</v>
      </c>
      <c r="F3" t="s">
        <v>12</v>
      </c>
      <c r="G3">
        <v>387084355</v>
      </c>
      <c r="H3" t="s">
        <v>194</v>
      </c>
      <c r="I3" t="s">
        <v>196</v>
      </c>
      <c r="J3" t="s">
        <v>12</v>
      </c>
    </row>
    <row r="4" spans="1:10" x14ac:dyDescent="0.2">
      <c r="A4" t="s">
        <v>193</v>
      </c>
      <c r="B4">
        <v>10.050000000000001</v>
      </c>
      <c r="C4" t="s">
        <v>10</v>
      </c>
      <c r="D4" t="s">
        <v>14</v>
      </c>
      <c r="E4">
        <v>35162225</v>
      </c>
      <c r="F4" t="s">
        <v>12</v>
      </c>
      <c r="G4">
        <v>459501688</v>
      </c>
      <c r="H4" t="s">
        <v>194</v>
      </c>
      <c r="I4" t="s">
        <v>197</v>
      </c>
      <c r="J4" t="s">
        <v>12</v>
      </c>
    </row>
    <row r="5" spans="1:10" x14ac:dyDescent="0.2">
      <c r="A5" t="s">
        <v>193</v>
      </c>
      <c r="B5">
        <v>10.050000000000001</v>
      </c>
      <c r="C5" t="s">
        <v>10</v>
      </c>
      <c r="D5" t="s">
        <v>15</v>
      </c>
      <c r="E5">
        <v>35944301</v>
      </c>
      <c r="F5" t="s">
        <v>12</v>
      </c>
      <c r="G5">
        <v>505868855</v>
      </c>
      <c r="H5" t="s">
        <v>194</v>
      </c>
      <c r="I5" t="s">
        <v>198</v>
      </c>
      <c r="J5" t="s">
        <v>12</v>
      </c>
    </row>
    <row r="6" spans="1:10" x14ac:dyDescent="0.2">
      <c r="A6" t="s">
        <v>193</v>
      </c>
      <c r="B6">
        <v>10.050000000000001</v>
      </c>
      <c r="C6" t="s">
        <v>10</v>
      </c>
      <c r="D6" t="s">
        <v>16</v>
      </c>
      <c r="E6">
        <v>28031190</v>
      </c>
      <c r="F6" t="s">
        <v>12</v>
      </c>
      <c r="G6">
        <v>387999537</v>
      </c>
      <c r="H6" t="s">
        <v>194</v>
      </c>
      <c r="I6" t="s">
        <v>199</v>
      </c>
      <c r="J6" t="s">
        <v>12</v>
      </c>
    </row>
    <row r="7" spans="1:10" x14ac:dyDescent="0.2">
      <c r="A7" t="s">
        <v>193</v>
      </c>
      <c r="B7">
        <v>10.050000000000001</v>
      </c>
      <c r="C7" t="s">
        <v>10</v>
      </c>
      <c r="D7" t="s">
        <v>17</v>
      </c>
      <c r="E7">
        <v>37778687</v>
      </c>
      <c r="F7" t="s">
        <v>12</v>
      </c>
      <c r="G7">
        <v>484858978</v>
      </c>
      <c r="H7" t="s">
        <v>194</v>
      </c>
      <c r="I7" t="s">
        <v>200</v>
      </c>
      <c r="J7" t="s">
        <v>12</v>
      </c>
    </row>
    <row r="8" spans="1:10" x14ac:dyDescent="0.2">
      <c r="A8" t="s">
        <v>193</v>
      </c>
      <c r="B8">
        <v>10.050000000000001</v>
      </c>
      <c r="C8" t="s">
        <v>10</v>
      </c>
      <c r="D8" t="s">
        <v>18</v>
      </c>
      <c r="E8">
        <v>13730907</v>
      </c>
      <c r="F8" t="s">
        <v>12</v>
      </c>
      <c r="G8">
        <v>167566087</v>
      </c>
      <c r="H8" t="s">
        <v>194</v>
      </c>
      <c r="I8" t="s">
        <v>201</v>
      </c>
      <c r="J8" t="s">
        <v>12</v>
      </c>
    </row>
    <row r="9" spans="1:10" x14ac:dyDescent="0.2">
      <c r="A9" t="s">
        <v>193</v>
      </c>
      <c r="B9">
        <v>10.050000000000001</v>
      </c>
      <c r="C9" t="s">
        <v>10</v>
      </c>
      <c r="D9" t="s">
        <v>19</v>
      </c>
      <c r="E9">
        <v>24250284</v>
      </c>
      <c r="F9" t="s">
        <v>12</v>
      </c>
      <c r="G9">
        <v>314827896</v>
      </c>
      <c r="H9" t="s">
        <v>194</v>
      </c>
      <c r="I9" t="s">
        <v>202</v>
      </c>
      <c r="J9" t="s">
        <v>12</v>
      </c>
    </row>
    <row r="10" spans="1:10" x14ac:dyDescent="0.2">
      <c r="A10" t="s">
        <v>193</v>
      </c>
      <c r="B10">
        <v>10.050000000000001</v>
      </c>
      <c r="C10" t="s">
        <v>10</v>
      </c>
      <c r="D10" t="s">
        <v>20</v>
      </c>
      <c r="E10">
        <v>37220462</v>
      </c>
      <c r="F10" t="s">
        <v>12</v>
      </c>
      <c r="G10">
        <v>505801833</v>
      </c>
      <c r="H10" t="s">
        <v>194</v>
      </c>
      <c r="I10" t="s">
        <v>203</v>
      </c>
      <c r="J10" t="s">
        <v>12</v>
      </c>
    </row>
    <row r="11" spans="1:10" x14ac:dyDescent="0.2">
      <c r="A11" t="s">
        <v>193</v>
      </c>
      <c r="B11">
        <v>10.050000000000001</v>
      </c>
      <c r="C11" t="s">
        <v>10</v>
      </c>
      <c r="D11" t="s">
        <v>21</v>
      </c>
      <c r="E11">
        <v>977272</v>
      </c>
      <c r="F11" t="s">
        <v>12</v>
      </c>
      <c r="G11">
        <v>11861026</v>
      </c>
      <c r="H11" t="s">
        <v>194</v>
      </c>
      <c r="I11" t="s">
        <v>204</v>
      </c>
      <c r="J11" t="s">
        <v>12</v>
      </c>
    </row>
    <row r="12" spans="1:10" x14ac:dyDescent="0.2">
      <c r="A12" t="s">
        <v>193</v>
      </c>
      <c r="B12">
        <v>10.050000000000001</v>
      </c>
      <c r="C12" t="s">
        <v>10</v>
      </c>
      <c r="D12" t="s">
        <v>24</v>
      </c>
      <c r="E12">
        <v>1020190</v>
      </c>
      <c r="F12" t="s">
        <v>12</v>
      </c>
      <c r="G12">
        <v>13126304</v>
      </c>
      <c r="H12" t="s">
        <v>194</v>
      </c>
      <c r="I12" t="s">
        <v>205</v>
      </c>
      <c r="J12" t="s">
        <v>12</v>
      </c>
    </row>
    <row r="13" spans="1:10" x14ac:dyDescent="0.2">
      <c r="A13" t="s">
        <v>193</v>
      </c>
      <c r="B13">
        <v>10.050000000000001</v>
      </c>
      <c r="C13" t="s">
        <v>10</v>
      </c>
      <c r="D13" t="s">
        <v>25</v>
      </c>
      <c r="E13">
        <v>1008064</v>
      </c>
      <c r="F13" t="s">
        <v>12</v>
      </c>
      <c r="G13">
        <v>12838524</v>
      </c>
      <c r="H13" t="s">
        <v>194</v>
      </c>
      <c r="I13" t="s">
        <v>206</v>
      </c>
      <c r="J13" t="s">
        <v>12</v>
      </c>
    </row>
    <row r="14" spans="1:10" x14ac:dyDescent="0.2">
      <c r="A14" t="s">
        <v>193</v>
      </c>
      <c r="B14">
        <v>10.050000000000001</v>
      </c>
      <c r="C14" t="s">
        <v>10</v>
      </c>
      <c r="D14" t="s">
        <v>26</v>
      </c>
      <c r="E14">
        <v>17887489</v>
      </c>
      <c r="F14" t="s">
        <v>12</v>
      </c>
      <c r="G14">
        <v>239727263</v>
      </c>
      <c r="H14" t="s">
        <v>194</v>
      </c>
      <c r="I14" t="s">
        <v>207</v>
      </c>
      <c r="J14" t="s">
        <v>12</v>
      </c>
    </row>
    <row r="15" spans="1:10" x14ac:dyDescent="0.2">
      <c r="A15" t="s">
        <v>193</v>
      </c>
      <c r="B15">
        <v>10.050000000000001</v>
      </c>
      <c r="C15" t="s">
        <v>10</v>
      </c>
      <c r="D15" t="s">
        <v>27</v>
      </c>
      <c r="E15">
        <v>17539489</v>
      </c>
      <c r="F15" t="s">
        <v>12</v>
      </c>
      <c r="G15">
        <v>229218877</v>
      </c>
      <c r="H15" t="s">
        <v>194</v>
      </c>
      <c r="I15" t="s">
        <v>208</v>
      </c>
      <c r="J15" t="s">
        <v>12</v>
      </c>
    </row>
    <row r="16" spans="1:10" x14ac:dyDescent="0.2">
      <c r="A16" t="s">
        <v>193</v>
      </c>
      <c r="B16">
        <v>10.050000000000001</v>
      </c>
      <c r="C16" t="s">
        <v>10</v>
      </c>
      <c r="D16" t="s">
        <v>28</v>
      </c>
      <c r="E16">
        <v>18631019</v>
      </c>
      <c r="F16" t="s">
        <v>12</v>
      </c>
      <c r="G16">
        <v>245348974</v>
      </c>
      <c r="H16" t="s">
        <v>194</v>
      </c>
      <c r="I16" t="s">
        <v>209</v>
      </c>
      <c r="J16" t="s">
        <v>12</v>
      </c>
    </row>
    <row r="17" spans="1:10" x14ac:dyDescent="0.2">
      <c r="A17" t="s">
        <v>193</v>
      </c>
      <c r="B17">
        <v>10.050000000000001</v>
      </c>
      <c r="C17" t="s">
        <v>10</v>
      </c>
      <c r="D17" t="s">
        <v>29</v>
      </c>
      <c r="E17">
        <v>22157257</v>
      </c>
      <c r="F17" t="s">
        <v>12</v>
      </c>
      <c r="G17">
        <v>282055127</v>
      </c>
      <c r="H17" t="s">
        <v>194</v>
      </c>
      <c r="I17" t="s">
        <v>210</v>
      </c>
      <c r="J17" t="s">
        <v>12</v>
      </c>
    </row>
    <row r="18" spans="1:10" x14ac:dyDescent="0.2">
      <c r="A18" t="s">
        <v>193</v>
      </c>
      <c r="B18">
        <v>10.050000000000001</v>
      </c>
      <c r="C18" t="s">
        <v>10</v>
      </c>
      <c r="D18" t="s">
        <v>30</v>
      </c>
      <c r="E18">
        <v>18752303</v>
      </c>
      <c r="F18" t="s">
        <v>12</v>
      </c>
      <c r="G18">
        <v>238329226</v>
      </c>
      <c r="H18" t="s">
        <v>194</v>
      </c>
      <c r="I18" t="s">
        <v>211</v>
      </c>
      <c r="J18" t="s">
        <v>12</v>
      </c>
    </row>
    <row r="19" spans="1:10" x14ac:dyDescent="0.2">
      <c r="A19" t="s">
        <v>193</v>
      </c>
      <c r="B19">
        <v>10.050000000000001</v>
      </c>
      <c r="C19" t="s">
        <v>10</v>
      </c>
      <c r="D19" t="s">
        <v>31</v>
      </c>
      <c r="E19">
        <v>25576528</v>
      </c>
      <c r="F19" t="s">
        <v>12</v>
      </c>
      <c r="G19">
        <v>317960276</v>
      </c>
      <c r="H19" t="s">
        <v>194</v>
      </c>
      <c r="I19" t="s">
        <v>212</v>
      </c>
      <c r="J19" t="s">
        <v>12</v>
      </c>
    </row>
    <row r="20" spans="1:10" x14ac:dyDescent="0.2">
      <c r="A20" t="s">
        <v>193</v>
      </c>
      <c r="B20">
        <v>10.050000000000001</v>
      </c>
      <c r="C20" t="s">
        <v>10</v>
      </c>
      <c r="D20" t="s">
        <v>32</v>
      </c>
      <c r="E20">
        <v>44826329</v>
      </c>
      <c r="F20" t="s">
        <v>12</v>
      </c>
      <c r="G20">
        <v>606329867</v>
      </c>
      <c r="H20" t="s">
        <v>194</v>
      </c>
      <c r="I20" t="s">
        <v>213</v>
      </c>
      <c r="J20" t="s">
        <v>12</v>
      </c>
    </row>
    <row r="21" spans="1:10" x14ac:dyDescent="0.2">
      <c r="A21" t="s">
        <v>193</v>
      </c>
      <c r="B21">
        <v>10.050000000000001</v>
      </c>
      <c r="C21" t="s">
        <v>10</v>
      </c>
      <c r="D21" t="s">
        <v>33</v>
      </c>
      <c r="E21">
        <v>33454989</v>
      </c>
      <c r="F21" t="s">
        <v>12</v>
      </c>
      <c r="G21">
        <v>460250004</v>
      </c>
      <c r="H21" t="s">
        <v>194</v>
      </c>
      <c r="I21" t="s">
        <v>214</v>
      </c>
      <c r="J21" t="s">
        <v>12</v>
      </c>
    </row>
    <row r="22" spans="1:10" x14ac:dyDescent="0.2">
      <c r="A22" t="s">
        <v>193</v>
      </c>
      <c r="B22">
        <v>10.050000000000001</v>
      </c>
      <c r="C22" t="s">
        <v>10</v>
      </c>
      <c r="D22" t="s">
        <v>34</v>
      </c>
      <c r="E22">
        <v>1713145</v>
      </c>
      <c r="F22" t="s">
        <v>12</v>
      </c>
      <c r="G22">
        <v>21783121</v>
      </c>
      <c r="H22" t="s">
        <v>194</v>
      </c>
      <c r="I22" t="s">
        <v>215</v>
      </c>
      <c r="J22" t="s">
        <v>12</v>
      </c>
    </row>
    <row r="23" spans="1:10" x14ac:dyDescent="0.2">
      <c r="A23" t="s">
        <v>193</v>
      </c>
      <c r="B23">
        <v>10.050000000000001</v>
      </c>
      <c r="C23" t="s">
        <v>10</v>
      </c>
      <c r="D23" t="s">
        <v>35</v>
      </c>
      <c r="E23">
        <v>1539738</v>
      </c>
      <c r="F23" t="s">
        <v>12</v>
      </c>
      <c r="G23">
        <v>20265930</v>
      </c>
      <c r="H23" t="s">
        <v>194</v>
      </c>
      <c r="I23" t="s">
        <v>216</v>
      </c>
      <c r="J23" t="s">
        <v>12</v>
      </c>
    </row>
    <row r="24" spans="1:10" x14ac:dyDescent="0.2">
      <c r="A24" t="s">
        <v>193</v>
      </c>
      <c r="B24">
        <v>10.050000000000001</v>
      </c>
      <c r="C24" t="s">
        <v>10</v>
      </c>
      <c r="D24" t="s">
        <v>36</v>
      </c>
      <c r="E24">
        <v>1333246</v>
      </c>
      <c r="F24" t="s">
        <v>12</v>
      </c>
      <c r="G24">
        <v>17734741</v>
      </c>
      <c r="H24" t="s">
        <v>194</v>
      </c>
      <c r="I24" t="s">
        <v>217</v>
      </c>
      <c r="J24" t="s">
        <v>12</v>
      </c>
    </row>
    <row r="25" spans="1:10" x14ac:dyDescent="0.2">
      <c r="A25" t="s">
        <v>193</v>
      </c>
      <c r="B25">
        <v>10.050000000000001</v>
      </c>
      <c r="C25" t="s">
        <v>10</v>
      </c>
      <c r="D25" t="s">
        <v>37</v>
      </c>
      <c r="E25">
        <v>43938131</v>
      </c>
      <c r="F25" t="s">
        <v>12</v>
      </c>
      <c r="G25">
        <v>573463831</v>
      </c>
      <c r="H25" t="s">
        <v>194</v>
      </c>
      <c r="I25" t="s">
        <v>218</v>
      </c>
      <c r="J25" t="s">
        <v>12</v>
      </c>
    </row>
    <row r="26" spans="1:10" x14ac:dyDescent="0.2">
      <c r="A26" t="s">
        <v>193</v>
      </c>
      <c r="B26">
        <v>10.050000000000001</v>
      </c>
      <c r="C26" t="s">
        <v>10</v>
      </c>
      <c r="D26" t="s">
        <v>38</v>
      </c>
      <c r="E26">
        <v>22823049</v>
      </c>
      <c r="F26" t="s">
        <v>12</v>
      </c>
      <c r="G26">
        <v>292759984</v>
      </c>
      <c r="H26" t="s">
        <v>194</v>
      </c>
      <c r="I26" t="s">
        <v>219</v>
      </c>
      <c r="J26" t="s">
        <v>12</v>
      </c>
    </row>
    <row r="27" spans="1:10" x14ac:dyDescent="0.2">
      <c r="A27" t="s">
        <v>193</v>
      </c>
      <c r="B27">
        <v>10.050000000000001</v>
      </c>
      <c r="C27" t="s">
        <v>10</v>
      </c>
      <c r="D27" t="s">
        <v>39</v>
      </c>
      <c r="E27">
        <v>21767513</v>
      </c>
      <c r="F27" t="s">
        <v>12</v>
      </c>
      <c r="G27">
        <v>296063595</v>
      </c>
      <c r="H27" t="s">
        <v>194</v>
      </c>
      <c r="I27" t="s">
        <v>220</v>
      </c>
      <c r="J27" t="s">
        <v>12</v>
      </c>
    </row>
    <row r="28" spans="1:10" x14ac:dyDescent="0.2">
      <c r="A28" t="s">
        <v>193</v>
      </c>
      <c r="B28">
        <v>10.050000000000001</v>
      </c>
      <c r="C28" t="s">
        <v>10</v>
      </c>
      <c r="D28" t="s">
        <v>40</v>
      </c>
      <c r="E28">
        <v>24069</v>
      </c>
      <c r="F28" t="s">
        <v>12</v>
      </c>
      <c r="G28">
        <v>284948</v>
      </c>
      <c r="H28" t="s">
        <v>194</v>
      </c>
      <c r="I28" t="s">
        <v>221</v>
      </c>
      <c r="J28" t="s">
        <v>12</v>
      </c>
    </row>
    <row r="29" spans="1:10" x14ac:dyDescent="0.2">
      <c r="A29" t="s">
        <v>193</v>
      </c>
      <c r="B29">
        <v>10.050000000000001</v>
      </c>
      <c r="C29" t="s">
        <v>10</v>
      </c>
      <c r="D29" t="s">
        <v>41</v>
      </c>
      <c r="E29">
        <v>22110</v>
      </c>
      <c r="F29" t="s">
        <v>12</v>
      </c>
      <c r="G29">
        <v>676324</v>
      </c>
      <c r="H29" t="s">
        <v>194</v>
      </c>
      <c r="I29" t="s">
        <v>222</v>
      </c>
      <c r="J2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Asn2Asp</vt:lpstr>
      <vt:lpstr>Asn2Asp_corr</vt:lpstr>
      <vt:lpstr>Asparagine pos</vt:lpstr>
      <vt:lpstr>Asparagine U-13C, U-15N pos</vt:lpstr>
      <vt:lpstr>Aspartate neg</vt:lpstr>
      <vt:lpstr>Aspartate U-13C, U-15N neg</vt:lpstr>
      <vt:lpstr>Gln2Glu</vt:lpstr>
      <vt:lpstr>Gln2Glu_corr</vt:lpstr>
      <vt:lpstr>Glutamate neg</vt:lpstr>
      <vt:lpstr>Glutamate U-13C, U-15N neg</vt:lpstr>
      <vt:lpstr>Glutamine pos</vt:lpstr>
      <vt:lpstr>Glutamine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2020-10-30T22:41:27Z</dcterms:created>
  <dcterms:modified xsi:type="dcterms:W3CDTF">2020-10-30T23:44:42Z</dcterms:modified>
</cp:coreProperties>
</file>