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"/>
    </mc:Choice>
  </mc:AlternateContent>
  <xr:revisionPtr revIDLastSave="0" documentId="13_ncr:1_{9E6EB6A6-3B0E-7245-A63B-383A5FAC0E78}" xr6:coauthVersionLast="45" xr6:coauthVersionMax="45" xr10:uidLastSave="{00000000-0000-0000-0000-000000000000}"/>
  <bookViews>
    <workbookView xWindow="9860" yWindow="3620" windowWidth="18940" windowHeight="14380" xr2:uid="{00000000-000D-0000-FFFF-FFFF00000000}"/>
  </bookViews>
  <sheets>
    <sheet name="Asn_Asp_res" sheetId="121" r:id="rId1"/>
    <sheet name="Asparagine neg" sheetId="13" r:id="rId2"/>
    <sheet name="Asparagine pos" sheetId="14" r:id="rId3"/>
    <sheet name="Asparagine U-13C neg" sheetId="15" r:id="rId4"/>
    <sheet name="Asparagine U-13C pos" sheetId="16" r:id="rId5"/>
    <sheet name="Asparagine U-13C, U-15N neg" sheetId="17" r:id="rId6"/>
    <sheet name="Asparagine U-13C, U-15N pos" sheetId="18" r:id="rId7"/>
    <sheet name="Aspartate neg" sheetId="19" r:id="rId8"/>
    <sheet name="Aspartate pos" sheetId="20" r:id="rId9"/>
    <sheet name="Aspartate U-13C neg" sheetId="21" r:id="rId10"/>
    <sheet name="Aspartate U-13C pos" sheetId="22" r:id="rId11"/>
    <sheet name="Aspartate U-13C, U-15N neg" sheetId="23" r:id="rId12"/>
    <sheet name="Aspartate U-13C, U-15N pos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" i="121" l="1"/>
  <c r="P15" i="121"/>
  <c r="P16" i="121"/>
  <c r="AN4" i="121" l="1"/>
  <c r="H15" i="121" l="1"/>
  <c r="AE15" i="121" l="1"/>
  <c r="AC15" i="121"/>
  <c r="Q9" i="121"/>
  <c r="AN5" i="121" l="1"/>
  <c r="AN6" i="121"/>
  <c r="AN7" i="121"/>
  <c r="AN8" i="121"/>
  <c r="AN9" i="121"/>
  <c r="AN10" i="121"/>
  <c r="AN11" i="121"/>
  <c r="AN12" i="121"/>
  <c r="AN13" i="121"/>
  <c r="AN14" i="121"/>
  <c r="AN15" i="121"/>
  <c r="AN16" i="121"/>
  <c r="AN17" i="121"/>
  <c r="AN18" i="121"/>
  <c r="AN19" i="121"/>
  <c r="AN20" i="121"/>
  <c r="AN21" i="121"/>
  <c r="AN22" i="121"/>
  <c r="AN23" i="121"/>
  <c r="AN24" i="121"/>
  <c r="AN25" i="121"/>
  <c r="AN26" i="121"/>
  <c r="AN3" i="121"/>
  <c r="AE4" i="121" l="1"/>
  <c r="AE5" i="121"/>
  <c r="AE6" i="121"/>
  <c r="AE7" i="121"/>
  <c r="AE8" i="121"/>
  <c r="AE9" i="121"/>
  <c r="AE10" i="121"/>
  <c r="AE11" i="121"/>
  <c r="AE12" i="121"/>
  <c r="AE13" i="121"/>
  <c r="AE14" i="121"/>
  <c r="AE16" i="121"/>
  <c r="AE17" i="121"/>
  <c r="AE18" i="121"/>
  <c r="AE19" i="121"/>
  <c r="AE20" i="121"/>
  <c r="AE21" i="121"/>
  <c r="AE22" i="121"/>
  <c r="AE23" i="121"/>
  <c r="AE24" i="121"/>
  <c r="AE25" i="121"/>
  <c r="AE26" i="121"/>
  <c r="AE3" i="121"/>
  <c r="AE31" i="121" s="1"/>
  <c r="AF3" i="121"/>
  <c r="AF4" i="121"/>
  <c r="AF5" i="121"/>
  <c r="AF6" i="121"/>
  <c r="AF7" i="121"/>
  <c r="AF8" i="121"/>
  <c r="AF9" i="121"/>
  <c r="AF10" i="121"/>
  <c r="AF11" i="121"/>
  <c r="AF12" i="121"/>
  <c r="AF13" i="121"/>
  <c r="AF14" i="121"/>
  <c r="AF15" i="121"/>
  <c r="AF16" i="121"/>
  <c r="AF17" i="121"/>
  <c r="AF18" i="121"/>
  <c r="AF19" i="121"/>
  <c r="AF20" i="121"/>
  <c r="AF21" i="121"/>
  <c r="AF22" i="121"/>
  <c r="AF23" i="121"/>
  <c r="AF24" i="121"/>
  <c r="AF25" i="121"/>
  <c r="AF26" i="121"/>
  <c r="Z26" i="121"/>
  <c r="AA26" i="121" s="1"/>
  <c r="AB26" i="121" s="1"/>
  <c r="T26" i="121"/>
  <c r="U26" i="121" s="1"/>
  <c r="V26" i="121" s="1"/>
  <c r="K26" i="121"/>
  <c r="E26" i="121"/>
  <c r="F26" i="121" s="1"/>
  <c r="Z25" i="121"/>
  <c r="AA25" i="121" s="1"/>
  <c r="AB25" i="121" s="1"/>
  <c r="T25" i="121"/>
  <c r="U25" i="121" s="1"/>
  <c r="V25" i="121" s="1"/>
  <c r="K25" i="121"/>
  <c r="E25" i="121"/>
  <c r="F25" i="121" s="1"/>
  <c r="Z24" i="121"/>
  <c r="AA24" i="121" s="1"/>
  <c r="AB24" i="121" s="1"/>
  <c r="T24" i="121"/>
  <c r="U24" i="121" s="1"/>
  <c r="V24" i="121" s="1"/>
  <c r="K24" i="121"/>
  <c r="E24" i="121"/>
  <c r="F24" i="121" s="1"/>
  <c r="Z23" i="121"/>
  <c r="AA23" i="121" s="1"/>
  <c r="AB23" i="121" s="1"/>
  <c r="T23" i="121"/>
  <c r="U23" i="121" s="1"/>
  <c r="V23" i="121" s="1"/>
  <c r="K23" i="121"/>
  <c r="E23" i="121"/>
  <c r="F23" i="121" s="1"/>
  <c r="Z22" i="121"/>
  <c r="AA22" i="121" s="1"/>
  <c r="AB22" i="121" s="1"/>
  <c r="T22" i="121"/>
  <c r="U22" i="121" s="1"/>
  <c r="V22" i="121" s="1"/>
  <c r="K22" i="121"/>
  <c r="E22" i="121"/>
  <c r="F22" i="121" s="1"/>
  <c r="Z21" i="121"/>
  <c r="AA21" i="121" s="1"/>
  <c r="AB21" i="121" s="1"/>
  <c r="T21" i="121"/>
  <c r="U21" i="121" s="1"/>
  <c r="V21" i="121" s="1"/>
  <c r="K21" i="121"/>
  <c r="E21" i="121"/>
  <c r="F21" i="121" s="1"/>
  <c r="Z20" i="121"/>
  <c r="AA20" i="121" s="1"/>
  <c r="AB20" i="121" s="1"/>
  <c r="T20" i="121"/>
  <c r="U20" i="121" s="1"/>
  <c r="V20" i="121" s="1"/>
  <c r="K20" i="121"/>
  <c r="E20" i="121"/>
  <c r="F20" i="121" s="1"/>
  <c r="Z19" i="121"/>
  <c r="AA19" i="121" s="1"/>
  <c r="AB19" i="121" s="1"/>
  <c r="T19" i="121"/>
  <c r="U19" i="121" s="1"/>
  <c r="V19" i="121" s="1"/>
  <c r="K19" i="121"/>
  <c r="E19" i="121"/>
  <c r="F19" i="121" s="1"/>
  <c r="Z18" i="121"/>
  <c r="AA18" i="121" s="1"/>
  <c r="AB18" i="121" s="1"/>
  <c r="T18" i="121"/>
  <c r="U18" i="121" s="1"/>
  <c r="V18" i="121" s="1"/>
  <c r="K18" i="121"/>
  <c r="E18" i="121"/>
  <c r="F18" i="121" s="1"/>
  <c r="Z17" i="121"/>
  <c r="AA17" i="121" s="1"/>
  <c r="AB17" i="121" s="1"/>
  <c r="T17" i="121"/>
  <c r="U17" i="121" s="1"/>
  <c r="V17" i="121" s="1"/>
  <c r="K17" i="121"/>
  <c r="E17" i="121"/>
  <c r="F17" i="121" s="1"/>
  <c r="Z16" i="121"/>
  <c r="AA16" i="121" s="1"/>
  <c r="AB16" i="121" s="1"/>
  <c r="T16" i="121"/>
  <c r="U16" i="121" s="1"/>
  <c r="V16" i="121" s="1"/>
  <c r="K16" i="121"/>
  <c r="E16" i="121"/>
  <c r="F16" i="121" s="1"/>
  <c r="Z15" i="121"/>
  <c r="AA15" i="121" s="1"/>
  <c r="AB15" i="121" s="1"/>
  <c r="T15" i="121"/>
  <c r="U15" i="121" s="1"/>
  <c r="V15" i="121" s="1"/>
  <c r="K15" i="121"/>
  <c r="E15" i="121"/>
  <c r="F15" i="121" s="1"/>
  <c r="Z14" i="121"/>
  <c r="AA14" i="121" s="1"/>
  <c r="AB14" i="121" s="1"/>
  <c r="T14" i="121"/>
  <c r="U14" i="121" s="1"/>
  <c r="V14" i="121" s="1"/>
  <c r="K14" i="121"/>
  <c r="E14" i="121"/>
  <c r="F14" i="121" s="1"/>
  <c r="Z13" i="121"/>
  <c r="AA13" i="121" s="1"/>
  <c r="AB13" i="121" s="1"/>
  <c r="T13" i="121"/>
  <c r="U13" i="121" s="1"/>
  <c r="V13" i="121" s="1"/>
  <c r="K13" i="121"/>
  <c r="E13" i="121"/>
  <c r="F13" i="121" s="1"/>
  <c r="Z12" i="121"/>
  <c r="AA12" i="121" s="1"/>
  <c r="AB12" i="121" s="1"/>
  <c r="T12" i="121"/>
  <c r="U12" i="121" s="1"/>
  <c r="V12" i="121" s="1"/>
  <c r="K12" i="121"/>
  <c r="E12" i="121"/>
  <c r="F12" i="121" s="1"/>
  <c r="Z11" i="121"/>
  <c r="AA11" i="121" s="1"/>
  <c r="AB11" i="121" s="1"/>
  <c r="T11" i="121"/>
  <c r="U11" i="121" s="1"/>
  <c r="V11" i="121" s="1"/>
  <c r="K11" i="121"/>
  <c r="E11" i="121"/>
  <c r="F11" i="121" s="1"/>
  <c r="Z10" i="121"/>
  <c r="AA10" i="121" s="1"/>
  <c r="AB10" i="121" s="1"/>
  <c r="T10" i="121"/>
  <c r="U10" i="121" s="1"/>
  <c r="V10" i="121" s="1"/>
  <c r="K10" i="121"/>
  <c r="E10" i="121"/>
  <c r="F10" i="121" s="1"/>
  <c r="Z9" i="121"/>
  <c r="AA9" i="121" s="1"/>
  <c r="AB9" i="121" s="1"/>
  <c r="T9" i="121"/>
  <c r="U9" i="121" s="1"/>
  <c r="V9" i="121" s="1"/>
  <c r="K9" i="121"/>
  <c r="E9" i="121"/>
  <c r="F9" i="121" s="1"/>
  <c r="Z8" i="121"/>
  <c r="AA8" i="121" s="1"/>
  <c r="AB8" i="121" s="1"/>
  <c r="T8" i="121"/>
  <c r="U8" i="121" s="1"/>
  <c r="V8" i="121" s="1"/>
  <c r="K8" i="121"/>
  <c r="E8" i="121"/>
  <c r="F8" i="121" s="1"/>
  <c r="Z7" i="121"/>
  <c r="AA7" i="121" s="1"/>
  <c r="AB7" i="121" s="1"/>
  <c r="T7" i="121"/>
  <c r="U7" i="121" s="1"/>
  <c r="V7" i="121" s="1"/>
  <c r="K7" i="121"/>
  <c r="E7" i="121"/>
  <c r="F7" i="121" s="1"/>
  <c r="Z6" i="121"/>
  <c r="AA6" i="121" s="1"/>
  <c r="AB6" i="121" s="1"/>
  <c r="T6" i="121"/>
  <c r="U6" i="121" s="1"/>
  <c r="V6" i="121" s="1"/>
  <c r="K6" i="121"/>
  <c r="E6" i="121"/>
  <c r="F6" i="121" s="1"/>
  <c r="Z5" i="121"/>
  <c r="AA5" i="121" s="1"/>
  <c r="AB5" i="121" s="1"/>
  <c r="T5" i="121"/>
  <c r="U5" i="121" s="1"/>
  <c r="V5" i="121" s="1"/>
  <c r="K5" i="121"/>
  <c r="E5" i="121"/>
  <c r="F5" i="121" s="1"/>
  <c r="Z4" i="121"/>
  <c r="AA4" i="121" s="1"/>
  <c r="AB4" i="121" s="1"/>
  <c r="T4" i="121"/>
  <c r="U4" i="121" s="1"/>
  <c r="V4" i="121" s="1"/>
  <c r="K4" i="121"/>
  <c r="E4" i="121"/>
  <c r="F4" i="121" s="1"/>
  <c r="Z3" i="121"/>
  <c r="AA3" i="121" s="1"/>
  <c r="AB3" i="121" s="1"/>
  <c r="T3" i="121"/>
  <c r="U3" i="121" s="1"/>
  <c r="V3" i="121" s="1"/>
  <c r="K3" i="121"/>
  <c r="E3" i="121"/>
  <c r="F3" i="121" s="1"/>
  <c r="L3" i="121" l="1"/>
  <c r="M3" i="121" s="1"/>
  <c r="L4" i="121"/>
  <c r="M4" i="121" s="1"/>
  <c r="L5" i="121"/>
  <c r="M5" i="121" s="1"/>
  <c r="L6" i="121"/>
  <c r="M6" i="121" s="1"/>
  <c r="L7" i="121"/>
  <c r="M7" i="121" s="1"/>
  <c r="L8" i="121"/>
  <c r="M8" i="121" s="1"/>
  <c r="L9" i="121"/>
  <c r="M9" i="121" s="1"/>
  <c r="L10" i="121"/>
  <c r="M10" i="121" s="1"/>
  <c r="L11" i="121"/>
  <c r="M11" i="121" s="1"/>
  <c r="L12" i="121"/>
  <c r="M12" i="121" s="1"/>
  <c r="L13" i="121"/>
  <c r="M13" i="121" s="1"/>
  <c r="L14" i="121"/>
  <c r="M14" i="121" s="1"/>
  <c r="L15" i="121"/>
  <c r="M15" i="121" s="1"/>
  <c r="L16" i="121"/>
  <c r="M16" i="121" s="1"/>
  <c r="L17" i="121"/>
  <c r="M17" i="121" s="1"/>
  <c r="N17" i="121" s="1"/>
  <c r="P17" i="121" s="1"/>
  <c r="L18" i="121"/>
  <c r="M18" i="121" s="1"/>
  <c r="N18" i="121" s="1"/>
  <c r="P18" i="121" s="1"/>
  <c r="L19" i="121"/>
  <c r="M19" i="121" s="1"/>
  <c r="L20" i="121"/>
  <c r="M20" i="121" s="1"/>
  <c r="L21" i="121"/>
  <c r="M21" i="121" s="1"/>
  <c r="N21" i="121" s="1"/>
  <c r="P21" i="121" s="1"/>
  <c r="R31" i="121" s="1"/>
  <c r="L22" i="121"/>
  <c r="M22" i="121" s="1"/>
  <c r="N22" i="121" s="1"/>
  <c r="P22" i="121" s="1"/>
  <c r="L23" i="121"/>
  <c r="M23" i="121" s="1"/>
  <c r="N23" i="121" s="1"/>
  <c r="P23" i="121" s="1"/>
  <c r="L24" i="121"/>
  <c r="M24" i="121" s="1"/>
  <c r="N24" i="121" s="1"/>
  <c r="P24" i="121" s="1"/>
  <c r="L25" i="121"/>
  <c r="M25" i="121" s="1"/>
  <c r="N25" i="121" s="1"/>
  <c r="P25" i="121" s="1"/>
  <c r="L26" i="121"/>
  <c r="M26" i="121" s="1"/>
  <c r="N26" i="121" s="1"/>
  <c r="P26" i="121" s="1"/>
  <c r="AC16" i="121"/>
  <c r="G19" i="121"/>
  <c r="W15" i="121"/>
  <c r="W16" i="121"/>
  <c r="W17" i="121"/>
  <c r="W18" i="121"/>
  <c r="W19" i="121"/>
  <c r="W20" i="121"/>
  <c r="W21" i="121"/>
  <c r="W22" i="121"/>
  <c r="W23" i="121"/>
  <c r="W24" i="121"/>
  <c r="W25" i="121"/>
  <c r="W26" i="121"/>
  <c r="AC17" i="121"/>
  <c r="AC18" i="121"/>
  <c r="AC19" i="121"/>
  <c r="AC20" i="121"/>
  <c r="AC21" i="121"/>
  <c r="AC22" i="121"/>
  <c r="AC23" i="121"/>
  <c r="AC24" i="121"/>
  <c r="AC25" i="121"/>
  <c r="AC26" i="121"/>
  <c r="G26" i="121"/>
  <c r="G22" i="121"/>
  <c r="G18" i="121"/>
  <c r="G14" i="121"/>
  <c r="G10" i="121"/>
  <c r="G6" i="121"/>
  <c r="G25" i="121"/>
  <c r="G21" i="121"/>
  <c r="G17" i="121"/>
  <c r="G13" i="121"/>
  <c r="G9" i="121"/>
  <c r="G5" i="121"/>
  <c r="G24" i="121"/>
  <c r="G20" i="121"/>
  <c r="G16" i="121"/>
  <c r="G12" i="121"/>
  <c r="G8" i="121"/>
  <c r="G4" i="121"/>
  <c r="G3" i="121"/>
  <c r="G23" i="121"/>
  <c r="G15" i="121"/>
  <c r="G11" i="121"/>
  <c r="G7" i="121"/>
  <c r="N20" i="121" l="1"/>
  <c r="P20" i="121" s="1"/>
  <c r="N16" i="121"/>
  <c r="N19" i="121"/>
  <c r="P19" i="121" s="1"/>
  <c r="N15" i="121"/>
  <c r="Q14" i="121"/>
  <c r="Q19" i="121"/>
  <c r="Q12" i="121"/>
  <c r="Q11" i="121"/>
  <c r="Q15" i="121"/>
  <c r="Q17" i="121"/>
  <c r="Q10" i="121"/>
  <c r="P33" i="121"/>
  <c r="T37" i="121"/>
  <c r="R32" i="121"/>
  <c r="T38" i="121" s="1"/>
  <c r="R35" i="121"/>
  <c r="T41" i="121" s="1"/>
  <c r="Q24" i="121"/>
  <c r="R34" i="121"/>
  <c r="T40" i="121" s="1"/>
  <c r="Q26" i="121"/>
  <c r="R36" i="121"/>
  <c r="T42" i="121" s="1"/>
  <c r="Q23" i="121"/>
  <c r="R33" i="121"/>
  <c r="T39" i="121" s="1"/>
  <c r="H18" i="121"/>
  <c r="O18" i="121" s="1"/>
  <c r="Q18" i="121"/>
  <c r="H20" i="121"/>
  <c r="O20" i="121" s="1"/>
  <c r="Q20" i="121"/>
  <c r="H19" i="121"/>
  <c r="Q13" i="121"/>
  <c r="H22" i="121"/>
  <c r="O22" i="121" s="1"/>
  <c r="Q22" i="121"/>
  <c r="H25" i="121"/>
  <c r="O25" i="121" s="1"/>
  <c r="Q25" i="121"/>
  <c r="H16" i="121"/>
  <c r="O16" i="121" s="1"/>
  <c r="Q16" i="121"/>
  <c r="H21" i="121"/>
  <c r="O21" i="121" s="1"/>
  <c r="Q21" i="121"/>
  <c r="H24" i="121"/>
  <c r="O24" i="121" s="1"/>
  <c r="H17" i="121"/>
  <c r="O17" i="121" s="1"/>
  <c r="H26" i="121"/>
  <c r="O26" i="121" s="1"/>
  <c r="H23" i="121"/>
  <c r="O23" i="121" s="1"/>
  <c r="O19" i="121" l="1"/>
  <c r="O15" i="121"/>
  <c r="P32" i="121"/>
</calcChain>
</file>

<file path=xl/sharedStrings.xml><?xml version="1.0" encoding="utf-8"?>
<sst xmlns="http://schemas.openxmlformats.org/spreadsheetml/2006/main" count="2229" uniqueCount="403">
  <si>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</si>
  <si>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</si>
  <si>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</si>
  <si>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</si>
  <si>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</si>
  <si>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</si>
  <si>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</si>
  <si>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</si>
  <si>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</si>
  <si>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</si>
  <si>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</si>
  <si>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KD100520_100520_i24h_1</t>
  </si>
  <si>
    <t/>
  </si>
  <si>
    <t>KD100520_100520_i24h_2</t>
  </si>
  <si>
    <t>KD100520_100520_i24h_3</t>
  </si>
  <si>
    <t>KD100520_100520_i24h_4</t>
  </si>
  <si>
    <t>KD100520_100520_i24h_5</t>
  </si>
  <si>
    <t>KD100520_100520_i24h_6</t>
  </si>
  <si>
    <t>KD100520_100520_m0h_1</t>
  </si>
  <si>
    <t>N/F</t>
  </si>
  <si>
    <t>N/A</t>
  </si>
  <si>
    <t>KD100520_100520_m0h_2</t>
  </si>
  <si>
    <t>KD100520_100520_m0h_3</t>
  </si>
  <si>
    <t>KD100520_100520_m0h_4</t>
  </si>
  <si>
    <t>KD100520_100520_m0h_5</t>
  </si>
  <si>
    <t>KD100520_100520_m0h_6</t>
  </si>
  <si>
    <t>KD100520_100520_m10h_1</t>
  </si>
  <si>
    <t>KD100520_100520_m10h_2</t>
  </si>
  <si>
    <t>KD100520_100520_m10h_3</t>
  </si>
  <si>
    <t>KD100520_100520_m10h_4</t>
  </si>
  <si>
    <t>KD100520_100520_m10h_5</t>
  </si>
  <si>
    <t>KD100520_100520_m10h_6</t>
  </si>
  <si>
    <t>KD100520_100520_m24h_1</t>
  </si>
  <si>
    <t>KD100520_100520_m24h_2</t>
  </si>
  <si>
    <t>KD100520_100520_m24h_3</t>
  </si>
  <si>
    <t>KD100520_100520_m24h_4</t>
  </si>
  <si>
    <t>KD100520_100520_m24h_5</t>
  </si>
  <si>
    <t>KD100520_100520_m24h_6</t>
  </si>
  <si>
    <t>INF</t>
  </si>
  <si>
    <t>Internal Standard</t>
  </si>
  <si>
    <t>Asparagine neg</t>
  </si>
  <si>
    <t>C4H8N2O3</t>
  </si>
  <si>
    <t>935.92</t>
  </si>
  <si>
    <t>1173.96</t>
  </si>
  <si>
    <t>886.84</t>
  </si>
  <si>
    <t>1007.66</t>
  </si>
  <si>
    <t>657.55</t>
  </si>
  <si>
    <t>1144.19</t>
  </si>
  <si>
    <t>295.04</t>
  </si>
  <si>
    <t>199.71</t>
  </si>
  <si>
    <t>122.08</t>
  </si>
  <si>
    <t>270.59</t>
  </si>
  <si>
    <t>406.80</t>
  </si>
  <si>
    <t>295.94</t>
  </si>
  <si>
    <t>818.54</t>
  </si>
  <si>
    <t>1384.74</t>
  </si>
  <si>
    <t>1266.89</t>
  </si>
  <si>
    <t>868.14</t>
  </si>
  <si>
    <t>2467.92</t>
  </si>
  <si>
    <t>687.76</t>
  </si>
  <si>
    <t>Asparagine pos</t>
  </si>
  <si>
    <t>627.71</t>
  </si>
  <si>
    <t>1143.42</t>
  </si>
  <si>
    <t>645.72</t>
  </si>
  <si>
    <t>445.52</t>
  </si>
  <si>
    <t>559.92</t>
  </si>
  <si>
    <t>886.77</t>
  </si>
  <si>
    <t>33.23</t>
  </si>
  <si>
    <t>125.81</t>
  </si>
  <si>
    <t>105.16</t>
  </si>
  <si>
    <t>137.13</t>
  </si>
  <si>
    <t>111.81</t>
  </si>
  <si>
    <t>95.30</t>
  </si>
  <si>
    <t>96.77</t>
  </si>
  <si>
    <t>492.03</t>
  </si>
  <si>
    <t>458.00</t>
  </si>
  <si>
    <t>555.38</t>
  </si>
  <si>
    <t>461.46</t>
  </si>
  <si>
    <t>522.02</t>
  </si>
  <si>
    <t>456.69</t>
  </si>
  <si>
    <t>Asparagine U-13C neg</t>
  </si>
  <si>
    <t>[13]C4H8N2O3</t>
  </si>
  <si>
    <t>11744.50</t>
  </si>
  <si>
    <t>10795.07</t>
  </si>
  <si>
    <t>12305.90</t>
  </si>
  <si>
    <t>9297.37</t>
  </si>
  <si>
    <t>10096.09</t>
  </si>
  <si>
    <t>9200.00</t>
  </si>
  <si>
    <t>13462.94</t>
  </si>
  <si>
    <t>45598.29</t>
  </si>
  <si>
    <t>14028.53</t>
  </si>
  <si>
    <t>19635.99</t>
  </si>
  <si>
    <t>24443.38</t>
  </si>
  <si>
    <t>49307.76</t>
  </si>
  <si>
    <t>30341.54</t>
  </si>
  <si>
    <t>21917.92</t>
  </si>
  <si>
    <t>23386.06</t>
  </si>
  <si>
    <t>19599.72</t>
  </si>
  <si>
    <t>17015.91</t>
  </si>
  <si>
    <t>38374.69</t>
  </si>
  <si>
    <t>58660.08</t>
  </si>
  <si>
    <t>36277.56</t>
  </si>
  <si>
    <t>32012.14</t>
  </si>
  <si>
    <t>59362.44</t>
  </si>
  <si>
    <t>57929.77</t>
  </si>
  <si>
    <t>21314.29</t>
  </si>
  <si>
    <t>Asparagine U-13C pos</t>
  </si>
  <si>
    <t>115416.68</t>
  </si>
  <si>
    <t>54611.49</t>
  </si>
  <si>
    <t>65269.56</t>
  </si>
  <si>
    <t>36195.52</t>
  </si>
  <si>
    <t>20619.57</t>
  </si>
  <si>
    <t>181534.62</t>
  </si>
  <si>
    <t>137404.91</t>
  </si>
  <si>
    <t>Asparagine U-13C, U-15N neg</t>
  </si>
  <si>
    <t>[13]C4H8[15]N2O3</t>
  </si>
  <si>
    <t>21546.60</t>
  </si>
  <si>
    <t>9.781:Peak area 114276740.955 is out of bounds (ISTD Minimum Recovery 0.000 and ISTD Max Recovery 0.000). 9.781:Apex Retention Time 9.781 is out of bounds (ISTD Min RT -0.250 and ISTD Max RT 0.250)</t>
  </si>
  <si>
    <t>24633.13</t>
  </si>
  <si>
    <t>9.754:Peak area 110184240.820 is out of bounds (ISTD Minimum Recovery 0.000 and ISTD Max Recovery 0.000). 9.754:Apex Retention Time 9.754 is out of bounds (ISTD Min RT -0.250 and ISTD Max RT 0.250)</t>
  </si>
  <si>
    <t>21362.53</t>
  </si>
  <si>
    <t>9.767:Peak area 110508983.575 is out of bounds (ISTD Minimum Recovery 0.000 and ISTD Max Recovery 0.000). 9.767:Apex Retention Time 9.767 is out of bounds (ISTD Min RT -0.250 and ISTD Max RT 0.250)</t>
  </si>
  <si>
    <t>15308.27</t>
  </si>
  <si>
    <t>9.749:Peak area 116176612.730 is out of bounds (ISTD Minimum Recovery 0.000 and ISTD Max Recovery 0.000). 9.749:Apex Retention Time 9.749 is out of bounds (ISTD Min RT -0.250 and ISTD Max RT 0.250)</t>
  </si>
  <si>
    <t>7018.03</t>
  </si>
  <si>
    <t>9.714:Peak area 117086631.301 is out of bounds (ISTD Minimum Recovery 0.000 and ISTD Max Recovery 0.000). 9.714:Apex Retention Time 9.714 is out of bounds (ISTD Min RT -0.250 and ISTD Max RT 0.250)</t>
  </si>
  <si>
    <t>5076.52</t>
  </si>
  <si>
    <t>9.745:Peak area 108315375.501 is out of bounds (ISTD Minimum Recovery 0.000 and ISTD Max Recovery 0.000). 9.745:Apex Retention Time 9.745 is out of bounds (ISTD Min RT -0.250 and ISTD Max RT 0.250)</t>
  </si>
  <si>
    <t>13414.66</t>
  </si>
  <si>
    <t>9.818:Peak area 222202026.682 is out of bounds (ISTD Minimum Recovery 0.000 and ISTD Max Recovery 0.000). 9.818:Apex Retention Time 9.818 is out of bounds (ISTD Min RT -0.250 and ISTD Max RT 0.250)</t>
  </si>
  <si>
    <t>47184.62</t>
  </si>
  <si>
    <t>9.816:Peak area 214911439.808 is out of bounds (ISTD Minimum Recovery 0.000 and ISTD Max Recovery 0.000). 9.816:Apex Retention Time 9.816 is out of bounds (ISTD Min RT -0.250 and ISTD Max RT 0.250)</t>
  </si>
  <si>
    <t>59353.63</t>
  </si>
  <si>
    <t>9.811:Peak area 204172748.572 is out of bounds (ISTD Minimum Recovery 0.000 and ISTD Max Recovery 0.000). 9.811:Apex Retention Time 9.811 is out of bounds (ISTD Min RT -0.250 and ISTD Max RT 0.250)</t>
  </si>
  <si>
    <t>16373.68</t>
  </si>
  <si>
    <t>9.819:Peak area 217768382.382 is out of bounds (ISTD Minimum Recovery 0.000 and ISTD Max Recovery 0.000). 9.819:Apex Retention Time 9.819 is out of bounds (ISTD Min RT -0.250 and ISTD Max RT 0.250)</t>
  </si>
  <si>
    <t>18887.40</t>
  </si>
  <si>
    <t>9.793:Peak area 212777339.029 is out of bounds (ISTD Minimum Recovery 0.000 and ISTD Max Recovery 0.000). 9.793:Apex Retention Time 9.793 is out of bounds (ISTD Min RT -0.250 and ISTD Max RT 0.250)</t>
  </si>
  <si>
    <t>22979.93</t>
  </si>
  <si>
    <t>9.786:Peak area 204800856.184 is out of bounds (ISTD Minimum Recovery 0.000 and ISTD Max Recovery 0.000). 9.786:Apex Retention Time 9.786 is out of bounds (ISTD Min RT -0.250 and ISTD Max RT 0.250)</t>
  </si>
  <si>
    <t>96931.00</t>
  </si>
  <si>
    <t>9.808:Peak area 209296539.090 is out of bounds (ISTD Minimum Recovery 0.000 and ISTD Max Recovery 0.000). 9.808:Apex Retention Time 9.808 is out of bounds (ISTD Min RT -0.250 and ISTD Max RT 0.250)</t>
  </si>
  <si>
    <t>179584.33</t>
  </si>
  <si>
    <t>9.798:Peak area 200366844.698 is out of bounds (ISTD Minimum Recovery 0.000 and ISTD Max Recovery 0.000). 9.798:Apex Retention Time 9.798 is out of bounds (ISTD Min RT -0.250 and ISTD Max RT 0.250)</t>
  </si>
  <si>
    <t>21824.01</t>
  </si>
  <si>
    <t>9.773:Peak area 202153949.314 is out of bounds (ISTD Minimum Recovery 0.000 and ISTD Max Recovery 0.000). 9.773:Apex Retention Time 9.773 is out of bounds (ISTD Min RT -0.250 and ISTD Max RT 0.250)</t>
  </si>
  <si>
    <t>50490.88</t>
  </si>
  <si>
    <t>9.811:Peak area 209632284.415 is out of bounds (ISTD Minimum Recovery 0.000 and ISTD Max Recovery 0.000). 9.811:Apex Retention Time 9.811 is out of bounds (ISTD Min RT -0.250 and ISTD Max RT 0.250)</t>
  </si>
  <si>
    <t>17292.12</t>
  </si>
  <si>
    <t>9.798:Peak area 216593581.554 is out of bounds (ISTD Minimum Recovery 0.000 and ISTD Max Recovery 0.000). 9.798:Apex Retention Time 9.798 is out of bounds (ISTD Min RT -0.250 and ISTD Max RT 0.250)</t>
  </si>
  <si>
    <t>75512.11</t>
  </si>
  <si>
    <t>9.805:Peak area 211917889.438 is out of bounds (ISTD Minimum Recovery 0.000 and ISTD Max Recovery 0.000). 9.805:Apex Retention Time 9.805 is out of bounds (ISTD Min RT -0.250 and ISTD Max RT 0.250)</t>
  </si>
  <si>
    <t>13578.40</t>
  </si>
  <si>
    <t>9.790:Peak area 208192045.867 is out of bounds (ISTD Minimum Recovery 0.000 and ISTD Max Recovery 0.000). 9.790:Apex Retention Time 9.790 is out of bounds (ISTD Min RT -0.250 and ISTD Max RT 0.250)</t>
  </si>
  <si>
    <t>228247.24</t>
  </si>
  <si>
    <t>9.813:Peak area 200151434.624 is out of bounds (ISTD Minimum Recovery 0.000 and ISTD Max Recovery 0.000). 9.813:Apex Retention Time 9.813 is out of bounds (ISTD Min RT -0.250 and ISTD Max RT 0.250)</t>
  </si>
  <si>
    <t>148835.94</t>
  </si>
  <si>
    <t>9.788:Peak area 203199149.902 is out of bounds (ISTD Minimum Recovery 0.000 and ISTD Max Recovery 0.000). 9.788:Apex Retention Time 9.788 is out of bounds (ISTD Min RT -0.250 and ISTD Max RT 0.250)</t>
  </si>
  <si>
    <t>21206.01</t>
  </si>
  <si>
    <t>9.856:Peak area 200000190.841 is out of bounds (ISTD Minimum Recovery 0.000 and ISTD Max Recovery 0.000). 9.856:Apex Retention Time 9.856 is out of bounds (ISTD Min RT -0.250 and ISTD Max RT 0.250)</t>
  </si>
  <si>
    <t>9.834:Peak area 209051596.162 is out of bounds (ISTD Minimum Recovery 0.000 and ISTD Max Recovery 0.000). 9.834:Apex Retention Time 9.834 is out of bounds (ISTD Min RT -0.250 and ISTD Max RT 0.250)</t>
  </si>
  <si>
    <t>53073.42</t>
  </si>
  <si>
    <t>9.823:Peak area 195148758.078 is out of bounds (ISTD Minimum Recovery 0.000 and ISTD Max Recovery 0.000). 9.823:Apex Retention Time 9.823 is out of bounds (ISTD Min RT -0.250 and ISTD Max RT 0.250)</t>
  </si>
  <si>
    <t>Asparagine U-13C, U-15N pos</t>
  </si>
  <si>
    <t>9.851:Peak area 258467439.729 is out of bounds (ISTD Minimum Recovery 0.000 and ISTD Max Recovery 0.000). 9.851:Apex Retention Time 9.851 is out of bounds (ISTD Min RT -0.250 and ISTD Max RT 0.250)</t>
  </si>
  <si>
    <t>9.823:Peak area 255263411.926 is out of bounds (ISTD Minimum Recovery 0.000 and ISTD Max Recovery 0.000). 9.823:Apex Retention Time 9.823 is out of bounds (ISTD Min RT -0.250 and ISTD Max RT 0.250)</t>
  </si>
  <si>
    <t>9.837:Peak area 243711221.502 is out of bounds (ISTD Minimum Recovery 0.000 and ISTD Max Recovery 0.000). 9.837:Apex Retention Time 9.837 is out of bounds (ISTD Min RT -0.250 and ISTD Max RT 0.250)</t>
  </si>
  <si>
    <t>9.819:Peak area 259867623.996 is out of bounds (ISTD Minimum Recovery 0.000 and ISTD Max Recovery 0.000). 9.819:Apex Retention Time 9.819 is out of bounds (ISTD Min RT -0.250 and ISTD Max RT 0.250)</t>
  </si>
  <si>
    <t>9.784:Peak area 252140777.238 is out of bounds (ISTD Minimum Recovery 0.000 and ISTD Max Recovery 0.000). 9.784:Apex Retention Time 9.784 is out of bounds (ISTD Min RT -0.250 and ISTD Max RT 0.250)</t>
  </si>
  <si>
    <t>67589.70</t>
  </si>
  <si>
    <t>9.843:Peak area 242940020.633 is out of bounds (ISTD Minimum Recovery 0.000 and ISTD Max Recovery 0.000). 9.843:Apex Retention Time 9.843 is out of bounds (ISTD Min RT -0.250 and ISTD Max RT 0.250)</t>
  </si>
  <si>
    <t>9.861:Peak area 245221695.842 is out of bounds (ISTD Minimum Recovery 0.000 and ISTD Max Recovery 0.000). 9.861:Apex Retention Time 9.861 is out of bounds (ISTD Min RT -0.250 and ISTD Max RT 0.250)</t>
  </si>
  <si>
    <t>9.802:Peak area 245800583.444 is out of bounds (ISTD Minimum Recovery 0.000 and ISTD Max Recovery 0.000). 9.802:Apex Retention Time 9.802 is out of bounds (ISTD Min RT -0.250 and ISTD Max RT 0.250)</t>
  </si>
  <si>
    <t>9.825:Peak area 244363671.796 is out of bounds (ISTD Minimum Recovery 0.000 and ISTD Max Recovery 0.000). 9.825:Apex Retention Time 9.825 is out of bounds (ISTD Min RT -0.250 and ISTD Max RT 0.250)</t>
  </si>
  <si>
    <t>146375.22</t>
  </si>
  <si>
    <t>9.833:Peak area 249127458.105 is out of bounds (ISTD Minimum Recovery 0.000 and ISTD Max Recovery 0.000). 9.833:Apex Retention Time 9.833 is out of bounds (ISTD Min RT -0.250 and ISTD Max RT 0.250)</t>
  </si>
  <si>
    <t>255751.33</t>
  </si>
  <si>
    <t>9.779:Peak area 240793474.877 is out of bounds (ISTD Minimum Recovery 0.000 and ISTD Max Recovery 0.000). 9.779:Apex Retention Time 9.779 is out of bounds (ISTD Min RT -0.250 and ISTD Max RT 0.250)</t>
  </si>
  <si>
    <t>9.828:Peak area 238465858.610 is out of bounds (ISTD Minimum Recovery 0.000 and ISTD Max Recovery 0.000). 9.828:Apex Retention Time 9.828 is out of bounds (ISTD Min RT -0.250 and ISTD Max RT 0.250)</t>
  </si>
  <si>
    <t>9.822:Peak area 249448178.019 is out of bounds (ISTD Minimum Recovery 0.000 and ISTD Max Recovery 0.000). 9.822:Apex Retention Time 9.822 is out of bounds (ISTD Min RT -0.250 and ISTD Max RT 0.250)</t>
  </si>
  <si>
    <t>9.812:Peak area 246564283.385 is out of bounds (ISTD Minimum Recovery 0.000 and ISTD Max Recovery 0.000). 9.812:Apex Retention Time 9.812 is out of bounds (ISTD Min RT -0.250 and ISTD Max RT 0.250)</t>
  </si>
  <si>
    <t>9.787:Peak area 247876321.781 is out of bounds (ISTD Minimum Recovery 0.000 and ISTD Max Recovery 0.000). 9.787:Apex Retention Time 9.787 is out of bounds (ISTD Min RT -0.250 and ISTD Max RT 0.250)</t>
  </si>
  <si>
    <t>9.797:Peak area 260421909.735 is out of bounds (ISTD Minimum Recovery 0.000 and ISTD Max Recovery 0.000). 9.797:Apex Retention Time 9.797 is out of bounds (ISTD Min RT -0.250 and ISTD Max RT 0.250)</t>
  </si>
  <si>
    <t>9.812:Peak area 254913375.347 is out of bounds (ISTD Minimum Recovery 0.000 and ISTD Max Recovery 0.000). 9.812:Apex Retention Time 9.812 is out of bounds (ISTD Min RT -0.250 and ISTD Max RT 0.250)</t>
  </si>
  <si>
    <t>9.847:Peak area 247243025.361 is out of bounds (ISTD Minimum Recovery 0.000 and ISTD Max Recovery 0.000). 9.847:Apex Retention Time 9.847 is out of bounds (ISTD Min RT -0.250 and ISTD Max RT 0.250)</t>
  </si>
  <si>
    <t>9.832:Peak area 267113077.054 is out of bounds (ISTD Minimum Recovery 0.000 and ISTD Max Recovery 0.000). 9.832:Apex Retention Time 9.832 is out of bounds (ISTD Min RT -0.250 and ISTD Max RT 0.250)</t>
  </si>
  <si>
    <t>9.855:Peak area 258111576.826 is out of bounds (ISTD Minimum Recovery 0.000 and ISTD Max Recovery 0.000). 9.855:Apex Retention Time 9.855 is out of bounds (ISTD Min RT -0.250 and ISTD Max RT 0.250)</t>
  </si>
  <si>
    <t>9.802:Peak area 252347415.731 is out of bounds (ISTD Minimum Recovery 0.000 and ISTD Max Recovery 0.000). 9.802:Apex Retention Time 9.802 is out of bounds (ISTD Min RT -0.250 and ISTD Max RT 0.250)</t>
  </si>
  <si>
    <t>9.842:Peak area 266927035.804 is out of bounds (ISTD Minimum Recovery 0.000 and ISTD Max Recovery 0.000). 9.842:Apex Retention Time 9.842 is out of bounds (ISTD Min RT -0.250 and ISTD Max RT 0.250)</t>
  </si>
  <si>
    <t>9.848:Peak area 266394090.521 is out of bounds (ISTD Minimum Recovery 0.000 and ISTD Max Recovery 0.000). 9.848:Apex Retention Time 9.848 is out of bounds (ISTD Min RT -0.250 and ISTD Max RT 0.250)</t>
  </si>
  <si>
    <t>9.837:Peak area 256370794.275 is out of bounds (ISTD Minimum Recovery 0.000 and ISTD Max Recovery 0.000). 9.837:Apex Retention Time 9.837 is out of bounds (ISTD Min RT -0.250 and ISTD Max RT 0.250)</t>
  </si>
  <si>
    <t>Aspartate neg</t>
  </si>
  <si>
    <t>C4H7NO4</t>
  </si>
  <si>
    <t>7506.08</t>
  </si>
  <si>
    <t>7441.77</t>
  </si>
  <si>
    <t>10454.63</t>
  </si>
  <si>
    <t>11736.77</t>
  </si>
  <si>
    <t>12908.69</t>
  </si>
  <si>
    <t>7513.32</t>
  </si>
  <si>
    <t>76.16</t>
  </si>
  <si>
    <t>91.64</t>
  </si>
  <si>
    <t>115.75</t>
  </si>
  <si>
    <t>82.53</t>
  </si>
  <si>
    <t>47.55</t>
  </si>
  <si>
    <t>84.73</t>
  </si>
  <si>
    <t>219.93</t>
  </si>
  <si>
    <t>461.87</t>
  </si>
  <si>
    <t>241.72</t>
  </si>
  <si>
    <t>331.30</t>
  </si>
  <si>
    <t>343.50</t>
  </si>
  <si>
    <t>295.05</t>
  </si>
  <si>
    <t>693.73</t>
  </si>
  <si>
    <t>523.16</t>
  </si>
  <si>
    <t>635.56</t>
  </si>
  <si>
    <t>995.11</t>
  </si>
  <si>
    <t>710.15</t>
  </si>
  <si>
    <t>724.11</t>
  </si>
  <si>
    <t>Aspartate pos</t>
  </si>
  <si>
    <t>18476.12</t>
  </si>
  <si>
    <t>7146.39</t>
  </si>
  <si>
    <t>3984.65</t>
  </si>
  <si>
    <t>3310.32</t>
  </si>
  <si>
    <t>2739.39</t>
  </si>
  <si>
    <t>3484.59</t>
  </si>
  <si>
    <t>1284.80</t>
  </si>
  <si>
    <t>261.02</t>
  </si>
  <si>
    <t>6816.86</t>
  </si>
  <si>
    <t>297.78</t>
  </si>
  <si>
    <t>1201.10</t>
  </si>
  <si>
    <t>1169.08</t>
  </si>
  <si>
    <t>5423.02</t>
  </si>
  <si>
    <t>2495.56</t>
  </si>
  <si>
    <t>661.75</t>
  </si>
  <si>
    <t>Aspartate U-13C neg</t>
  </si>
  <si>
    <t>[13]C4H7NO4</t>
  </si>
  <si>
    <t>10173.18</t>
  </si>
  <si>
    <t>4712.90</t>
  </si>
  <si>
    <t>147372.34</t>
  </si>
  <si>
    <t>6578.06</t>
  </si>
  <si>
    <t>6734.95</t>
  </si>
  <si>
    <t>2766.36</t>
  </si>
  <si>
    <t>1992.33</t>
  </si>
  <si>
    <t>2203.30</t>
  </si>
  <si>
    <t>5338.91</t>
  </si>
  <si>
    <t>3973.56</t>
  </si>
  <si>
    <t>4623.85</t>
  </si>
  <si>
    <t>1871.89</t>
  </si>
  <si>
    <t>10731.33</t>
  </si>
  <si>
    <t>3647.94</t>
  </si>
  <si>
    <t>2675.47</t>
  </si>
  <si>
    <t>4643.50</t>
  </si>
  <si>
    <t>2538.39</t>
  </si>
  <si>
    <t>5337.20</t>
  </si>
  <si>
    <t>2554.46</t>
  </si>
  <si>
    <t>5168.66</t>
  </si>
  <si>
    <t>4814.57</t>
  </si>
  <si>
    <t>4726.24</t>
  </si>
  <si>
    <t>8874.29</t>
  </si>
  <si>
    <t>Aspartate U-13C pos</t>
  </si>
  <si>
    <t>12135.24</t>
  </si>
  <si>
    <t>2066.67</t>
  </si>
  <si>
    <t>8493.24</t>
  </si>
  <si>
    <t>36972.87</t>
  </si>
  <si>
    <t>Aspartate U-13C, U-15N neg</t>
  </si>
  <si>
    <t>[13]C4H7[15]NO4</t>
  </si>
  <si>
    <t>10.313:Peak area 515714353.538 is out of bounds (ISTD Minimum Recovery 0.000 and ISTD Max Recovery 0.000). 10.313:Apex Retention Time 10.313 is out of bounds (ISTD Min RT -0.250 and ISTD Max RT 0.250)</t>
  </si>
  <si>
    <t>44543.43</t>
  </si>
  <si>
    <t>10.286:Peak area 535688748.304 is out of bounds (ISTD Minimum Recovery 0.000 and ISTD Max Recovery 0.000). 10.286:Apex Retention Time 10.286 is out of bounds (ISTD Min RT -0.250 and ISTD Max RT 0.250)</t>
  </si>
  <si>
    <t>10.299:Peak area 526133070.708 is out of bounds (ISTD Minimum Recovery 0.000 and ISTD Max Recovery 0.000). 10.299:Apex Retention Time 10.299 is out of bounds (ISTD Min RT -0.250 and ISTD Max RT 0.250)</t>
  </si>
  <si>
    <t>10.253:Peak area 527397264.645 is out of bounds (ISTD Minimum Recovery 0.000 and ISTD Max Recovery 0.000). 10.253:Apex Retention Time 10.253 is out of bounds (ISTD Min RT -0.250 and ISTD Max RT 0.250)</t>
  </si>
  <si>
    <t>10.273:Peak area 528900691.819 is out of bounds (ISTD Minimum Recovery 0.000 and ISTD Max Recovery 0.000). 10.273:Apex Retention Time 10.273 is out of bounds (ISTD Min RT -0.250 and ISTD Max RT 0.250)</t>
  </si>
  <si>
    <t>34387.73</t>
  </si>
  <si>
    <t>10.277:Peak area 542163319.597 is out of bounds (ISTD Minimum Recovery 0.000 and ISTD Max Recovery 0.000). 10.277:Apex Retention Time 10.277 is out of bounds (ISTD Min RT -0.250 and ISTD Max RT 0.250)</t>
  </si>
  <si>
    <t>105584.26</t>
  </si>
  <si>
    <t>10.216:Peak area 737407502.484 is out of bounds (ISTD Minimum Recovery 0.000 and ISTD Max Recovery 0.000). 10.216:Apex Retention Time 10.216 is out of bounds (ISTD Min RT -0.250 and ISTD Max RT 0.250)</t>
  </si>
  <si>
    <t>55008.89</t>
  </si>
  <si>
    <t>10.272:Peak area 793984193.776 is out of bounds (ISTD Minimum Recovery 0.000 and ISTD Max Recovery 0.000). 10.272:Apex Retention Time 10.272 is out of bounds (ISTD Min RT -0.250 and ISTD Max RT 0.250)</t>
  </si>
  <si>
    <t>38102.07</t>
  </si>
  <si>
    <t>10.239:Peak area 747971995.365 is out of bounds (ISTD Minimum Recovery 0.000 and ISTD Max Recovery 0.000). 10.239:Apex Retention Time 10.239 is out of bounds (ISTD Min RT -0.250 and ISTD Max RT 0.250)</t>
  </si>
  <si>
    <t>114727.02</t>
  </si>
  <si>
    <t>10.218:Peak area 727256572.014 is out of bounds (ISTD Minimum Recovery 0.000 and ISTD Max Recovery 0.000). 10.218:Apex Retention Time 10.218 is out of bounds (ISTD Min RT -0.250 and ISTD Max RT 0.250)</t>
  </si>
  <si>
    <t>4646958.56</t>
  </si>
  <si>
    <t>10.249:Peak area 743368300.773 is out of bounds (ISTD Minimum Recovery 0.000 and ISTD Max Recovery 0.000). 10.249:Apex Retention Time 10.249 is out of bounds (ISTD Min RT -0.250 and ISTD Max RT 0.250)</t>
  </si>
  <si>
    <t>109045.62</t>
  </si>
  <si>
    <t>10.212:Peak area 766852567.048 is out of bounds (ISTD Minimum Recovery 0.000 and ISTD Max Recovery 0.000). 10.212:Apex Retention Time 10.212 is out of bounds (ISTD Min RT -0.250 and ISTD Max RT 0.250)</t>
  </si>
  <si>
    <t>35068.55</t>
  </si>
  <si>
    <t>10.263:Peak area 729440353.410 is out of bounds (ISTD Minimum Recovery 0.000 and ISTD Max Recovery 0.000). 10.263:Apex Retention Time 10.263 is out of bounds (ISTD Min RT -0.250 and ISTD Max RT 0.250)</t>
  </si>
  <si>
    <t>109206.21</t>
  </si>
  <si>
    <t>10.224:Peak area 773471320.219 is out of bounds (ISTD Minimum Recovery 0.000 and ISTD Max Recovery 0.000). 10.224:Apex Retention Time 10.224 is out of bounds (ISTD Min RT -0.250 and ISTD Max RT 0.250)</t>
  </si>
  <si>
    <t>71191.49</t>
  </si>
  <si>
    <t>10.256:Peak area 746809141.858 is out of bounds (ISTD Minimum Recovery 0.000 and ISTD Max Recovery 0.000). 10.256:Apex Retention Time 10.256 is out of bounds (ISTD Min RT -0.250 and ISTD Max RT 0.250)</t>
  </si>
  <si>
    <t>46884.26</t>
  </si>
  <si>
    <t>10.209:Peak area 784006923.707 is out of bounds (ISTD Minimum Recovery 0.000 and ISTD Max Recovery 0.000). 10.209:Apex Retention Time 10.209 is out of bounds (ISTD Min RT -0.250 and ISTD Max RT 0.250)</t>
  </si>
  <si>
    <t>40018.20</t>
  </si>
  <si>
    <t>10.252:Peak area 786160485.389 is out of bounds (ISTD Minimum Recovery 0.000 and ISTD Max Recovery 0.000). 10.252:Apex Retention Time 10.252 is out of bounds (ISTD Min RT -0.250 and ISTD Max RT 0.250)</t>
  </si>
  <si>
    <t>80117.45</t>
  </si>
  <si>
    <t>10.260:Peak area 762801799.799 is out of bounds (ISTD Minimum Recovery 0.000 and ISTD Max Recovery 0.000). 10.260:Apex Retention Time 10.260 is out of bounds (ISTD Min RT -0.250 and ISTD Max RT 0.250)</t>
  </si>
  <si>
    <t>183063.65</t>
  </si>
  <si>
    <t>10.244:Peak area 725693580.612 is out of bounds (ISTD Minimum Recovery 0.000 and ISTD Max Recovery 0.000). 10.244:Apex Retention Time 10.244 is out of bounds (ISTD Min RT -0.250 and ISTD Max RT 0.250)</t>
  </si>
  <si>
    <t>53652.43</t>
  </si>
  <si>
    <t>10.210:Peak area 704252920.796 is out of bounds (ISTD Minimum Recovery 0.000 and ISTD Max Recovery 0.000). 10.210:Apex Retention Time 10.210 is out of bounds (ISTD Min RT -0.250 and ISTD Max RT 0.250)</t>
  </si>
  <si>
    <t>642765.13</t>
  </si>
  <si>
    <t>10.242:Peak area 687266632.636 is out of bounds (ISTD Minimum Recovery 0.000 and ISTD Max Recovery 0.000). 10.242:Apex Retention Time 10.242 is out of bounds (ISTD Min RT -0.250 and ISTD Max RT 0.250)</t>
  </si>
  <si>
    <t>109067.56</t>
  </si>
  <si>
    <t>10.281:Peak area 745893654.950 is out of bounds (ISTD Minimum Recovery 0.000 and ISTD Max Recovery 0.000). 10.281:Apex Retention Time 10.281 is out of bounds (ISTD Min RT -0.250 and ISTD Max RT 0.250)</t>
  </si>
  <si>
    <t>126030.04</t>
  </si>
  <si>
    <t>10.259:Peak area 734261767.703 is out of bounds (ISTD Minimum Recovery 0.000 and ISTD Max Recovery 0.000). 10.259:Apex Retention Time 10.259 is out of bounds (ISTD Min RT -0.250 and ISTD Max RT 0.250)</t>
  </si>
  <si>
    <t>343674.30</t>
  </si>
  <si>
    <t>10.247:Peak area 736330067.420 is out of bounds (ISTD Minimum Recovery 0.000 and ISTD Max Recovery 0.000). 10.247:Apex Retention Time 10.247 is out of bounds (ISTD Min RT -0.250 and ISTD Max RT 0.250)</t>
  </si>
  <si>
    <t>Aspartate U-13C, U-15N pos</t>
  </si>
  <si>
    <t>10.355:Peak area 144025439.139 is out of bounds (ISTD Minimum Recovery 0.000 and ISTD Max Recovery 0.000). 10.355:Apex Retention Time 10.355 is out of bounds (ISTD Min RT -0.250 and ISTD Max RT 0.250)</t>
  </si>
  <si>
    <t>10.357:Peak area 152524139.467 is out of bounds (ISTD Minimum Recovery 0.000 and ISTD Max Recovery 0.000). 10.357:Apex Retention Time 10.357 is out of bounds (ISTD Min RT -0.250 and ISTD Max RT 0.250)</t>
  </si>
  <si>
    <t>69300.17</t>
  </si>
  <si>
    <t>10.341:Peak area 151675284.144 is out of bounds (ISTD Minimum Recovery 0.000 and ISTD Max Recovery 0.000). 10.341:Apex Retention Time 10.341 is out of bounds (ISTD Min RT -0.250 and ISTD Max RT 0.250)</t>
  </si>
  <si>
    <t>435546.29</t>
  </si>
  <si>
    <t>10.295:Peak area 147482103.260 is out of bounds (ISTD Minimum Recovery 0.000 and ISTD Max Recovery 0.000). 10.295:Apex Retention Time 10.295 is out of bounds (ISTD Min RT -0.250 and ISTD Max RT 0.250)</t>
  </si>
  <si>
    <t>37143.75</t>
  </si>
  <si>
    <t>10.287:Peak area 148356970.347 is out of bounds (ISTD Minimum Recovery 0.000 and ISTD Max Recovery 0.000). 10.287:Apex Retention Time 10.287 is out of bounds (ISTD Min RT -0.250 and ISTD Max RT 0.250)</t>
  </si>
  <si>
    <t>24461.53</t>
  </si>
  <si>
    <t>10.319:Peak area 153631422.077 is out of bounds (ISTD Minimum Recovery 0.000 and ISTD Max Recovery 0.000). 10.319:Apex Retention Time 10.319 is out of bounds (ISTD Min RT -0.250 and ISTD Max RT 0.250)</t>
  </si>
  <si>
    <t>111218.20</t>
  </si>
  <si>
    <t>10.260:Peak area 210958868.965 is out of bounds (ISTD Minimum Recovery 0.000 and ISTD Max Recovery 0.000). 10.260:Apex Retention Time 10.260 is out of bounds (ISTD Min RT -0.250 and ISTD Max RT 0.250)</t>
  </si>
  <si>
    <t>42564.13</t>
  </si>
  <si>
    <t>10.286:Peak area 207860499.070 is out of bounds (ISTD Minimum Recovery 0.000 and ISTD Max Recovery 0.000). 10.286:Apex Retention Time 10.286 is out of bounds (ISTD Min RT -0.250 and ISTD Max RT 0.250)</t>
  </si>
  <si>
    <t>29222.52</t>
  </si>
  <si>
    <t>10.281:Peak area 211450876.847 is out of bounds (ISTD Minimum Recovery 0.000 and ISTD Max Recovery 0.000). 10.281:Apex Retention Time 10.281 is out of bounds (ISTD Min RT -0.250 and ISTD Max RT 0.250)</t>
  </si>
  <si>
    <t>25794.43</t>
  </si>
  <si>
    <t>10.260:Peak area 216444864.454 is out of bounds (ISTD Minimum Recovery 0.000 and ISTD Max Recovery 0.000). 10.260:Apex Retention Time 10.260 is out of bounds (ISTD Min RT -0.250 and ISTD Max RT 0.250)</t>
  </si>
  <si>
    <t>52276.89</t>
  </si>
  <si>
    <t>10.234:Peak area 203712611.429 is out of bounds (ISTD Minimum Recovery 0.000 and ISTD Max Recovery 0.000). 10.234:Apex Retention Time 10.234 is out of bounds (ISTD Min RT -0.250 and ISTD Max RT 0.250)</t>
  </si>
  <si>
    <t>58733.53</t>
  </si>
  <si>
    <t>10.227:Peak area 203425622.633 is out of bounds (ISTD Minimum Recovery 0.000 and ISTD Max Recovery 0.000). 10.227:Apex Retention Time 10.227 is out of bounds (ISTD Min RT -0.250 and ISTD Max RT 0.250)</t>
  </si>
  <si>
    <t>10.277:Peak area 212138804.508 is out of bounds (ISTD Minimum Recovery 0.000 and ISTD Max Recovery 0.000). 10.277:Apex Retention Time 10.277 is out of bounds (ISTD Min RT -0.250 and ISTD Max RT 0.250)</t>
  </si>
  <si>
    <t>48835.25</t>
  </si>
  <si>
    <t>10.267:Peak area 201849073.015 is out of bounds (ISTD Minimum Recovery 0.000 and ISTD Max Recovery 0.000). 10.267:Apex Retention Time 10.267 is out of bounds (ISTD Min RT -0.250 and ISTD Max RT 0.250)</t>
  </si>
  <si>
    <t>16732.12</t>
  </si>
  <si>
    <t>10.270:Peak area 205451570.695 is out of bounds (ISTD Minimum Recovery 0.000 and ISTD Max Recovery 0.000). 10.270:Apex Retention Time 10.270 is out of bounds (ISTD Min RT -0.250 and ISTD Max RT 0.250)</t>
  </si>
  <si>
    <t>210387.05</t>
  </si>
  <si>
    <t>10.223:Peak area 201973022.999 is out of bounds (ISTD Minimum Recovery 0.000 and ISTD Max Recovery 0.000). 10.223:Apex Retention Time 10.223 is out of bounds (ISTD Min RT -0.250 and ISTD Max RT 0.250)</t>
  </si>
  <si>
    <t>30561.33</t>
  </si>
  <si>
    <t>10.266:Peak area 199879497.254 is out of bounds (ISTD Minimum Recovery 0.000 and ISTD Max Recovery 0.000). 10.266:Apex Retention Time 10.266 is out of bounds (ISTD Min RT -0.250 and ISTD Max RT 0.250)</t>
  </si>
  <si>
    <t>459830.84</t>
  </si>
  <si>
    <t>10.274:Peak area 188401512.823 is out of bounds (ISTD Minimum Recovery 0.000 and ISTD Max Recovery 0.000). 10.274:Apex Retention Time 10.274 is out of bounds (ISTD Min RT -0.250 and ISTD Max RT 0.250)</t>
  </si>
  <si>
    <t>73733.07</t>
  </si>
  <si>
    <t>10.315:Peak area 206774026.214 is out of bounds (ISTD Minimum Recovery 0.000 and ISTD Max Recovery 0.000). 10.315:Apex Retention Time 10.315 is out of bounds (ISTD Min RT -0.250 and ISTD Max RT 0.250)</t>
  </si>
  <si>
    <t>186285.32</t>
  </si>
  <si>
    <t>10.281:Peak area 203740955.666 is out of bounds (ISTD Minimum Recovery 0.000 and ISTD Max Recovery 0.000). 10.281:Apex Retention Time 10.281 is out of bounds (ISTD Min RT -0.250 and ISTD Max RT 0.250)</t>
  </si>
  <si>
    <t>15653.32</t>
  </si>
  <si>
    <t>10.256:Peak area 192977277.540 is out of bounds (ISTD Minimum Recovery 0.000 and ISTD Max Recovery 0.000). 10.256:Apex Retention Time 10.256 is out of bounds (ISTD Min RT -0.250 and ISTD Max RT 0.250)</t>
  </si>
  <si>
    <t>50951.42</t>
  </si>
  <si>
    <t>10.324:Peak area 205062572.922 is out of bounds (ISTD Minimum Recovery 0.000 and ISTD Max Recovery 0.000). 10.324:Apex Retention Time 10.324 is out of bounds (ISTD Min RT -0.250 and ISTD Max RT 0.250)</t>
  </si>
  <si>
    <t>10.302:Peak area 209493231.761 is out of bounds (ISTD Minimum Recovery 0.000 and ISTD Max Recovery 0.000). 10.302:Apex Retention Time 10.302 is out of bounds (ISTD Min RT -0.250 and ISTD Max RT 0.250)</t>
  </si>
  <si>
    <t>33916.60</t>
  </si>
  <si>
    <t>10.290:Peak area 192399912.467 is out of bounds (ISTD Minimum Recovery 0.000 and ISTD Max Recovery 0.000). 10.290:Apex Retention Time 10.290 is out of bounds (ISTD Min RT -0.250 and ISTD Max RT 0.250)</t>
  </si>
  <si>
    <t>Asparagine 13C4 pos</t>
  </si>
  <si>
    <t>Aspartate 13C4 meg</t>
  </si>
  <si>
    <t>Area_IS</t>
  </si>
  <si>
    <t>Response ratio</t>
  </si>
  <si>
    <t>Asp 13C4 % of total Asp</t>
  </si>
  <si>
    <t>Asn 13C4 % of total Asp</t>
  </si>
  <si>
    <t>Media_0h_w1</t>
  </si>
  <si>
    <t>Media_0h_w2</t>
  </si>
  <si>
    <t>Media_0h_w3</t>
  </si>
  <si>
    <t>Media_0h_w4</t>
  </si>
  <si>
    <t>Media_0h_w5</t>
  </si>
  <si>
    <t>Media_0h_w6</t>
  </si>
  <si>
    <t>Media_24h_w1</t>
  </si>
  <si>
    <t>Media_24h_w2</t>
  </si>
  <si>
    <t>Media_24h_w3</t>
  </si>
  <si>
    <t>Media_24h_w4</t>
  </si>
  <si>
    <t>Media_24h_w5</t>
  </si>
  <si>
    <t>Media_24h_w6</t>
  </si>
  <si>
    <t>Cal. Conc. vial (uM)</t>
  </si>
  <si>
    <t>In/Efflux (mM/h)</t>
  </si>
  <si>
    <t>Cell/media volume (uL)</t>
  </si>
  <si>
    <t>Media volume (uL)</t>
  </si>
  <si>
    <t>Solvent volume (uL)</t>
  </si>
  <si>
    <t>Solvent transferred (uL)</t>
  </si>
  <si>
    <t>Solvent reconstitution (uL)</t>
  </si>
  <si>
    <t>Dilution factor (fold less)</t>
  </si>
  <si>
    <t>L*h</t>
  </si>
  <si>
    <t>Cal. Conc. Cell/Media (uM)</t>
  </si>
  <si>
    <t>mM/h</t>
  </si>
  <si>
    <t>Total Asn consumption (mM/h)</t>
  </si>
  <si>
    <t>Total Asn (uM)</t>
  </si>
  <si>
    <t>ASNS flux with no external Asn:</t>
  </si>
  <si>
    <t>Flux towards protein synthesis:</t>
  </si>
  <si>
    <t>Asn to protein (mM/h)</t>
  </si>
  <si>
    <t>Intra_24h_w1</t>
  </si>
  <si>
    <t>Intra_24h_w2</t>
  </si>
  <si>
    <t>Intra_24h_w3</t>
  </si>
  <si>
    <t>Intra_24h_w4</t>
  </si>
  <si>
    <t>Intra_24h_w5</t>
  </si>
  <si>
    <t>Intra_24h_w6</t>
  </si>
  <si>
    <t>Todo:</t>
  </si>
  <si>
    <t>Correct cell volume</t>
  </si>
  <si>
    <t>Media_10h_w1</t>
  </si>
  <si>
    <t>Media_10h_w2</t>
  </si>
  <si>
    <t>Media_10h_w3</t>
  </si>
  <si>
    <t>Media_10h_w4</t>
  </si>
  <si>
    <t>Media_10h_w5</t>
  </si>
  <si>
    <t>Media_10h_w6</t>
  </si>
  <si>
    <t>Impute media volume after 10, 24 h (use data from 143B 2xGOT KO media uptake)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</si>
</sst>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0" fontId="3" fillId="0" borderId="0" xfId="0" applyFont="1" applyAlignment="1">
      <alignment wrapText="1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ED08-5C13-8E43-B964-8D9E0E018E7B}">
  <dimension ref="A1:AS44"/>
  <sheetViews>
    <sheetView tabSelected="1" workbookViewId="0">
      <pane xSplit="1" ySplit="2" topLeftCell="F7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baseColWidth="10" defaultRowHeight="15" x14ac:dyDescent="0.2"/>
  <cols>
    <col min="1" max="1" width="12.83203125" bestFit="1" customWidth="1"/>
    <col min="2" max="2" width="3.5" customWidth="1"/>
    <col min="3" max="3" width="9.1640625" bestFit="1" customWidth="1"/>
    <col min="4" max="4" width="10.1640625" bestFit="1" customWidth="1"/>
    <col min="5" max="5" width="9.6640625" customWidth="1"/>
    <col min="6" max="6" width="9.1640625" customWidth="1"/>
    <col min="7" max="7" width="10.1640625" customWidth="1"/>
    <col min="8" max="8" width="7.6640625" bestFit="1" customWidth="1"/>
    <col min="9" max="10" width="10.1640625" bestFit="1" customWidth="1"/>
    <col min="11" max="11" width="8.5" customWidth="1"/>
    <col min="12" max="12" width="8.6640625" customWidth="1"/>
    <col min="13" max="13" width="10.5" customWidth="1"/>
    <col min="14" max="14" width="8.33203125" customWidth="1"/>
    <col min="15" max="15" width="11.5" customWidth="1"/>
    <col min="16" max="16" width="8.1640625" customWidth="1"/>
    <col min="17" max="17" width="8.83203125" customWidth="1"/>
    <col min="18" max="19" width="10.1640625" bestFit="1" customWidth="1"/>
    <col min="20" max="20" width="8.33203125" customWidth="1"/>
    <col min="21" max="21" width="8.5" customWidth="1"/>
    <col min="22" max="22" width="10.33203125" customWidth="1"/>
    <col min="23" max="23" width="7.83203125" customWidth="1"/>
    <col min="24" max="24" width="9.1640625" bestFit="1" customWidth="1"/>
    <col min="25" max="25" width="10.1640625" bestFit="1" customWidth="1"/>
    <col min="26" max="27" width="8.33203125" customWidth="1"/>
    <col min="28" max="28" width="10.33203125" customWidth="1"/>
    <col min="29" max="29" width="8.1640625" customWidth="1"/>
    <col min="31" max="31" width="10" customWidth="1"/>
    <col min="32" max="32" width="10.1640625" customWidth="1"/>
    <col min="34" max="34" width="8" bestFit="1" customWidth="1"/>
    <col min="35" max="35" width="10.6640625" customWidth="1"/>
    <col min="36" max="36" width="7.33203125" customWidth="1"/>
    <col min="37" max="37" width="9.83203125" customWidth="1"/>
    <col min="38" max="38" width="10.5" customWidth="1"/>
    <col min="39" max="39" width="12.5" customWidth="1"/>
  </cols>
  <sheetData>
    <row r="1" spans="1:40" x14ac:dyDescent="0.2">
      <c r="C1" s="13" t="s">
        <v>60</v>
      </c>
      <c r="D1" s="13"/>
      <c r="E1" s="13"/>
      <c r="F1" s="13"/>
      <c r="G1" s="13"/>
      <c r="H1" s="13"/>
      <c r="I1" s="13" t="s">
        <v>354</v>
      </c>
      <c r="J1" s="13"/>
      <c r="K1" s="13"/>
      <c r="L1" s="13"/>
      <c r="M1" s="13"/>
      <c r="N1" s="13"/>
      <c r="O1" s="10"/>
      <c r="Q1" s="10"/>
      <c r="R1" s="13" t="s">
        <v>191</v>
      </c>
      <c r="S1" s="13"/>
      <c r="T1" s="13"/>
      <c r="U1" s="13"/>
      <c r="V1" s="13"/>
      <c r="W1" s="13"/>
      <c r="X1" s="13" t="s">
        <v>355</v>
      </c>
      <c r="Y1" s="13"/>
      <c r="Z1" s="13"/>
      <c r="AA1" s="13"/>
      <c r="AB1" s="13"/>
      <c r="AC1" s="13"/>
    </row>
    <row r="2" spans="1:40" ht="51" customHeight="1" x14ac:dyDescent="0.2">
      <c r="A2" s="7" t="s">
        <v>5</v>
      </c>
      <c r="B2" s="7"/>
      <c r="C2" s="7" t="s">
        <v>6</v>
      </c>
      <c r="D2" s="7" t="s">
        <v>356</v>
      </c>
      <c r="E2" s="7" t="s">
        <v>357</v>
      </c>
      <c r="F2" s="7" t="s">
        <v>372</v>
      </c>
      <c r="G2" s="7" t="s">
        <v>381</v>
      </c>
      <c r="H2" s="7" t="s">
        <v>373</v>
      </c>
      <c r="I2" s="7" t="s">
        <v>6</v>
      </c>
      <c r="J2" s="7" t="s">
        <v>356</v>
      </c>
      <c r="K2" s="7" t="s">
        <v>357</v>
      </c>
      <c r="L2" s="7" t="s">
        <v>372</v>
      </c>
      <c r="M2" s="7" t="s">
        <v>381</v>
      </c>
      <c r="N2" s="7" t="s">
        <v>373</v>
      </c>
      <c r="O2" s="7" t="s">
        <v>383</v>
      </c>
      <c r="P2" s="7" t="s">
        <v>387</v>
      </c>
      <c r="Q2" s="7" t="s">
        <v>384</v>
      </c>
      <c r="R2" s="7" t="s">
        <v>6</v>
      </c>
      <c r="S2" s="7" t="s">
        <v>356</v>
      </c>
      <c r="T2" s="7" t="s">
        <v>357</v>
      </c>
      <c r="U2" s="11" t="s">
        <v>372</v>
      </c>
      <c r="V2" s="11" t="s">
        <v>381</v>
      </c>
      <c r="W2" s="11" t="s">
        <v>373</v>
      </c>
      <c r="X2" s="7" t="s">
        <v>6</v>
      </c>
      <c r="Y2" s="7" t="s">
        <v>356</v>
      </c>
      <c r="Z2" s="7" t="s">
        <v>357</v>
      </c>
      <c r="AA2" s="11" t="s">
        <v>372</v>
      </c>
      <c r="AB2" s="11" t="s">
        <v>381</v>
      </c>
      <c r="AC2" s="11" t="s">
        <v>373</v>
      </c>
      <c r="AD2" s="8"/>
      <c r="AE2" s="7" t="s">
        <v>359</v>
      </c>
      <c r="AF2" s="7" t="s">
        <v>358</v>
      </c>
      <c r="AH2" s="7" t="s">
        <v>380</v>
      </c>
      <c r="AI2" s="7" t="s">
        <v>374</v>
      </c>
      <c r="AJ2" s="7" t="s">
        <v>375</v>
      </c>
      <c r="AK2" s="7" t="s">
        <v>376</v>
      </c>
      <c r="AL2" s="7" t="s">
        <v>377</v>
      </c>
      <c r="AM2" s="7" t="s">
        <v>378</v>
      </c>
      <c r="AN2" s="7" t="s">
        <v>379</v>
      </c>
    </row>
    <row r="3" spans="1:40" x14ac:dyDescent="0.2">
      <c r="A3" t="s">
        <v>388</v>
      </c>
      <c r="C3">
        <v>34411215</v>
      </c>
      <c r="D3">
        <v>258467440</v>
      </c>
      <c r="E3" s="12">
        <f>C3/D3</f>
        <v>0.13313558953499133</v>
      </c>
      <c r="F3" s="4">
        <f>60.033* (E3^0.9177)</f>
        <v>9.435280213072966</v>
      </c>
      <c r="G3" s="3">
        <f t="shared" ref="G3:G26" si="0">F3/AN3</f>
        <v>230.24725665701195</v>
      </c>
      <c r="I3">
        <v>118593414</v>
      </c>
      <c r="J3">
        <v>258467440</v>
      </c>
      <c r="K3" s="12">
        <f>I3/J3</f>
        <v>0.45883308938255435</v>
      </c>
      <c r="L3" s="4">
        <f>60.033* (K3^0.9177)</f>
        <v>29.36909692264085</v>
      </c>
      <c r="M3" s="3">
        <f>L3/AN3</f>
        <v>716.68820048001407</v>
      </c>
      <c r="R3">
        <v>331381035</v>
      </c>
      <c r="S3">
        <v>515714354</v>
      </c>
      <c r="T3" s="12">
        <f>R3/S3</f>
        <v>0.64256701879583522</v>
      </c>
      <c r="U3" s="4">
        <f>54.611* (T3^1.0578)</f>
        <v>34.205523780345317</v>
      </c>
      <c r="V3" s="3">
        <f>U3/AN3</f>
        <v>834.71055814840042</v>
      </c>
      <c r="X3">
        <v>3943941</v>
      </c>
      <c r="Y3">
        <v>515714354</v>
      </c>
      <c r="Z3" s="12">
        <f>X3/Y3</f>
        <v>7.6475300123215106E-3</v>
      </c>
      <c r="AA3" s="4">
        <f>54.611* (Z3^1.0578)</f>
        <v>0.31511483102588034</v>
      </c>
      <c r="AB3" s="3">
        <f>AA3/AN3</f>
        <v>7.6896842210494016</v>
      </c>
      <c r="AE3" s="6">
        <f t="shared" ref="AE3:AE26" si="1">I3/(C3+I3)*100</f>
        <v>77.509690246038247</v>
      </c>
      <c r="AF3" s="6">
        <f t="shared" ref="AF3:AF26" si="2">X3/(R3+X3)*100</f>
        <v>1.1761548593982454</v>
      </c>
      <c r="AI3" s="3">
        <v>2.0489451970166663</v>
      </c>
      <c r="AK3">
        <v>1000</v>
      </c>
      <c r="AL3">
        <v>800</v>
      </c>
      <c r="AM3">
        <v>40</v>
      </c>
      <c r="AN3" s="5">
        <f>(AI3/AK3)*(AL3/AM3)</f>
        <v>4.0978903940333329E-2</v>
      </c>
    </row>
    <row r="4" spans="1:40" x14ac:dyDescent="0.2">
      <c r="A4" t="s">
        <v>389</v>
      </c>
      <c r="C4">
        <v>33845715</v>
      </c>
      <c r="D4">
        <v>255263412</v>
      </c>
      <c r="E4" s="12">
        <f t="shared" ref="E4:E22" si="3">C4/D4</f>
        <v>0.13259132883485863</v>
      </c>
      <c r="F4" s="4">
        <f t="shared" ref="F4:F26" si="4">60.033* (E4^0.9177)</f>
        <v>9.3998770957558548</v>
      </c>
      <c r="G4" s="3">
        <f t="shared" si="0"/>
        <v>231.44522007451775</v>
      </c>
      <c r="I4">
        <v>110248720</v>
      </c>
      <c r="J4">
        <v>255263412</v>
      </c>
      <c r="K4" s="12">
        <f t="shared" ref="K4:K22" si="5">I4/J4</f>
        <v>0.43190177211922559</v>
      </c>
      <c r="L4" s="4">
        <f t="shared" ref="L4:L26" si="6">60.033* (K4^0.9177)</f>
        <v>27.783237301767503</v>
      </c>
      <c r="M4" s="3">
        <f t="shared" ref="M4:M26" si="7">L4/AN4</f>
        <v>684.08314344806467</v>
      </c>
      <c r="R4">
        <v>331245344</v>
      </c>
      <c r="S4">
        <v>535688748</v>
      </c>
      <c r="T4" s="12">
        <f t="shared" ref="T4:T22" si="8">R4/S4</f>
        <v>0.61835411932154305</v>
      </c>
      <c r="U4" s="4">
        <f t="shared" ref="U4:U22" si="9">54.611* (T4^1.0578)</f>
        <v>32.843611093947835</v>
      </c>
      <c r="V4" s="3">
        <f t="shared" ref="V4:V26" si="10">U4/AN4</f>
        <v>808.68044552548315</v>
      </c>
      <c r="X4">
        <v>4073533</v>
      </c>
      <c r="Y4">
        <v>535688748</v>
      </c>
      <c r="Z4" s="12">
        <f t="shared" ref="Z4:Z22" si="11">X4/Y4</f>
        <v>7.6042907662492104E-3</v>
      </c>
      <c r="AA4" s="4">
        <f t="shared" ref="AA4:AA22" si="12">54.611* (Z4^1.0578)</f>
        <v>0.31323049551267795</v>
      </c>
      <c r="AB4" s="3">
        <f t="shared" ref="AB4:AB26" si="13">AA4/AN4</f>
        <v>7.7124094527485445</v>
      </c>
      <c r="AE4" s="6">
        <f t="shared" si="1"/>
        <v>76.511435018291991</v>
      </c>
      <c r="AF4" s="6">
        <f t="shared" si="2"/>
        <v>1.214823643823667</v>
      </c>
      <c r="AI4" s="3">
        <v>2.0306915590499997</v>
      </c>
      <c r="AK4">
        <v>1000</v>
      </c>
      <c r="AL4">
        <v>800</v>
      </c>
      <c r="AM4">
        <v>40</v>
      </c>
      <c r="AN4" s="5">
        <f>(AI4/AK4)*(AL4/AM4)</f>
        <v>4.0613831180999996E-2</v>
      </c>
    </row>
    <row r="5" spans="1:40" x14ac:dyDescent="0.2">
      <c r="A5" t="s">
        <v>390</v>
      </c>
      <c r="C5">
        <v>31241549</v>
      </c>
      <c r="D5">
        <v>243711222</v>
      </c>
      <c r="E5" s="12">
        <f t="shared" si="3"/>
        <v>0.12819085121980964</v>
      </c>
      <c r="F5" s="4">
        <f t="shared" si="4"/>
        <v>9.1131904080353632</v>
      </c>
      <c r="G5" s="3">
        <f t="shared" si="0"/>
        <v>228.67496428333288</v>
      </c>
      <c r="I5">
        <v>106119312</v>
      </c>
      <c r="J5">
        <v>243711222</v>
      </c>
      <c r="K5" s="12">
        <f t="shared" si="5"/>
        <v>0.4354305523116207</v>
      </c>
      <c r="L5" s="4">
        <f t="shared" si="6"/>
        <v>27.991483744471061</v>
      </c>
      <c r="M5" s="3">
        <f t="shared" si="7"/>
        <v>702.38316757438849</v>
      </c>
      <c r="R5">
        <v>315293728</v>
      </c>
      <c r="S5">
        <v>526133071</v>
      </c>
      <c r="T5" s="12">
        <f t="shared" si="8"/>
        <v>0.59926612748507502</v>
      </c>
      <c r="U5" s="4">
        <f t="shared" si="9"/>
        <v>31.772126291833629</v>
      </c>
      <c r="V5" s="3">
        <f t="shared" si="10"/>
        <v>797.24986746512002</v>
      </c>
      <c r="X5">
        <v>3966476</v>
      </c>
      <c r="Y5">
        <v>526133071</v>
      </c>
      <c r="Z5" s="12">
        <f t="shared" si="11"/>
        <v>7.5389216504886843E-3</v>
      </c>
      <c r="AA5" s="4">
        <f t="shared" si="12"/>
        <v>0.31038293280826434</v>
      </c>
      <c r="AB5" s="3">
        <f t="shared" si="13"/>
        <v>7.7883598274764081</v>
      </c>
      <c r="AE5" s="6">
        <f t="shared" si="1"/>
        <v>77.255858202577812</v>
      </c>
      <c r="AF5" s="6">
        <f t="shared" si="2"/>
        <v>1.2423959987195898</v>
      </c>
      <c r="AI5" s="3">
        <v>1.9926078127083333</v>
      </c>
      <c r="AK5">
        <v>1000</v>
      </c>
      <c r="AL5">
        <v>800</v>
      </c>
      <c r="AM5">
        <v>40</v>
      </c>
      <c r="AN5" s="5">
        <f t="shared" ref="AN5:AN26" si="14">(AI5/AK5)*(AL5/AM5)</f>
        <v>3.9852156254166667E-2</v>
      </c>
    </row>
    <row r="6" spans="1:40" x14ac:dyDescent="0.2">
      <c r="A6" t="s">
        <v>391</v>
      </c>
      <c r="C6">
        <v>35990005</v>
      </c>
      <c r="D6">
        <v>259867624</v>
      </c>
      <c r="E6" s="12">
        <f t="shared" si="3"/>
        <v>0.13849360857664977</v>
      </c>
      <c r="F6" s="4">
        <f t="shared" si="4"/>
        <v>9.7831815091697845</v>
      </c>
      <c r="G6" s="3">
        <f t="shared" si="0"/>
        <v>241.75045823172894</v>
      </c>
      <c r="I6">
        <v>119804284</v>
      </c>
      <c r="J6">
        <v>259867624</v>
      </c>
      <c r="K6" s="12">
        <f t="shared" si="5"/>
        <v>0.46102043092524675</v>
      </c>
      <c r="L6" s="4">
        <f t="shared" si="6"/>
        <v>29.49755698776594</v>
      </c>
      <c r="M6" s="3">
        <f t="shared" si="7"/>
        <v>728.90888427502</v>
      </c>
      <c r="R6">
        <v>316687093</v>
      </c>
      <c r="S6">
        <v>527397265</v>
      </c>
      <c r="T6" s="12">
        <f t="shared" si="8"/>
        <v>0.60047162550226729</v>
      </c>
      <c r="U6" s="4">
        <f t="shared" si="9"/>
        <v>31.839737990007372</v>
      </c>
      <c r="V6" s="3">
        <f t="shared" si="10"/>
        <v>786.78610243996923</v>
      </c>
      <c r="X6">
        <v>4046965</v>
      </c>
      <c r="Y6">
        <v>527397265</v>
      </c>
      <c r="Z6" s="12">
        <f t="shared" si="11"/>
        <v>7.6734660351338762E-3</v>
      </c>
      <c r="AA6" s="4">
        <f t="shared" si="12"/>
        <v>0.31624540013487634</v>
      </c>
      <c r="AB6" s="3">
        <f t="shared" si="13"/>
        <v>7.8146838351740548</v>
      </c>
      <c r="AE6" s="6">
        <f t="shared" si="1"/>
        <v>76.899021632301299</v>
      </c>
      <c r="AF6" s="6">
        <f t="shared" si="2"/>
        <v>1.261782121061805</v>
      </c>
      <c r="AI6" s="3">
        <v>2.0234049566500003</v>
      </c>
      <c r="AK6">
        <v>1000</v>
      </c>
      <c r="AL6">
        <v>800</v>
      </c>
      <c r="AM6">
        <v>40</v>
      </c>
      <c r="AN6" s="5">
        <f t="shared" si="14"/>
        <v>4.0468099133000007E-2</v>
      </c>
    </row>
    <row r="7" spans="1:40" x14ac:dyDescent="0.2">
      <c r="A7" t="s">
        <v>392</v>
      </c>
      <c r="C7">
        <v>32026050</v>
      </c>
      <c r="D7">
        <v>252140777</v>
      </c>
      <c r="E7" s="12">
        <f t="shared" si="3"/>
        <v>0.12701654361920206</v>
      </c>
      <c r="F7" s="4">
        <f t="shared" si="4"/>
        <v>9.0365495707734134</v>
      </c>
      <c r="G7" s="3">
        <f t="shared" si="0"/>
        <v>220.50906140167965</v>
      </c>
      <c r="I7">
        <v>106640559</v>
      </c>
      <c r="J7">
        <v>252140777</v>
      </c>
      <c r="K7" s="12">
        <f t="shared" si="5"/>
        <v>0.42294055038943584</v>
      </c>
      <c r="L7" s="4">
        <f t="shared" si="6"/>
        <v>27.253769859573939</v>
      </c>
      <c r="M7" s="3">
        <f t="shared" si="7"/>
        <v>665.04401534286967</v>
      </c>
      <c r="R7">
        <v>317326160</v>
      </c>
      <c r="S7">
        <v>528900692</v>
      </c>
      <c r="T7" s="12">
        <f t="shared" si="8"/>
        <v>0.59997304749225022</v>
      </c>
      <c r="U7" s="4">
        <f t="shared" si="9"/>
        <v>31.811773735025721</v>
      </c>
      <c r="V7" s="3">
        <f t="shared" si="10"/>
        <v>776.26801168897373</v>
      </c>
      <c r="X7">
        <v>4066755</v>
      </c>
      <c r="Y7">
        <v>528900692</v>
      </c>
      <c r="Z7" s="12">
        <f t="shared" si="11"/>
        <v>7.6890710515462894E-3</v>
      </c>
      <c r="AA7" s="4">
        <f t="shared" si="12"/>
        <v>0.31692574003501534</v>
      </c>
      <c r="AB7" s="3">
        <f t="shared" si="13"/>
        <v>7.7335931067296402</v>
      </c>
      <c r="AE7" s="6">
        <f t="shared" si="1"/>
        <v>76.904281260674651</v>
      </c>
      <c r="AF7" s="6">
        <f t="shared" si="2"/>
        <v>1.2653530336846412</v>
      </c>
      <c r="AI7" s="3">
        <v>2.0490200070083335</v>
      </c>
      <c r="AK7">
        <v>1000</v>
      </c>
      <c r="AL7">
        <v>800</v>
      </c>
      <c r="AM7">
        <v>40</v>
      </c>
      <c r="AN7" s="5">
        <f t="shared" si="14"/>
        <v>4.098040014016667E-2</v>
      </c>
    </row>
    <row r="8" spans="1:40" x14ac:dyDescent="0.2">
      <c r="A8" t="s">
        <v>393</v>
      </c>
      <c r="C8">
        <v>34824920</v>
      </c>
      <c r="D8">
        <v>242940021</v>
      </c>
      <c r="E8" s="12">
        <f t="shared" si="3"/>
        <v>0.14334781011647316</v>
      </c>
      <c r="F8" s="4">
        <f t="shared" si="4"/>
        <v>10.097413116610022</v>
      </c>
      <c r="G8" s="3">
        <f t="shared" si="0"/>
        <v>254.03260529707833</v>
      </c>
      <c r="I8">
        <v>117234343</v>
      </c>
      <c r="J8">
        <v>242940021</v>
      </c>
      <c r="K8" s="12">
        <f t="shared" si="5"/>
        <v>0.48256496610741628</v>
      </c>
      <c r="L8" s="4">
        <f t="shared" si="6"/>
        <v>30.760202803375648</v>
      </c>
      <c r="M8" s="3">
        <f t="shared" si="7"/>
        <v>773.87092786705887</v>
      </c>
      <c r="R8">
        <v>341403982</v>
      </c>
      <c r="S8">
        <v>542163320</v>
      </c>
      <c r="T8" s="12">
        <f t="shared" si="8"/>
        <v>0.62970689717629735</v>
      </c>
      <c r="U8" s="4">
        <f t="shared" si="9"/>
        <v>33.481798753412939</v>
      </c>
      <c r="V8" s="3">
        <f t="shared" si="10"/>
        <v>842.34134714867207</v>
      </c>
      <c r="X8">
        <v>4375637</v>
      </c>
      <c r="Y8">
        <v>542163320</v>
      </c>
      <c r="Z8" s="12">
        <f t="shared" si="11"/>
        <v>8.0706990653665028E-3</v>
      </c>
      <c r="AA8" s="4">
        <f t="shared" si="12"/>
        <v>0.33358825207493947</v>
      </c>
      <c r="AB8" s="3">
        <f t="shared" si="13"/>
        <v>8.392475557100477</v>
      </c>
      <c r="AE8" s="6">
        <f t="shared" si="1"/>
        <v>77.097797718511899</v>
      </c>
      <c r="AF8" s="6">
        <f t="shared" si="2"/>
        <v>1.265440980198431</v>
      </c>
      <c r="AI8" s="3">
        <v>1.9874246270083333</v>
      </c>
      <c r="AK8">
        <v>1000</v>
      </c>
      <c r="AL8">
        <v>800</v>
      </c>
      <c r="AM8">
        <v>40</v>
      </c>
      <c r="AN8" s="5">
        <f t="shared" si="14"/>
        <v>3.9748492540166672E-2</v>
      </c>
    </row>
    <row r="9" spans="1:40" x14ac:dyDescent="0.2">
      <c r="A9" t="s">
        <v>360</v>
      </c>
      <c r="C9">
        <v>0</v>
      </c>
      <c r="D9">
        <v>245221696</v>
      </c>
      <c r="E9" s="12">
        <f t="shared" si="3"/>
        <v>0</v>
      </c>
      <c r="F9" s="4">
        <f t="shared" si="4"/>
        <v>0</v>
      </c>
      <c r="G9" s="3">
        <f t="shared" si="0"/>
        <v>0</v>
      </c>
      <c r="I9">
        <v>172959509</v>
      </c>
      <c r="J9">
        <v>245221696</v>
      </c>
      <c r="K9" s="12">
        <f t="shared" si="5"/>
        <v>0.70531894942933593</v>
      </c>
      <c r="L9" s="4">
        <f t="shared" si="6"/>
        <v>43.576612610046872</v>
      </c>
      <c r="M9" s="3">
        <f t="shared" si="7"/>
        <v>96.836916911215269</v>
      </c>
      <c r="Q9" s="6">
        <f>SUM(G9+M9)</f>
        <v>96.836916911215269</v>
      </c>
      <c r="R9">
        <v>1830739</v>
      </c>
      <c r="S9">
        <v>737407502</v>
      </c>
      <c r="T9" s="12">
        <f t="shared" si="8"/>
        <v>2.4826693450156951E-3</v>
      </c>
      <c r="U9" s="4">
        <f t="shared" si="9"/>
        <v>9.5857328726830157E-2</v>
      </c>
      <c r="V9" s="3">
        <f t="shared" si="10"/>
        <v>0.21301628605962256</v>
      </c>
      <c r="X9">
        <v>7149230</v>
      </c>
      <c r="Y9">
        <v>737407502</v>
      </c>
      <c r="Z9" s="12">
        <f t="shared" si="11"/>
        <v>9.6950871541309595E-3</v>
      </c>
      <c r="AA9" s="4">
        <f t="shared" si="12"/>
        <v>0.40499954557488649</v>
      </c>
      <c r="AB9" s="3">
        <f t="shared" si="13"/>
        <v>0.89999899016641438</v>
      </c>
      <c r="AE9" s="6">
        <f t="shared" si="1"/>
        <v>100</v>
      </c>
      <c r="AF9" s="6">
        <f t="shared" si="2"/>
        <v>79.613081069656261</v>
      </c>
      <c r="AH9">
        <v>0</v>
      </c>
      <c r="AI9" s="3">
        <v>20</v>
      </c>
      <c r="AJ9">
        <v>2000</v>
      </c>
      <c r="AK9">
        <v>1000</v>
      </c>
      <c r="AL9">
        <v>900</v>
      </c>
      <c r="AM9">
        <v>40</v>
      </c>
      <c r="AN9" s="5">
        <f t="shared" si="14"/>
        <v>0.45</v>
      </c>
    </row>
    <row r="10" spans="1:40" x14ac:dyDescent="0.2">
      <c r="A10" t="s">
        <v>361</v>
      </c>
      <c r="C10">
        <v>0</v>
      </c>
      <c r="D10">
        <v>245800583</v>
      </c>
      <c r="E10" s="12">
        <f t="shared" si="3"/>
        <v>0</v>
      </c>
      <c r="F10" s="4">
        <f t="shared" si="4"/>
        <v>0</v>
      </c>
      <c r="G10" s="3">
        <f t="shared" si="0"/>
        <v>0</v>
      </c>
      <c r="I10">
        <v>175722460</v>
      </c>
      <c r="J10">
        <v>245800583</v>
      </c>
      <c r="K10" s="12">
        <f t="shared" si="5"/>
        <v>0.71489846710412397</v>
      </c>
      <c r="L10" s="4">
        <f t="shared" si="6"/>
        <v>44.119451158560473</v>
      </c>
      <c r="M10" s="3">
        <f t="shared" si="7"/>
        <v>98.043224796801042</v>
      </c>
      <c r="Q10" s="6">
        <f t="shared" ref="Q10:Q26" si="15">SUM(G10+M10)</f>
        <v>98.043224796801042</v>
      </c>
      <c r="R10">
        <v>2452247</v>
      </c>
      <c r="S10">
        <v>793984194</v>
      </c>
      <c r="T10" s="12">
        <f t="shared" si="8"/>
        <v>3.0885337750187003E-3</v>
      </c>
      <c r="U10" s="4">
        <f t="shared" si="9"/>
        <v>0.1207647454296831</v>
      </c>
      <c r="V10" s="3">
        <f t="shared" si="10"/>
        <v>0.26836610095485131</v>
      </c>
      <c r="X10">
        <v>7645000</v>
      </c>
      <c r="Y10">
        <v>793984194</v>
      </c>
      <c r="Z10" s="12">
        <f t="shared" si="11"/>
        <v>9.6286551517926061E-3</v>
      </c>
      <c r="AA10" s="4">
        <f t="shared" si="12"/>
        <v>0.40206461705987123</v>
      </c>
      <c r="AB10" s="3">
        <f t="shared" si="13"/>
        <v>0.8934769267997138</v>
      </c>
      <c r="AE10" s="6">
        <f t="shared" si="1"/>
        <v>100</v>
      </c>
      <c r="AF10" s="6">
        <f t="shared" si="2"/>
        <v>75.713706914369823</v>
      </c>
      <c r="AH10">
        <v>0</v>
      </c>
      <c r="AI10" s="3">
        <v>20</v>
      </c>
      <c r="AJ10">
        <v>2000</v>
      </c>
      <c r="AK10">
        <v>1000</v>
      </c>
      <c r="AL10">
        <v>900</v>
      </c>
      <c r="AM10">
        <v>40</v>
      </c>
      <c r="AN10" s="5">
        <f t="shared" si="14"/>
        <v>0.45</v>
      </c>
    </row>
    <row r="11" spans="1:40" x14ac:dyDescent="0.2">
      <c r="A11" t="s">
        <v>362</v>
      </c>
      <c r="C11">
        <v>0</v>
      </c>
      <c r="D11">
        <v>244363672</v>
      </c>
      <c r="E11" s="12">
        <f t="shared" si="3"/>
        <v>0</v>
      </c>
      <c r="F11" s="4">
        <f t="shared" si="4"/>
        <v>0</v>
      </c>
      <c r="G11" s="3">
        <f t="shared" si="0"/>
        <v>0</v>
      </c>
      <c r="I11">
        <v>180229270</v>
      </c>
      <c r="J11">
        <v>244363672</v>
      </c>
      <c r="K11" s="12">
        <f t="shared" si="5"/>
        <v>0.7375452681853627</v>
      </c>
      <c r="L11" s="4">
        <f t="shared" si="6"/>
        <v>45.400404191250438</v>
      </c>
      <c r="M11" s="3">
        <f t="shared" si="7"/>
        <v>100.88978709166764</v>
      </c>
      <c r="Q11" s="6">
        <f t="shared" si="15"/>
        <v>100.88978709166764</v>
      </c>
      <c r="R11">
        <v>2375626</v>
      </c>
      <c r="S11">
        <v>747971995</v>
      </c>
      <c r="T11" s="12">
        <f t="shared" si="8"/>
        <v>3.1760895005166602E-3</v>
      </c>
      <c r="U11" s="4">
        <f t="shared" si="9"/>
        <v>0.12438908155354095</v>
      </c>
      <c r="V11" s="3">
        <f t="shared" si="10"/>
        <v>0.27642018123009099</v>
      </c>
      <c r="X11">
        <v>7192695</v>
      </c>
      <c r="Y11">
        <v>747971995</v>
      </c>
      <c r="Z11" s="12">
        <f t="shared" si="11"/>
        <v>9.6162624377400651E-3</v>
      </c>
      <c r="AA11" s="4">
        <f t="shared" si="12"/>
        <v>0.40151724320024967</v>
      </c>
      <c r="AB11" s="3">
        <f t="shared" si="13"/>
        <v>0.89226054044499925</v>
      </c>
      <c r="AE11" s="6">
        <f t="shared" si="1"/>
        <v>100</v>
      </c>
      <c r="AF11" s="6">
        <f t="shared" si="2"/>
        <v>75.171965907080249</v>
      </c>
      <c r="AH11">
        <v>0</v>
      </c>
      <c r="AI11" s="3">
        <v>20</v>
      </c>
      <c r="AJ11">
        <v>2000</v>
      </c>
      <c r="AK11">
        <v>1000</v>
      </c>
      <c r="AL11">
        <v>900</v>
      </c>
      <c r="AM11">
        <v>40</v>
      </c>
      <c r="AN11" s="5">
        <f t="shared" si="14"/>
        <v>0.45</v>
      </c>
    </row>
    <row r="12" spans="1:40" x14ac:dyDescent="0.2">
      <c r="A12" t="s">
        <v>363</v>
      </c>
      <c r="C12">
        <v>0</v>
      </c>
      <c r="D12">
        <v>249127458</v>
      </c>
      <c r="E12" s="12">
        <f t="shared" si="3"/>
        <v>0</v>
      </c>
      <c r="F12" s="4">
        <f t="shared" si="4"/>
        <v>0</v>
      </c>
      <c r="G12" s="3">
        <f t="shared" si="0"/>
        <v>0</v>
      </c>
      <c r="I12">
        <v>173574433</v>
      </c>
      <c r="J12">
        <v>249127458</v>
      </c>
      <c r="K12" s="12">
        <f t="shared" si="5"/>
        <v>0.69672943477791993</v>
      </c>
      <c r="L12" s="4">
        <f t="shared" si="6"/>
        <v>43.089358154774892</v>
      </c>
      <c r="M12" s="3">
        <f t="shared" si="7"/>
        <v>95.754129232833094</v>
      </c>
      <c r="Q12" s="6">
        <f t="shared" si="15"/>
        <v>95.754129232833094</v>
      </c>
      <c r="R12">
        <v>2701930</v>
      </c>
      <c r="S12">
        <v>727256572</v>
      </c>
      <c r="T12" s="12">
        <f t="shared" si="8"/>
        <v>3.7152362784010702E-3</v>
      </c>
      <c r="U12" s="4">
        <f t="shared" si="9"/>
        <v>0.14682898078641599</v>
      </c>
      <c r="V12" s="3">
        <f t="shared" si="10"/>
        <v>0.32628662396981328</v>
      </c>
      <c r="X12">
        <v>7051887</v>
      </c>
      <c r="Y12">
        <v>727256572</v>
      </c>
      <c r="Z12" s="12">
        <f t="shared" si="11"/>
        <v>9.6965600195359943E-3</v>
      </c>
      <c r="AA12" s="4">
        <f t="shared" si="12"/>
        <v>0.40506462914221036</v>
      </c>
      <c r="AB12" s="3">
        <f t="shared" si="13"/>
        <v>0.90014362031602302</v>
      </c>
      <c r="AE12" s="6">
        <f t="shared" si="1"/>
        <v>100</v>
      </c>
      <c r="AF12" s="6">
        <f t="shared" si="2"/>
        <v>72.298742123211866</v>
      </c>
      <c r="AH12">
        <v>0</v>
      </c>
      <c r="AI12" s="3">
        <v>20</v>
      </c>
      <c r="AJ12">
        <v>2000</v>
      </c>
      <c r="AK12">
        <v>1000</v>
      </c>
      <c r="AL12">
        <v>900</v>
      </c>
      <c r="AM12">
        <v>40</v>
      </c>
      <c r="AN12" s="5">
        <f t="shared" si="14"/>
        <v>0.45</v>
      </c>
    </row>
    <row r="13" spans="1:40" x14ac:dyDescent="0.2">
      <c r="A13" t="s">
        <v>364</v>
      </c>
      <c r="C13">
        <v>295009</v>
      </c>
      <c r="D13">
        <v>240793475</v>
      </c>
      <c r="E13" s="12">
        <f t="shared" si="3"/>
        <v>1.2251536300973273E-3</v>
      </c>
      <c r="F13" s="4">
        <f t="shared" si="4"/>
        <v>0.12770929736566397</v>
      </c>
      <c r="G13" s="3">
        <f t="shared" si="0"/>
        <v>0.28379843859036435</v>
      </c>
      <c r="I13">
        <v>175669250</v>
      </c>
      <c r="J13">
        <v>240793475</v>
      </c>
      <c r="K13" s="12">
        <f t="shared" si="5"/>
        <v>0.72954323201656524</v>
      </c>
      <c r="L13" s="4">
        <f t="shared" si="6"/>
        <v>44.948166355237348</v>
      </c>
      <c r="M13" s="3">
        <f t="shared" si="7"/>
        <v>99.88481412274966</v>
      </c>
      <c r="Q13" s="6">
        <f t="shared" si="15"/>
        <v>100.16861256134003</v>
      </c>
      <c r="R13">
        <v>1546421</v>
      </c>
      <c r="S13">
        <v>743368301</v>
      </c>
      <c r="T13" s="12">
        <f t="shared" si="8"/>
        <v>2.0802891351698895E-3</v>
      </c>
      <c r="U13" s="4">
        <f t="shared" si="9"/>
        <v>7.9504439446966446E-2</v>
      </c>
      <c r="V13" s="3">
        <f t="shared" si="10"/>
        <v>0.17667653210436987</v>
      </c>
      <c r="X13">
        <v>7310729</v>
      </c>
      <c r="Y13">
        <v>743368301</v>
      </c>
      <c r="Z13" s="12">
        <f t="shared" si="11"/>
        <v>9.8345987986915781E-3</v>
      </c>
      <c r="AA13" s="4">
        <f t="shared" si="12"/>
        <v>0.41116686725220714</v>
      </c>
      <c r="AB13" s="3">
        <f t="shared" si="13"/>
        <v>0.91370414944934919</v>
      </c>
      <c r="AE13" s="6">
        <f t="shared" si="1"/>
        <v>99.832347204098994</v>
      </c>
      <c r="AF13" s="6">
        <f t="shared" si="2"/>
        <v>82.540422144820852</v>
      </c>
      <c r="AH13">
        <v>0</v>
      </c>
      <c r="AI13" s="3">
        <v>20</v>
      </c>
      <c r="AJ13">
        <v>2000</v>
      </c>
      <c r="AK13">
        <v>1000</v>
      </c>
      <c r="AL13">
        <v>900</v>
      </c>
      <c r="AM13">
        <v>40</v>
      </c>
      <c r="AN13" s="5">
        <f t="shared" si="14"/>
        <v>0.45</v>
      </c>
    </row>
    <row r="14" spans="1:40" x14ac:dyDescent="0.2">
      <c r="A14" t="s">
        <v>365</v>
      </c>
      <c r="C14">
        <v>0</v>
      </c>
      <c r="D14">
        <v>238465859</v>
      </c>
      <c r="E14" s="12">
        <f t="shared" si="3"/>
        <v>0</v>
      </c>
      <c r="F14" s="4">
        <f t="shared" si="4"/>
        <v>0</v>
      </c>
      <c r="G14" s="3">
        <f t="shared" si="0"/>
        <v>0</v>
      </c>
      <c r="I14">
        <v>179337432</v>
      </c>
      <c r="J14">
        <v>238465859</v>
      </c>
      <c r="K14" s="12">
        <f t="shared" si="5"/>
        <v>0.75204657283875598</v>
      </c>
      <c r="L14" s="4">
        <f t="shared" si="6"/>
        <v>46.218925136534608</v>
      </c>
      <c r="M14" s="3">
        <f t="shared" si="7"/>
        <v>102.70872252563245</v>
      </c>
      <c r="Q14" s="6">
        <f t="shared" si="15"/>
        <v>102.70872252563245</v>
      </c>
      <c r="R14">
        <v>2418923</v>
      </c>
      <c r="S14">
        <v>766852567</v>
      </c>
      <c r="T14" s="12">
        <f t="shared" si="8"/>
        <v>3.1543520933405181E-3</v>
      </c>
      <c r="U14" s="4">
        <f t="shared" si="9"/>
        <v>0.12348872456974859</v>
      </c>
      <c r="V14" s="3">
        <f t="shared" si="10"/>
        <v>0.27441938793277465</v>
      </c>
      <c r="X14">
        <v>7311792</v>
      </c>
      <c r="Y14">
        <v>766852567</v>
      </c>
      <c r="Z14" s="12">
        <f t="shared" si="11"/>
        <v>9.5348080121899111E-3</v>
      </c>
      <c r="AA14" s="4">
        <f t="shared" si="12"/>
        <v>0.39792049917819772</v>
      </c>
      <c r="AB14" s="3">
        <f t="shared" si="13"/>
        <v>0.88426777595155048</v>
      </c>
      <c r="AE14" s="6">
        <f t="shared" si="1"/>
        <v>100</v>
      </c>
      <c r="AF14" s="6">
        <f t="shared" si="2"/>
        <v>75.141364226575334</v>
      </c>
      <c r="AH14">
        <v>0</v>
      </c>
      <c r="AI14" s="3">
        <v>20</v>
      </c>
      <c r="AJ14">
        <v>2000</v>
      </c>
      <c r="AK14">
        <v>1000</v>
      </c>
      <c r="AL14">
        <v>900</v>
      </c>
      <c r="AM14">
        <v>40</v>
      </c>
      <c r="AN14" s="5">
        <f t="shared" si="14"/>
        <v>0.45</v>
      </c>
    </row>
    <row r="15" spans="1:40" x14ac:dyDescent="0.2">
      <c r="A15" t="s">
        <v>396</v>
      </c>
      <c r="C15">
        <v>4529622</v>
      </c>
      <c r="D15">
        <v>249448178</v>
      </c>
      <c r="E15" s="12">
        <f t="shared" si="3"/>
        <v>1.8158569191874394E-2</v>
      </c>
      <c r="F15" s="4">
        <f t="shared" si="4"/>
        <v>1.5161747304913058</v>
      </c>
      <c r="G15" s="3">
        <f t="shared" si="0"/>
        <v>3.3692771788695683</v>
      </c>
      <c r="H15" s="3">
        <f>(  (0.001*G15*AJ15*0.000001)  -  (0.001*G9*AJ15*0.000001)  )  /AH15</f>
        <v>0.65760824637221271</v>
      </c>
      <c r="I15">
        <v>161620678</v>
      </c>
      <c r="J15">
        <v>249448178</v>
      </c>
      <c r="K15" s="12">
        <f t="shared" si="5"/>
        <v>0.64791284224172607</v>
      </c>
      <c r="L15" s="4">
        <f t="shared" si="6"/>
        <v>40.310558901104386</v>
      </c>
      <c r="M15" s="3">
        <f>L15/AN15</f>
        <v>89.579019780231974</v>
      </c>
      <c r="N15" s="3">
        <f>(  (0.001*M15*AJ15*0.000001)  -  (0.001*M9*AJ15*0.000001)  )  /AH15</f>
        <v>-1.4165806940992576</v>
      </c>
      <c r="O15" s="3">
        <f>N15/(AE3*0.01) - H15</f>
        <v>-2.4852257863244684</v>
      </c>
      <c r="P15">
        <f>N15/(AE3*0.01)</f>
        <v>-1.8276175399522556</v>
      </c>
      <c r="Q15" s="6">
        <f t="shared" si="15"/>
        <v>92.94829695910154</v>
      </c>
      <c r="R15">
        <v>7632315</v>
      </c>
      <c r="S15">
        <v>729440353</v>
      </c>
      <c r="T15" s="12">
        <f t="shared" si="8"/>
        <v>1.0463247568646644E-2</v>
      </c>
      <c r="U15" s="4">
        <f t="shared" si="9"/>
        <v>0.43901903830797079</v>
      </c>
      <c r="V15" s="3">
        <f t="shared" si="10"/>
        <v>0.97559786290660178</v>
      </c>
      <c r="W15" s="3">
        <f>(  (0.001*V15*AJ15*0.000001)  -  (0.001*AVERAGE($U$9:$U$14)*AJ15*0.000001)  )  /AH15</f>
        <v>0.16794252610763305</v>
      </c>
      <c r="X15">
        <v>9998959</v>
      </c>
      <c r="Y15">
        <v>729440353</v>
      </c>
      <c r="Z15" s="12">
        <f t="shared" si="11"/>
        <v>1.3707712986917794E-2</v>
      </c>
      <c r="AA15" s="4">
        <f t="shared" si="12"/>
        <v>0.58420021010502887</v>
      </c>
      <c r="AB15" s="3">
        <f t="shared" si="13"/>
        <v>1.2982226891222863</v>
      </c>
      <c r="AC15" s="3">
        <f>(  (0.001*AB15*AJ15*0.000001)  -  (0.001*AVERAGE($AA$9:$AA$14)*AJ15*0.000001)  )  /AH15</f>
        <v>0.17457365606347244</v>
      </c>
      <c r="AE15" s="6">
        <f>I15/(C15+I15)*100</f>
        <v>97.273780426517433</v>
      </c>
      <c r="AF15" s="6">
        <f t="shared" si="2"/>
        <v>56.711494586267563</v>
      </c>
      <c r="AH15" s="9">
        <v>1.0247064867135272E-5</v>
      </c>
      <c r="AI15" s="3">
        <v>20</v>
      </c>
      <c r="AJ15">
        <v>2000</v>
      </c>
      <c r="AK15">
        <v>1000</v>
      </c>
      <c r="AL15">
        <v>900</v>
      </c>
      <c r="AM15">
        <v>40</v>
      </c>
      <c r="AN15" s="5">
        <f t="shared" si="14"/>
        <v>0.45</v>
      </c>
    </row>
    <row r="16" spans="1:40" x14ac:dyDescent="0.2">
      <c r="A16" t="s">
        <v>397</v>
      </c>
      <c r="C16">
        <v>3678478</v>
      </c>
      <c r="D16">
        <v>246564283</v>
      </c>
      <c r="E16" s="12">
        <f t="shared" si="3"/>
        <v>1.4918941037376447E-2</v>
      </c>
      <c r="F16" s="4">
        <f t="shared" si="4"/>
        <v>1.2659874691676067</v>
      </c>
      <c r="G16" s="3">
        <f t="shared" si="0"/>
        <v>2.8133054870391261</v>
      </c>
      <c r="H16" s="3">
        <f t="shared" ref="H16:H19" si="16">(  (0.001*G16*AJ16*0.000001)  -  (0.001*G10*AJ16*0.000001)  )  /AH16</f>
        <v>0.54465331653592941</v>
      </c>
      <c r="I16">
        <v>168060707</v>
      </c>
      <c r="J16">
        <v>246564283</v>
      </c>
      <c r="K16" s="12">
        <f t="shared" si="5"/>
        <v>0.68161010571024194</v>
      </c>
      <c r="L16" s="4">
        <f t="shared" si="6"/>
        <v>42.230483423296505</v>
      </c>
      <c r="M16" s="3">
        <f t="shared" si="7"/>
        <v>93.845518718436679</v>
      </c>
      <c r="N16" s="3">
        <f t="shared" ref="N16:N20" si="17">(  (0.001*M16*AJ16*0.000001)  -  (0.001*M10*AJ16*0.000001)  )  /AH16</f>
        <v>-0.81267197890777088</v>
      </c>
      <c r="O16" s="3">
        <f t="shared" ref="O16:O20" si="18">N16/(AE4*0.01) - H16</f>
        <v>-1.6068108603246207</v>
      </c>
      <c r="P16">
        <f>N16/(AE4*0.01)</f>
        <v>-1.0621575437886912</v>
      </c>
      <c r="Q16" s="6">
        <f t="shared" si="15"/>
        <v>96.65882420547581</v>
      </c>
      <c r="R16">
        <v>7803469</v>
      </c>
      <c r="S16">
        <v>773471320</v>
      </c>
      <c r="T16" s="12">
        <f t="shared" si="8"/>
        <v>1.0088892500888074E-2</v>
      </c>
      <c r="U16" s="4">
        <f t="shared" si="9"/>
        <v>0.42242126975408151</v>
      </c>
      <c r="V16" s="3">
        <f t="shared" si="10"/>
        <v>0.93871393278684778</v>
      </c>
      <c r="W16" s="3">
        <f t="shared" ref="W16:W26" si="19">(  (0.001*V16*AJ16*0.000001)  -  (0.001*AVERAGE($U$9:$U$14)*AJ16*0.000001)  )  /AH16</f>
        <v>0.1594433608867005</v>
      </c>
      <c r="X16">
        <v>10537397</v>
      </c>
      <c r="Y16">
        <v>773471320</v>
      </c>
      <c r="Z16" s="12">
        <f t="shared" si="11"/>
        <v>1.3623513538937681E-2</v>
      </c>
      <c r="AA16" s="4">
        <f t="shared" si="12"/>
        <v>0.58040503112384423</v>
      </c>
      <c r="AB16" s="3">
        <f t="shared" si="13"/>
        <v>1.2897889580529871</v>
      </c>
      <c r="AC16" s="3">
        <f t="shared" ref="AC16:AC26" si="20">(  (0.001*AB16*AJ16*0.000001)  -  (0.001*AVERAGE($AA$9:$AA$14)*AJ16*0.000001)  )  /AH16</f>
        <v>0.17152878425928883</v>
      </c>
      <c r="AE16" s="6">
        <f t="shared" si="1"/>
        <v>97.85810209824858</v>
      </c>
      <c r="AF16" s="6">
        <f t="shared" si="2"/>
        <v>57.453104995151264</v>
      </c>
      <c r="AH16" s="9">
        <v>1.0330628315759238E-5</v>
      </c>
      <c r="AI16" s="3">
        <v>20</v>
      </c>
      <c r="AJ16">
        <v>2000</v>
      </c>
      <c r="AK16">
        <v>1000</v>
      </c>
      <c r="AL16">
        <v>900</v>
      </c>
      <c r="AM16">
        <v>40</v>
      </c>
      <c r="AN16" s="5">
        <f t="shared" si="14"/>
        <v>0.45</v>
      </c>
    </row>
    <row r="17" spans="1:40" x14ac:dyDescent="0.2">
      <c r="A17" t="s">
        <v>398</v>
      </c>
      <c r="C17">
        <v>3507887</v>
      </c>
      <c r="D17">
        <v>247876322</v>
      </c>
      <c r="E17" s="12">
        <f t="shared" si="3"/>
        <v>1.4151763152270753E-2</v>
      </c>
      <c r="F17" s="4">
        <f t="shared" si="4"/>
        <v>1.2061154752791772</v>
      </c>
      <c r="G17" s="3">
        <f t="shared" si="0"/>
        <v>2.680256611731505</v>
      </c>
      <c r="H17" s="3">
        <f t="shared" si="16"/>
        <v>0.52169063909776736</v>
      </c>
      <c r="I17">
        <v>175977617</v>
      </c>
      <c r="J17">
        <v>247876322</v>
      </c>
      <c r="K17" s="12">
        <f t="shared" si="5"/>
        <v>0.70994121415114431</v>
      </c>
      <c r="L17" s="4">
        <f t="shared" si="6"/>
        <v>43.838615815149737</v>
      </c>
      <c r="M17" s="3">
        <f t="shared" si="7"/>
        <v>97.419146255888307</v>
      </c>
      <c r="N17" s="3">
        <f t="shared" si="17"/>
        <v>-0.67553264406531888</v>
      </c>
      <c r="O17" s="3">
        <f t="shared" si="18"/>
        <v>-1.3961002434723109</v>
      </c>
      <c r="P17">
        <f t="shared" ref="P16:P20" si="21">N17/(AE5*0.01)</f>
        <v>-0.8744096043745434</v>
      </c>
      <c r="Q17" s="6">
        <f t="shared" si="15"/>
        <v>100.09940286761982</v>
      </c>
      <c r="R17">
        <v>7662369</v>
      </c>
      <c r="S17">
        <v>746809142</v>
      </c>
      <c r="T17" s="12">
        <f t="shared" si="8"/>
        <v>1.0260143548162404E-2</v>
      </c>
      <c r="U17" s="4">
        <f t="shared" si="9"/>
        <v>0.43000968257208133</v>
      </c>
      <c r="V17" s="3">
        <f t="shared" si="10"/>
        <v>0.95557707238240297</v>
      </c>
      <c r="W17" s="3">
        <f t="shared" si="19"/>
        <v>0.16358461126575158</v>
      </c>
      <c r="X17">
        <v>10431624</v>
      </c>
      <c r="Y17">
        <v>746809142</v>
      </c>
      <c r="Z17" s="12">
        <f t="shared" si="11"/>
        <v>1.396825964404169E-2</v>
      </c>
      <c r="AA17" s="4">
        <f t="shared" si="12"/>
        <v>0.59595250989346815</v>
      </c>
      <c r="AB17" s="3">
        <f t="shared" si="13"/>
        <v>1.3243389108743737</v>
      </c>
      <c r="AC17" s="3">
        <f t="shared" si="20"/>
        <v>0.17917774039623427</v>
      </c>
      <c r="AE17" s="6">
        <f t="shared" si="1"/>
        <v>98.04558757012488</v>
      </c>
      <c r="AF17" s="6">
        <f t="shared" si="2"/>
        <v>57.652415362380218</v>
      </c>
      <c r="AH17" s="9">
        <v>1.0275272013187154E-5</v>
      </c>
      <c r="AI17" s="3">
        <v>20</v>
      </c>
      <c r="AJ17">
        <v>2000</v>
      </c>
      <c r="AK17">
        <v>1000</v>
      </c>
      <c r="AL17">
        <v>900</v>
      </c>
      <c r="AM17">
        <v>40</v>
      </c>
      <c r="AN17" s="5">
        <f t="shared" si="14"/>
        <v>0.45</v>
      </c>
    </row>
    <row r="18" spans="1:40" x14ac:dyDescent="0.2">
      <c r="A18" t="s">
        <v>399</v>
      </c>
      <c r="C18">
        <v>4601897</v>
      </c>
      <c r="D18">
        <v>260421910</v>
      </c>
      <c r="E18" s="12">
        <f t="shared" si="3"/>
        <v>1.7670928686453456E-2</v>
      </c>
      <c r="F18" s="4">
        <f t="shared" si="4"/>
        <v>1.4787677629619818</v>
      </c>
      <c r="G18" s="3">
        <f t="shared" si="0"/>
        <v>3.2861505843599592</v>
      </c>
      <c r="H18" s="3">
        <f t="shared" si="16"/>
        <v>0.63261649612149029</v>
      </c>
      <c r="I18">
        <v>166656133</v>
      </c>
      <c r="J18">
        <v>260421910</v>
      </c>
      <c r="K18" s="12">
        <f t="shared" si="5"/>
        <v>0.63994666577785253</v>
      </c>
      <c r="L18" s="4">
        <f t="shared" si="6"/>
        <v>39.855493790739558</v>
      </c>
      <c r="M18" s="3">
        <f t="shared" si="7"/>
        <v>88.567763979421244</v>
      </c>
      <c r="N18" s="3">
        <f t="shared" si="17"/>
        <v>-1.3834464032475529</v>
      </c>
      <c r="O18" s="3">
        <f t="shared" si="18"/>
        <v>-2.4316594148501709</v>
      </c>
      <c r="P18">
        <f t="shared" si="21"/>
        <v>-1.7990429187286807</v>
      </c>
      <c r="Q18" s="6">
        <f t="shared" si="15"/>
        <v>91.853914563781203</v>
      </c>
      <c r="R18">
        <v>7480414</v>
      </c>
      <c r="S18">
        <v>784006924</v>
      </c>
      <c r="T18" s="12">
        <f t="shared" si="8"/>
        <v>9.5412601228506491E-3</v>
      </c>
      <c r="U18" s="4">
        <f t="shared" si="9"/>
        <v>0.39820533737082825</v>
      </c>
      <c r="V18" s="3">
        <f t="shared" si="10"/>
        <v>0.88490074971295163</v>
      </c>
      <c r="W18" s="3">
        <f t="shared" si="19"/>
        <v>0.14818677422165374</v>
      </c>
      <c r="X18">
        <v>10306485</v>
      </c>
      <c r="Y18">
        <v>784006924</v>
      </c>
      <c r="Z18" s="12">
        <f t="shared" si="11"/>
        <v>1.3145910685860218E-2</v>
      </c>
      <c r="AA18" s="4">
        <f t="shared" si="12"/>
        <v>0.55890360077590784</v>
      </c>
      <c r="AB18" s="3">
        <f t="shared" si="13"/>
        <v>1.2420080017242396</v>
      </c>
      <c r="AC18" s="3">
        <f t="shared" si="20"/>
        <v>0.16136546921806927</v>
      </c>
      <c r="AE18" s="6">
        <f t="shared" si="1"/>
        <v>97.312886876019761</v>
      </c>
      <c r="AF18" s="6">
        <f t="shared" si="2"/>
        <v>57.944248741728387</v>
      </c>
      <c r="AH18" s="9">
        <v>1.0389076492652424E-5</v>
      </c>
      <c r="AI18" s="3">
        <v>20</v>
      </c>
      <c r="AJ18">
        <v>2000</v>
      </c>
      <c r="AK18">
        <v>1000</v>
      </c>
      <c r="AL18">
        <v>900</v>
      </c>
      <c r="AM18">
        <v>40</v>
      </c>
      <c r="AN18" s="5">
        <f t="shared" si="14"/>
        <v>0.45</v>
      </c>
    </row>
    <row r="19" spans="1:40" x14ac:dyDescent="0.2">
      <c r="A19" t="s">
        <v>400</v>
      </c>
      <c r="C19">
        <v>3346574</v>
      </c>
      <c r="D19">
        <v>254913375</v>
      </c>
      <c r="E19" s="12">
        <f t="shared" si="3"/>
        <v>1.3128279361567434E-2</v>
      </c>
      <c r="F19" s="4">
        <f t="shared" si="4"/>
        <v>1.12582102149215</v>
      </c>
      <c r="G19" s="3">
        <f t="shared" si="0"/>
        <v>2.5018244922047779</v>
      </c>
      <c r="H19" s="3">
        <f t="shared" si="16"/>
        <v>0.43427541036330841</v>
      </c>
      <c r="I19">
        <v>176985253</v>
      </c>
      <c r="J19">
        <v>254913375</v>
      </c>
      <c r="K19" s="12">
        <f t="shared" si="5"/>
        <v>0.69429567201014852</v>
      </c>
      <c r="L19" s="4">
        <f t="shared" si="6"/>
        <v>42.951209283243628</v>
      </c>
      <c r="M19" s="3">
        <f t="shared" si="7"/>
        <v>95.447131740541394</v>
      </c>
      <c r="N19" s="3">
        <f t="shared" si="17"/>
        <v>-0.86887001821058896</v>
      </c>
      <c r="O19" s="3">
        <f t="shared" si="18"/>
        <v>-1.5640824951801708</v>
      </c>
      <c r="P19">
        <f t="shared" si="21"/>
        <v>-1.1298070848168624</v>
      </c>
      <c r="Q19" s="6">
        <f t="shared" si="15"/>
        <v>97.94895623274617</v>
      </c>
      <c r="R19">
        <v>7133567</v>
      </c>
      <c r="S19">
        <v>786160485</v>
      </c>
      <c r="T19" s="12">
        <f t="shared" si="8"/>
        <v>9.0739322773263024E-3</v>
      </c>
      <c r="U19" s="4">
        <f t="shared" si="9"/>
        <v>0.37760370298782092</v>
      </c>
      <c r="V19" s="3">
        <f t="shared" si="10"/>
        <v>0.83911933997293531</v>
      </c>
      <c r="W19" s="3">
        <f t="shared" si="19"/>
        <v>0.1417507740058728</v>
      </c>
      <c r="X19">
        <v>10423139</v>
      </c>
      <c r="Y19">
        <v>786160485</v>
      </c>
      <c r="Z19" s="12">
        <f t="shared" si="11"/>
        <v>1.3258284025811855E-2</v>
      </c>
      <c r="AA19" s="4">
        <f t="shared" si="12"/>
        <v>0.56395858810056809</v>
      </c>
      <c r="AB19" s="3">
        <f t="shared" si="13"/>
        <v>1.2532413068901513</v>
      </c>
      <c r="AC19" s="3">
        <f t="shared" si="20"/>
        <v>0.16631738472291524</v>
      </c>
      <c r="AE19" s="6">
        <f t="shared" si="1"/>
        <v>98.144213334011198</v>
      </c>
      <c r="AF19" s="6">
        <f t="shared" si="2"/>
        <v>59.368420249219866</v>
      </c>
      <c r="AH19" s="9">
        <v>1.0214836026561326E-5</v>
      </c>
      <c r="AI19" s="3">
        <v>20</v>
      </c>
      <c r="AJ19">
        <v>2000</v>
      </c>
      <c r="AK19">
        <v>1000</v>
      </c>
      <c r="AL19">
        <v>900</v>
      </c>
      <c r="AM19">
        <v>40</v>
      </c>
      <c r="AN19" s="5">
        <f t="shared" si="14"/>
        <v>0.45</v>
      </c>
    </row>
    <row r="20" spans="1:40" x14ac:dyDescent="0.2">
      <c r="A20" t="s">
        <v>401</v>
      </c>
      <c r="C20">
        <v>4098210</v>
      </c>
      <c r="D20">
        <v>247243025</v>
      </c>
      <c r="E20" s="12">
        <f t="shared" si="3"/>
        <v>1.6575634439030183E-2</v>
      </c>
      <c r="F20" s="4">
        <f t="shared" si="4"/>
        <v>1.394433515840765</v>
      </c>
      <c r="G20" s="3">
        <f t="shared" si="0"/>
        <v>3.0987411463128112</v>
      </c>
      <c r="H20" s="3">
        <f>(  (0.001*G20*AJ20*0.000001)  -  (0.001*G14*AJ20*0.000001)  )  /AH20</f>
        <v>0.60184942659513674</v>
      </c>
      <c r="I20">
        <v>175443441</v>
      </c>
      <c r="J20">
        <v>247243025</v>
      </c>
      <c r="K20" s="12">
        <f t="shared" si="5"/>
        <v>0.70959915249378624</v>
      </c>
      <c r="L20" s="4">
        <f t="shared" si="6"/>
        <v>43.81923160169633</v>
      </c>
      <c r="M20" s="3">
        <f t="shared" si="7"/>
        <v>97.376070225991839</v>
      </c>
      <c r="N20" s="3">
        <f t="shared" si="17"/>
        <v>-1.0357282448677145</v>
      </c>
      <c r="O20" s="3">
        <f t="shared" si="18"/>
        <v>-1.9452447965241362</v>
      </c>
      <c r="P20">
        <f t="shared" si="21"/>
        <v>-1.3433953699289993</v>
      </c>
      <c r="Q20" s="6">
        <f t="shared" si="15"/>
        <v>100.47481137230466</v>
      </c>
      <c r="R20">
        <v>7032600</v>
      </c>
      <c r="S20">
        <v>762801800</v>
      </c>
      <c r="T20" s="12">
        <f t="shared" si="8"/>
        <v>9.2194328854494044E-3</v>
      </c>
      <c r="U20" s="4">
        <f t="shared" si="9"/>
        <v>0.38401150799445261</v>
      </c>
      <c r="V20" s="3">
        <f t="shared" si="10"/>
        <v>0.85335890665433911</v>
      </c>
      <c r="W20" s="3">
        <f t="shared" si="19"/>
        <v>0.14337993291694853</v>
      </c>
      <c r="X20">
        <v>10805532</v>
      </c>
      <c r="Y20">
        <v>762801800</v>
      </c>
      <c r="Z20" s="12">
        <f t="shared" si="11"/>
        <v>1.4165582724109985E-2</v>
      </c>
      <c r="AA20" s="4">
        <f t="shared" si="12"/>
        <v>0.60486147563852033</v>
      </c>
      <c r="AB20" s="3">
        <f t="shared" si="13"/>
        <v>1.3441366125300451</v>
      </c>
      <c r="AC20" s="3">
        <f t="shared" si="20"/>
        <v>0.18263795029103375</v>
      </c>
      <c r="AE20" s="6">
        <f t="shared" si="1"/>
        <v>97.717404303027152</v>
      </c>
      <c r="AF20" s="6">
        <f t="shared" si="2"/>
        <v>60.575468328185934</v>
      </c>
      <c r="AH20" s="9">
        <v>1.0297396688880888E-5</v>
      </c>
      <c r="AI20" s="3">
        <v>20</v>
      </c>
      <c r="AJ20">
        <v>2000</v>
      </c>
      <c r="AK20">
        <v>1000</v>
      </c>
      <c r="AL20">
        <v>900</v>
      </c>
      <c r="AM20">
        <v>40</v>
      </c>
      <c r="AN20" s="5">
        <f t="shared" si="14"/>
        <v>0.45</v>
      </c>
    </row>
    <row r="21" spans="1:40" x14ac:dyDescent="0.2">
      <c r="A21" t="s">
        <v>366</v>
      </c>
      <c r="C21">
        <v>17848958</v>
      </c>
      <c r="D21">
        <v>267113077</v>
      </c>
      <c r="E21" s="12">
        <f t="shared" si="3"/>
        <v>6.6821730334078705E-2</v>
      </c>
      <c r="F21" s="4">
        <f t="shared" si="4"/>
        <v>5.012068939478981</v>
      </c>
      <c r="G21" s="3">
        <f t="shared" si="0"/>
        <v>11.137930976619957</v>
      </c>
      <c r="H21" s="3">
        <f>(  (0.001*G21*AJ21*0.000001)  -  (0.001*G9*AJ21*0.000001)  )  /AH21</f>
        <v>0.6270038757234665</v>
      </c>
      <c r="I21">
        <v>148715799</v>
      </c>
      <c r="J21">
        <v>267113077</v>
      </c>
      <c r="K21" s="12">
        <f t="shared" si="5"/>
        <v>0.55675222145713221</v>
      </c>
      <c r="L21" s="4">
        <f t="shared" si="6"/>
        <v>35.073897305484124</v>
      </c>
      <c r="M21" s="3">
        <f t="shared" si="7"/>
        <v>77.941994012186939</v>
      </c>
      <c r="N21" s="3">
        <f>(  (0.001*M21*AJ21*0.000001)  -  (0.001*M9*AJ21*0.000001)  )  /AH21</f>
        <v>-1.0636795930999849</v>
      </c>
      <c r="O21" s="3">
        <f>N21/(AE3*0.01) - H21</f>
        <v>-1.9993220848706805</v>
      </c>
      <c r="P21">
        <f>N21/(AE3*0.01)</f>
        <v>-1.3723182091472141</v>
      </c>
      <c r="Q21" s="6">
        <f t="shared" si="15"/>
        <v>89.079924988806894</v>
      </c>
      <c r="R21">
        <v>17005151</v>
      </c>
      <c r="S21">
        <v>725693581</v>
      </c>
      <c r="T21" s="12">
        <f t="shared" si="8"/>
        <v>2.3432963230248002E-2</v>
      </c>
      <c r="U21" s="4">
        <f t="shared" si="9"/>
        <v>1.0301094064944871</v>
      </c>
      <c r="V21" s="3">
        <f t="shared" si="10"/>
        <v>2.2891320144321936</v>
      </c>
      <c r="W21" s="3">
        <f t="shared" si="19"/>
        <v>0.12238378221259315</v>
      </c>
      <c r="X21">
        <v>13681327</v>
      </c>
      <c r="Y21">
        <v>725693581</v>
      </c>
      <c r="Z21" s="12">
        <f t="shared" si="11"/>
        <v>1.8852760115567288E-2</v>
      </c>
      <c r="AA21" s="4">
        <f t="shared" si="12"/>
        <v>0.81841153582542714</v>
      </c>
      <c r="AB21" s="3">
        <f t="shared" si="13"/>
        <v>1.8186923018342824</v>
      </c>
      <c r="AC21" s="3">
        <f t="shared" si="20"/>
        <v>7.9651231313927526E-2</v>
      </c>
      <c r="AE21" s="6">
        <f t="shared" si="1"/>
        <v>89.284072860623212</v>
      </c>
      <c r="AF21" s="6">
        <f t="shared" si="2"/>
        <v>44.584220450453785</v>
      </c>
      <c r="AH21" s="9">
        <v>3.5527470906837661E-5</v>
      </c>
      <c r="AI21" s="3">
        <v>20</v>
      </c>
      <c r="AJ21">
        <v>2000</v>
      </c>
      <c r="AK21">
        <v>1000</v>
      </c>
      <c r="AL21">
        <v>900</v>
      </c>
      <c r="AM21">
        <v>40</v>
      </c>
      <c r="AN21" s="5">
        <f t="shared" si="14"/>
        <v>0.45</v>
      </c>
    </row>
    <row r="22" spans="1:40" x14ac:dyDescent="0.2">
      <c r="A22" t="s">
        <v>367</v>
      </c>
      <c r="C22">
        <v>17680711</v>
      </c>
      <c r="D22">
        <v>258111577</v>
      </c>
      <c r="E22" s="12">
        <f t="shared" si="3"/>
        <v>6.8500263357036476E-2</v>
      </c>
      <c r="F22" s="4">
        <f t="shared" si="4"/>
        <v>5.1274899336117397</v>
      </c>
      <c r="G22" s="3">
        <f t="shared" si="0"/>
        <v>11.394422074692754</v>
      </c>
      <c r="H22" s="3">
        <f t="shared" ref="H22:H26" si="22">(  (0.001*G22*AJ22*0.000001)  -  (0.001*G10*AJ22*0.000001)  )  /AH22</f>
        <v>0.63732892128120411</v>
      </c>
      <c r="I22">
        <v>144717597</v>
      </c>
      <c r="J22">
        <v>258111577</v>
      </c>
      <c r="K22" s="12">
        <f t="shared" si="5"/>
        <v>0.56067844256362043</v>
      </c>
      <c r="L22" s="4">
        <f t="shared" si="6"/>
        <v>35.300816809626923</v>
      </c>
      <c r="M22" s="3">
        <f t="shared" si="7"/>
        <v>78.446259576948719</v>
      </c>
      <c r="N22" s="3">
        <f t="shared" ref="N22:N26" si="23">(  (0.001*M22*AJ22*0.000001)  -  (0.001*M10*AJ22*0.000001)  )  /AH22</f>
        <v>-1.0961251586154301</v>
      </c>
      <c r="O22" s="3">
        <f t="shared" ref="O22:O25" si="24">N22/(AE4*0.01) - H22</f>
        <v>-2.0699581202412989</v>
      </c>
      <c r="P22">
        <f t="shared" ref="P22:P25" si="25">N22/(AE4*0.01)</f>
        <v>-1.4326291989600948</v>
      </c>
      <c r="Q22" s="6">
        <f t="shared" si="15"/>
        <v>89.840681651641475</v>
      </c>
      <c r="R22">
        <v>16365393</v>
      </c>
      <c r="S22">
        <v>704252921</v>
      </c>
      <c r="T22" s="12">
        <f t="shared" si="8"/>
        <v>2.3237948344981021E-2</v>
      </c>
      <c r="U22" s="4">
        <f t="shared" si="9"/>
        <v>1.0210432601259098</v>
      </c>
      <c r="V22" s="3">
        <f t="shared" si="10"/>
        <v>2.2689850225020218</v>
      </c>
      <c r="W22" s="3">
        <f t="shared" si="19"/>
        <v>0.1204719666718656</v>
      </c>
      <c r="X22">
        <v>13086175</v>
      </c>
      <c r="Y22">
        <v>704252921</v>
      </c>
      <c r="Z22" s="12">
        <f t="shared" si="11"/>
        <v>1.8581641069260114E-2</v>
      </c>
      <c r="AA22" s="4">
        <f t="shared" si="12"/>
        <v>0.80596699041212094</v>
      </c>
      <c r="AB22" s="3">
        <f t="shared" si="13"/>
        <v>1.7910377564713797</v>
      </c>
      <c r="AC22" s="3">
        <f t="shared" si="20"/>
        <v>7.7593563876982213E-2</v>
      </c>
      <c r="AE22" s="6">
        <f t="shared" si="1"/>
        <v>89.112749253520548</v>
      </c>
      <c r="AF22" s="6">
        <f t="shared" si="2"/>
        <v>44.432863472668075</v>
      </c>
      <c r="AH22" s="9">
        <v>3.5756802160450756E-5</v>
      </c>
      <c r="AI22" s="3">
        <v>20</v>
      </c>
      <c r="AJ22">
        <v>2000</v>
      </c>
      <c r="AK22">
        <v>1000</v>
      </c>
      <c r="AL22">
        <v>900</v>
      </c>
      <c r="AM22">
        <v>40</v>
      </c>
      <c r="AN22" s="5">
        <f t="shared" si="14"/>
        <v>0.45</v>
      </c>
    </row>
    <row r="23" spans="1:40" x14ac:dyDescent="0.2">
      <c r="A23" t="s">
        <v>368</v>
      </c>
      <c r="C23">
        <v>17622883</v>
      </c>
      <c r="D23">
        <v>252347416</v>
      </c>
      <c r="E23" s="12">
        <f>C23/D23</f>
        <v>6.9835797327918739E-2</v>
      </c>
      <c r="F23" s="4">
        <f t="shared" si="4"/>
        <v>5.2191588512389062</v>
      </c>
      <c r="G23" s="3">
        <f t="shared" si="0"/>
        <v>11.598130780530903</v>
      </c>
      <c r="H23" s="3">
        <f t="shared" si="22"/>
        <v>0.65337199176394056</v>
      </c>
      <c r="I23">
        <v>154122465</v>
      </c>
      <c r="J23">
        <v>252347416</v>
      </c>
      <c r="K23" s="12">
        <f>I23/J23</f>
        <v>0.61075507505890214</v>
      </c>
      <c r="L23" s="4">
        <f t="shared" si="6"/>
        <v>38.183898775868109</v>
      </c>
      <c r="M23" s="3">
        <f t="shared" si="7"/>
        <v>84.853108390818022</v>
      </c>
      <c r="N23" s="3">
        <f t="shared" si="23"/>
        <v>-0.9034142572043713</v>
      </c>
      <c r="O23" s="3">
        <f t="shared" si="24"/>
        <v>-1.8227516067511531</v>
      </c>
      <c r="P23">
        <f t="shared" si="25"/>
        <v>-1.1693796149872127</v>
      </c>
      <c r="Q23" s="6">
        <f t="shared" si="15"/>
        <v>96.451239171348931</v>
      </c>
      <c r="R23">
        <v>17647445</v>
      </c>
      <c r="S23">
        <v>687266633</v>
      </c>
      <c r="T23" s="12">
        <f>R23/S23</f>
        <v>2.567772703145331E-2</v>
      </c>
      <c r="U23" s="4">
        <f>54.611* (T23^1.0578)</f>
        <v>1.1347732171854967</v>
      </c>
      <c r="V23" s="3">
        <f t="shared" si="10"/>
        <v>2.5217182604122148</v>
      </c>
      <c r="W23" s="3">
        <f t="shared" si="19"/>
        <v>0.13557284278287748</v>
      </c>
      <c r="X23">
        <v>13409738</v>
      </c>
      <c r="Y23">
        <v>687266633</v>
      </c>
      <c r="Z23" s="12">
        <f>X23/Y23</f>
        <v>1.9511696561587619E-2</v>
      </c>
      <c r="AA23" s="4">
        <f>54.611* (Z23^1.0578)</f>
        <v>0.8487000258879609</v>
      </c>
      <c r="AB23" s="3">
        <f t="shared" si="13"/>
        <v>1.8860000575288018</v>
      </c>
      <c r="AC23" s="3">
        <f t="shared" si="20"/>
        <v>8.3499252972875637E-2</v>
      </c>
      <c r="AE23" s="6">
        <f t="shared" si="1"/>
        <v>89.738945942221378</v>
      </c>
      <c r="AF23" s="6">
        <f t="shared" si="2"/>
        <v>43.177573445730729</v>
      </c>
      <c r="AH23" s="9">
        <v>3.5502381267427331E-5</v>
      </c>
      <c r="AI23" s="3">
        <v>20</v>
      </c>
      <c r="AJ23">
        <v>2000</v>
      </c>
      <c r="AK23">
        <v>1000</v>
      </c>
      <c r="AL23">
        <v>900</v>
      </c>
      <c r="AM23">
        <v>40</v>
      </c>
      <c r="AN23" s="5">
        <f t="shared" si="14"/>
        <v>0.45</v>
      </c>
    </row>
    <row r="24" spans="1:40" x14ac:dyDescent="0.2">
      <c r="A24" t="s">
        <v>369</v>
      </c>
      <c r="C24">
        <v>18862463</v>
      </c>
      <c r="D24">
        <v>266927036</v>
      </c>
      <c r="E24" s="12">
        <f>C24/D24</f>
        <v>7.06652397698673E-2</v>
      </c>
      <c r="F24" s="4">
        <f t="shared" si="4"/>
        <v>5.2760176919335695</v>
      </c>
      <c r="G24" s="3">
        <f t="shared" si="0"/>
        <v>11.724483759852376</v>
      </c>
      <c r="H24" s="3">
        <f t="shared" si="22"/>
        <v>0.64938632122244289</v>
      </c>
      <c r="I24">
        <v>156626916</v>
      </c>
      <c r="J24">
        <v>266927036</v>
      </c>
      <c r="K24" s="12">
        <f>I24/J24</f>
        <v>0.58677801374904559</v>
      </c>
      <c r="L24" s="4">
        <f t="shared" si="6"/>
        <v>36.805988234268249</v>
      </c>
      <c r="M24" s="3">
        <f t="shared" si="7"/>
        <v>81.791084965040554</v>
      </c>
      <c r="N24" s="3">
        <f t="shared" si="23"/>
        <v>-0.77337391870310124</v>
      </c>
      <c r="O24" s="3">
        <f t="shared" si="24"/>
        <v>-1.6550869169999149</v>
      </c>
      <c r="P24">
        <f t="shared" si="25"/>
        <v>-1.0057005957774721</v>
      </c>
      <c r="Q24" s="6">
        <f t="shared" si="15"/>
        <v>93.51556872489293</v>
      </c>
      <c r="R24">
        <v>18993069</v>
      </c>
      <c r="S24">
        <v>745893655</v>
      </c>
      <c r="T24" s="12">
        <f>R24/S24</f>
        <v>2.5463507931301546E-2</v>
      </c>
      <c r="U24" s="4">
        <f>54.611* (T24^1.0578)</f>
        <v>1.1247614842648168</v>
      </c>
      <c r="V24" s="3">
        <f t="shared" si="10"/>
        <v>2.4994699650329264</v>
      </c>
      <c r="W24" s="3">
        <f t="shared" si="19"/>
        <v>0.13206142132821547</v>
      </c>
      <c r="X24">
        <v>15131332</v>
      </c>
      <c r="Y24">
        <v>745893655</v>
      </c>
      <c r="Z24" s="12">
        <f>X24/Y24</f>
        <v>2.0286178731470775E-2</v>
      </c>
      <c r="AA24" s="4">
        <f>54.611* (Z24^1.0578)</f>
        <v>0.8843751908866232</v>
      </c>
      <c r="AB24" s="3">
        <f t="shared" si="13"/>
        <v>1.9652782019702737</v>
      </c>
      <c r="AC24" s="3">
        <f t="shared" si="20"/>
        <v>8.6486519496453751E-2</v>
      </c>
      <c r="AE24" s="6">
        <f t="shared" si="1"/>
        <v>89.251507351906469</v>
      </c>
      <c r="AF24" s="6">
        <f t="shared" si="2"/>
        <v>44.341677968208145</v>
      </c>
      <c r="AH24" s="9">
        <v>3.6109426320472904E-5</v>
      </c>
      <c r="AI24" s="3">
        <v>20</v>
      </c>
      <c r="AJ24">
        <v>2000</v>
      </c>
      <c r="AK24">
        <v>1000</v>
      </c>
      <c r="AL24">
        <v>900</v>
      </c>
      <c r="AM24">
        <v>40</v>
      </c>
      <c r="AN24" s="5">
        <f t="shared" si="14"/>
        <v>0.45</v>
      </c>
    </row>
    <row r="25" spans="1:40" x14ac:dyDescent="0.2">
      <c r="A25" t="s">
        <v>370</v>
      </c>
      <c r="C25">
        <v>18898639</v>
      </c>
      <c r="D25">
        <v>266394091</v>
      </c>
      <c r="E25" s="12">
        <f>C25/D25</f>
        <v>7.0942410655797913E-2</v>
      </c>
      <c r="F25" s="4">
        <f t="shared" si="4"/>
        <v>5.2950056710286733</v>
      </c>
      <c r="G25" s="3">
        <f t="shared" si="0"/>
        <v>11.766679268952608</v>
      </c>
      <c r="H25" s="3">
        <f t="shared" si="22"/>
        <v>0.64072836710106162</v>
      </c>
      <c r="I25">
        <v>162412997</v>
      </c>
      <c r="J25">
        <v>266394091</v>
      </c>
      <c r="K25" s="12">
        <f>I25/J25</f>
        <v>0.60967192023790051</v>
      </c>
      <c r="L25" s="4">
        <f t="shared" si="6"/>
        <v>38.121749486441686</v>
      </c>
      <c r="M25" s="3">
        <f t="shared" si="7"/>
        <v>84.714998858759301</v>
      </c>
      <c r="N25" s="3">
        <f t="shared" si="23"/>
        <v>-0.84645404815323488</v>
      </c>
      <c r="O25" s="3">
        <f t="shared" si="24"/>
        <v>-1.7413875687443294</v>
      </c>
      <c r="P25">
        <f t="shared" si="25"/>
        <v>-1.1006592016432679</v>
      </c>
      <c r="Q25" s="6">
        <f t="shared" si="15"/>
        <v>96.481678127711916</v>
      </c>
      <c r="R25">
        <v>19505553</v>
      </c>
      <c r="S25">
        <v>734261768</v>
      </c>
      <c r="T25" s="12">
        <f>R25/S25</f>
        <v>2.6564849008998109E-2</v>
      </c>
      <c r="U25" s="4">
        <f>54.611* (T25^1.0578)</f>
        <v>1.1762846936839253</v>
      </c>
      <c r="V25" s="3">
        <f t="shared" si="10"/>
        <v>2.6139659859642785</v>
      </c>
      <c r="W25" s="3">
        <f t="shared" si="19"/>
        <v>0.13943098711330024</v>
      </c>
      <c r="X25">
        <v>15223383</v>
      </c>
      <c r="Y25">
        <v>734261768</v>
      </c>
      <c r="Z25" s="12">
        <f>X25/Y25</f>
        <v>2.0732909792465185E-2</v>
      </c>
      <c r="AA25" s="4">
        <f>54.611* (Z25^1.0578)</f>
        <v>0.90498910353701256</v>
      </c>
      <c r="AB25" s="3">
        <f t="shared" si="13"/>
        <v>2.0110868967489166</v>
      </c>
      <c r="AC25" s="3">
        <f t="shared" si="20"/>
        <v>8.9684934988473242E-2</v>
      </c>
      <c r="AE25" s="6">
        <f t="shared" si="1"/>
        <v>89.576709241099124</v>
      </c>
      <c r="AF25" s="6">
        <f t="shared" si="2"/>
        <v>43.834867270336183</v>
      </c>
      <c r="AH25" s="9">
        <v>3.5843210383569787E-5</v>
      </c>
      <c r="AI25" s="3">
        <v>20</v>
      </c>
      <c r="AJ25">
        <v>2000</v>
      </c>
      <c r="AK25">
        <v>1000</v>
      </c>
      <c r="AL25">
        <v>900</v>
      </c>
      <c r="AM25">
        <v>40</v>
      </c>
      <c r="AN25" s="5">
        <f t="shared" si="14"/>
        <v>0.45</v>
      </c>
    </row>
    <row r="26" spans="1:40" x14ac:dyDescent="0.2">
      <c r="A26" t="s">
        <v>371</v>
      </c>
      <c r="C26">
        <v>17624914</v>
      </c>
      <c r="D26">
        <v>256370794</v>
      </c>
      <c r="E26" s="12">
        <f>C26/D26</f>
        <v>6.8747745111715025E-2</v>
      </c>
      <c r="F26" s="4">
        <f t="shared" si="4"/>
        <v>5.1444877058860969</v>
      </c>
      <c r="G26" s="3">
        <f t="shared" si="0"/>
        <v>11.432194901969105</v>
      </c>
      <c r="H26" s="3">
        <f t="shared" si="22"/>
        <v>0.64089497469916912</v>
      </c>
      <c r="I26">
        <v>159917922</v>
      </c>
      <c r="J26">
        <v>256370794</v>
      </c>
      <c r="K26" s="12">
        <f>I26/J26</f>
        <v>0.62377589703139114</v>
      </c>
      <c r="L26" s="4">
        <f t="shared" si="6"/>
        <v>38.930302936388777</v>
      </c>
      <c r="M26" s="3">
        <f t="shared" si="7"/>
        <v>86.511784303086174</v>
      </c>
      <c r="N26" s="3">
        <f t="shared" si="23"/>
        <v>-0.90800903950254008</v>
      </c>
      <c r="O26" s="3">
        <f>N26/(AE8*0.01) - H26</f>
        <v>-1.8186316498993205</v>
      </c>
      <c r="P26">
        <f>N26/(AE8*0.01)</f>
        <v>-1.1777366752001512</v>
      </c>
      <c r="Q26" s="6">
        <f t="shared" si="15"/>
        <v>97.943979205055285</v>
      </c>
      <c r="R26">
        <v>20214037</v>
      </c>
      <c r="S26">
        <v>736330067</v>
      </c>
      <c r="T26" s="12">
        <f>R26/S26</f>
        <v>2.745241285929996E-2</v>
      </c>
      <c r="U26" s="4">
        <f>54.611* (T26^1.0578)</f>
        <v>1.2178971240610359</v>
      </c>
      <c r="V26" s="3">
        <f t="shared" si="10"/>
        <v>2.7064380534689687</v>
      </c>
      <c r="W26" s="3">
        <f t="shared" si="19"/>
        <v>0.14526962059938189</v>
      </c>
      <c r="X26">
        <v>15665207</v>
      </c>
      <c r="Y26">
        <v>736330067</v>
      </c>
      <c r="Z26" s="12">
        <f>X26/Y26</f>
        <v>2.1274707773137832E-2</v>
      </c>
      <c r="AA26" s="4">
        <f>54.611* (Z26^1.0578)</f>
        <v>0.93002419865082497</v>
      </c>
      <c r="AB26" s="3">
        <f t="shared" si="13"/>
        <v>2.0667204414462779</v>
      </c>
      <c r="AC26" s="3">
        <f t="shared" si="20"/>
        <v>9.322483365357398E-2</v>
      </c>
      <c r="AE26" s="6">
        <f t="shared" si="1"/>
        <v>90.072866696800986</v>
      </c>
      <c r="AF26" s="6">
        <f t="shared" si="2"/>
        <v>43.660917158678146</v>
      </c>
      <c r="AH26" s="9">
        <v>3.5675720214018788E-5</v>
      </c>
      <c r="AI26" s="3">
        <v>20</v>
      </c>
      <c r="AJ26">
        <v>2000</v>
      </c>
      <c r="AK26">
        <v>1000</v>
      </c>
      <c r="AL26">
        <v>900</v>
      </c>
      <c r="AM26">
        <v>40</v>
      </c>
      <c r="AN26" s="5">
        <f t="shared" si="14"/>
        <v>0.45</v>
      </c>
    </row>
    <row r="29" spans="1:40" x14ac:dyDescent="0.2">
      <c r="D29" t="s">
        <v>394</v>
      </c>
      <c r="H29" s="3"/>
      <c r="K29" s="3"/>
      <c r="M29" s="3" t="s">
        <v>385</v>
      </c>
      <c r="N29" s="3"/>
      <c r="O29" s="3">
        <f>AVERAGE(O15:O26)</f>
        <v>-1.8780217953485481</v>
      </c>
      <c r="P29" s="3" t="s">
        <v>382</v>
      </c>
    </row>
    <row r="30" spans="1:40" x14ac:dyDescent="0.2">
      <c r="D30" t="s">
        <v>395</v>
      </c>
      <c r="H30" s="3"/>
      <c r="K30" s="3"/>
      <c r="M30" t="s">
        <v>386</v>
      </c>
      <c r="N30" s="3"/>
      <c r="O30" s="3"/>
      <c r="Q30" s="3"/>
      <c r="R30" s="3"/>
      <c r="S30" s="3"/>
    </row>
    <row r="31" spans="1:40" x14ac:dyDescent="0.2">
      <c r="D31" t="s">
        <v>402</v>
      </c>
      <c r="N31" s="3"/>
      <c r="O31" s="3"/>
      <c r="Q31" s="3"/>
      <c r="R31" s="12">
        <f>P21*(1+(G21-G15)/M21)</f>
        <v>-1.5091002507453104</v>
      </c>
      <c r="S31" s="3"/>
      <c r="AE31">
        <f>AVERAGE(AE3:AE8)/100</f>
        <v>0.77029680679732648</v>
      </c>
    </row>
    <row r="32" spans="1:40" x14ac:dyDescent="0.2">
      <c r="C32" s="9"/>
      <c r="H32" s="3"/>
      <c r="K32" s="3"/>
      <c r="N32" s="3"/>
      <c r="P32">
        <f>AVERAGE(P15:P20)</f>
        <v>-1.3394050102650052</v>
      </c>
      <c r="Q32" s="3"/>
      <c r="R32" s="12">
        <f t="shared" ref="R32:R36" si="26">P22*(1+(G22-G16)/M22)</f>
        <v>-1.5893423201394994</v>
      </c>
    </row>
    <row r="33" spans="14:45" x14ac:dyDescent="0.2">
      <c r="N33" s="3"/>
      <c r="P33">
        <f>AVERAGE(P21:P26)</f>
        <v>-1.209737249285902</v>
      </c>
      <c r="R33" s="12">
        <f t="shared" si="26"/>
        <v>-1.2922788282250335</v>
      </c>
      <c r="W33" s="2"/>
      <c r="X33" s="2"/>
      <c r="Y33" s="2"/>
      <c r="Z33" s="2"/>
      <c r="AA33" s="2"/>
      <c r="AB33" s="2"/>
      <c r="AE33" s="2"/>
    </row>
    <row r="34" spans="14:45" x14ac:dyDescent="0.2">
      <c r="N34" s="3"/>
      <c r="Q34" s="6"/>
      <c r="R34" s="12">
        <f t="shared" si="26"/>
        <v>-1.1094580738154372</v>
      </c>
      <c r="W34" s="3"/>
      <c r="X34" s="3"/>
      <c r="Y34" s="3"/>
      <c r="Z34" s="3"/>
      <c r="AA34" s="3"/>
      <c r="AB34" s="3"/>
      <c r="AE34" s="3"/>
      <c r="AF34" s="3"/>
      <c r="AG34" s="3"/>
      <c r="AH34" s="3"/>
      <c r="AQ34" s="4"/>
      <c r="AR34" s="4"/>
      <c r="AS34" s="4"/>
    </row>
    <row r="35" spans="14:45" x14ac:dyDescent="0.2">
      <c r="N35" s="3"/>
      <c r="R35" s="12">
        <f t="shared" si="26"/>
        <v>-1.2210327812843149</v>
      </c>
      <c r="W35" s="3"/>
      <c r="X35" s="3"/>
      <c r="Y35" s="3"/>
      <c r="Z35" s="3"/>
      <c r="AA35" s="3"/>
      <c r="AB35" s="3"/>
      <c r="AE35" s="3"/>
      <c r="AF35" s="3"/>
      <c r="AG35" s="3"/>
      <c r="AH35" s="3"/>
      <c r="AQ35" s="4"/>
      <c r="AR35" s="4"/>
      <c r="AS35" s="4"/>
    </row>
    <row r="36" spans="14:45" x14ac:dyDescent="0.2">
      <c r="N36" s="3"/>
      <c r="R36" s="12">
        <f t="shared" si="26"/>
        <v>-1.2911849666460455</v>
      </c>
      <c r="W36" s="3"/>
      <c r="X36" s="3"/>
      <c r="Y36" s="3"/>
      <c r="Z36" s="3"/>
      <c r="AA36" s="3"/>
      <c r="AB36" s="3"/>
      <c r="AE36" s="3"/>
      <c r="AF36" s="3"/>
      <c r="AG36" s="3"/>
      <c r="AH36" s="3"/>
      <c r="AQ36" s="4"/>
      <c r="AR36" s="4"/>
      <c r="AS36" s="4"/>
    </row>
    <row r="37" spans="14:45" x14ac:dyDescent="0.2">
      <c r="R37" s="12">
        <v>-1.0742834921182352</v>
      </c>
      <c r="T37" s="12">
        <f>AVERAGE(R31,R37)</f>
        <v>-1.2916918714317727</v>
      </c>
      <c r="W37" s="3"/>
      <c r="X37" s="3"/>
      <c r="Y37" s="3"/>
      <c r="Z37" s="3"/>
      <c r="AA37" s="3"/>
      <c r="AB37" s="3"/>
      <c r="AE37" s="3"/>
      <c r="AF37" s="3"/>
      <c r="AG37" s="3"/>
      <c r="AH37" s="3"/>
    </row>
    <row r="38" spans="14:45" x14ac:dyDescent="0.2">
      <c r="R38" s="12">
        <v>-0.62434195906811862</v>
      </c>
      <c r="T38" s="12">
        <f t="shared" ref="T38:T42" si="27">AVERAGE(R32,R38)</f>
        <v>-1.1068421396038091</v>
      </c>
      <c r="W38" s="3"/>
      <c r="X38" s="3"/>
      <c r="Y38" s="3"/>
      <c r="Z38" s="3"/>
      <c r="AA38" s="3"/>
      <c r="AB38" s="3"/>
    </row>
    <row r="39" spans="14:45" x14ac:dyDescent="0.2">
      <c r="R39" s="12">
        <v>-0.51398270305161964</v>
      </c>
      <c r="T39" s="12">
        <f t="shared" si="27"/>
        <v>-0.9031307656383265</v>
      </c>
      <c r="W39" s="3"/>
      <c r="X39" s="3"/>
      <c r="Y39" s="3"/>
      <c r="Z39" s="3"/>
      <c r="AA39" s="3"/>
      <c r="AB39" s="3"/>
    </row>
    <row r="40" spans="14:45" x14ac:dyDescent="0.2">
      <c r="R40" s="12">
        <v>-1.0574871749441261</v>
      </c>
      <c r="T40" s="12">
        <f t="shared" si="27"/>
        <v>-1.0834726243797816</v>
      </c>
      <c r="W40" s="2"/>
      <c r="X40" s="2"/>
      <c r="Y40" s="2"/>
      <c r="Z40" s="2"/>
      <c r="AA40" s="2"/>
      <c r="AB40" s="2"/>
      <c r="AE40" s="2"/>
    </row>
    <row r="41" spans="14:45" x14ac:dyDescent="0.2">
      <c r="R41" s="12">
        <v>-0.66410672581348229</v>
      </c>
      <c r="T41" s="12">
        <f t="shared" si="27"/>
        <v>-0.9425697535488986</v>
      </c>
      <c r="W41" s="3"/>
      <c r="X41" s="3"/>
      <c r="Y41" s="3"/>
      <c r="Z41" s="3"/>
      <c r="AA41" s="3"/>
      <c r="AB41" s="3"/>
      <c r="AE41" s="3"/>
      <c r="AF41" s="3"/>
      <c r="AG41" s="3"/>
      <c r="AH41" s="3"/>
    </row>
    <row r="42" spans="14:45" x14ac:dyDescent="0.2">
      <c r="R42" s="12">
        <v>-0.78965507703570192</v>
      </c>
      <c r="T42" s="12">
        <f t="shared" si="27"/>
        <v>-1.0404200218408737</v>
      </c>
      <c r="W42" s="3"/>
      <c r="X42" s="3"/>
      <c r="Y42" s="3"/>
      <c r="Z42" s="3"/>
      <c r="AA42" s="3"/>
      <c r="AB42" s="3"/>
      <c r="AE42" s="3"/>
      <c r="AF42" s="3"/>
      <c r="AG42" s="3"/>
      <c r="AH42" s="3"/>
    </row>
    <row r="43" spans="14:45" x14ac:dyDescent="0.2">
      <c r="W43" s="3"/>
      <c r="X43" s="3"/>
      <c r="Y43" s="3"/>
      <c r="Z43" s="3"/>
      <c r="AA43" s="3"/>
      <c r="AB43" s="3"/>
      <c r="AE43" s="3"/>
      <c r="AF43" s="3"/>
      <c r="AG43" s="3"/>
      <c r="AH43" s="3"/>
    </row>
    <row r="44" spans="14:45" x14ac:dyDescent="0.2">
      <c r="W44" s="3"/>
      <c r="X44" s="3"/>
      <c r="Y44" s="3"/>
      <c r="Z44" s="3"/>
      <c r="AA44" s="3"/>
      <c r="AB44" s="3"/>
      <c r="AE44" s="3"/>
      <c r="AF44" s="3"/>
      <c r="AG44" s="3"/>
      <c r="AH44" s="3"/>
    </row>
  </sheetData>
  <mergeCells count="4">
    <mergeCell ref="C1:H1"/>
    <mergeCell ref="I1:N1"/>
    <mergeCell ref="R1:W1"/>
    <mergeCell ref="X1:A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233</v>
      </c>
      <c r="B2">
        <v>10.26</v>
      </c>
      <c r="C2" t="s">
        <v>10</v>
      </c>
      <c r="D2" t="s">
        <v>11</v>
      </c>
      <c r="E2">
        <v>358127</v>
      </c>
      <c r="F2" t="s">
        <v>12</v>
      </c>
      <c r="G2">
        <v>3943941</v>
      </c>
      <c r="H2" t="s">
        <v>234</v>
      </c>
      <c r="I2" t="s">
        <v>235</v>
      </c>
      <c r="J2" t="s">
        <v>12</v>
      </c>
    </row>
    <row r="3" spans="1:10" x14ac:dyDescent="0.2">
      <c r="A3" t="s">
        <v>233</v>
      </c>
      <c r="B3">
        <v>10.26</v>
      </c>
      <c r="C3" t="s">
        <v>10</v>
      </c>
      <c r="D3" t="s">
        <v>13</v>
      </c>
      <c r="E3">
        <v>319060</v>
      </c>
      <c r="F3" t="s">
        <v>12</v>
      </c>
      <c r="G3">
        <v>4073533</v>
      </c>
      <c r="H3" t="s">
        <v>234</v>
      </c>
      <c r="I3" t="s">
        <v>236</v>
      </c>
      <c r="J3" t="s">
        <v>12</v>
      </c>
    </row>
    <row r="4" spans="1:10" x14ac:dyDescent="0.2">
      <c r="A4" t="s">
        <v>233</v>
      </c>
      <c r="B4">
        <v>10.26</v>
      </c>
      <c r="C4" t="s">
        <v>10</v>
      </c>
      <c r="D4" t="s">
        <v>14</v>
      </c>
      <c r="E4">
        <v>332568</v>
      </c>
      <c r="F4" t="s">
        <v>12</v>
      </c>
      <c r="G4">
        <v>3966476</v>
      </c>
      <c r="H4" t="s">
        <v>234</v>
      </c>
      <c r="I4" t="s">
        <v>237</v>
      </c>
      <c r="J4" t="s">
        <v>12</v>
      </c>
    </row>
    <row r="5" spans="1:10" x14ac:dyDescent="0.2">
      <c r="A5" t="s">
        <v>233</v>
      </c>
      <c r="B5">
        <v>10.26</v>
      </c>
      <c r="C5" t="s">
        <v>10</v>
      </c>
      <c r="D5" t="s">
        <v>15</v>
      </c>
      <c r="E5">
        <v>351065</v>
      </c>
      <c r="F5" t="s">
        <v>12</v>
      </c>
      <c r="G5">
        <v>4046965</v>
      </c>
      <c r="H5" t="s">
        <v>234</v>
      </c>
      <c r="I5" t="s">
        <v>238</v>
      </c>
      <c r="J5" t="s">
        <v>12</v>
      </c>
    </row>
    <row r="6" spans="1:10" x14ac:dyDescent="0.2">
      <c r="A6" t="s">
        <v>233</v>
      </c>
      <c r="B6">
        <v>10.26</v>
      </c>
      <c r="C6" t="s">
        <v>10</v>
      </c>
      <c r="D6" t="s">
        <v>16</v>
      </c>
      <c r="E6">
        <v>359268</v>
      </c>
      <c r="F6" t="s">
        <v>12</v>
      </c>
      <c r="G6">
        <v>4066755</v>
      </c>
      <c r="H6" t="s">
        <v>234</v>
      </c>
      <c r="I6" t="s">
        <v>38</v>
      </c>
      <c r="J6" t="s">
        <v>12</v>
      </c>
    </row>
    <row r="7" spans="1:10" x14ac:dyDescent="0.2">
      <c r="A7" t="s">
        <v>233</v>
      </c>
      <c r="B7">
        <v>10.26</v>
      </c>
      <c r="C7" t="s">
        <v>10</v>
      </c>
      <c r="D7" t="s">
        <v>17</v>
      </c>
      <c r="E7">
        <v>385135</v>
      </c>
      <c r="F7" t="s">
        <v>12</v>
      </c>
      <c r="G7">
        <v>4375637</v>
      </c>
      <c r="H7" t="s">
        <v>234</v>
      </c>
      <c r="I7" t="s">
        <v>239</v>
      </c>
      <c r="J7" t="s">
        <v>12</v>
      </c>
    </row>
    <row r="8" spans="1:10" x14ac:dyDescent="0.2">
      <c r="A8" t="s">
        <v>233</v>
      </c>
      <c r="B8">
        <v>10.26</v>
      </c>
      <c r="C8" t="s">
        <v>10</v>
      </c>
      <c r="D8" t="s">
        <v>18</v>
      </c>
      <c r="E8">
        <v>477790</v>
      </c>
      <c r="F8" t="s">
        <v>12</v>
      </c>
      <c r="G8">
        <v>7149230</v>
      </c>
      <c r="H8" t="s">
        <v>234</v>
      </c>
      <c r="I8" t="s">
        <v>240</v>
      </c>
      <c r="J8" t="s">
        <v>12</v>
      </c>
    </row>
    <row r="9" spans="1:10" x14ac:dyDescent="0.2">
      <c r="A9" t="s">
        <v>233</v>
      </c>
      <c r="B9">
        <v>10.26</v>
      </c>
      <c r="C9" t="s">
        <v>10</v>
      </c>
      <c r="D9" t="s">
        <v>21</v>
      </c>
      <c r="E9">
        <v>510180</v>
      </c>
      <c r="F9" t="s">
        <v>12</v>
      </c>
      <c r="G9">
        <v>7645000</v>
      </c>
      <c r="H9" t="s">
        <v>234</v>
      </c>
      <c r="I9" t="s">
        <v>241</v>
      </c>
      <c r="J9" t="s">
        <v>12</v>
      </c>
    </row>
    <row r="10" spans="1:10" x14ac:dyDescent="0.2">
      <c r="A10" t="s">
        <v>233</v>
      </c>
      <c r="B10">
        <v>10.26</v>
      </c>
      <c r="C10" t="s">
        <v>10</v>
      </c>
      <c r="D10" t="s">
        <v>22</v>
      </c>
      <c r="E10">
        <v>518240</v>
      </c>
      <c r="F10" t="s">
        <v>12</v>
      </c>
      <c r="G10">
        <v>7192695</v>
      </c>
      <c r="H10" t="s">
        <v>234</v>
      </c>
      <c r="I10" t="s">
        <v>242</v>
      </c>
      <c r="J10" t="s">
        <v>12</v>
      </c>
    </row>
    <row r="11" spans="1:10" x14ac:dyDescent="0.2">
      <c r="A11" t="s">
        <v>233</v>
      </c>
      <c r="B11">
        <v>10.26</v>
      </c>
      <c r="C11" t="s">
        <v>10</v>
      </c>
      <c r="D11" t="s">
        <v>23</v>
      </c>
      <c r="E11">
        <v>469175</v>
      </c>
      <c r="F11" t="s">
        <v>12</v>
      </c>
      <c r="G11">
        <v>7051887</v>
      </c>
      <c r="H11" t="s">
        <v>234</v>
      </c>
      <c r="I11" t="s">
        <v>243</v>
      </c>
      <c r="J11" t="s">
        <v>12</v>
      </c>
    </row>
    <row r="12" spans="1:10" x14ac:dyDescent="0.2">
      <c r="A12" t="s">
        <v>233</v>
      </c>
      <c r="B12">
        <v>10.26</v>
      </c>
      <c r="C12" t="s">
        <v>10</v>
      </c>
      <c r="D12" t="s">
        <v>24</v>
      </c>
      <c r="E12">
        <v>518569</v>
      </c>
      <c r="F12" t="s">
        <v>12</v>
      </c>
      <c r="G12">
        <v>7310729</v>
      </c>
      <c r="H12" t="s">
        <v>234</v>
      </c>
      <c r="I12" t="s">
        <v>244</v>
      </c>
      <c r="J12" t="s">
        <v>12</v>
      </c>
    </row>
    <row r="13" spans="1:10" x14ac:dyDescent="0.2">
      <c r="A13" t="s">
        <v>233</v>
      </c>
      <c r="B13">
        <v>10.26</v>
      </c>
      <c r="C13" t="s">
        <v>10</v>
      </c>
      <c r="D13" t="s">
        <v>25</v>
      </c>
      <c r="E13">
        <v>568199</v>
      </c>
      <c r="F13" t="s">
        <v>12</v>
      </c>
      <c r="G13">
        <v>7311792</v>
      </c>
      <c r="H13" t="s">
        <v>234</v>
      </c>
      <c r="I13" t="s">
        <v>245</v>
      </c>
      <c r="J13" t="s">
        <v>12</v>
      </c>
    </row>
    <row r="14" spans="1:10" x14ac:dyDescent="0.2">
      <c r="A14" t="s">
        <v>233</v>
      </c>
      <c r="B14">
        <v>10.26</v>
      </c>
      <c r="C14" t="s">
        <v>10</v>
      </c>
      <c r="D14" t="s">
        <v>26</v>
      </c>
      <c r="E14">
        <v>743157</v>
      </c>
      <c r="F14" t="s">
        <v>12</v>
      </c>
      <c r="G14">
        <v>9998959</v>
      </c>
      <c r="H14" t="s">
        <v>234</v>
      </c>
      <c r="I14" t="s">
        <v>246</v>
      </c>
      <c r="J14" t="s">
        <v>12</v>
      </c>
    </row>
    <row r="15" spans="1:10" x14ac:dyDescent="0.2">
      <c r="A15" t="s">
        <v>233</v>
      </c>
      <c r="B15">
        <v>10.26</v>
      </c>
      <c r="C15" t="s">
        <v>10</v>
      </c>
      <c r="D15" t="s">
        <v>27</v>
      </c>
      <c r="E15">
        <v>771251</v>
      </c>
      <c r="F15" t="s">
        <v>12</v>
      </c>
      <c r="G15">
        <v>10537397</v>
      </c>
      <c r="H15" t="s">
        <v>234</v>
      </c>
      <c r="I15" t="s">
        <v>247</v>
      </c>
      <c r="J15" t="s">
        <v>12</v>
      </c>
    </row>
    <row r="16" spans="1:10" x14ac:dyDescent="0.2">
      <c r="A16" t="s">
        <v>233</v>
      </c>
      <c r="B16">
        <v>10.26</v>
      </c>
      <c r="C16" t="s">
        <v>10</v>
      </c>
      <c r="D16" t="s">
        <v>28</v>
      </c>
      <c r="E16">
        <v>665484</v>
      </c>
      <c r="F16" t="s">
        <v>12</v>
      </c>
      <c r="G16">
        <v>10431624</v>
      </c>
      <c r="H16" t="s">
        <v>234</v>
      </c>
      <c r="I16" t="s">
        <v>248</v>
      </c>
      <c r="J16" t="s">
        <v>12</v>
      </c>
    </row>
    <row r="17" spans="1:10" x14ac:dyDescent="0.2">
      <c r="A17" t="s">
        <v>233</v>
      </c>
      <c r="B17">
        <v>10.26</v>
      </c>
      <c r="C17" t="s">
        <v>10</v>
      </c>
      <c r="D17" t="s">
        <v>29</v>
      </c>
      <c r="E17">
        <v>743292</v>
      </c>
      <c r="F17" t="s">
        <v>12</v>
      </c>
      <c r="G17">
        <v>10306485</v>
      </c>
      <c r="H17" t="s">
        <v>234</v>
      </c>
      <c r="I17" t="s">
        <v>249</v>
      </c>
      <c r="J17" t="s">
        <v>12</v>
      </c>
    </row>
    <row r="18" spans="1:10" x14ac:dyDescent="0.2">
      <c r="A18" t="s">
        <v>233</v>
      </c>
      <c r="B18">
        <v>10.26</v>
      </c>
      <c r="C18" t="s">
        <v>10</v>
      </c>
      <c r="D18" t="s">
        <v>30</v>
      </c>
      <c r="E18">
        <v>800639</v>
      </c>
      <c r="F18" t="s">
        <v>12</v>
      </c>
      <c r="G18">
        <v>10423139</v>
      </c>
      <c r="H18" t="s">
        <v>234</v>
      </c>
      <c r="I18" t="s">
        <v>250</v>
      </c>
      <c r="J18" t="s">
        <v>12</v>
      </c>
    </row>
    <row r="19" spans="1:10" x14ac:dyDescent="0.2">
      <c r="A19" t="s">
        <v>233</v>
      </c>
      <c r="B19">
        <v>10.26</v>
      </c>
      <c r="C19" t="s">
        <v>10</v>
      </c>
      <c r="D19" t="s">
        <v>31</v>
      </c>
      <c r="E19">
        <v>761879</v>
      </c>
      <c r="F19" t="s">
        <v>12</v>
      </c>
      <c r="G19">
        <v>10805532</v>
      </c>
      <c r="H19" t="s">
        <v>234</v>
      </c>
      <c r="I19" t="s">
        <v>251</v>
      </c>
      <c r="J19" t="s">
        <v>12</v>
      </c>
    </row>
    <row r="20" spans="1:10" x14ac:dyDescent="0.2">
      <c r="A20" t="s">
        <v>233</v>
      </c>
      <c r="B20">
        <v>10.26</v>
      </c>
      <c r="C20" t="s">
        <v>10</v>
      </c>
      <c r="D20" t="s">
        <v>32</v>
      </c>
      <c r="E20">
        <v>934394</v>
      </c>
      <c r="F20" t="s">
        <v>12</v>
      </c>
      <c r="G20">
        <v>13681327</v>
      </c>
      <c r="H20" t="s">
        <v>234</v>
      </c>
      <c r="I20" t="s">
        <v>252</v>
      </c>
      <c r="J20" t="s">
        <v>12</v>
      </c>
    </row>
    <row r="21" spans="1:10" x14ac:dyDescent="0.2">
      <c r="A21" t="s">
        <v>233</v>
      </c>
      <c r="B21">
        <v>10.26</v>
      </c>
      <c r="C21" t="s">
        <v>10</v>
      </c>
      <c r="D21" t="s">
        <v>33</v>
      </c>
      <c r="E21">
        <v>881680</v>
      </c>
      <c r="F21" t="s">
        <v>12</v>
      </c>
      <c r="G21">
        <v>13086175</v>
      </c>
      <c r="H21" t="s">
        <v>234</v>
      </c>
      <c r="I21" t="s">
        <v>253</v>
      </c>
      <c r="J21" t="s">
        <v>12</v>
      </c>
    </row>
    <row r="22" spans="1:10" x14ac:dyDescent="0.2">
      <c r="A22" t="s">
        <v>233</v>
      </c>
      <c r="B22">
        <v>10.26</v>
      </c>
      <c r="C22" t="s">
        <v>10</v>
      </c>
      <c r="D22" t="s">
        <v>34</v>
      </c>
      <c r="E22">
        <v>986683</v>
      </c>
      <c r="F22" t="s">
        <v>12</v>
      </c>
      <c r="G22">
        <v>13409738</v>
      </c>
      <c r="H22" t="s">
        <v>234</v>
      </c>
      <c r="I22" t="s">
        <v>254</v>
      </c>
      <c r="J22" t="s">
        <v>12</v>
      </c>
    </row>
    <row r="23" spans="1:10" x14ac:dyDescent="0.2">
      <c r="A23" t="s">
        <v>233</v>
      </c>
      <c r="B23">
        <v>10.26</v>
      </c>
      <c r="C23" t="s">
        <v>10</v>
      </c>
      <c r="D23" t="s">
        <v>35</v>
      </c>
      <c r="E23">
        <v>1060819</v>
      </c>
      <c r="F23" t="s">
        <v>12</v>
      </c>
      <c r="G23">
        <v>15131332</v>
      </c>
      <c r="H23" t="s">
        <v>234</v>
      </c>
      <c r="I23" t="s">
        <v>255</v>
      </c>
      <c r="J23" t="s">
        <v>12</v>
      </c>
    </row>
    <row r="24" spans="1:10" x14ac:dyDescent="0.2">
      <c r="A24" t="s">
        <v>233</v>
      </c>
      <c r="B24">
        <v>10.26</v>
      </c>
      <c r="C24" t="s">
        <v>10</v>
      </c>
      <c r="D24" t="s">
        <v>36</v>
      </c>
      <c r="E24">
        <v>1075782</v>
      </c>
      <c r="F24" t="s">
        <v>12</v>
      </c>
      <c r="G24">
        <v>15223383</v>
      </c>
      <c r="H24" t="s">
        <v>234</v>
      </c>
      <c r="I24" t="s">
        <v>256</v>
      </c>
      <c r="J24" t="s">
        <v>12</v>
      </c>
    </row>
    <row r="25" spans="1:10" x14ac:dyDescent="0.2">
      <c r="A25" t="s">
        <v>233</v>
      </c>
      <c r="B25">
        <v>10.26</v>
      </c>
      <c r="C25" t="s">
        <v>10</v>
      </c>
      <c r="D25" t="s">
        <v>37</v>
      </c>
      <c r="E25">
        <v>1195673</v>
      </c>
      <c r="F25" t="s">
        <v>12</v>
      </c>
      <c r="G25">
        <v>15665207</v>
      </c>
      <c r="H25" t="s">
        <v>234</v>
      </c>
      <c r="I25" t="s">
        <v>257</v>
      </c>
      <c r="J25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258</v>
      </c>
      <c r="B2">
        <v>10.26</v>
      </c>
      <c r="C2" t="s">
        <v>10</v>
      </c>
      <c r="D2" t="s">
        <v>11</v>
      </c>
      <c r="E2">
        <v>86208</v>
      </c>
      <c r="F2" t="s">
        <v>12</v>
      </c>
      <c r="G2">
        <v>854356</v>
      </c>
      <c r="H2" t="s">
        <v>234</v>
      </c>
      <c r="I2" t="s">
        <v>38</v>
      </c>
      <c r="J2" t="s">
        <v>12</v>
      </c>
    </row>
    <row r="3" spans="1:10" x14ac:dyDescent="0.2">
      <c r="A3" t="s">
        <v>258</v>
      </c>
      <c r="B3">
        <v>10.26</v>
      </c>
      <c r="C3" t="s">
        <v>10</v>
      </c>
      <c r="D3" t="s">
        <v>13</v>
      </c>
      <c r="E3">
        <v>88810</v>
      </c>
      <c r="F3" t="s">
        <v>12</v>
      </c>
      <c r="G3">
        <v>724331</v>
      </c>
      <c r="H3" t="s">
        <v>234</v>
      </c>
      <c r="I3" t="s">
        <v>38</v>
      </c>
      <c r="J3" t="s">
        <v>12</v>
      </c>
    </row>
    <row r="4" spans="1:10" x14ac:dyDescent="0.2">
      <c r="A4" t="s">
        <v>258</v>
      </c>
      <c r="B4">
        <v>10.26</v>
      </c>
      <c r="C4" t="s">
        <v>10</v>
      </c>
      <c r="D4" t="s">
        <v>14</v>
      </c>
      <c r="E4">
        <v>68058</v>
      </c>
      <c r="F4" t="s">
        <v>12</v>
      </c>
      <c r="G4">
        <v>699228</v>
      </c>
      <c r="H4" t="s">
        <v>234</v>
      </c>
      <c r="I4" t="s">
        <v>38</v>
      </c>
      <c r="J4" t="s">
        <v>12</v>
      </c>
    </row>
    <row r="5" spans="1:10" x14ac:dyDescent="0.2">
      <c r="A5" t="s">
        <v>258</v>
      </c>
      <c r="B5">
        <v>10.26</v>
      </c>
      <c r="C5" t="s">
        <v>10</v>
      </c>
      <c r="D5" t="s">
        <v>15</v>
      </c>
      <c r="E5">
        <v>92582</v>
      </c>
      <c r="F5" t="s">
        <v>12</v>
      </c>
      <c r="G5">
        <v>830516</v>
      </c>
      <c r="H5" t="s">
        <v>234</v>
      </c>
      <c r="I5" t="s">
        <v>38</v>
      </c>
      <c r="J5" t="s">
        <v>12</v>
      </c>
    </row>
    <row r="6" spans="1:10" x14ac:dyDescent="0.2">
      <c r="A6" t="s">
        <v>258</v>
      </c>
      <c r="B6">
        <v>10.26</v>
      </c>
      <c r="C6" t="s">
        <v>10</v>
      </c>
      <c r="D6" t="s">
        <v>16</v>
      </c>
      <c r="E6">
        <v>57998</v>
      </c>
      <c r="F6" t="s">
        <v>12</v>
      </c>
      <c r="G6">
        <v>583097</v>
      </c>
      <c r="H6" t="s">
        <v>234</v>
      </c>
      <c r="I6" t="s">
        <v>38</v>
      </c>
      <c r="J6" t="s">
        <v>12</v>
      </c>
    </row>
    <row r="7" spans="1:10" x14ac:dyDescent="0.2">
      <c r="A7" t="s">
        <v>258</v>
      </c>
      <c r="B7">
        <v>10.26</v>
      </c>
      <c r="C7" t="s">
        <v>10</v>
      </c>
      <c r="D7" t="s">
        <v>17</v>
      </c>
      <c r="E7">
        <v>107272</v>
      </c>
      <c r="F7" t="s">
        <v>12</v>
      </c>
      <c r="G7">
        <v>903357</v>
      </c>
      <c r="H7" t="s">
        <v>234</v>
      </c>
      <c r="I7" t="s">
        <v>38</v>
      </c>
      <c r="J7" t="s">
        <v>12</v>
      </c>
    </row>
    <row r="8" spans="1:10" x14ac:dyDescent="0.2">
      <c r="A8" t="s">
        <v>258</v>
      </c>
      <c r="B8">
        <v>10.26</v>
      </c>
      <c r="C8" t="s">
        <v>10</v>
      </c>
      <c r="D8" t="s">
        <v>18</v>
      </c>
      <c r="E8">
        <v>92038</v>
      </c>
      <c r="F8" t="s">
        <v>12</v>
      </c>
      <c r="G8">
        <v>1152896</v>
      </c>
      <c r="H8" t="s">
        <v>234</v>
      </c>
      <c r="I8" t="s">
        <v>38</v>
      </c>
      <c r="J8" t="s">
        <v>12</v>
      </c>
    </row>
    <row r="9" spans="1:10" x14ac:dyDescent="0.2">
      <c r="A9" t="s">
        <v>258</v>
      </c>
      <c r="B9">
        <v>10.26</v>
      </c>
      <c r="C9" t="s">
        <v>10</v>
      </c>
      <c r="D9" t="s">
        <v>21</v>
      </c>
      <c r="E9">
        <v>95698</v>
      </c>
      <c r="F9" t="s">
        <v>12</v>
      </c>
      <c r="G9">
        <v>1198794</v>
      </c>
      <c r="H9" t="s">
        <v>234</v>
      </c>
      <c r="I9" t="s">
        <v>38</v>
      </c>
      <c r="J9" t="s">
        <v>12</v>
      </c>
    </row>
    <row r="10" spans="1:10" x14ac:dyDescent="0.2">
      <c r="A10" t="s">
        <v>258</v>
      </c>
      <c r="B10">
        <v>10.26</v>
      </c>
      <c r="C10" t="s">
        <v>10</v>
      </c>
      <c r="D10" t="s">
        <v>22</v>
      </c>
      <c r="E10">
        <v>80056</v>
      </c>
      <c r="F10" t="s">
        <v>12</v>
      </c>
      <c r="G10">
        <v>1054580</v>
      </c>
      <c r="H10" t="s">
        <v>234</v>
      </c>
      <c r="I10" t="s">
        <v>259</v>
      </c>
      <c r="J10" t="s">
        <v>12</v>
      </c>
    </row>
    <row r="11" spans="1:10" x14ac:dyDescent="0.2">
      <c r="A11" t="s">
        <v>258</v>
      </c>
      <c r="B11">
        <v>10.26</v>
      </c>
      <c r="C11" t="s">
        <v>10</v>
      </c>
      <c r="D11" t="s">
        <v>23</v>
      </c>
      <c r="E11">
        <v>80382</v>
      </c>
      <c r="F11" t="s">
        <v>12</v>
      </c>
      <c r="G11">
        <v>1161134</v>
      </c>
      <c r="H11" t="s">
        <v>234</v>
      </c>
      <c r="I11" t="s">
        <v>38</v>
      </c>
      <c r="J11" t="s">
        <v>12</v>
      </c>
    </row>
    <row r="12" spans="1:10" x14ac:dyDescent="0.2">
      <c r="A12" t="s">
        <v>258</v>
      </c>
      <c r="B12">
        <v>10.26</v>
      </c>
      <c r="C12" t="s">
        <v>10</v>
      </c>
      <c r="D12" t="s">
        <v>24</v>
      </c>
      <c r="E12">
        <v>81998</v>
      </c>
      <c r="F12" t="s">
        <v>12</v>
      </c>
      <c r="G12">
        <v>1138430</v>
      </c>
      <c r="H12" t="s">
        <v>234</v>
      </c>
      <c r="I12" t="s">
        <v>38</v>
      </c>
      <c r="J12" t="s">
        <v>12</v>
      </c>
    </row>
    <row r="13" spans="1:10" x14ac:dyDescent="0.2">
      <c r="A13" t="s">
        <v>258</v>
      </c>
      <c r="B13">
        <v>10.26</v>
      </c>
      <c r="C13" t="s">
        <v>10</v>
      </c>
      <c r="D13" t="s">
        <v>25</v>
      </c>
      <c r="E13">
        <v>86199</v>
      </c>
      <c r="F13" t="s">
        <v>12</v>
      </c>
      <c r="G13">
        <v>1071769</v>
      </c>
      <c r="H13" t="s">
        <v>234</v>
      </c>
      <c r="I13" t="s">
        <v>38</v>
      </c>
      <c r="J13" t="s">
        <v>12</v>
      </c>
    </row>
    <row r="14" spans="1:10" x14ac:dyDescent="0.2">
      <c r="A14" t="s">
        <v>258</v>
      </c>
      <c r="B14">
        <v>10.26</v>
      </c>
      <c r="C14" t="s">
        <v>10</v>
      </c>
      <c r="D14" t="s">
        <v>26</v>
      </c>
      <c r="E14">
        <v>135051</v>
      </c>
      <c r="F14" t="s">
        <v>12</v>
      </c>
      <c r="G14">
        <v>1574614</v>
      </c>
      <c r="H14" t="s">
        <v>234</v>
      </c>
      <c r="I14" t="s">
        <v>38</v>
      </c>
      <c r="J14" t="s">
        <v>12</v>
      </c>
    </row>
    <row r="15" spans="1:10" x14ac:dyDescent="0.2">
      <c r="A15" t="s">
        <v>258</v>
      </c>
      <c r="B15">
        <v>10.26</v>
      </c>
      <c r="C15" t="s">
        <v>10</v>
      </c>
      <c r="D15" t="s">
        <v>27</v>
      </c>
      <c r="E15">
        <v>104542</v>
      </c>
      <c r="F15" t="s">
        <v>12</v>
      </c>
      <c r="G15">
        <v>1396829</v>
      </c>
      <c r="H15" t="s">
        <v>234</v>
      </c>
      <c r="I15" t="s">
        <v>260</v>
      </c>
      <c r="J15" t="s">
        <v>12</v>
      </c>
    </row>
    <row r="16" spans="1:10" x14ac:dyDescent="0.2">
      <c r="A16" t="s">
        <v>258</v>
      </c>
      <c r="B16">
        <v>10.26</v>
      </c>
      <c r="C16" t="s">
        <v>10</v>
      </c>
      <c r="D16" t="s">
        <v>28</v>
      </c>
      <c r="E16">
        <v>108322</v>
      </c>
      <c r="F16" t="s">
        <v>12</v>
      </c>
      <c r="G16">
        <v>1412531</v>
      </c>
      <c r="H16" t="s">
        <v>234</v>
      </c>
      <c r="I16" t="s">
        <v>38</v>
      </c>
      <c r="J16" t="s">
        <v>12</v>
      </c>
    </row>
    <row r="17" spans="1:10" x14ac:dyDescent="0.2">
      <c r="A17" t="s">
        <v>258</v>
      </c>
      <c r="B17">
        <v>10.26</v>
      </c>
      <c r="C17" t="s">
        <v>10</v>
      </c>
      <c r="D17" t="s">
        <v>29</v>
      </c>
      <c r="E17">
        <v>121177</v>
      </c>
      <c r="F17" t="s">
        <v>12</v>
      </c>
      <c r="G17">
        <v>1457105</v>
      </c>
      <c r="H17" t="s">
        <v>234</v>
      </c>
      <c r="I17" t="s">
        <v>38</v>
      </c>
      <c r="J17" t="s">
        <v>12</v>
      </c>
    </row>
    <row r="18" spans="1:10" x14ac:dyDescent="0.2">
      <c r="A18" t="s">
        <v>258</v>
      </c>
      <c r="B18">
        <v>10.26</v>
      </c>
      <c r="C18" t="s">
        <v>10</v>
      </c>
      <c r="D18" t="s">
        <v>30</v>
      </c>
      <c r="E18">
        <v>97904</v>
      </c>
      <c r="F18" t="s">
        <v>12</v>
      </c>
      <c r="G18">
        <v>1403245</v>
      </c>
      <c r="H18" t="s">
        <v>234</v>
      </c>
      <c r="I18" t="s">
        <v>38</v>
      </c>
      <c r="J18" t="s">
        <v>12</v>
      </c>
    </row>
    <row r="19" spans="1:10" x14ac:dyDescent="0.2">
      <c r="A19" t="s">
        <v>258</v>
      </c>
      <c r="B19">
        <v>10.26</v>
      </c>
      <c r="C19" t="s">
        <v>10</v>
      </c>
      <c r="D19" t="s">
        <v>31</v>
      </c>
      <c r="E19">
        <v>125078</v>
      </c>
      <c r="F19" t="s">
        <v>12</v>
      </c>
      <c r="G19">
        <v>1504536</v>
      </c>
      <c r="H19" t="s">
        <v>234</v>
      </c>
      <c r="I19" t="s">
        <v>38</v>
      </c>
      <c r="J19" t="s">
        <v>12</v>
      </c>
    </row>
    <row r="20" spans="1:10" x14ac:dyDescent="0.2">
      <c r="A20" t="s">
        <v>258</v>
      </c>
      <c r="B20">
        <v>10.26</v>
      </c>
      <c r="C20" t="s">
        <v>10</v>
      </c>
      <c r="D20" t="s">
        <v>32</v>
      </c>
      <c r="E20">
        <v>179704</v>
      </c>
      <c r="F20" t="s">
        <v>12</v>
      </c>
      <c r="G20">
        <v>2261814</v>
      </c>
      <c r="H20" t="s">
        <v>234</v>
      </c>
      <c r="I20" t="s">
        <v>261</v>
      </c>
      <c r="J20" t="s">
        <v>12</v>
      </c>
    </row>
    <row r="21" spans="1:10" x14ac:dyDescent="0.2">
      <c r="A21" t="s">
        <v>258</v>
      </c>
      <c r="B21">
        <v>10.26</v>
      </c>
      <c r="C21" t="s">
        <v>10</v>
      </c>
      <c r="D21" t="s">
        <v>33</v>
      </c>
      <c r="E21">
        <v>201357</v>
      </c>
      <c r="F21" t="s">
        <v>12</v>
      </c>
      <c r="G21">
        <v>2217030</v>
      </c>
      <c r="H21" t="s">
        <v>234</v>
      </c>
      <c r="I21" t="s">
        <v>38</v>
      </c>
      <c r="J21" t="s">
        <v>12</v>
      </c>
    </row>
    <row r="22" spans="1:10" x14ac:dyDescent="0.2">
      <c r="A22" t="s">
        <v>258</v>
      </c>
      <c r="B22">
        <v>10.26</v>
      </c>
      <c r="C22" t="s">
        <v>10</v>
      </c>
      <c r="D22" t="s">
        <v>34</v>
      </c>
      <c r="E22">
        <v>181707</v>
      </c>
      <c r="F22" t="s">
        <v>12</v>
      </c>
      <c r="G22">
        <v>2146151</v>
      </c>
      <c r="H22" t="s">
        <v>234</v>
      </c>
      <c r="I22" t="s">
        <v>38</v>
      </c>
      <c r="J22" t="s">
        <v>12</v>
      </c>
    </row>
    <row r="23" spans="1:10" x14ac:dyDescent="0.2">
      <c r="A23" t="s">
        <v>258</v>
      </c>
      <c r="B23">
        <v>10.26</v>
      </c>
      <c r="C23" t="s">
        <v>10</v>
      </c>
      <c r="D23" t="s">
        <v>35</v>
      </c>
      <c r="E23">
        <v>208967</v>
      </c>
      <c r="F23" t="s">
        <v>12</v>
      </c>
      <c r="G23">
        <v>2497242</v>
      </c>
      <c r="H23" t="s">
        <v>234</v>
      </c>
      <c r="I23" t="s">
        <v>38</v>
      </c>
      <c r="J23" t="s">
        <v>12</v>
      </c>
    </row>
    <row r="24" spans="1:10" x14ac:dyDescent="0.2">
      <c r="A24" t="s">
        <v>258</v>
      </c>
      <c r="B24">
        <v>10.26</v>
      </c>
      <c r="C24" t="s">
        <v>10</v>
      </c>
      <c r="D24" t="s">
        <v>36</v>
      </c>
      <c r="E24">
        <v>227051</v>
      </c>
      <c r="F24" t="s">
        <v>12</v>
      </c>
      <c r="G24">
        <v>2881831</v>
      </c>
      <c r="H24" t="s">
        <v>234</v>
      </c>
      <c r="I24" t="s">
        <v>262</v>
      </c>
      <c r="J24" t="s">
        <v>12</v>
      </c>
    </row>
    <row r="25" spans="1:10" x14ac:dyDescent="0.2">
      <c r="A25" t="s">
        <v>258</v>
      </c>
      <c r="B25">
        <v>10.26</v>
      </c>
      <c r="C25" t="s">
        <v>10</v>
      </c>
      <c r="D25" t="s">
        <v>37</v>
      </c>
      <c r="E25">
        <v>191907</v>
      </c>
      <c r="F25" t="s">
        <v>12</v>
      </c>
      <c r="G25">
        <v>2138069</v>
      </c>
      <c r="H25" t="s">
        <v>234</v>
      </c>
      <c r="I25" t="s">
        <v>38</v>
      </c>
      <c r="J25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263</v>
      </c>
      <c r="B2">
        <v>10.26</v>
      </c>
      <c r="C2" t="s">
        <v>39</v>
      </c>
      <c r="D2" t="s">
        <v>11</v>
      </c>
      <c r="E2">
        <v>40720819</v>
      </c>
      <c r="F2" t="s">
        <v>12</v>
      </c>
      <c r="G2">
        <v>515714354</v>
      </c>
      <c r="H2" t="s">
        <v>264</v>
      </c>
      <c r="I2" t="s">
        <v>38</v>
      </c>
      <c r="J2" t="s">
        <v>265</v>
      </c>
    </row>
    <row r="3" spans="1:10" x14ac:dyDescent="0.2">
      <c r="A3" t="s">
        <v>263</v>
      </c>
      <c r="B3">
        <v>10.26</v>
      </c>
      <c r="C3" t="s">
        <v>39</v>
      </c>
      <c r="D3" t="s">
        <v>13</v>
      </c>
      <c r="E3">
        <v>39558832</v>
      </c>
      <c r="F3" t="s">
        <v>12</v>
      </c>
      <c r="G3">
        <v>535688748</v>
      </c>
      <c r="H3" t="s">
        <v>264</v>
      </c>
      <c r="I3" t="s">
        <v>266</v>
      </c>
      <c r="J3" t="s">
        <v>267</v>
      </c>
    </row>
    <row r="4" spans="1:10" x14ac:dyDescent="0.2">
      <c r="A4" t="s">
        <v>263</v>
      </c>
      <c r="B4">
        <v>10.26</v>
      </c>
      <c r="C4" t="s">
        <v>39</v>
      </c>
      <c r="D4" t="s">
        <v>14</v>
      </c>
      <c r="E4">
        <v>38453418</v>
      </c>
      <c r="F4" t="s">
        <v>12</v>
      </c>
      <c r="G4">
        <v>526133071</v>
      </c>
      <c r="H4" t="s">
        <v>264</v>
      </c>
      <c r="I4" t="s">
        <v>38</v>
      </c>
      <c r="J4" t="s">
        <v>268</v>
      </c>
    </row>
    <row r="5" spans="1:10" x14ac:dyDescent="0.2">
      <c r="A5" t="s">
        <v>263</v>
      </c>
      <c r="B5">
        <v>10.26</v>
      </c>
      <c r="C5" t="s">
        <v>39</v>
      </c>
      <c r="D5" t="s">
        <v>15</v>
      </c>
      <c r="E5">
        <v>39001861</v>
      </c>
      <c r="F5" t="s">
        <v>12</v>
      </c>
      <c r="G5">
        <v>527397265</v>
      </c>
      <c r="H5" t="s">
        <v>264</v>
      </c>
      <c r="I5" t="s">
        <v>38</v>
      </c>
      <c r="J5" t="s">
        <v>269</v>
      </c>
    </row>
    <row r="6" spans="1:10" x14ac:dyDescent="0.2">
      <c r="A6" t="s">
        <v>263</v>
      </c>
      <c r="B6">
        <v>10.26</v>
      </c>
      <c r="C6" t="s">
        <v>39</v>
      </c>
      <c r="D6" t="s">
        <v>16</v>
      </c>
      <c r="E6">
        <v>41302429</v>
      </c>
      <c r="F6" t="s">
        <v>12</v>
      </c>
      <c r="G6">
        <v>528900692</v>
      </c>
      <c r="H6" t="s">
        <v>264</v>
      </c>
      <c r="I6" t="s">
        <v>38</v>
      </c>
      <c r="J6" t="s">
        <v>270</v>
      </c>
    </row>
    <row r="7" spans="1:10" x14ac:dyDescent="0.2">
      <c r="A7" t="s">
        <v>263</v>
      </c>
      <c r="B7">
        <v>10.26</v>
      </c>
      <c r="C7" t="s">
        <v>39</v>
      </c>
      <c r="D7" t="s">
        <v>17</v>
      </c>
      <c r="E7">
        <v>39993996</v>
      </c>
      <c r="F7" t="s">
        <v>12</v>
      </c>
      <c r="G7">
        <v>542163320</v>
      </c>
      <c r="H7" t="s">
        <v>264</v>
      </c>
      <c r="I7" t="s">
        <v>271</v>
      </c>
      <c r="J7" t="s">
        <v>272</v>
      </c>
    </row>
    <row r="8" spans="1:10" x14ac:dyDescent="0.2">
      <c r="A8" t="s">
        <v>263</v>
      </c>
      <c r="B8">
        <v>10.26</v>
      </c>
      <c r="C8" t="s">
        <v>39</v>
      </c>
      <c r="D8" t="s">
        <v>18</v>
      </c>
      <c r="E8">
        <v>44880552</v>
      </c>
      <c r="F8" t="s">
        <v>12</v>
      </c>
      <c r="G8">
        <v>737407502</v>
      </c>
      <c r="H8" t="s">
        <v>264</v>
      </c>
      <c r="I8" t="s">
        <v>273</v>
      </c>
      <c r="J8" t="s">
        <v>274</v>
      </c>
    </row>
    <row r="9" spans="1:10" x14ac:dyDescent="0.2">
      <c r="A9" t="s">
        <v>263</v>
      </c>
      <c r="B9">
        <v>10.26</v>
      </c>
      <c r="C9" t="s">
        <v>39</v>
      </c>
      <c r="D9" t="s">
        <v>21</v>
      </c>
      <c r="E9">
        <v>49045253</v>
      </c>
      <c r="F9" t="s">
        <v>12</v>
      </c>
      <c r="G9">
        <v>793984194</v>
      </c>
      <c r="H9" t="s">
        <v>264</v>
      </c>
      <c r="I9" t="s">
        <v>275</v>
      </c>
      <c r="J9" t="s">
        <v>276</v>
      </c>
    </row>
    <row r="10" spans="1:10" x14ac:dyDescent="0.2">
      <c r="A10" t="s">
        <v>263</v>
      </c>
      <c r="B10">
        <v>10.26</v>
      </c>
      <c r="C10" t="s">
        <v>39</v>
      </c>
      <c r="D10" t="s">
        <v>22</v>
      </c>
      <c r="E10">
        <v>48721404</v>
      </c>
      <c r="F10" t="s">
        <v>12</v>
      </c>
      <c r="G10">
        <v>747971995</v>
      </c>
      <c r="H10" t="s">
        <v>264</v>
      </c>
      <c r="I10" t="s">
        <v>277</v>
      </c>
      <c r="J10" t="s">
        <v>278</v>
      </c>
    </row>
    <row r="11" spans="1:10" x14ac:dyDescent="0.2">
      <c r="A11" t="s">
        <v>263</v>
      </c>
      <c r="B11">
        <v>10.26</v>
      </c>
      <c r="C11" t="s">
        <v>39</v>
      </c>
      <c r="D11" t="s">
        <v>23</v>
      </c>
      <c r="E11">
        <v>43608365</v>
      </c>
      <c r="F11" t="s">
        <v>12</v>
      </c>
      <c r="G11">
        <v>727256572</v>
      </c>
      <c r="H11" t="s">
        <v>264</v>
      </c>
      <c r="I11" t="s">
        <v>279</v>
      </c>
      <c r="J11" t="s">
        <v>280</v>
      </c>
    </row>
    <row r="12" spans="1:10" x14ac:dyDescent="0.2">
      <c r="A12" t="s">
        <v>263</v>
      </c>
      <c r="B12">
        <v>10.26</v>
      </c>
      <c r="C12" t="s">
        <v>39</v>
      </c>
      <c r="D12" t="s">
        <v>24</v>
      </c>
      <c r="E12">
        <v>49301070</v>
      </c>
      <c r="F12" t="s">
        <v>12</v>
      </c>
      <c r="G12">
        <v>743368301</v>
      </c>
      <c r="H12" t="s">
        <v>264</v>
      </c>
      <c r="I12" t="s">
        <v>281</v>
      </c>
      <c r="J12" t="s">
        <v>282</v>
      </c>
    </row>
    <row r="13" spans="1:10" x14ac:dyDescent="0.2">
      <c r="A13" t="s">
        <v>263</v>
      </c>
      <c r="B13">
        <v>10.26</v>
      </c>
      <c r="C13" t="s">
        <v>39</v>
      </c>
      <c r="D13" t="s">
        <v>25</v>
      </c>
      <c r="E13">
        <v>54168935</v>
      </c>
      <c r="F13" t="s">
        <v>12</v>
      </c>
      <c r="G13">
        <v>766852567</v>
      </c>
      <c r="H13" t="s">
        <v>264</v>
      </c>
      <c r="I13" t="s">
        <v>283</v>
      </c>
      <c r="J13" t="s">
        <v>284</v>
      </c>
    </row>
    <row r="14" spans="1:10" x14ac:dyDescent="0.2">
      <c r="A14" t="s">
        <v>263</v>
      </c>
      <c r="B14">
        <v>10.26</v>
      </c>
      <c r="C14" t="s">
        <v>39</v>
      </c>
      <c r="D14" t="s">
        <v>26</v>
      </c>
      <c r="E14">
        <v>49214974</v>
      </c>
      <c r="F14" t="s">
        <v>12</v>
      </c>
      <c r="G14">
        <v>729440353</v>
      </c>
      <c r="H14" t="s">
        <v>264</v>
      </c>
      <c r="I14" t="s">
        <v>285</v>
      </c>
      <c r="J14" t="s">
        <v>286</v>
      </c>
    </row>
    <row r="15" spans="1:10" x14ac:dyDescent="0.2">
      <c r="A15" t="s">
        <v>263</v>
      </c>
      <c r="B15">
        <v>10.26</v>
      </c>
      <c r="C15" t="s">
        <v>39</v>
      </c>
      <c r="D15" t="s">
        <v>27</v>
      </c>
      <c r="E15">
        <v>52340094</v>
      </c>
      <c r="F15" t="s">
        <v>12</v>
      </c>
      <c r="G15">
        <v>773471320</v>
      </c>
      <c r="H15" t="s">
        <v>264</v>
      </c>
      <c r="I15" t="s">
        <v>287</v>
      </c>
      <c r="J15" t="s">
        <v>288</v>
      </c>
    </row>
    <row r="16" spans="1:10" x14ac:dyDescent="0.2">
      <c r="A16" t="s">
        <v>263</v>
      </c>
      <c r="B16">
        <v>10.26</v>
      </c>
      <c r="C16" t="s">
        <v>39</v>
      </c>
      <c r="D16" t="s">
        <v>28</v>
      </c>
      <c r="E16">
        <v>45817283</v>
      </c>
      <c r="F16" t="s">
        <v>12</v>
      </c>
      <c r="G16">
        <v>746809142</v>
      </c>
      <c r="H16" t="s">
        <v>264</v>
      </c>
      <c r="I16" t="s">
        <v>289</v>
      </c>
      <c r="J16" t="s">
        <v>290</v>
      </c>
    </row>
    <row r="17" spans="1:10" x14ac:dyDescent="0.2">
      <c r="A17" t="s">
        <v>263</v>
      </c>
      <c r="B17">
        <v>10.26</v>
      </c>
      <c r="C17" t="s">
        <v>39</v>
      </c>
      <c r="D17" t="s">
        <v>29</v>
      </c>
      <c r="E17">
        <v>51635418</v>
      </c>
      <c r="F17" t="s">
        <v>12</v>
      </c>
      <c r="G17">
        <v>784006924</v>
      </c>
      <c r="H17" t="s">
        <v>264</v>
      </c>
      <c r="I17" t="s">
        <v>291</v>
      </c>
      <c r="J17" t="s">
        <v>292</v>
      </c>
    </row>
    <row r="18" spans="1:10" x14ac:dyDescent="0.2">
      <c r="A18" t="s">
        <v>263</v>
      </c>
      <c r="B18">
        <v>10.26</v>
      </c>
      <c r="C18" t="s">
        <v>39</v>
      </c>
      <c r="D18" t="s">
        <v>30</v>
      </c>
      <c r="E18">
        <v>54537167</v>
      </c>
      <c r="F18" t="s">
        <v>12</v>
      </c>
      <c r="G18">
        <v>786160485</v>
      </c>
      <c r="H18" t="s">
        <v>264</v>
      </c>
      <c r="I18" t="s">
        <v>293</v>
      </c>
      <c r="J18" t="s">
        <v>294</v>
      </c>
    </row>
    <row r="19" spans="1:10" x14ac:dyDescent="0.2">
      <c r="A19" t="s">
        <v>263</v>
      </c>
      <c r="B19">
        <v>10.26</v>
      </c>
      <c r="C19" t="s">
        <v>39</v>
      </c>
      <c r="D19" t="s">
        <v>31</v>
      </c>
      <c r="E19">
        <v>50169243</v>
      </c>
      <c r="F19" t="s">
        <v>12</v>
      </c>
      <c r="G19">
        <v>762801800</v>
      </c>
      <c r="H19" t="s">
        <v>264</v>
      </c>
      <c r="I19" t="s">
        <v>295</v>
      </c>
      <c r="J19" t="s">
        <v>296</v>
      </c>
    </row>
    <row r="20" spans="1:10" x14ac:dyDescent="0.2">
      <c r="A20" t="s">
        <v>263</v>
      </c>
      <c r="B20">
        <v>10.26</v>
      </c>
      <c r="C20" t="s">
        <v>39</v>
      </c>
      <c r="D20" t="s">
        <v>32</v>
      </c>
      <c r="E20">
        <v>47264869</v>
      </c>
      <c r="F20" t="s">
        <v>12</v>
      </c>
      <c r="G20">
        <v>725693581</v>
      </c>
      <c r="H20" t="s">
        <v>264</v>
      </c>
      <c r="I20" t="s">
        <v>297</v>
      </c>
      <c r="J20" t="s">
        <v>298</v>
      </c>
    </row>
    <row r="21" spans="1:10" x14ac:dyDescent="0.2">
      <c r="A21" t="s">
        <v>263</v>
      </c>
      <c r="B21">
        <v>10.26</v>
      </c>
      <c r="C21" t="s">
        <v>39</v>
      </c>
      <c r="D21" t="s">
        <v>33</v>
      </c>
      <c r="E21">
        <v>44831778</v>
      </c>
      <c r="F21" t="s">
        <v>12</v>
      </c>
      <c r="G21">
        <v>704252921</v>
      </c>
      <c r="H21" t="s">
        <v>264</v>
      </c>
      <c r="I21" t="s">
        <v>299</v>
      </c>
      <c r="J21" t="s">
        <v>300</v>
      </c>
    </row>
    <row r="22" spans="1:10" x14ac:dyDescent="0.2">
      <c r="A22" t="s">
        <v>263</v>
      </c>
      <c r="B22">
        <v>10.26</v>
      </c>
      <c r="C22" t="s">
        <v>39</v>
      </c>
      <c r="D22" t="s">
        <v>34</v>
      </c>
      <c r="E22">
        <v>47347971</v>
      </c>
      <c r="F22" t="s">
        <v>12</v>
      </c>
      <c r="G22">
        <v>687266633</v>
      </c>
      <c r="H22" t="s">
        <v>264</v>
      </c>
      <c r="I22" t="s">
        <v>301</v>
      </c>
      <c r="J22" t="s">
        <v>302</v>
      </c>
    </row>
    <row r="23" spans="1:10" x14ac:dyDescent="0.2">
      <c r="A23" t="s">
        <v>263</v>
      </c>
      <c r="B23">
        <v>10.26</v>
      </c>
      <c r="C23" t="s">
        <v>39</v>
      </c>
      <c r="D23" t="s">
        <v>35</v>
      </c>
      <c r="E23">
        <v>49473824</v>
      </c>
      <c r="F23" t="s">
        <v>12</v>
      </c>
      <c r="G23">
        <v>745893655</v>
      </c>
      <c r="H23" t="s">
        <v>264</v>
      </c>
      <c r="I23" t="s">
        <v>303</v>
      </c>
      <c r="J23" t="s">
        <v>304</v>
      </c>
    </row>
    <row r="24" spans="1:10" x14ac:dyDescent="0.2">
      <c r="A24" t="s">
        <v>263</v>
      </c>
      <c r="B24">
        <v>10.26</v>
      </c>
      <c r="C24" t="s">
        <v>39</v>
      </c>
      <c r="D24" t="s">
        <v>36</v>
      </c>
      <c r="E24">
        <v>49347372</v>
      </c>
      <c r="F24" t="s">
        <v>12</v>
      </c>
      <c r="G24">
        <v>734261768</v>
      </c>
      <c r="H24" t="s">
        <v>264</v>
      </c>
      <c r="I24" t="s">
        <v>305</v>
      </c>
      <c r="J24" t="s">
        <v>306</v>
      </c>
    </row>
    <row r="25" spans="1:10" x14ac:dyDescent="0.2">
      <c r="A25" t="s">
        <v>263</v>
      </c>
      <c r="B25">
        <v>10.26</v>
      </c>
      <c r="C25" t="s">
        <v>39</v>
      </c>
      <c r="D25" t="s">
        <v>37</v>
      </c>
      <c r="E25">
        <v>53069835</v>
      </c>
      <c r="F25" t="s">
        <v>12</v>
      </c>
      <c r="G25">
        <v>736330067</v>
      </c>
      <c r="H25" t="s">
        <v>264</v>
      </c>
      <c r="I25" t="s">
        <v>307</v>
      </c>
      <c r="J25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309</v>
      </c>
      <c r="B2">
        <v>10.26</v>
      </c>
      <c r="C2" t="s">
        <v>39</v>
      </c>
      <c r="D2" t="s">
        <v>11</v>
      </c>
      <c r="E2">
        <v>11369083</v>
      </c>
      <c r="F2" t="s">
        <v>12</v>
      </c>
      <c r="G2">
        <v>144025439</v>
      </c>
      <c r="H2" t="s">
        <v>264</v>
      </c>
      <c r="I2" t="s">
        <v>38</v>
      </c>
      <c r="J2" t="s">
        <v>310</v>
      </c>
    </row>
    <row r="3" spans="1:10" x14ac:dyDescent="0.2">
      <c r="A3" t="s">
        <v>309</v>
      </c>
      <c r="B3">
        <v>10.26</v>
      </c>
      <c r="C3" t="s">
        <v>39</v>
      </c>
      <c r="D3" t="s">
        <v>13</v>
      </c>
      <c r="E3">
        <v>10993263</v>
      </c>
      <c r="F3" t="s">
        <v>12</v>
      </c>
      <c r="G3">
        <v>152524139</v>
      </c>
      <c r="H3" t="s">
        <v>264</v>
      </c>
      <c r="I3" t="s">
        <v>38</v>
      </c>
      <c r="J3" t="s">
        <v>311</v>
      </c>
    </row>
    <row r="4" spans="1:10" x14ac:dyDescent="0.2">
      <c r="A4" t="s">
        <v>309</v>
      </c>
      <c r="B4">
        <v>10.26</v>
      </c>
      <c r="C4" t="s">
        <v>39</v>
      </c>
      <c r="D4" t="s">
        <v>14</v>
      </c>
      <c r="E4">
        <v>11794863</v>
      </c>
      <c r="F4" t="s">
        <v>12</v>
      </c>
      <c r="G4">
        <v>151675284</v>
      </c>
      <c r="H4" t="s">
        <v>264</v>
      </c>
      <c r="I4" t="s">
        <v>312</v>
      </c>
      <c r="J4" t="s">
        <v>313</v>
      </c>
    </row>
    <row r="5" spans="1:10" x14ac:dyDescent="0.2">
      <c r="A5" t="s">
        <v>309</v>
      </c>
      <c r="B5">
        <v>10.26</v>
      </c>
      <c r="C5" t="s">
        <v>39</v>
      </c>
      <c r="D5" t="s">
        <v>15</v>
      </c>
      <c r="E5">
        <v>12156865</v>
      </c>
      <c r="F5" t="s">
        <v>12</v>
      </c>
      <c r="G5">
        <v>147482103</v>
      </c>
      <c r="H5" t="s">
        <v>264</v>
      </c>
      <c r="I5" t="s">
        <v>314</v>
      </c>
      <c r="J5" t="s">
        <v>315</v>
      </c>
    </row>
    <row r="6" spans="1:10" x14ac:dyDescent="0.2">
      <c r="A6" t="s">
        <v>309</v>
      </c>
      <c r="B6">
        <v>10.26</v>
      </c>
      <c r="C6" t="s">
        <v>39</v>
      </c>
      <c r="D6" t="s">
        <v>16</v>
      </c>
      <c r="E6">
        <v>11124502</v>
      </c>
      <c r="F6" t="s">
        <v>12</v>
      </c>
      <c r="G6">
        <v>148356970</v>
      </c>
      <c r="H6" t="s">
        <v>264</v>
      </c>
      <c r="I6" t="s">
        <v>316</v>
      </c>
      <c r="J6" t="s">
        <v>317</v>
      </c>
    </row>
    <row r="7" spans="1:10" x14ac:dyDescent="0.2">
      <c r="A7" t="s">
        <v>309</v>
      </c>
      <c r="B7">
        <v>10.26</v>
      </c>
      <c r="C7" t="s">
        <v>39</v>
      </c>
      <c r="D7" t="s">
        <v>17</v>
      </c>
      <c r="E7">
        <v>12087345</v>
      </c>
      <c r="F7" t="s">
        <v>12</v>
      </c>
      <c r="G7">
        <v>153631422</v>
      </c>
      <c r="H7" t="s">
        <v>264</v>
      </c>
      <c r="I7" t="s">
        <v>318</v>
      </c>
      <c r="J7" t="s">
        <v>319</v>
      </c>
    </row>
    <row r="8" spans="1:10" x14ac:dyDescent="0.2">
      <c r="A8" t="s">
        <v>309</v>
      </c>
      <c r="B8">
        <v>10.26</v>
      </c>
      <c r="C8" t="s">
        <v>39</v>
      </c>
      <c r="D8" t="s">
        <v>18</v>
      </c>
      <c r="E8">
        <v>14921450</v>
      </c>
      <c r="F8" t="s">
        <v>12</v>
      </c>
      <c r="G8">
        <v>210958869</v>
      </c>
      <c r="H8" t="s">
        <v>264</v>
      </c>
      <c r="I8" t="s">
        <v>320</v>
      </c>
      <c r="J8" t="s">
        <v>321</v>
      </c>
    </row>
    <row r="9" spans="1:10" x14ac:dyDescent="0.2">
      <c r="A9" t="s">
        <v>309</v>
      </c>
      <c r="B9">
        <v>10.26</v>
      </c>
      <c r="C9" t="s">
        <v>39</v>
      </c>
      <c r="D9" t="s">
        <v>21</v>
      </c>
      <c r="E9">
        <v>15112551</v>
      </c>
      <c r="F9" t="s">
        <v>12</v>
      </c>
      <c r="G9">
        <v>207860499</v>
      </c>
      <c r="H9" t="s">
        <v>264</v>
      </c>
      <c r="I9" t="s">
        <v>322</v>
      </c>
      <c r="J9" t="s">
        <v>323</v>
      </c>
    </row>
    <row r="10" spans="1:10" x14ac:dyDescent="0.2">
      <c r="A10" t="s">
        <v>309</v>
      </c>
      <c r="B10">
        <v>10.26</v>
      </c>
      <c r="C10" t="s">
        <v>39</v>
      </c>
      <c r="D10" t="s">
        <v>22</v>
      </c>
      <c r="E10">
        <v>15517849</v>
      </c>
      <c r="F10" t="s">
        <v>12</v>
      </c>
      <c r="G10">
        <v>211450877</v>
      </c>
      <c r="H10" t="s">
        <v>264</v>
      </c>
      <c r="I10" t="s">
        <v>324</v>
      </c>
      <c r="J10" t="s">
        <v>325</v>
      </c>
    </row>
    <row r="11" spans="1:10" x14ac:dyDescent="0.2">
      <c r="A11" t="s">
        <v>309</v>
      </c>
      <c r="B11">
        <v>10.26</v>
      </c>
      <c r="C11" t="s">
        <v>39</v>
      </c>
      <c r="D11" t="s">
        <v>23</v>
      </c>
      <c r="E11">
        <v>15289055</v>
      </c>
      <c r="F11" t="s">
        <v>12</v>
      </c>
      <c r="G11">
        <v>216444864</v>
      </c>
      <c r="H11" t="s">
        <v>264</v>
      </c>
      <c r="I11" t="s">
        <v>326</v>
      </c>
      <c r="J11" t="s">
        <v>327</v>
      </c>
    </row>
    <row r="12" spans="1:10" x14ac:dyDescent="0.2">
      <c r="A12" t="s">
        <v>309</v>
      </c>
      <c r="B12">
        <v>10.26</v>
      </c>
      <c r="C12" t="s">
        <v>39</v>
      </c>
      <c r="D12" t="s">
        <v>24</v>
      </c>
      <c r="E12">
        <v>13997987</v>
      </c>
      <c r="F12" t="s">
        <v>12</v>
      </c>
      <c r="G12">
        <v>203712611</v>
      </c>
      <c r="H12" t="s">
        <v>264</v>
      </c>
      <c r="I12" t="s">
        <v>328</v>
      </c>
      <c r="J12" t="s">
        <v>329</v>
      </c>
    </row>
    <row r="13" spans="1:10" x14ac:dyDescent="0.2">
      <c r="A13" t="s">
        <v>309</v>
      </c>
      <c r="B13">
        <v>10.26</v>
      </c>
      <c r="C13" t="s">
        <v>39</v>
      </c>
      <c r="D13" t="s">
        <v>25</v>
      </c>
      <c r="E13">
        <v>15327249</v>
      </c>
      <c r="F13" t="s">
        <v>12</v>
      </c>
      <c r="G13">
        <v>203425623</v>
      </c>
      <c r="H13" t="s">
        <v>264</v>
      </c>
      <c r="I13" t="s">
        <v>330</v>
      </c>
      <c r="J13" t="s">
        <v>331</v>
      </c>
    </row>
    <row r="14" spans="1:10" x14ac:dyDescent="0.2">
      <c r="A14" t="s">
        <v>309</v>
      </c>
      <c r="B14">
        <v>10.26</v>
      </c>
      <c r="C14" t="s">
        <v>39</v>
      </c>
      <c r="D14" t="s">
        <v>26</v>
      </c>
      <c r="E14">
        <v>16571732</v>
      </c>
      <c r="F14" t="s">
        <v>12</v>
      </c>
      <c r="G14">
        <v>212138805</v>
      </c>
      <c r="H14" t="s">
        <v>264</v>
      </c>
      <c r="I14" t="s">
        <v>38</v>
      </c>
      <c r="J14" t="s">
        <v>332</v>
      </c>
    </row>
    <row r="15" spans="1:10" x14ac:dyDescent="0.2">
      <c r="A15" t="s">
        <v>309</v>
      </c>
      <c r="B15">
        <v>10.26</v>
      </c>
      <c r="C15" t="s">
        <v>39</v>
      </c>
      <c r="D15" t="s">
        <v>27</v>
      </c>
      <c r="E15">
        <v>14677977</v>
      </c>
      <c r="F15" t="s">
        <v>12</v>
      </c>
      <c r="G15">
        <v>201849073</v>
      </c>
      <c r="H15" t="s">
        <v>264</v>
      </c>
      <c r="I15" t="s">
        <v>333</v>
      </c>
      <c r="J15" t="s">
        <v>334</v>
      </c>
    </row>
    <row r="16" spans="1:10" x14ac:dyDescent="0.2">
      <c r="A16" t="s">
        <v>309</v>
      </c>
      <c r="B16">
        <v>10.26</v>
      </c>
      <c r="C16" t="s">
        <v>39</v>
      </c>
      <c r="D16" t="s">
        <v>28</v>
      </c>
      <c r="E16">
        <v>15254408</v>
      </c>
      <c r="F16" t="s">
        <v>12</v>
      </c>
      <c r="G16">
        <v>205451571</v>
      </c>
      <c r="H16" t="s">
        <v>264</v>
      </c>
      <c r="I16" t="s">
        <v>335</v>
      </c>
      <c r="J16" t="s">
        <v>336</v>
      </c>
    </row>
    <row r="17" spans="1:10" x14ac:dyDescent="0.2">
      <c r="A17" t="s">
        <v>309</v>
      </c>
      <c r="B17">
        <v>10.26</v>
      </c>
      <c r="C17" t="s">
        <v>39</v>
      </c>
      <c r="D17" t="s">
        <v>29</v>
      </c>
      <c r="E17">
        <v>14333427</v>
      </c>
      <c r="F17" t="s">
        <v>12</v>
      </c>
      <c r="G17">
        <v>201973023</v>
      </c>
      <c r="H17" t="s">
        <v>264</v>
      </c>
      <c r="I17" t="s">
        <v>337</v>
      </c>
      <c r="J17" t="s">
        <v>338</v>
      </c>
    </row>
    <row r="18" spans="1:10" x14ac:dyDescent="0.2">
      <c r="A18" t="s">
        <v>309</v>
      </c>
      <c r="B18">
        <v>10.26</v>
      </c>
      <c r="C18" t="s">
        <v>39</v>
      </c>
      <c r="D18" t="s">
        <v>30</v>
      </c>
      <c r="E18">
        <v>14151518</v>
      </c>
      <c r="F18" t="s">
        <v>12</v>
      </c>
      <c r="G18">
        <v>199879497</v>
      </c>
      <c r="H18" t="s">
        <v>264</v>
      </c>
      <c r="I18" t="s">
        <v>339</v>
      </c>
      <c r="J18" t="s">
        <v>340</v>
      </c>
    </row>
    <row r="19" spans="1:10" x14ac:dyDescent="0.2">
      <c r="A19" t="s">
        <v>309</v>
      </c>
      <c r="B19">
        <v>10.26</v>
      </c>
      <c r="C19" t="s">
        <v>39</v>
      </c>
      <c r="D19" t="s">
        <v>31</v>
      </c>
      <c r="E19">
        <v>14033203</v>
      </c>
      <c r="F19" t="s">
        <v>12</v>
      </c>
      <c r="G19">
        <v>188401513</v>
      </c>
      <c r="H19" t="s">
        <v>264</v>
      </c>
      <c r="I19" t="s">
        <v>341</v>
      </c>
      <c r="J19" t="s">
        <v>342</v>
      </c>
    </row>
    <row r="20" spans="1:10" x14ac:dyDescent="0.2">
      <c r="A20" t="s">
        <v>309</v>
      </c>
      <c r="B20">
        <v>10.26</v>
      </c>
      <c r="C20" t="s">
        <v>39</v>
      </c>
      <c r="D20" t="s">
        <v>32</v>
      </c>
      <c r="E20">
        <v>15168293</v>
      </c>
      <c r="F20" t="s">
        <v>12</v>
      </c>
      <c r="G20">
        <v>206774026</v>
      </c>
      <c r="H20" t="s">
        <v>264</v>
      </c>
      <c r="I20" t="s">
        <v>343</v>
      </c>
      <c r="J20" t="s">
        <v>344</v>
      </c>
    </row>
    <row r="21" spans="1:10" x14ac:dyDescent="0.2">
      <c r="A21" t="s">
        <v>309</v>
      </c>
      <c r="B21">
        <v>10.26</v>
      </c>
      <c r="C21" t="s">
        <v>39</v>
      </c>
      <c r="D21" t="s">
        <v>33</v>
      </c>
      <c r="E21">
        <v>15632626</v>
      </c>
      <c r="F21" t="s">
        <v>12</v>
      </c>
      <c r="G21">
        <v>203740956</v>
      </c>
      <c r="H21" t="s">
        <v>264</v>
      </c>
      <c r="I21" t="s">
        <v>345</v>
      </c>
      <c r="J21" t="s">
        <v>346</v>
      </c>
    </row>
    <row r="22" spans="1:10" x14ac:dyDescent="0.2">
      <c r="A22" t="s">
        <v>309</v>
      </c>
      <c r="B22">
        <v>10.26</v>
      </c>
      <c r="C22" t="s">
        <v>39</v>
      </c>
      <c r="D22" t="s">
        <v>34</v>
      </c>
      <c r="E22">
        <v>15652502</v>
      </c>
      <c r="F22" t="s">
        <v>12</v>
      </c>
      <c r="G22">
        <v>192977278</v>
      </c>
      <c r="H22" t="s">
        <v>264</v>
      </c>
      <c r="I22" t="s">
        <v>347</v>
      </c>
      <c r="J22" t="s">
        <v>348</v>
      </c>
    </row>
    <row r="23" spans="1:10" x14ac:dyDescent="0.2">
      <c r="A23" t="s">
        <v>309</v>
      </c>
      <c r="B23">
        <v>10.26</v>
      </c>
      <c r="C23" t="s">
        <v>39</v>
      </c>
      <c r="D23" t="s">
        <v>35</v>
      </c>
      <c r="E23">
        <v>15002318</v>
      </c>
      <c r="F23" t="s">
        <v>12</v>
      </c>
      <c r="G23">
        <v>205062573</v>
      </c>
      <c r="H23" t="s">
        <v>264</v>
      </c>
      <c r="I23" t="s">
        <v>349</v>
      </c>
      <c r="J23" t="s">
        <v>350</v>
      </c>
    </row>
    <row r="24" spans="1:10" x14ac:dyDescent="0.2">
      <c r="A24" t="s">
        <v>309</v>
      </c>
      <c r="B24">
        <v>10.26</v>
      </c>
      <c r="C24" t="s">
        <v>39</v>
      </c>
      <c r="D24" t="s">
        <v>36</v>
      </c>
      <c r="E24">
        <v>15194055</v>
      </c>
      <c r="F24" t="s">
        <v>12</v>
      </c>
      <c r="G24">
        <v>209493232</v>
      </c>
      <c r="H24" t="s">
        <v>264</v>
      </c>
      <c r="I24" t="s">
        <v>38</v>
      </c>
      <c r="J24" t="s">
        <v>351</v>
      </c>
    </row>
    <row r="25" spans="1:10" x14ac:dyDescent="0.2">
      <c r="A25" t="s">
        <v>309</v>
      </c>
      <c r="B25">
        <v>10.26</v>
      </c>
      <c r="C25" t="s">
        <v>39</v>
      </c>
      <c r="D25" t="s">
        <v>37</v>
      </c>
      <c r="E25">
        <v>15022677</v>
      </c>
      <c r="F25" t="s">
        <v>12</v>
      </c>
      <c r="G25">
        <v>192399912</v>
      </c>
      <c r="H25" t="s">
        <v>264</v>
      </c>
      <c r="I25" t="s">
        <v>352</v>
      </c>
      <c r="J25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workbookViewId="0">
      <selection activeCell="E32" sqref="E32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</v>
      </c>
      <c r="B2">
        <v>9.77</v>
      </c>
      <c r="C2" t="s">
        <v>10</v>
      </c>
      <c r="D2" t="s">
        <v>11</v>
      </c>
      <c r="E2">
        <v>1394707</v>
      </c>
      <c r="F2" t="s">
        <v>12</v>
      </c>
      <c r="G2">
        <v>20599589</v>
      </c>
      <c r="H2" t="s">
        <v>41</v>
      </c>
      <c r="I2" t="s">
        <v>42</v>
      </c>
      <c r="J2" t="s">
        <v>12</v>
      </c>
    </row>
    <row r="3" spans="1:10" x14ac:dyDescent="0.2">
      <c r="A3" t="s">
        <v>40</v>
      </c>
      <c r="B3">
        <v>9.77</v>
      </c>
      <c r="C3" t="s">
        <v>10</v>
      </c>
      <c r="D3" t="s">
        <v>13</v>
      </c>
      <c r="E3">
        <v>1204255</v>
      </c>
      <c r="F3" t="s">
        <v>12</v>
      </c>
      <c r="G3">
        <v>18830329</v>
      </c>
      <c r="H3" t="s">
        <v>41</v>
      </c>
      <c r="I3" t="s">
        <v>43</v>
      </c>
      <c r="J3" t="s">
        <v>12</v>
      </c>
    </row>
    <row r="4" spans="1:10" x14ac:dyDescent="0.2">
      <c r="A4" t="s">
        <v>40</v>
      </c>
      <c r="B4">
        <v>9.77</v>
      </c>
      <c r="C4" t="s">
        <v>10</v>
      </c>
      <c r="D4" t="s">
        <v>14</v>
      </c>
      <c r="E4">
        <v>1346253</v>
      </c>
      <c r="F4" t="s">
        <v>12</v>
      </c>
      <c r="G4">
        <v>18799661</v>
      </c>
      <c r="H4" t="s">
        <v>41</v>
      </c>
      <c r="I4" t="s">
        <v>44</v>
      </c>
      <c r="J4" t="s">
        <v>12</v>
      </c>
    </row>
    <row r="5" spans="1:10" x14ac:dyDescent="0.2">
      <c r="A5" t="s">
        <v>40</v>
      </c>
      <c r="B5">
        <v>9.77</v>
      </c>
      <c r="C5" t="s">
        <v>10</v>
      </c>
      <c r="D5" t="s">
        <v>15</v>
      </c>
      <c r="E5">
        <v>1328027</v>
      </c>
      <c r="F5" t="s">
        <v>12</v>
      </c>
      <c r="G5">
        <v>20523540</v>
      </c>
      <c r="H5" t="s">
        <v>41</v>
      </c>
      <c r="I5" t="s">
        <v>45</v>
      </c>
      <c r="J5" t="s">
        <v>12</v>
      </c>
    </row>
    <row r="6" spans="1:10" x14ac:dyDescent="0.2">
      <c r="A6" t="s">
        <v>40</v>
      </c>
      <c r="B6">
        <v>9.77</v>
      </c>
      <c r="C6" t="s">
        <v>10</v>
      </c>
      <c r="D6" t="s">
        <v>16</v>
      </c>
      <c r="E6">
        <v>1335738</v>
      </c>
      <c r="F6" t="s">
        <v>12</v>
      </c>
      <c r="G6">
        <v>20047449</v>
      </c>
      <c r="H6" t="s">
        <v>41</v>
      </c>
      <c r="I6" t="s">
        <v>46</v>
      </c>
      <c r="J6" t="s">
        <v>12</v>
      </c>
    </row>
    <row r="7" spans="1:10" x14ac:dyDescent="0.2">
      <c r="A7" t="s">
        <v>40</v>
      </c>
      <c r="B7">
        <v>9.77</v>
      </c>
      <c r="C7" t="s">
        <v>10</v>
      </c>
      <c r="D7" t="s">
        <v>17</v>
      </c>
      <c r="E7">
        <v>1396434</v>
      </c>
      <c r="F7" t="s">
        <v>12</v>
      </c>
      <c r="G7">
        <v>19431205</v>
      </c>
      <c r="H7" t="s">
        <v>41</v>
      </c>
      <c r="I7" t="s">
        <v>47</v>
      </c>
      <c r="J7" t="s">
        <v>12</v>
      </c>
    </row>
    <row r="8" spans="1:10" x14ac:dyDescent="0.2">
      <c r="A8" t="s">
        <v>40</v>
      </c>
      <c r="B8">
        <v>9.77</v>
      </c>
      <c r="C8" t="s">
        <v>10</v>
      </c>
      <c r="D8" t="s">
        <v>18</v>
      </c>
      <c r="E8" t="s">
        <v>19</v>
      </c>
      <c r="F8" t="s">
        <v>12</v>
      </c>
      <c r="G8" t="s">
        <v>19</v>
      </c>
      <c r="H8" t="s">
        <v>41</v>
      </c>
      <c r="I8" t="s">
        <v>20</v>
      </c>
      <c r="J8" t="s">
        <v>12</v>
      </c>
    </row>
    <row r="9" spans="1:10" x14ac:dyDescent="0.2">
      <c r="A9" t="s">
        <v>40</v>
      </c>
      <c r="B9">
        <v>9.77</v>
      </c>
      <c r="C9" t="s">
        <v>10</v>
      </c>
      <c r="D9" t="s">
        <v>21</v>
      </c>
      <c r="E9" t="s">
        <v>19</v>
      </c>
      <c r="F9" t="s">
        <v>12</v>
      </c>
      <c r="G9" t="s">
        <v>19</v>
      </c>
      <c r="H9" t="s">
        <v>41</v>
      </c>
      <c r="I9" t="s">
        <v>20</v>
      </c>
      <c r="J9" t="s">
        <v>12</v>
      </c>
    </row>
    <row r="10" spans="1:10" x14ac:dyDescent="0.2">
      <c r="A10" t="s">
        <v>40</v>
      </c>
      <c r="B10">
        <v>9.77</v>
      </c>
      <c r="C10" t="s">
        <v>10</v>
      </c>
      <c r="D10" t="s">
        <v>22</v>
      </c>
      <c r="E10" t="s">
        <v>19</v>
      </c>
      <c r="F10" t="s">
        <v>12</v>
      </c>
      <c r="G10" t="s">
        <v>19</v>
      </c>
      <c r="H10" t="s">
        <v>41</v>
      </c>
      <c r="I10" t="s">
        <v>20</v>
      </c>
      <c r="J10" t="s">
        <v>12</v>
      </c>
    </row>
    <row r="11" spans="1:10" x14ac:dyDescent="0.2">
      <c r="A11" t="s">
        <v>40</v>
      </c>
      <c r="B11">
        <v>9.77</v>
      </c>
      <c r="C11" t="s">
        <v>10</v>
      </c>
      <c r="D11" t="s">
        <v>23</v>
      </c>
      <c r="E11" t="s">
        <v>19</v>
      </c>
      <c r="F11" t="s">
        <v>12</v>
      </c>
      <c r="G11" t="s">
        <v>19</v>
      </c>
      <c r="H11" t="s">
        <v>41</v>
      </c>
      <c r="I11" t="s">
        <v>20</v>
      </c>
      <c r="J11" t="s">
        <v>12</v>
      </c>
    </row>
    <row r="12" spans="1:10" x14ac:dyDescent="0.2">
      <c r="A12" t="s">
        <v>40</v>
      </c>
      <c r="B12">
        <v>9.77</v>
      </c>
      <c r="C12" t="s">
        <v>10</v>
      </c>
      <c r="D12" t="s">
        <v>24</v>
      </c>
      <c r="E12" t="s">
        <v>19</v>
      </c>
      <c r="F12" t="s">
        <v>12</v>
      </c>
      <c r="G12" t="s">
        <v>19</v>
      </c>
      <c r="H12" t="s">
        <v>41</v>
      </c>
      <c r="I12" t="s">
        <v>20</v>
      </c>
      <c r="J12" t="s">
        <v>12</v>
      </c>
    </row>
    <row r="13" spans="1:10" x14ac:dyDescent="0.2">
      <c r="A13" t="s">
        <v>40</v>
      </c>
      <c r="B13">
        <v>9.77</v>
      </c>
      <c r="C13" t="s">
        <v>10</v>
      </c>
      <c r="D13" t="s">
        <v>25</v>
      </c>
      <c r="E13" t="s">
        <v>19</v>
      </c>
      <c r="F13" t="s">
        <v>12</v>
      </c>
      <c r="G13" t="s">
        <v>19</v>
      </c>
      <c r="H13" t="s">
        <v>41</v>
      </c>
      <c r="I13" t="s">
        <v>20</v>
      </c>
      <c r="J13" t="s">
        <v>12</v>
      </c>
    </row>
    <row r="14" spans="1:10" x14ac:dyDescent="0.2">
      <c r="A14" t="s">
        <v>40</v>
      </c>
      <c r="B14">
        <v>9.77</v>
      </c>
      <c r="C14" t="s">
        <v>10</v>
      </c>
      <c r="D14" t="s">
        <v>26</v>
      </c>
      <c r="E14">
        <v>304562</v>
      </c>
      <c r="F14" t="s">
        <v>12</v>
      </c>
      <c r="G14">
        <v>4331220</v>
      </c>
      <c r="H14" t="s">
        <v>41</v>
      </c>
      <c r="I14" t="s">
        <v>48</v>
      </c>
      <c r="J14" t="s">
        <v>12</v>
      </c>
    </row>
    <row r="15" spans="1:10" x14ac:dyDescent="0.2">
      <c r="A15" t="s">
        <v>40</v>
      </c>
      <c r="B15">
        <v>9.77</v>
      </c>
      <c r="C15" t="s">
        <v>10</v>
      </c>
      <c r="D15" t="s">
        <v>27</v>
      </c>
      <c r="E15">
        <v>293352</v>
      </c>
      <c r="F15" t="s">
        <v>12</v>
      </c>
      <c r="G15">
        <v>4077181</v>
      </c>
      <c r="H15" t="s">
        <v>41</v>
      </c>
      <c r="I15" t="s">
        <v>49</v>
      </c>
      <c r="J15" t="s">
        <v>12</v>
      </c>
    </row>
    <row r="16" spans="1:10" x14ac:dyDescent="0.2">
      <c r="A16" t="s">
        <v>40</v>
      </c>
      <c r="B16">
        <v>9.77</v>
      </c>
      <c r="C16" t="s">
        <v>10</v>
      </c>
      <c r="D16" t="s">
        <v>28</v>
      </c>
      <c r="E16">
        <v>257164</v>
      </c>
      <c r="F16" t="s">
        <v>12</v>
      </c>
      <c r="G16">
        <v>4069717</v>
      </c>
      <c r="H16" t="s">
        <v>41</v>
      </c>
      <c r="I16" t="s">
        <v>50</v>
      </c>
      <c r="J16" t="s">
        <v>12</v>
      </c>
    </row>
    <row r="17" spans="1:10" x14ac:dyDescent="0.2">
      <c r="A17" t="s">
        <v>40</v>
      </c>
      <c r="B17">
        <v>9.77</v>
      </c>
      <c r="C17" t="s">
        <v>10</v>
      </c>
      <c r="D17" t="s">
        <v>29</v>
      </c>
      <c r="E17">
        <v>324695</v>
      </c>
      <c r="F17" t="s">
        <v>12</v>
      </c>
      <c r="G17">
        <v>4390267</v>
      </c>
      <c r="H17" t="s">
        <v>41</v>
      </c>
      <c r="I17" t="s">
        <v>51</v>
      </c>
      <c r="J17" t="s">
        <v>12</v>
      </c>
    </row>
    <row r="18" spans="1:10" x14ac:dyDescent="0.2">
      <c r="A18" t="s">
        <v>40</v>
      </c>
      <c r="B18">
        <v>9.77</v>
      </c>
      <c r="C18" t="s">
        <v>10</v>
      </c>
      <c r="D18" t="s">
        <v>30</v>
      </c>
      <c r="E18">
        <v>362213</v>
      </c>
      <c r="F18" t="s">
        <v>12</v>
      </c>
      <c r="G18">
        <v>4761736</v>
      </c>
      <c r="H18" t="s">
        <v>41</v>
      </c>
      <c r="I18" t="s">
        <v>52</v>
      </c>
      <c r="J18" t="s">
        <v>12</v>
      </c>
    </row>
    <row r="19" spans="1:10" x14ac:dyDescent="0.2">
      <c r="A19" t="s">
        <v>40</v>
      </c>
      <c r="B19">
        <v>9.77</v>
      </c>
      <c r="C19" t="s">
        <v>10</v>
      </c>
      <c r="D19" t="s">
        <v>31</v>
      </c>
      <c r="E19">
        <v>293324</v>
      </c>
      <c r="F19" t="s">
        <v>12</v>
      </c>
      <c r="G19">
        <v>4907454</v>
      </c>
      <c r="H19" t="s">
        <v>41</v>
      </c>
      <c r="I19" t="s">
        <v>53</v>
      </c>
      <c r="J19" t="s">
        <v>12</v>
      </c>
    </row>
    <row r="20" spans="1:10" x14ac:dyDescent="0.2">
      <c r="A20" t="s">
        <v>40</v>
      </c>
      <c r="B20">
        <v>9.77</v>
      </c>
      <c r="C20" t="s">
        <v>10</v>
      </c>
      <c r="D20" t="s">
        <v>32</v>
      </c>
      <c r="E20">
        <v>1347447</v>
      </c>
      <c r="F20" t="s">
        <v>12</v>
      </c>
      <c r="G20">
        <v>20444778</v>
      </c>
      <c r="H20" t="s">
        <v>41</v>
      </c>
      <c r="I20" t="s">
        <v>54</v>
      </c>
      <c r="J20" t="s">
        <v>12</v>
      </c>
    </row>
    <row r="21" spans="1:10" x14ac:dyDescent="0.2">
      <c r="A21" t="s">
        <v>40</v>
      </c>
      <c r="B21">
        <v>9.77</v>
      </c>
      <c r="C21" t="s">
        <v>10</v>
      </c>
      <c r="D21" t="s">
        <v>33</v>
      </c>
      <c r="E21">
        <v>1363967</v>
      </c>
      <c r="F21" t="s">
        <v>12</v>
      </c>
      <c r="G21">
        <v>19235440</v>
      </c>
      <c r="H21" t="s">
        <v>41</v>
      </c>
      <c r="I21" t="s">
        <v>55</v>
      </c>
      <c r="J21" t="s">
        <v>12</v>
      </c>
    </row>
    <row r="22" spans="1:10" x14ac:dyDescent="0.2">
      <c r="A22" t="s">
        <v>40</v>
      </c>
      <c r="B22">
        <v>9.77</v>
      </c>
      <c r="C22" t="s">
        <v>10</v>
      </c>
      <c r="D22" t="s">
        <v>34</v>
      </c>
      <c r="E22">
        <v>1421309</v>
      </c>
      <c r="F22" t="s">
        <v>12</v>
      </c>
      <c r="G22">
        <v>21029477</v>
      </c>
      <c r="H22" t="s">
        <v>41</v>
      </c>
      <c r="I22" t="s">
        <v>56</v>
      </c>
      <c r="J22" t="s">
        <v>12</v>
      </c>
    </row>
    <row r="23" spans="1:10" x14ac:dyDescent="0.2">
      <c r="A23" t="s">
        <v>40</v>
      </c>
      <c r="B23">
        <v>9.77</v>
      </c>
      <c r="C23" t="s">
        <v>10</v>
      </c>
      <c r="D23" t="s">
        <v>35</v>
      </c>
      <c r="E23">
        <v>1362965</v>
      </c>
      <c r="F23" t="s">
        <v>12</v>
      </c>
      <c r="G23">
        <v>20106756</v>
      </c>
      <c r="H23" t="s">
        <v>41</v>
      </c>
      <c r="I23" t="s">
        <v>57</v>
      </c>
      <c r="J23" t="s">
        <v>12</v>
      </c>
    </row>
    <row r="24" spans="1:10" x14ac:dyDescent="0.2">
      <c r="A24" t="s">
        <v>40</v>
      </c>
      <c r="B24">
        <v>9.77</v>
      </c>
      <c r="C24" t="s">
        <v>10</v>
      </c>
      <c r="D24" t="s">
        <v>36</v>
      </c>
      <c r="E24">
        <v>1436571</v>
      </c>
      <c r="F24" t="s">
        <v>12</v>
      </c>
      <c r="G24">
        <v>21782878</v>
      </c>
      <c r="H24" t="s">
        <v>41</v>
      </c>
      <c r="I24" t="s">
        <v>58</v>
      </c>
      <c r="J24" t="s">
        <v>12</v>
      </c>
    </row>
    <row r="25" spans="1:10" x14ac:dyDescent="0.2">
      <c r="A25" t="s">
        <v>40</v>
      </c>
      <c r="B25">
        <v>9.77</v>
      </c>
      <c r="C25" t="s">
        <v>10</v>
      </c>
      <c r="D25" t="s">
        <v>37</v>
      </c>
      <c r="E25">
        <v>1432433</v>
      </c>
      <c r="F25" t="s">
        <v>12</v>
      </c>
      <c r="G25">
        <v>20378742</v>
      </c>
      <c r="H25" t="s">
        <v>41</v>
      </c>
      <c r="I25" t="s">
        <v>59</v>
      </c>
      <c r="J2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workbookViewId="0">
      <selection activeCell="D36" sqref="D3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60</v>
      </c>
      <c r="B2">
        <v>9.77</v>
      </c>
      <c r="C2" t="s">
        <v>10</v>
      </c>
      <c r="D2" t="s">
        <v>11</v>
      </c>
      <c r="E2">
        <v>2421471</v>
      </c>
      <c r="F2" t="s">
        <v>12</v>
      </c>
      <c r="G2">
        <v>34411215</v>
      </c>
      <c r="H2" t="s">
        <v>41</v>
      </c>
      <c r="I2" t="s">
        <v>61</v>
      </c>
      <c r="J2" t="s">
        <v>12</v>
      </c>
    </row>
    <row r="3" spans="1:10" x14ac:dyDescent="0.2">
      <c r="A3" t="s">
        <v>60</v>
      </c>
      <c r="B3">
        <v>9.77</v>
      </c>
      <c r="C3" t="s">
        <v>10</v>
      </c>
      <c r="D3" t="s">
        <v>13</v>
      </c>
      <c r="E3">
        <v>2453104</v>
      </c>
      <c r="F3" t="s">
        <v>12</v>
      </c>
      <c r="G3">
        <v>33845715</v>
      </c>
      <c r="H3" t="s">
        <v>41</v>
      </c>
      <c r="I3" t="s">
        <v>62</v>
      </c>
      <c r="J3" t="s">
        <v>12</v>
      </c>
    </row>
    <row r="4" spans="1:10" x14ac:dyDescent="0.2">
      <c r="A4" t="s">
        <v>60</v>
      </c>
      <c r="B4">
        <v>9.77</v>
      </c>
      <c r="C4" t="s">
        <v>10</v>
      </c>
      <c r="D4" t="s">
        <v>14</v>
      </c>
      <c r="E4">
        <v>2338682</v>
      </c>
      <c r="F4" t="s">
        <v>12</v>
      </c>
      <c r="G4">
        <v>31241549</v>
      </c>
      <c r="H4" t="s">
        <v>41</v>
      </c>
      <c r="I4" t="s">
        <v>63</v>
      </c>
      <c r="J4" t="s">
        <v>12</v>
      </c>
    </row>
    <row r="5" spans="1:10" x14ac:dyDescent="0.2">
      <c r="A5" t="s">
        <v>60</v>
      </c>
      <c r="B5">
        <v>9.77</v>
      </c>
      <c r="C5" t="s">
        <v>10</v>
      </c>
      <c r="D5" t="s">
        <v>15</v>
      </c>
      <c r="E5">
        <v>2216859</v>
      </c>
      <c r="F5" t="s">
        <v>12</v>
      </c>
      <c r="G5">
        <v>35990005</v>
      </c>
      <c r="H5" t="s">
        <v>41</v>
      </c>
      <c r="I5" t="s">
        <v>64</v>
      </c>
      <c r="J5" t="s">
        <v>12</v>
      </c>
    </row>
    <row r="6" spans="1:10" x14ac:dyDescent="0.2">
      <c r="A6" t="s">
        <v>60</v>
      </c>
      <c r="B6">
        <v>9.77</v>
      </c>
      <c r="C6" t="s">
        <v>10</v>
      </c>
      <c r="D6" t="s">
        <v>16</v>
      </c>
      <c r="E6">
        <v>1967015</v>
      </c>
      <c r="F6" t="s">
        <v>12</v>
      </c>
      <c r="G6">
        <v>32026050</v>
      </c>
      <c r="H6" t="s">
        <v>41</v>
      </c>
      <c r="I6" t="s">
        <v>65</v>
      </c>
      <c r="J6" t="s">
        <v>12</v>
      </c>
    </row>
    <row r="7" spans="1:10" x14ac:dyDescent="0.2">
      <c r="A7" t="s">
        <v>60</v>
      </c>
      <c r="B7">
        <v>9.77</v>
      </c>
      <c r="C7" t="s">
        <v>10</v>
      </c>
      <c r="D7" t="s">
        <v>17</v>
      </c>
      <c r="E7">
        <v>2389586</v>
      </c>
      <c r="F7" t="s">
        <v>12</v>
      </c>
      <c r="G7">
        <v>34824920</v>
      </c>
      <c r="H7" t="s">
        <v>41</v>
      </c>
      <c r="I7" t="s">
        <v>66</v>
      </c>
      <c r="J7" t="s">
        <v>12</v>
      </c>
    </row>
    <row r="8" spans="1:10" x14ac:dyDescent="0.2">
      <c r="A8" t="s">
        <v>60</v>
      </c>
      <c r="B8">
        <v>9.77</v>
      </c>
      <c r="C8" t="s">
        <v>10</v>
      </c>
      <c r="D8" t="s">
        <v>18</v>
      </c>
      <c r="E8" t="s">
        <v>19</v>
      </c>
      <c r="F8" t="s">
        <v>12</v>
      </c>
      <c r="G8" t="s">
        <v>19</v>
      </c>
      <c r="H8" t="s">
        <v>41</v>
      </c>
      <c r="I8" t="s">
        <v>20</v>
      </c>
      <c r="J8" t="s">
        <v>12</v>
      </c>
    </row>
    <row r="9" spans="1:10" x14ac:dyDescent="0.2">
      <c r="A9" t="s">
        <v>60</v>
      </c>
      <c r="B9">
        <v>9.77</v>
      </c>
      <c r="C9" t="s">
        <v>10</v>
      </c>
      <c r="D9" t="s">
        <v>21</v>
      </c>
      <c r="E9" t="s">
        <v>19</v>
      </c>
      <c r="F9" t="s">
        <v>12</v>
      </c>
      <c r="G9" t="s">
        <v>19</v>
      </c>
      <c r="H9" t="s">
        <v>41</v>
      </c>
      <c r="I9" t="s">
        <v>20</v>
      </c>
      <c r="J9" t="s">
        <v>12</v>
      </c>
    </row>
    <row r="10" spans="1:10" x14ac:dyDescent="0.2">
      <c r="A10" t="s">
        <v>60</v>
      </c>
      <c r="B10">
        <v>9.77</v>
      </c>
      <c r="C10" t="s">
        <v>10</v>
      </c>
      <c r="D10" t="s">
        <v>22</v>
      </c>
      <c r="E10" t="s">
        <v>19</v>
      </c>
      <c r="F10" t="s">
        <v>12</v>
      </c>
      <c r="G10" t="s">
        <v>19</v>
      </c>
      <c r="H10" t="s">
        <v>41</v>
      </c>
      <c r="I10" t="s">
        <v>20</v>
      </c>
      <c r="J10" t="s">
        <v>12</v>
      </c>
    </row>
    <row r="11" spans="1:10" x14ac:dyDescent="0.2">
      <c r="A11" t="s">
        <v>60</v>
      </c>
      <c r="B11">
        <v>9.77</v>
      </c>
      <c r="C11" t="s">
        <v>10</v>
      </c>
      <c r="D11" t="s">
        <v>23</v>
      </c>
      <c r="E11" t="s">
        <v>19</v>
      </c>
      <c r="F11" t="s">
        <v>12</v>
      </c>
      <c r="G11" t="s">
        <v>19</v>
      </c>
      <c r="H11" t="s">
        <v>41</v>
      </c>
      <c r="I11" t="s">
        <v>20</v>
      </c>
      <c r="J11" t="s">
        <v>12</v>
      </c>
    </row>
    <row r="12" spans="1:10" x14ac:dyDescent="0.2">
      <c r="A12" t="s">
        <v>60</v>
      </c>
      <c r="B12">
        <v>9.77</v>
      </c>
      <c r="C12" t="s">
        <v>10</v>
      </c>
      <c r="D12" t="s">
        <v>24</v>
      </c>
      <c r="E12">
        <v>36079</v>
      </c>
      <c r="F12" t="s">
        <v>12</v>
      </c>
      <c r="G12">
        <v>295009</v>
      </c>
      <c r="H12" t="s">
        <v>41</v>
      </c>
      <c r="I12" t="s">
        <v>67</v>
      </c>
      <c r="J12" t="s">
        <v>12</v>
      </c>
    </row>
    <row r="13" spans="1:10" x14ac:dyDescent="0.2">
      <c r="A13" t="s">
        <v>60</v>
      </c>
      <c r="B13">
        <v>9.77</v>
      </c>
      <c r="C13" t="s">
        <v>10</v>
      </c>
      <c r="D13" t="s">
        <v>25</v>
      </c>
      <c r="E13" t="s">
        <v>19</v>
      </c>
      <c r="F13" t="s">
        <v>12</v>
      </c>
      <c r="G13" t="s">
        <v>19</v>
      </c>
      <c r="H13" t="s">
        <v>41</v>
      </c>
      <c r="I13" t="s">
        <v>20</v>
      </c>
      <c r="J13" t="s">
        <v>12</v>
      </c>
    </row>
    <row r="14" spans="1:10" x14ac:dyDescent="0.2">
      <c r="A14" t="s">
        <v>60</v>
      </c>
      <c r="B14">
        <v>9.77</v>
      </c>
      <c r="C14" t="s">
        <v>10</v>
      </c>
      <c r="D14" t="s">
        <v>26</v>
      </c>
      <c r="E14">
        <v>277287</v>
      </c>
      <c r="F14" t="s">
        <v>12</v>
      </c>
      <c r="G14">
        <v>4529622</v>
      </c>
      <c r="H14" t="s">
        <v>41</v>
      </c>
      <c r="I14" t="s">
        <v>68</v>
      </c>
      <c r="J14" t="s">
        <v>12</v>
      </c>
    </row>
    <row r="15" spans="1:10" x14ac:dyDescent="0.2">
      <c r="A15" t="s">
        <v>60</v>
      </c>
      <c r="B15">
        <v>9.77</v>
      </c>
      <c r="C15" t="s">
        <v>10</v>
      </c>
      <c r="D15" t="s">
        <v>27</v>
      </c>
      <c r="E15">
        <v>316859</v>
      </c>
      <c r="F15" t="s">
        <v>12</v>
      </c>
      <c r="G15">
        <v>3678478</v>
      </c>
      <c r="H15" t="s">
        <v>41</v>
      </c>
      <c r="I15" t="s">
        <v>69</v>
      </c>
      <c r="J15" t="s">
        <v>12</v>
      </c>
    </row>
    <row r="16" spans="1:10" x14ac:dyDescent="0.2">
      <c r="A16" t="s">
        <v>60</v>
      </c>
      <c r="B16">
        <v>9.77</v>
      </c>
      <c r="C16" t="s">
        <v>10</v>
      </c>
      <c r="D16" t="s">
        <v>28</v>
      </c>
      <c r="E16">
        <v>253417</v>
      </c>
      <c r="F16" t="s">
        <v>12</v>
      </c>
      <c r="G16">
        <v>3507887</v>
      </c>
      <c r="H16" t="s">
        <v>41</v>
      </c>
      <c r="I16" t="s">
        <v>70</v>
      </c>
      <c r="J16" t="s">
        <v>12</v>
      </c>
    </row>
    <row r="17" spans="1:10" x14ac:dyDescent="0.2">
      <c r="A17" t="s">
        <v>60</v>
      </c>
      <c r="B17">
        <v>9.77</v>
      </c>
      <c r="C17" t="s">
        <v>10</v>
      </c>
      <c r="D17" t="s">
        <v>29</v>
      </c>
      <c r="E17">
        <v>350213</v>
      </c>
      <c r="F17" t="s">
        <v>12</v>
      </c>
      <c r="G17">
        <v>4601897</v>
      </c>
      <c r="H17" t="s">
        <v>41</v>
      </c>
      <c r="I17" t="s">
        <v>71</v>
      </c>
      <c r="J17" t="s">
        <v>12</v>
      </c>
    </row>
    <row r="18" spans="1:10" x14ac:dyDescent="0.2">
      <c r="A18" t="s">
        <v>60</v>
      </c>
      <c r="B18">
        <v>9.77</v>
      </c>
      <c r="C18" t="s">
        <v>10</v>
      </c>
      <c r="D18" t="s">
        <v>30</v>
      </c>
      <c r="E18">
        <v>236663</v>
      </c>
      <c r="F18" t="s">
        <v>12</v>
      </c>
      <c r="G18">
        <v>3346574</v>
      </c>
      <c r="H18" t="s">
        <v>41</v>
      </c>
      <c r="I18" t="s">
        <v>72</v>
      </c>
      <c r="J18" t="s">
        <v>12</v>
      </c>
    </row>
    <row r="19" spans="1:10" x14ac:dyDescent="0.2">
      <c r="A19" t="s">
        <v>60</v>
      </c>
      <c r="B19">
        <v>9.77</v>
      </c>
      <c r="C19" t="s">
        <v>10</v>
      </c>
      <c r="D19" t="s">
        <v>31</v>
      </c>
      <c r="E19">
        <v>253141</v>
      </c>
      <c r="F19" t="s">
        <v>12</v>
      </c>
      <c r="G19">
        <v>4098210</v>
      </c>
      <c r="H19" t="s">
        <v>41</v>
      </c>
      <c r="I19" t="s">
        <v>73</v>
      </c>
      <c r="J19" t="s">
        <v>12</v>
      </c>
    </row>
    <row r="20" spans="1:10" x14ac:dyDescent="0.2">
      <c r="A20" t="s">
        <v>60</v>
      </c>
      <c r="B20">
        <v>9.77</v>
      </c>
      <c r="C20" t="s">
        <v>10</v>
      </c>
      <c r="D20" t="s">
        <v>32</v>
      </c>
      <c r="E20">
        <v>1108324</v>
      </c>
      <c r="F20" t="s">
        <v>12</v>
      </c>
      <c r="G20">
        <v>17848958</v>
      </c>
      <c r="H20" t="s">
        <v>41</v>
      </c>
      <c r="I20" t="s">
        <v>74</v>
      </c>
      <c r="J20" t="s">
        <v>12</v>
      </c>
    </row>
    <row r="21" spans="1:10" x14ac:dyDescent="0.2">
      <c r="A21" t="s">
        <v>60</v>
      </c>
      <c r="B21">
        <v>9.77</v>
      </c>
      <c r="C21" t="s">
        <v>10</v>
      </c>
      <c r="D21" t="s">
        <v>33</v>
      </c>
      <c r="E21">
        <v>1153043</v>
      </c>
      <c r="F21" t="s">
        <v>12</v>
      </c>
      <c r="G21">
        <v>17680711</v>
      </c>
      <c r="H21" t="s">
        <v>41</v>
      </c>
      <c r="I21" t="s">
        <v>75</v>
      </c>
      <c r="J21" t="s">
        <v>12</v>
      </c>
    </row>
    <row r="22" spans="1:10" x14ac:dyDescent="0.2">
      <c r="A22" t="s">
        <v>60</v>
      </c>
      <c r="B22">
        <v>9.77</v>
      </c>
      <c r="C22" t="s">
        <v>10</v>
      </c>
      <c r="D22" t="s">
        <v>34</v>
      </c>
      <c r="E22">
        <v>1203730</v>
      </c>
      <c r="F22" t="s">
        <v>12</v>
      </c>
      <c r="G22">
        <v>17622883</v>
      </c>
      <c r="H22" t="s">
        <v>41</v>
      </c>
      <c r="I22" t="s">
        <v>76</v>
      </c>
      <c r="J22" t="s">
        <v>12</v>
      </c>
    </row>
    <row r="23" spans="1:10" x14ac:dyDescent="0.2">
      <c r="A23" t="s">
        <v>60</v>
      </c>
      <c r="B23">
        <v>9.77</v>
      </c>
      <c r="C23" t="s">
        <v>10</v>
      </c>
      <c r="D23" t="s">
        <v>35</v>
      </c>
      <c r="E23">
        <v>1237598</v>
      </c>
      <c r="F23" t="s">
        <v>12</v>
      </c>
      <c r="G23">
        <v>18862463</v>
      </c>
      <c r="H23" t="s">
        <v>41</v>
      </c>
      <c r="I23" t="s">
        <v>77</v>
      </c>
      <c r="J23" t="s">
        <v>12</v>
      </c>
    </row>
    <row r="24" spans="1:10" x14ac:dyDescent="0.2">
      <c r="A24" t="s">
        <v>60</v>
      </c>
      <c r="B24">
        <v>9.77</v>
      </c>
      <c r="C24" t="s">
        <v>10</v>
      </c>
      <c r="D24" t="s">
        <v>36</v>
      </c>
      <c r="E24">
        <v>1139154</v>
      </c>
      <c r="F24" t="s">
        <v>12</v>
      </c>
      <c r="G24">
        <v>18898639</v>
      </c>
      <c r="H24" t="s">
        <v>41</v>
      </c>
      <c r="I24" t="s">
        <v>78</v>
      </c>
      <c r="J24" t="s">
        <v>12</v>
      </c>
    </row>
    <row r="25" spans="1:10" x14ac:dyDescent="0.2">
      <c r="A25" t="s">
        <v>60</v>
      </c>
      <c r="B25">
        <v>9.77</v>
      </c>
      <c r="C25" t="s">
        <v>10</v>
      </c>
      <c r="D25" t="s">
        <v>37</v>
      </c>
      <c r="E25">
        <v>1011349</v>
      </c>
      <c r="F25" t="s">
        <v>12</v>
      </c>
      <c r="G25">
        <v>17624914</v>
      </c>
      <c r="H25" t="s">
        <v>41</v>
      </c>
      <c r="I25" t="s">
        <v>79</v>
      </c>
      <c r="J2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80</v>
      </c>
      <c r="B2">
        <v>9.77</v>
      </c>
      <c r="C2" t="s">
        <v>10</v>
      </c>
      <c r="D2" t="s">
        <v>11</v>
      </c>
      <c r="E2">
        <v>4009349</v>
      </c>
      <c r="F2" t="s">
        <v>12</v>
      </c>
      <c r="G2">
        <v>55850093</v>
      </c>
      <c r="H2" t="s">
        <v>81</v>
      </c>
      <c r="I2" t="s">
        <v>82</v>
      </c>
      <c r="J2" t="s">
        <v>12</v>
      </c>
    </row>
    <row r="3" spans="1:10" x14ac:dyDescent="0.2">
      <c r="A3" t="s">
        <v>80</v>
      </c>
      <c r="B3">
        <v>9.77</v>
      </c>
      <c r="C3" t="s">
        <v>10</v>
      </c>
      <c r="D3" t="s">
        <v>13</v>
      </c>
      <c r="E3">
        <v>3471609</v>
      </c>
      <c r="F3" t="s">
        <v>12</v>
      </c>
      <c r="G3">
        <v>50743586</v>
      </c>
      <c r="H3" t="s">
        <v>81</v>
      </c>
      <c r="I3" t="s">
        <v>83</v>
      </c>
      <c r="J3" t="s">
        <v>12</v>
      </c>
    </row>
    <row r="4" spans="1:10" x14ac:dyDescent="0.2">
      <c r="A4" t="s">
        <v>80</v>
      </c>
      <c r="B4">
        <v>9.77</v>
      </c>
      <c r="C4" t="s">
        <v>10</v>
      </c>
      <c r="D4" t="s">
        <v>14</v>
      </c>
      <c r="E4">
        <v>3599805</v>
      </c>
      <c r="F4" t="s">
        <v>12</v>
      </c>
      <c r="G4">
        <v>49357046</v>
      </c>
      <c r="H4" t="s">
        <v>81</v>
      </c>
      <c r="I4" t="s">
        <v>84</v>
      </c>
      <c r="J4" t="s">
        <v>12</v>
      </c>
    </row>
    <row r="5" spans="1:10" x14ac:dyDescent="0.2">
      <c r="A5" t="s">
        <v>80</v>
      </c>
      <c r="B5">
        <v>9.77</v>
      </c>
      <c r="C5" t="s">
        <v>10</v>
      </c>
      <c r="D5" t="s">
        <v>15</v>
      </c>
      <c r="E5">
        <v>3600066</v>
      </c>
      <c r="F5" t="s">
        <v>12</v>
      </c>
      <c r="G5">
        <v>54931139</v>
      </c>
      <c r="H5" t="s">
        <v>81</v>
      </c>
      <c r="I5" t="s">
        <v>85</v>
      </c>
      <c r="J5" t="s">
        <v>12</v>
      </c>
    </row>
    <row r="6" spans="1:10" x14ac:dyDescent="0.2">
      <c r="A6" t="s">
        <v>80</v>
      </c>
      <c r="B6">
        <v>9.77</v>
      </c>
      <c r="C6" t="s">
        <v>10</v>
      </c>
      <c r="D6" t="s">
        <v>16</v>
      </c>
      <c r="E6">
        <v>3400641</v>
      </c>
      <c r="F6" t="s">
        <v>12</v>
      </c>
      <c r="G6">
        <v>52409957</v>
      </c>
      <c r="H6" t="s">
        <v>81</v>
      </c>
      <c r="I6" t="s">
        <v>86</v>
      </c>
      <c r="J6" t="s">
        <v>12</v>
      </c>
    </row>
    <row r="7" spans="1:10" x14ac:dyDescent="0.2">
      <c r="A7" t="s">
        <v>80</v>
      </c>
      <c r="B7">
        <v>9.77</v>
      </c>
      <c r="C7" t="s">
        <v>10</v>
      </c>
      <c r="D7" t="s">
        <v>17</v>
      </c>
      <c r="E7">
        <v>3615089</v>
      </c>
      <c r="F7" t="s">
        <v>12</v>
      </c>
      <c r="G7">
        <v>52472618</v>
      </c>
      <c r="H7" t="s">
        <v>81</v>
      </c>
      <c r="I7" t="s">
        <v>87</v>
      </c>
      <c r="J7" t="s">
        <v>12</v>
      </c>
    </row>
    <row r="8" spans="1:10" x14ac:dyDescent="0.2">
      <c r="A8" t="s">
        <v>80</v>
      </c>
      <c r="B8">
        <v>9.77</v>
      </c>
      <c r="C8" t="s">
        <v>10</v>
      </c>
      <c r="D8" t="s">
        <v>18</v>
      </c>
      <c r="E8">
        <v>9544622</v>
      </c>
      <c r="F8" t="s">
        <v>12</v>
      </c>
      <c r="G8">
        <v>154870248</v>
      </c>
      <c r="H8" t="s">
        <v>81</v>
      </c>
      <c r="I8" t="s">
        <v>88</v>
      </c>
      <c r="J8" t="s">
        <v>12</v>
      </c>
    </row>
    <row r="9" spans="1:10" x14ac:dyDescent="0.2">
      <c r="A9" t="s">
        <v>80</v>
      </c>
      <c r="B9">
        <v>9.77</v>
      </c>
      <c r="C9" t="s">
        <v>10</v>
      </c>
      <c r="D9" t="s">
        <v>21</v>
      </c>
      <c r="E9">
        <v>10263056</v>
      </c>
      <c r="F9" t="s">
        <v>12</v>
      </c>
      <c r="G9">
        <v>155270838</v>
      </c>
      <c r="H9" t="s">
        <v>81</v>
      </c>
      <c r="I9" t="s">
        <v>89</v>
      </c>
      <c r="J9" t="s">
        <v>12</v>
      </c>
    </row>
    <row r="10" spans="1:10" x14ac:dyDescent="0.2">
      <c r="A10" t="s">
        <v>80</v>
      </c>
      <c r="B10">
        <v>9.77</v>
      </c>
      <c r="C10" t="s">
        <v>10</v>
      </c>
      <c r="D10" t="s">
        <v>22</v>
      </c>
      <c r="E10">
        <v>9294653</v>
      </c>
      <c r="F10" t="s">
        <v>12</v>
      </c>
      <c r="G10">
        <v>152716575</v>
      </c>
      <c r="H10" t="s">
        <v>81</v>
      </c>
      <c r="I10" t="s">
        <v>90</v>
      </c>
      <c r="J10" t="s">
        <v>12</v>
      </c>
    </row>
    <row r="11" spans="1:10" x14ac:dyDescent="0.2">
      <c r="A11" t="s">
        <v>80</v>
      </c>
      <c r="B11">
        <v>9.77</v>
      </c>
      <c r="C11" t="s">
        <v>10</v>
      </c>
      <c r="D11" t="s">
        <v>23</v>
      </c>
      <c r="E11">
        <v>9765341</v>
      </c>
      <c r="F11" t="s">
        <v>12</v>
      </c>
      <c r="G11">
        <v>154597342</v>
      </c>
      <c r="H11" t="s">
        <v>81</v>
      </c>
      <c r="I11" t="s">
        <v>91</v>
      </c>
      <c r="J11" t="s">
        <v>12</v>
      </c>
    </row>
    <row r="12" spans="1:10" x14ac:dyDescent="0.2">
      <c r="A12" t="s">
        <v>80</v>
      </c>
      <c r="B12">
        <v>9.77</v>
      </c>
      <c r="C12" t="s">
        <v>10</v>
      </c>
      <c r="D12" t="s">
        <v>24</v>
      </c>
      <c r="E12">
        <v>9868008</v>
      </c>
      <c r="F12" t="s">
        <v>12</v>
      </c>
      <c r="G12">
        <v>154574839</v>
      </c>
      <c r="H12" t="s">
        <v>81</v>
      </c>
      <c r="I12" t="s">
        <v>92</v>
      </c>
      <c r="J12" t="s">
        <v>12</v>
      </c>
    </row>
    <row r="13" spans="1:10" x14ac:dyDescent="0.2">
      <c r="A13" t="s">
        <v>80</v>
      </c>
      <c r="B13">
        <v>9.77</v>
      </c>
      <c r="C13" t="s">
        <v>10</v>
      </c>
      <c r="D13" t="s">
        <v>25</v>
      </c>
      <c r="E13">
        <v>10015087</v>
      </c>
      <c r="F13" t="s">
        <v>12</v>
      </c>
      <c r="G13">
        <v>151276368</v>
      </c>
      <c r="H13" t="s">
        <v>81</v>
      </c>
      <c r="I13" t="s">
        <v>93</v>
      </c>
      <c r="J13" t="s">
        <v>12</v>
      </c>
    </row>
    <row r="14" spans="1:10" x14ac:dyDescent="0.2">
      <c r="A14" t="s">
        <v>80</v>
      </c>
      <c r="B14">
        <v>9.77</v>
      </c>
      <c r="C14" t="s">
        <v>10</v>
      </c>
      <c r="D14" t="s">
        <v>26</v>
      </c>
      <c r="E14">
        <v>9358643</v>
      </c>
      <c r="F14" t="s">
        <v>12</v>
      </c>
      <c r="G14">
        <v>141240740</v>
      </c>
      <c r="H14" t="s">
        <v>81</v>
      </c>
      <c r="I14" t="s">
        <v>94</v>
      </c>
      <c r="J14" t="s">
        <v>12</v>
      </c>
    </row>
    <row r="15" spans="1:10" x14ac:dyDescent="0.2">
      <c r="A15" t="s">
        <v>80</v>
      </c>
      <c r="B15">
        <v>9.77</v>
      </c>
      <c r="C15" t="s">
        <v>10</v>
      </c>
      <c r="D15" t="s">
        <v>27</v>
      </c>
      <c r="E15">
        <v>9060393</v>
      </c>
      <c r="F15" t="s">
        <v>12</v>
      </c>
      <c r="G15">
        <v>138447235</v>
      </c>
      <c r="H15" t="s">
        <v>81</v>
      </c>
      <c r="I15" t="s">
        <v>95</v>
      </c>
      <c r="J15" t="s">
        <v>12</v>
      </c>
    </row>
    <row r="16" spans="1:10" x14ac:dyDescent="0.2">
      <c r="A16" t="s">
        <v>80</v>
      </c>
      <c r="B16">
        <v>9.77</v>
      </c>
      <c r="C16" t="s">
        <v>10</v>
      </c>
      <c r="D16" t="s">
        <v>28</v>
      </c>
      <c r="E16">
        <v>9277227</v>
      </c>
      <c r="F16" t="s">
        <v>12</v>
      </c>
      <c r="G16">
        <v>143357292</v>
      </c>
      <c r="H16" t="s">
        <v>81</v>
      </c>
      <c r="I16" t="s">
        <v>96</v>
      </c>
      <c r="J16" t="s">
        <v>12</v>
      </c>
    </row>
    <row r="17" spans="1:10" x14ac:dyDescent="0.2">
      <c r="A17" t="s">
        <v>80</v>
      </c>
      <c r="B17">
        <v>9.77</v>
      </c>
      <c r="C17" t="s">
        <v>10</v>
      </c>
      <c r="D17" t="s">
        <v>29</v>
      </c>
      <c r="E17">
        <v>8752853</v>
      </c>
      <c r="F17" t="s">
        <v>12</v>
      </c>
      <c r="G17">
        <v>140875457</v>
      </c>
      <c r="H17" t="s">
        <v>81</v>
      </c>
      <c r="I17" t="s">
        <v>97</v>
      </c>
      <c r="J17" t="s">
        <v>12</v>
      </c>
    </row>
    <row r="18" spans="1:10" x14ac:dyDescent="0.2">
      <c r="A18" t="s">
        <v>80</v>
      </c>
      <c r="B18">
        <v>9.77</v>
      </c>
      <c r="C18" t="s">
        <v>10</v>
      </c>
      <c r="D18" t="s">
        <v>30</v>
      </c>
      <c r="E18">
        <v>9973569</v>
      </c>
      <c r="F18" t="s">
        <v>12</v>
      </c>
      <c r="G18">
        <v>146886242</v>
      </c>
      <c r="H18" t="s">
        <v>81</v>
      </c>
      <c r="I18" t="s">
        <v>98</v>
      </c>
      <c r="J18" t="s">
        <v>12</v>
      </c>
    </row>
    <row r="19" spans="1:10" x14ac:dyDescent="0.2">
      <c r="A19" t="s">
        <v>80</v>
      </c>
      <c r="B19">
        <v>9.77</v>
      </c>
      <c r="C19" t="s">
        <v>10</v>
      </c>
      <c r="D19" t="s">
        <v>31</v>
      </c>
      <c r="E19">
        <v>9379071</v>
      </c>
      <c r="F19" t="s">
        <v>12</v>
      </c>
      <c r="G19">
        <v>150953564</v>
      </c>
      <c r="H19" t="s">
        <v>81</v>
      </c>
      <c r="I19" t="s">
        <v>99</v>
      </c>
      <c r="J19" t="s">
        <v>12</v>
      </c>
    </row>
    <row r="20" spans="1:10" x14ac:dyDescent="0.2">
      <c r="A20" t="s">
        <v>80</v>
      </c>
      <c r="B20">
        <v>9.77</v>
      </c>
      <c r="C20" t="s">
        <v>10</v>
      </c>
      <c r="D20" t="s">
        <v>32</v>
      </c>
      <c r="E20">
        <v>7696372</v>
      </c>
      <c r="F20" t="s">
        <v>12</v>
      </c>
      <c r="G20">
        <v>121095236</v>
      </c>
      <c r="H20" t="s">
        <v>81</v>
      </c>
      <c r="I20" t="s">
        <v>100</v>
      </c>
      <c r="J20" t="s">
        <v>12</v>
      </c>
    </row>
    <row r="21" spans="1:10" x14ac:dyDescent="0.2">
      <c r="A21" t="s">
        <v>80</v>
      </c>
      <c r="B21">
        <v>9.77</v>
      </c>
      <c r="C21" t="s">
        <v>10</v>
      </c>
      <c r="D21" t="s">
        <v>33</v>
      </c>
      <c r="E21">
        <v>7958711</v>
      </c>
      <c r="F21" t="s">
        <v>12</v>
      </c>
      <c r="G21">
        <v>120796438</v>
      </c>
      <c r="H21" t="s">
        <v>81</v>
      </c>
      <c r="I21" t="s">
        <v>101</v>
      </c>
      <c r="J21" t="s">
        <v>12</v>
      </c>
    </row>
    <row r="22" spans="1:10" x14ac:dyDescent="0.2">
      <c r="A22" t="s">
        <v>80</v>
      </c>
      <c r="B22">
        <v>9.77</v>
      </c>
      <c r="C22" t="s">
        <v>10</v>
      </c>
      <c r="D22" t="s">
        <v>34</v>
      </c>
      <c r="E22">
        <v>8601843</v>
      </c>
      <c r="F22" t="s">
        <v>12</v>
      </c>
      <c r="G22">
        <v>129514148</v>
      </c>
      <c r="H22" t="s">
        <v>81</v>
      </c>
      <c r="I22" t="s">
        <v>102</v>
      </c>
      <c r="J22" t="s">
        <v>12</v>
      </c>
    </row>
    <row r="23" spans="1:10" x14ac:dyDescent="0.2">
      <c r="A23" t="s">
        <v>80</v>
      </c>
      <c r="B23">
        <v>9.77</v>
      </c>
      <c r="C23" t="s">
        <v>10</v>
      </c>
      <c r="D23" t="s">
        <v>35</v>
      </c>
      <c r="E23">
        <v>7833836</v>
      </c>
      <c r="F23" t="s">
        <v>12</v>
      </c>
      <c r="G23">
        <v>120176572</v>
      </c>
      <c r="H23" t="s">
        <v>81</v>
      </c>
      <c r="I23" t="s">
        <v>103</v>
      </c>
      <c r="J23" t="s">
        <v>12</v>
      </c>
    </row>
    <row r="24" spans="1:10" x14ac:dyDescent="0.2">
      <c r="A24" t="s">
        <v>80</v>
      </c>
      <c r="B24">
        <v>9.77</v>
      </c>
      <c r="C24" t="s">
        <v>10</v>
      </c>
      <c r="D24" t="s">
        <v>36</v>
      </c>
      <c r="E24">
        <v>8529585</v>
      </c>
      <c r="F24" t="s">
        <v>12</v>
      </c>
      <c r="G24">
        <v>128293161</v>
      </c>
      <c r="H24" t="s">
        <v>81</v>
      </c>
      <c r="I24" t="s">
        <v>104</v>
      </c>
      <c r="J24" t="s">
        <v>12</v>
      </c>
    </row>
    <row r="25" spans="1:10" x14ac:dyDescent="0.2">
      <c r="A25" t="s">
        <v>80</v>
      </c>
      <c r="B25">
        <v>9.77</v>
      </c>
      <c r="C25" t="s">
        <v>10</v>
      </c>
      <c r="D25" t="s">
        <v>37</v>
      </c>
      <c r="E25">
        <v>8446393</v>
      </c>
      <c r="F25" t="s">
        <v>12</v>
      </c>
      <c r="G25">
        <v>124840279</v>
      </c>
      <c r="H25" t="s">
        <v>81</v>
      </c>
      <c r="I25" t="s">
        <v>105</v>
      </c>
      <c r="J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106</v>
      </c>
      <c r="B2">
        <v>9.77</v>
      </c>
      <c r="C2" t="s">
        <v>10</v>
      </c>
      <c r="D2" t="s">
        <v>11</v>
      </c>
      <c r="E2">
        <v>8251107</v>
      </c>
      <c r="F2" t="s">
        <v>12</v>
      </c>
      <c r="G2">
        <v>118593414</v>
      </c>
      <c r="H2" t="s">
        <v>81</v>
      </c>
      <c r="I2" t="s">
        <v>107</v>
      </c>
      <c r="J2" t="s">
        <v>12</v>
      </c>
    </row>
    <row r="3" spans="1:10" x14ac:dyDescent="0.2">
      <c r="A3" t="s">
        <v>106</v>
      </c>
      <c r="B3">
        <v>9.77</v>
      </c>
      <c r="C3" t="s">
        <v>10</v>
      </c>
      <c r="D3" t="s">
        <v>13</v>
      </c>
      <c r="E3">
        <v>7330135</v>
      </c>
      <c r="F3" t="s">
        <v>12</v>
      </c>
      <c r="G3">
        <v>110248720</v>
      </c>
      <c r="H3" t="s">
        <v>81</v>
      </c>
      <c r="I3" t="s">
        <v>38</v>
      </c>
      <c r="J3" t="s">
        <v>12</v>
      </c>
    </row>
    <row r="4" spans="1:10" x14ac:dyDescent="0.2">
      <c r="A4" t="s">
        <v>106</v>
      </c>
      <c r="B4">
        <v>9.77</v>
      </c>
      <c r="C4" t="s">
        <v>10</v>
      </c>
      <c r="D4" t="s">
        <v>14</v>
      </c>
      <c r="E4">
        <v>7746112</v>
      </c>
      <c r="F4" t="s">
        <v>12</v>
      </c>
      <c r="G4">
        <v>106119312</v>
      </c>
      <c r="H4" t="s">
        <v>81</v>
      </c>
      <c r="I4" t="s">
        <v>38</v>
      </c>
      <c r="J4" t="s">
        <v>12</v>
      </c>
    </row>
    <row r="5" spans="1:10" x14ac:dyDescent="0.2">
      <c r="A5" t="s">
        <v>106</v>
      </c>
      <c r="B5">
        <v>9.77</v>
      </c>
      <c r="C5" t="s">
        <v>10</v>
      </c>
      <c r="D5" t="s">
        <v>15</v>
      </c>
      <c r="E5">
        <v>7383106</v>
      </c>
      <c r="F5" t="s">
        <v>12</v>
      </c>
      <c r="G5">
        <v>119804284</v>
      </c>
      <c r="H5" t="s">
        <v>81</v>
      </c>
      <c r="I5" t="s">
        <v>108</v>
      </c>
      <c r="J5" t="s">
        <v>12</v>
      </c>
    </row>
    <row r="6" spans="1:10" x14ac:dyDescent="0.2">
      <c r="A6" t="s">
        <v>106</v>
      </c>
      <c r="B6">
        <v>9.77</v>
      </c>
      <c r="C6" t="s">
        <v>10</v>
      </c>
      <c r="D6" t="s">
        <v>16</v>
      </c>
      <c r="E6">
        <v>6802043</v>
      </c>
      <c r="F6" t="s">
        <v>12</v>
      </c>
      <c r="G6">
        <v>106640559</v>
      </c>
      <c r="H6" t="s">
        <v>81</v>
      </c>
      <c r="I6" t="s">
        <v>109</v>
      </c>
      <c r="J6" t="s">
        <v>12</v>
      </c>
    </row>
    <row r="7" spans="1:10" x14ac:dyDescent="0.2">
      <c r="A7" t="s">
        <v>106</v>
      </c>
      <c r="B7">
        <v>9.77</v>
      </c>
      <c r="C7" t="s">
        <v>10</v>
      </c>
      <c r="D7" t="s">
        <v>17</v>
      </c>
      <c r="E7">
        <v>7891555</v>
      </c>
      <c r="F7" t="s">
        <v>12</v>
      </c>
      <c r="G7">
        <v>117234343</v>
      </c>
      <c r="H7" t="s">
        <v>81</v>
      </c>
      <c r="I7" t="s">
        <v>110</v>
      </c>
      <c r="J7" t="s">
        <v>12</v>
      </c>
    </row>
    <row r="8" spans="1:10" x14ac:dyDescent="0.2">
      <c r="A8" t="s">
        <v>106</v>
      </c>
      <c r="B8">
        <v>9.77</v>
      </c>
      <c r="C8" t="s">
        <v>10</v>
      </c>
      <c r="D8" t="s">
        <v>18</v>
      </c>
      <c r="E8">
        <v>9617998</v>
      </c>
      <c r="F8" t="s">
        <v>12</v>
      </c>
      <c r="G8">
        <v>172959509</v>
      </c>
      <c r="H8" t="s">
        <v>81</v>
      </c>
      <c r="I8" t="s">
        <v>38</v>
      </c>
      <c r="J8" t="s">
        <v>12</v>
      </c>
    </row>
    <row r="9" spans="1:10" x14ac:dyDescent="0.2">
      <c r="A9" t="s">
        <v>106</v>
      </c>
      <c r="B9">
        <v>9.77</v>
      </c>
      <c r="C9" t="s">
        <v>10</v>
      </c>
      <c r="D9" t="s">
        <v>21</v>
      </c>
      <c r="E9">
        <v>10784590</v>
      </c>
      <c r="F9" t="s">
        <v>12</v>
      </c>
      <c r="G9">
        <v>175722460</v>
      </c>
      <c r="H9" t="s">
        <v>81</v>
      </c>
      <c r="I9" t="s">
        <v>38</v>
      </c>
      <c r="J9" t="s">
        <v>12</v>
      </c>
    </row>
    <row r="10" spans="1:10" x14ac:dyDescent="0.2">
      <c r="A10" t="s">
        <v>106</v>
      </c>
      <c r="B10">
        <v>9.77</v>
      </c>
      <c r="C10" t="s">
        <v>10</v>
      </c>
      <c r="D10" t="s">
        <v>22</v>
      </c>
      <c r="E10">
        <v>10080874</v>
      </c>
      <c r="F10" t="s">
        <v>12</v>
      </c>
      <c r="G10">
        <v>180229270</v>
      </c>
      <c r="H10" t="s">
        <v>81</v>
      </c>
      <c r="I10" t="s">
        <v>38</v>
      </c>
      <c r="J10" t="s">
        <v>12</v>
      </c>
    </row>
    <row r="11" spans="1:10" x14ac:dyDescent="0.2">
      <c r="A11" t="s">
        <v>106</v>
      </c>
      <c r="B11">
        <v>9.77</v>
      </c>
      <c r="C11" t="s">
        <v>10</v>
      </c>
      <c r="D11" t="s">
        <v>23</v>
      </c>
      <c r="E11">
        <v>10482203</v>
      </c>
      <c r="F11" t="s">
        <v>12</v>
      </c>
      <c r="G11">
        <v>173574433</v>
      </c>
      <c r="H11" t="s">
        <v>81</v>
      </c>
      <c r="I11" t="s">
        <v>111</v>
      </c>
      <c r="J11" t="s">
        <v>12</v>
      </c>
    </row>
    <row r="12" spans="1:10" x14ac:dyDescent="0.2">
      <c r="A12" t="s">
        <v>106</v>
      </c>
      <c r="B12">
        <v>9.77</v>
      </c>
      <c r="C12" t="s">
        <v>10</v>
      </c>
      <c r="D12" t="s">
        <v>24</v>
      </c>
      <c r="E12">
        <v>10224709</v>
      </c>
      <c r="F12" t="s">
        <v>12</v>
      </c>
      <c r="G12">
        <v>175669250</v>
      </c>
      <c r="H12" t="s">
        <v>81</v>
      </c>
      <c r="I12" t="s">
        <v>38</v>
      </c>
      <c r="J12" t="s">
        <v>12</v>
      </c>
    </row>
    <row r="13" spans="1:10" x14ac:dyDescent="0.2">
      <c r="A13" t="s">
        <v>106</v>
      </c>
      <c r="B13">
        <v>9.77</v>
      </c>
      <c r="C13" t="s">
        <v>10</v>
      </c>
      <c r="D13" t="s">
        <v>25</v>
      </c>
      <c r="E13">
        <v>10780831</v>
      </c>
      <c r="F13" t="s">
        <v>12</v>
      </c>
      <c r="G13">
        <v>179337432</v>
      </c>
      <c r="H13" t="s">
        <v>81</v>
      </c>
      <c r="I13" t="s">
        <v>38</v>
      </c>
      <c r="J13" t="s">
        <v>12</v>
      </c>
    </row>
    <row r="14" spans="1:10" x14ac:dyDescent="0.2">
      <c r="A14" t="s">
        <v>106</v>
      </c>
      <c r="B14">
        <v>9.77</v>
      </c>
      <c r="C14" t="s">
        <v>10</v>
      </c>
      <c r="D14" t="s">
        <v>26</v>
      </c>
      <c r="E14">
        <v>10110615</v>
      </c>
      <c r="F14" t="s">
        <v>12</v>
      </c>
      <c r="G14">
        <v>161620678</v>
      </c>
      <c r="H14" t="s">
        <v>81</v>
      </c>
      <c r="I14" t="s">
        <v>112</v>
      </c>
      <c r="J14" t="s">
        <v>12</v>
      </c>
    </row>
    <row r="15" spans="1:10" x14ac:dyDescent="0.2">
      <c r="A15" t="s">
        <v>106</v>
      </c>
      <c r="B15">
        <v>9.77</v>
      </c>
      <c r="C15" t="s">
        <v>10</v>
      </c>
      <c r="D15" t="s">
        <v>27</v>
      </c>
      <c r="E15">
        <v>10529173</v>
      </c>
      <c r="F15" t="s">
        <v>12</v>
      </c>
      <c r="G15">
        <v>168060707</v>
      </c>
      <c r="H15" t="s">
        <v>81</v>
      </c>
      <c r="I15" t="s">
        <v>38</v>
      </c>
      <c r="J15" t="s">
        <v>12</v>
      </c>
    </row>
    <row r="16" spans="1:10" x14ac:dyDescent="0.2">
      <c r="A16" t="s">
        <v>106</v>
      </c>
      <c r="B16">
        <v>9.77</v>
      </c>
      <c r="C16" t="s">
        <v>10</v>
      </c>
      <c r="D16" t="s">
        <v>28</v>
      </c>
      <c r="E16">
        <v>10448210</v>
      </c>
      <c r="F16" t="s">
        <v>12</v>
      </c>
      <c r="G16">
        <v>175977617</v>
      </c>
      <c r="H16" t="s">
        <v>81</v>
      </c>
      <c r="I16" t="s">
        <v>38</v>
      </c>
      <c r="J16" t="s">
        <v>12</v>
      </c>
    </row>
    <row r="17" spans="1:10" x14ac:dyDescent="0.2">
      <c r="A17" t="s">
        <v>106</v>
      </c>
      <c r="B17">
        <v>9.77</v>
      </c>
      <c r="C17" t="s">
        <v>10</v>
      </c>
      <c r="D17" t="s">
        <v>29</v>
      </c>
      <c r="E17">
        <v>10827202</v>
      </c>
      <c r="F17" t="s">
        <v>12</v>
      </c>
      <c r="G17">
        <v>166656133</v>
      </c>
      <c r="H17" t="s">
        <v>81</v>
      </c>
      <c r="I17" t="s">
        <v>38</v>
      </c>
      <c r="J17" t="s">
        <v>12</v>
      </c>
    </row>
    <row r="18" spans="1:10" x14ac:dyDescent="0.2">
      <c r="A18" t="s">
        <v>106</v>
      </c>
      <c r="B18">
        <v>9.77</v>
      </c>
      <c r="C18" t="s">
        <v>10</v>
      </c>
      <c r="D18" t="s">
        <v>30</v>
      </c>
      <c r="E18">
        <v>10828488</v>
      </c>
      <c r="F18" t="s">
        <v>12</v>
      </c>
      <c r="G18">
        <v>176985253</v>
      </c>
      <c r="H18" t="s">
        <v>81</v>
      </c>
      <c r="I18" t="s">
        <v>38</v>
      </c>
      <c r="J18" t="s">
        <v>12</v>
      </c>
    </row>
    <row r="19" spans="1:10" x14ac:dyDescent="0.2">
      <c r="A19" t="s">
        <v>106</v>
      </c>
      <c r="B19">
        <v>9.77</v>
      </c>
      <c r="C19" t="s">
        <v>10</v>
      </c>
      <c r="D19" t="s">
        <v>31</v>
      </c>
      <c r="E19">
        <v>10897002</v>
      </c>
      <c r="F19" t="s">
        <v>12</v>
      </c>
      <c r="G19">
        <v>175443441</v>
      </c>
      <c r="H19" t="s">
        <v>81</v>
      </c>
      <c r="I19" t="s">
        <v>38</v>
      </c>
      <c r="J19" t="s">
        <v>12</v>
      </c>
    </row>
    <row r="20" spans="1:10" x14ac:dyDescent="0.2">
      <c r="A20" t="s">
        <v>106</v>
      </c>
      <c r="B20">
        <v>9.77</v>
      </c>
      <c r="C20" t="s">
        <v>10</v>
      </c>
      <c r="D20" t="s">
        <v>32</v>
      </c>
      <c r="E20">
        <v>9406039</v>
      </c>
      <c r="F20" t="s">
        <v>12</v>
      </c>
      <c r="G20">
        <v>148715799</v>
      </c>
      <c r="H20" t="s">
        <v>81</v>
      </c>
      <c r="I20" t="s">
        <v>38</v>
      </c>
      <c r="J20" t="s">
        <v>12</v>
      </c>
    </row>
    <row r="21" spans="1:10" x14ac:dyDescent="0.2">
      <c r="A21" t="s">
        <v>106</v>
      </c>
      <c r="B21">
        <v>9.77</v>
      </c>
      <c r="C21" t="s">
        <v>10</v>
      </c>
      <c r="D21" t="s">
        <v>33</v>
      </c>
      <c r="E21">
        <v>8755550</v>
      </c>
      <c r="F21" t="s">
        <v>12</v>
      </c>
      <c r="G21">
        <v>144717597</v>
      </c>
      <c r="H21" t="s">
        <v>81</v>
      </c>
      <c r="I21" t="s">
        <v>38</v>
      </c>
      <c r="J21" t="s">
        <v>12</v>
      </c>
    </row>
    <row r="22" spans="1:10" x14ac:dyDescent="0.2">
      <c r="A22" t="s">
        <v>106</v>
      </c>
      <c r="B22">
        <v>9.77</v>
      </c>
      <c r="C22" t="s">
        <v>10</v>
      </c>
      <c r="D22" t="s">
        <v>34</v>
      </c>
      <c r="E22">
        <v>10362357</v>
      </c>
      <c r="F22" t="s">
        <v>12</v>
      </c>
      <c r="G22">
        <v>154122465</v>
      </c>
      <c r="H22" t="s">
        <v>81</v>
      </c>
      <c r="I22" t="s">
        <v>38</v>
      </c>
      <c r="J22" t="s">
        <v>12</v>
      </c>
    </row>
    <row r="23" spans="1:10" x14ac:dyDescent="0.2">
      <c r="A23" t="s">
        <v>106</v>
      </c>
      <c r="B23">
        <v>9.77</v>
      </c>
      <c r="C23" t="s">
        <v>10</v>
      </c>
      <c r="D23" t="s">
        <v>35</v>
      </c>
      <c r="E23">
        <v>10045088</v>
      </c>
      <c r="F23" t="s">
        <v>12</v>
      </c>
      <c r="G23">
        <v>156626916</v>
      </c>
      <c r="H23" t="s">
        <v>81</v>
      </c>
      <c r="I23" t="s">
        <v>38</v>
      </c>
      <c r="J23" t="s">
        <v>12</v>
      </c>
    </row>
    <row r="24" spans="1:10" x14ac:dyDescent="0.2">
      <c r="A24" t="s">
        <v>106</v>
      </c>
      <c r="B24">
        <v>9.77</v>
      </c>
      <c r="C24" t="s">
        <v>10</v>
      </c>
      <c r="D24" t="s">
        <v>36</v>
      </c>
      <c r="E24">
        <v>10060905</v>
      </c>
      <c r="F24" t="s">
        <v>12</v>
      </c>
      <c r="G24">
        <v>162412997</v>
      </c>
      <c r="H24" t="s">
        <v>81</v>
      </c>
      <c r="I24" t="s">
        <v>38</v>
      </c>
      <c r="J24" t="s">
        <v>12</v>
      </c>
    </row>
    <row r="25" spans="1:10" x14ac:dyDescent="0.2">
      <c r="A25" t="s">
        <v>106</v>
      </c>
      <c r="B25">
        <v>9.77</v>
      </c>
      <c r="C25" t="s">
        <v>10</v>
      </c>
      <c r="D25" t="s">
        <v>37</v>
      </c>
      <c r="E25">
        <v>8926153</v>
      </c>
      <c r="F25" t="s">
        <v>12</v>
      </c>
      <c r="G25">
        <v>159917922</v>
      </c>
      <c r="H25" t="s">
        <v>81</v>
      </c>
      <c r="I25" t="s">
        <v>113</v>
      </c>
      <c r="J2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114</v>
      </c>
      <c r="B2">
        <v>9.77</v>
      </c>
      <c r="C2" t="s">
        <v>39</v>
      </c>
      <c r="D2" t="s">
        <v>11</v>
      </c>
      <c r="E2">
        <v>7475547</v>
      </c>
      <c r="F2" t="s">
        <v>12</v>
      </c>
      <c r="G2">
        <v>114276741</v>
      </c>
      <c r="H2" t="s">
        <v>115</v>
      </c>
      <c r="I2" t="s">
        <v>116</v>
      </c>
      <c r="J2" t="s">
        <v>117</v>
      </c>
    </row>
    <row r="3" spans="1:10" x14ac:dyDescent="0.2">
      <c r="A3" t="s">
        <v>114</v>
      </c>
      <c r="B3">
        <v>9.77</v>
      </c>
      <c r="C3" t="s">
        <v>39</v>
      </c>
      <c r="D3" t="s">
        <v>13</v>
      </c>
      <c r="E3">
        <v>7006509</v>
      </c>
      <c r="F3" t="s">
        <v>12</v>
      </c>
      <c r="G3">
        <v>110184241</v>
      </c>
      <c r="H3" t="s">
        <v>115</v>
      </c>
      <c r="I3" t="s">
        <v>118</v>
      </c>
      <c r="J3" t="s">
        <v>119</v>
      </c>
    </row>
    <row r="4" spans="1:10" x14ac:dyDescent="0.2">
      <c r="A4" t="s">
        <v>114</v>
      </c>
      <c r="B4">
        <v>9.77</v>
      </c>
      <c r="C4" t="s">
        <v>39</v>
      </c>
      <c r="D4" t="s">
        <v>14</v>
      </c>
      <c r="E4">
        <v>7863266</v>
      </c>
      <c r="F4" t="s">
        <v>12</v>
      </c>
      <c r="G4">
        <v>110508984</v>
      </c>
      <c r="H4" t="s">
        <v>115</v>
      </c>
      <c r="I4" t="s">
        <v>120</v>
      </c>
      <c r="J4" t="s">
        <v>121</v>
      </c>
    </row>
    <row r="5" spans="1:10" x14ac:dyDescent="0.2">
      <c r="A5" t="s">
        <v>114</v>
      </c>
      <c r="B5">
        <v>9.77</v>
      </c>
      <c r="C5" t="s">
        <v>39</v>
      </c>
      <c r="D5" t="s">
        <v>15</v>
      </c>
      <c r="E5">
        <v>7072173</v>
      </c>
      <c r="F5" t="s">
        <v>12</v>
      </c>
      <c r="G5">
        <v>116176613</v>
      </c>
      <c r="H5" t="s">
        <v>115</v>
      </c>
      <c r="I5" t="s">
        <v>122</v>
      </c>
      <c r="J5" t="s">
        <v>123</v>
      </c>
    </row>
    <row r="6" spans="1:10" x14ac:dyDescent="0.2">
      <c r="A6" t="s">
        <v>114</v>
      </c>
      <c r="B6">
        <v>9.77</v>
      </c>
      <c r="C6" t="s">
        <v>39</v>
      </c>
      <c r="D6" t="s">
        <v>16</v>
      </c>
      <c r="E6">
        <v>7579929</v>
      </c>
      <c r="F6" t="s">
        <v>12</v>
      </c>
      <c r="G6">
        <v>117086631</v>
      </c>
      <c r="H6" t="s">
        <v>115</v>
      </c>
      <c r="I6" t="s">
        <v>124</v>
      </c>
      <c r="J6" t="s">
        <v>125</v>
      </c>
    </row>
    <row r="7" spans="1:10" x14ac:dyDescent="0.2">
      <c r="A7" t="s">
        <v>114</v>
      </c>
      <c r="B7">
        <v>9.77</v>
      </c>
      <c r="C7" t="s">
        <v>39</v>
      </c>
      <c r="D7" t="s">
        <v>17</v>
      </c>
      <c r="E7">
        <v>7208288</v>
      </c>
      <c r="F7" t="s">
        <v>12</v>
      </c>
      <c r="G7">
        <v>108315376</v>
      </c>
      <c r="H7" t="s">
        <v>115</v>
      </c>
      <c r="I7" t="s">
        <v>126</v>
      </c>
      <c r="J7" t="s">
        <v>127</v>
      </c>
    </row>
    <row r="8" spans="1:10" x14ac:dyDescent="0.2">
      <c r="A8" t="s">
        <v>114</v>
      </c>
      <c r="B8">
        <v>9.77</v>
      </c>
      <c r="C8" t="s">
        <v>39</v>
      </c>
      <c r="D8" t="s">
        <v>18</v>
      </c>
      <c r="E8">
        <v>14193817</v>
      </c>
      <c r="F8" t="s">
        <v>12</v>
      </c>
      <c r="G8">
        <v>222202027</v>
      </c>
      <c r="H8" t="s">
        <v>115</v>
      </c>
      <c r="I8" t="s">
        <v>128</v>
      </c>
      <c r="J8" t="s">
        <v>129</v>
      </c>
    </row>
    <row r="9" spans="1:10" x14ac:dyDescent="0.2">
      <c r="A9" t="s">
        <v>114</v>
      </c>
      <c r="B9">
        <v>9.77</v>
      </c>
      <c r="C9" t="s">
        <v>39</v>
      </c>
      <c r="D9" t="s">
        <v>21</v>
      </c>
      <c r="E9">
        <v>14244370</v>
      </c>
      <c r="F9" t="s">
        <v>12</v>
      </c>
      <c r="G9">
        <v>214911440</v>
      </c>
      <c r="H9" t="s">
        <v>115</v>
      </c>
      <c r="I9" t="s">
        <v>130</v>
      </c>
      <c r="J9" t="s">
        <v>131</v>
      </c>
    </row>
    <row r="10" spans="1:10" x14ac:dyDescent="0.2">
      <c r="A10" t="s">
        <v>114</v>
      </c>
      <c r="B10">
        <v>9.77</v>
      </c>
      <c r="C10" t="s">
        <v>39</v>
      </c>
      <c r="D10" t="s">
        <v>22</v>
      </c>
      <c r="E10">
        <v>12969613</v>
      </c>
      <c r="F10" t="s">
        <v>12</v>
      </c>
      <c r="G10">
        <v>204172749</v>
      </c>
      <c r="H10" t="s">
        <v>115</v>
      </c>
      <c r="I10" t="s">
        <v>132</v>
      </c>
      <c r="J10" t="s">
        <v>133</v>
      </c>
    </row>
    <row r="11" spans="1:10" x14ac:dyDescent="0.2">
      <c r="A11" t="s">
        <v>114</v>
      </c>
      <c r="B11">
        <v>9.77</v>
      </c>
      <c r="C11" t="s">
        <v>39</v>
      </c>
      <c r="D11" t="s">
        <v>23</v>
      </c>
      <c r="E11">
        <v>14474403</v>
      </c>
      <c r="F11" t="s">
        <v>12</v>
      </c>
      <c r="G11">
        <v>217768382</v>
      </c>
      <c r="H11" t="s">
        <v>115</v>
      </c>
      <c r="I11" t="s">
        <v>134</v>
      </c>
      <c r="J11" t="s">
        <v>135</v>
      </c>
    </row>
    <row r="12" spans="1:10" x14ac:dyDescent="0.2">
      <c r="A12" t="s">
        <v>114</v>
      </c>
      <c r="B12">
        <v>9.77</v>
      </c>
      <c r="C12" t="s">
        <v>39</v>
      </c>
      <c r="D12" t="s">
        <v>24</v>
      </c>
      <c r="E12">
        <v>13576428</v>
      </c>
      <c r="F12" t="s">
        <v>12</v>
      </c>
      <c r="G12">
        <v>212777339</v>
      </c>
      <c r="H12" t="s">
        <v>115</v>
      </c>
      <c r="I12" t="s">
        <v>136</v>
      </c>
      <c r="J12" t="s">
        <v>137</v>
      </c>
    </row>
    <row r="13" spans="1:10" x14ac:dyDescent="0.2">
      <c r="A13" t="s">
        <v>114</v>
      </c>
      <c r="B13">
        <v>9.77</v>
      </c>
      <c r="C13" t="s">
        <v>39</v>
      </c>
      <c r="D13" t="s">
        <v>25</v>
      </c>
      <c r="E13">
        <v>13678654</v>
      </c>
      <c r="F13" t="s">
        <v>12</v>
      </c>
      <c r="G13">
        <v>204800856</v>
      </c>
      <c r="H13" t="s">
        <v>115</v>
      </c>
      <c r="I13" t="s">
        <v>138</v>
      </c>
      <c r="J13" t="s">
        <v>139</v>
      </c>
    </row>
    <row r="14" spans="1:10" x14ac:dyDescent="0.2">
      <c r="A14" t="s">
        <v>114</v>
      </c>
      <c r="B14">
        <v>9.77</v>
      </c>
      <c r="C14" t="s">
        <v>39</v>
      </c>
      <c r="D14" t="s">
        <v>26</v>
      </c>
      <c r="E14">
        <v>14418898</v>
      </c>
      <c r="F14" t="s">
        <v>12</v>
      </c>
      <c r="G14">
        <v>209296539</v>
      </c>
      <c r="H14" t="s">
        <v>115</v>
      </c>
      <c r="I14" t="s">
        <v>140</v>
      </c>
      <c r="J14" t="s">
        <v>141</v>
      </c>
    </row>
    <row r="15" spans="1:10" x14ac:dyDescent="0.2">
      <c r="A15" t="s">
        <v>114</v>
      </c>
      <c r="B15">
        <v>9.77</v>
      </c>
      <c r="C15" t="s">
        <v>39</v>
      </c>
      <c r="D15" t="s">
        <v>27</v>
      </c>
      <c r="E15">
        <v>13425869</v>
      </c>
      <c r="F15" t="s">
        <v>12</v>
      </c>
      <c r="G15">
        <v>200366845</v>
      </c>
      <c r="H15" t="s">
        <v>115</v>
      </c>
      <c r="I15" t="s">
        <v>142</v>
      </c>
      <c r="J15" t="s">
        <v>143</v>
      </c>
    </row>
    <row r="16" spans="1:10" x14ac:dyDescent="0.2">
      <c r="A16" t="s">
        <v>114</v>
      </c>
      <c r="B16">
        <v>9.77</v>
      </c>
      <c r="C16" t="s">
        <v>39</v>
      </c>
      <c r="D16" t="s">
        <v>28</v>
      </c>
      <c r="E16">
        <v>13401718</v>
      </c>
      <c r="F16" t="s">
        <v>12</v>
      </c>
      <c r="G16">
        <v>202153949</v>
      </c>
      <c r="H16" t="s">
        <v>115</v>
      </c>
      <c r="I16" t="s">
        <v>144</v>
      </c>
      <c r="J16" t="s">
        <v>145</v>
      </c>
    </row>
    <row r="17" spans="1:10" x14ac:dyDescent="0.2">
      <c r="A17" t="s">
        <v>114</v>
      </c>
      <c r="B17">
        <v>9.77</v>
      </c>
      <c r="C17" t="s">
        <v>39</v>
      </c>
      <c r="D17" t="s">
        <v>29</v>
      </c>
      <c r="E17">
        <v>13610693</v>
      </c>
      <c r="F17" t="s">
        <v>12</v>
      </c>
      <c r="G17">
        <v>209632284</v>
      </c>
      <c r="H17" t="s">
        <v>115</v>
      </c>
      <c r="I17" t="s">
        <v>146</v>
      </c>
      <c r="J17" t="s">
        <v>147</v>
      </c>
    </row>
    <row r="18" spans="1:10" x14ac:dyDescent="0.2">
      <c r="A18" t="s">
        <v>114</v>
      </c>
      <c r="B18">
        <v>9.77</v>
      </c>
      <c r="C18" t="s">
        <v>39</v>
      </c>
      <c r="D18" t="s">
        <v>30</v>
      </c>
      <c r="E18">
        <v>14568365</v>
      </c>
      <c r="F18" t="s">
        <v>12</v>
      </c>
      <c r="G18">
        <v>216593582</v>
      </c>
      <c r="H18" t="s">
        <v>115</v>
      </c>
      <c r="I18" t="s">
        <v>148</v>
      </c>
      <c r="J18" t="s">
        <v>149</v>
      </c>
    </row>
    <row r="19" spans="1:10" x14ac:dyDescent="0.2">
      <c r="A19" t="s">
        <v>114</v>
      </c>
      <c r="B19">
        <v>9.77</v>
      </c>
      <c r="C19" t="s">
        <v>39</v>
      </c>
      <c r="D19" t="s">
        <v>31</v>
      </c>
      <c r="E19">
        <v>13346754</v>
      </c>
      <c r="F19" t="s">
        <v>12</v>
      </c>
      <c r="G19">
        <v>211917889</v>
      </c>
      <c r="H19" t="s">
        <v>115</v>
      </c>
      <c r="I19" t="s">
        <v>150</v>
      </c>
      <c r="J19" t="s">
        <v>151</v>
      </c>
    </row>
    <row r="20" spans="1:10" x14ac:dyDescent="0.2">
      <c r="A20" t="s">
        <v>114</v>
      </c>
      <c r="B20">
        <v>9.77</v>
      </c>
      <c r="C20" t="s">
        <v>39</v>
      </c>
      <c r="D20" t="s">
        <v>32</v>
      </c>
      <c r="E20">
        <v>13343342</v>
      </c>
      <c r="F20" t="s">
        <v>12</v>
      </c>
      <c r="G20">
        <v>208192046</v>
      </c>
      <c r="H20" t="s">
        <v>115</v>
      </c>
      <c r="I20" t="s">
        <v>152</v>
      </c>
      <c r="J20" t="s">
        <v>153</v>
      </c>
    </row>
    <row r="21" spans="1:10" x14ac:dyDescent="0.2">
      <c r="A21" t="s">
        <v>114</v>
      </c>
      <c r="B21">
        <v>9.77</v>
      </c>
      <c r="C21" t="s">
        <v>39</v>
      </c>
      <c r="D21" t="s">
        <v>33</v>
      </c>
      <c r="E21">
        <v>13621838</v>
      </c>
      <c r="F21" t="s">
        <v>12</v>
      </c>
      <c r="G21">
        <v>200151435</v>
      </c>
      <c r="H21" t="s">
        <v>115</v>
      </c>
      <c r="I21" t="s">
        <v>154</v>
      </c>
      <c r="J21" t="s">
        <v>155</v>
      </c>
    </row>
    <row r="22" spans="1:10" x14ac:dyDescent="0.2">
      <c r="A22" t="s">
        <v>114</v>
      </c>
      <c r="B22">
        <v>9.77</v>
      </c>
      <c r="C22" t="s">
        <v>39</v>
      </c>
      <c r="D22" t="s">
        <v>34</v>
      </c>
      <c r="E22">
        <v>13821603</v>
      </c>
      <c r="F22" t="s">
        <v>12</v>
      </c>
      <c r="G22">
        <v>203199150</v>
      </c>
      <c r="H22" t="s">
        <v>115</v>
      </c>
      <c r="I22" t="s">
        <v>156</v>
      </c>
      <c r="J22" t="s">
        <v>157</v>
      </c>
    </row>
    <row r="23" spans="1:10" x14ac:dyDescent="0.2">
      <c r="A23" t="s">
        <v>114</v>
      </c>
      <c r="B23">
        <v>9.77</v>
      </c>
      <c r="C23" t="s">
        <v>39</v>
      </c>
      <c r="D23" t="s">
        <v>35</v>
      </c>
      <c r="E23">
        <v>13546531</v>
      </c>
      <c r="F23" t="s">
        <v>12</v>
      </c>
      <c r="G23">
        <v>200000191</v>
      </c>
      <c r="H23" t="s">
        <v>115</v>
      </c>
      <c r="I23" t="s">
        <v>158</v>
      </c>
      <c r="J23" t="s">
        <v>159</v>
      </c>
    </row>
    <row r="24" spans="1:10" x14ac:dyDescent="0.2">
      <c r="A24" t="s">
        <v>114</v>
      </c>
      <c r="B24">
        <v>9.77</v>
      </c>
      <c r="C24" t="s">
        <v>39</v>
      </c>
      <c r="D24" t="s">
        <v>36</v>
      </c>
      <c r="E24">
        <v>14420379</v>
      </c>
      <c r="F24" t="s">
        <v>12</v>
      </c>
      <c r="G24">
        <v>209051596</v>
      </c>
      <c r="H24" t="s">
        <v>115</v>
      </c>
      <c r="I24" t="s">
        <v>38</v>
      </c>
      <c r="J24" t="s">
        <v>160</v>
      </c>
    </row>
    <row r="25" spans="1:10" x14ac:dyDescent="0.2">
      <c r="A25" t="s">
        <v>114</v>
      </c>
      <c r="B25">
        <v>9.77</v>
      </c>
      <c r="C25" t="s">
        <v>39</v>
      </c>
      <c r="D25" t="s">
        <v>37</v>
      </c>
      <c r="E25">
        <v>13526180</v>
      </c>
      <c r="F25" t="s">
        <v>12</v>
      </c>
      <c r="G25">
        <v>195148758</v>
      </c>
      <c r="H25" t="s">
        <v>115</v>
      </c>
      <c r="I25" t="s">
        <v>161</v>
      </c>
      <c r="J25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163</v>
      </c>
      <c r="B2">
        <v>9.77</v>
      </c>
      <c r="C2" t="s">
        <v>39</v>
      </c>
      <c r="D2" t="s">
        <v>11</v>
      </c>
      <c r="E2">
        <v>18146218</v>
      </c>
      <c r="F2" t="s">
        <v>12</v>
      </c>
      <c r="G2">
        <v>258467440</v>
      </c>
      <c r="H2" t="s">
        <v>115</v>
      </c>
      <c r="I2" t="s">
        <v>38</v>
      </c>
      <c r="J2" t="s">
        <v>164</v>
      </c>
    </row>
    <row r="3" spans="1:10" x14ac:dyDescent="0.2">
      <c r="A3" t="s">
        <v>163</v>
      </c>
      <c r="B3">
        <v>9.77</v>
      </c>
      <c r="C3" t="s">
        <v>39</v>
      </c>
      <c r="D3" t="s">
        <v>13</v>
      </c>
      <c r="E3">
        <v>17166060</v>
      </c>
      <c r="F3" t="s">
        <v>12</v>
      </c>
      <c r="G3">
        <v>255263412</v>
      </c>
      <c r="H3" t="s">
        <v>115</v>
      </c>
      <c r="I3" t="s">
        <v>38</v>
      </c>
      <c r="J3" t="s">
        <v>165</v>
      </c>
    </row>
    <row r="4" spans="1:10" x14ac:dyDescent="0.2">
      <c r="A4" t="s">
        <v>163</v>
      </c>
      <c r="B4">
        <v>9.77</v>
      </c>
      <c r="C4" t="s">
        <v>39</v>
      </c>
      <c r="D4" t="s">
        <v>14</v>
      </c>
      <c r="E4">
        <v>17605240</v>
      </c>
      <c r="F4" t="s">
        <v>12</v>
      </c>
      <c r="G4">
        <v>243711222</v>
      </c>
      <c r="H4" t="s">
        <v>115</v>
      </c>
      <c r="I4" t="s">
        <v>38</v>
      </c>
      <c r="J4" t="s">
        <v>166</v>
      </c>
    </row>
    <row r="5" spans="1:10" x14ac:dyDescent="0.2">
      <c r="A5" t="s">
        <v>163</v>
      </c>
      <c r="B5">
        <v>9.77</v>
      </c>
      <c r="C5" t="s">
        <v>39</v>
      </c>
      <c r="D5" t="s">
        <v>15</v>
      </c>
      <c r="E5">
        <v>15822560</v>
      </c>
      <c r="F5" t="s">
        <v>12</v>
      </c>
      <c r="G5">
        <v>259867624</v>
      </c>
      <c r="H5" t="s">
        <v>115</v>
      </c>
      <c r="I5" t="s">
        <v>38</v>
      </c>
      <c r="J5" t="s">
        <v>167</v>
      </c>
    </row>
    <row r="6" spans="1:10" x14ac:dyDescent="0.2">
      <c r="A6" t="s">
        <v>163</v>
      </c>
      <c r="B6">
        <v>9.77</v>
      </c>
      <c r="C6" t="s">
        <v>39</v>
      </c>
      <c r="D6" t="s">
        <v>16</v>
      </c>
      <c r="E6">
        <v>16059222</v>
      </c>
      <c r="F6" t="s">
        <v>12</v>
      </c>
      <c r="G6">
        <v>252140777</v>
      </c>
      <c r="H6" t="s">
        <v>115</v>
      </c>
      <c r="I6" t="s">
        <v>38</v>
      </c>
      <c r="J6" t="s">
        <v>168</v>
      </c>
    </row>
    <row r="7" spans="1:10" x14ac:dyDescent="0.2">
      <c r="A7" t="s">
        <v>163</v>
      </c>
      <c r="B7">
        <v>9.77</v>
      </c>
      <c r="C7" t="s">
        <v>39</v>
      </c>
      <c r="D7" t="s">
        <v>17</v>
      </c>
      <c r="E7">
        <v>16692104</v>
      </c>
      <c r="F7" t="s">
        <v>12</v>
      </c>
      <c r="G7">
        <v>242940021</v>
      </c>
      <c r="H7" t="s">
        <v>115</v>
      </c>
      <c r="I7" t="s">
        <v>169</v>
      </c>
      <c r="J7" t="s">
        <v>170</v>
      </c>
    </row>
    <row r="8" spans="1:10" x14ac:dyDescent="0.2">
      <c r="A8" t="s">
        <v>163</v>
      </c>
      <c r="B8">
        <v>9.77</v>
      </c>
      <c r="C8" t="s">
        <v>39</v>
      </c>
      <c r="D8" t="s">
        <v>18</v>
      </c>
      <c r="E8">
        <v>14504021</v>
      </c>
      <c r="F8" t="s">
        <v>12</v>
      </c>
      <c r="G8">
        <v>245221696</v>
      </c>
      <c r="H8" t="s">
        <v>115</v>
      </c>
      <c r="I8" t="s">
        <v>38</v>
      </c>
      <c r="J8" t="s">
        <v>171</v>
      </c>
    </row>
    <row r="9" spans="1:10" x14ac:dyDescent="0.2">
      <c r="A9" t="s">
        <v>163</v>
      </c>
      <c r="B9">
        <v>9.77</v>
      </c>
      <c r="C9" t="s">
        <v>39</v>
      </c>
      <c r="D9" t="s">
        <v>21</v>
      </c>
      <c r="E9">
        <v>15524658</v>
      </c>
      <c r="F9" t="s">
        <v>12</v>
      </c>
      <c r="G9">
        <v>245800583</v>
      </c>
      <c r="H9" t="s">
        <v>115</v>
      </c>
      <c r="I9" t="s">
        <v>38</v>
      </c>
      <c r="J9" t="s">
        <v>172</v>
      </c>
    </row>
    <row r="10" spans="1:10" x14ac:dyDescent="0.2">
      <c r="A10" t="s">
        <v>163</v>
      </c>
      <c r="B10">
        <v>9.77</v>
      </c>
      <c r="C10" t="s">
        <v>39</v>
      </c>
      <c r="D10" t="s">
        <v>22</v>
      </c>
      <c r="E10">
        <v>14710656</v>
      </c>
      <c r="F10" t="s">
        <v>12</v>
      </c>
      <c r="G10">
        <v>244363672</v>
      </c>
      <c r="H10" t="s">
        <v>115</v>
      </c>
      <c r="I10" t="s">
        <v>38</v>
      </c>
      <c r="J10" t="s">
        <v>173</v>
      </c>
    </row>
    <row r="11" spans="1:10" x14ac:dyDescent="0.2">
      <c r="A11" t="s">
        <v>163</v>
      </c>
      <c r="B11">
        <v>9.77</v>
      </c>
      <c r="C11" t="s">
        <v>39</v>
      </c>
      <c r="D11" t="s">
        <v>23</v>
      </c>
      <c r="E11">
        <v>15104127</v>
      </c>
      <c r="F11" t="s">
        <v>12</v>
      </c>
      <c r="G11">
        <v>249127458</v>
      </c>
      <c r="H11" t="s">
        <v>115</v>
      </c>
      <c r="I11" t="s">
        <v>174</v>
      </c>
      <c r="J11" t="s">
        <v>175</v>
      </c>
    </row>
    <row r="12" spans="1:10" x14ac:dyDescent="0.2">
      <c r="A12" t="s">
        <v>163</v>
      </c>
      <c r="B12">
        <v>9.77</v>
      </c>
      <c r="C12" t="s">
        <v>39</v>
      </c>
      <c r="D12" t="s">
        <v>24</v>
      </c>
      <c r="E12">
        <v>14130347</v>
      </c>
      <c r="F12" t="s">
        <v>12</v>
      </c>
      <c r="G12">
        <v>240793475</v>
      </c>
      <c r="H12" t="s">
        <v>115</v>
      </c>
      <c r="I12" t="s">
        <v>176</v>
      </c>
      <c r="J12" t="s">
        <v>177</v>
      </c>
    </row>
    <row r="13" spans="1:10" x14ac:dyDescent="0.2">
      <c r="A13" t="s">
        <v>163</v>
      </c>
      <c r="B13">
        <v>9.77</v>
      </c>
      <c r="C13" t="s">
        <v>39</v>
      </c>
      <c r="D13" t="s">
        <v>25</v>
      </c>
      <c r="E13">
        <v>15162279</v>
      </c>
      <c r="F13" t="s">
        <v>12</v>
      </c>
      <c r="G13">
        <v>238465859</v>
      </c>
      <c r="H13" t="s">
        <v>115</v>
      </c>
      <c r="I13" t="s">
        <v>38</v>
      </c>
      <c r="J13" t="s">
        <v>178</v>
      </c>
    </row>
    <row r="14" spans="1:10" x14ac:dyDescent="0.2">
      <c r="A14" t="s">
        <v>163</v>
      </c>
      <c r="B14">
        <v>9.77</v>
      </c>
      <c r="C14" t="s">
        <v>39</v>
      </c>
      <c r="D14" t="s">
        <v>26</v>
      </c>
      <c r="E14">
        <v>16109315</v>
      </c>
      <c r="F14" t="s">
        <v>12</v>
      </c>
      <c r="G14">
        <v>249448178</v>
      </c>
      <c r="H14" t="s">
        <v>115</v>
      </c>
      <c r="I14" t="s">
        <v>38</v>
      </c>
      <c r="J14" t="s">
        <v>179</v>
      </c>
    </row>
    <row r="15" spans="1:10" x14ac:dyDescent="0.2">
      <c r="A15" t="s">
        <v>163</v>
      </c>
      <c r="B15">
        <v>9.77</v>
      </c>
      <c r="C15" t="s">
        <v>39</v>
      </c>
      <c r="D15" t="s">
        <v>27</v>
      </c>
      <c r="E15">
        <v>16198995</v>
      </c>
      <c r="F15" t="s">
        <v>12</v>
      </c>
      <c r="G15">
        <v>246564283</v>
      </c>
      <c r="H15" t="s">
        <v>115</v>
      </c>
      <c r="I15" t="s">
        <v>38</v>
      </c>
      <c r="J15" t="s">
        <v>180</v>
      </c>
    </row>
    <row r="16" spans="1:10" x14ac:dyDescent="0.2">
      <c r="A16" t="s">
        <v>163</v>
      </c>
      <c r="B16">
        <v>9.77</v>
      </c>
      <c r="C16" t="s">
        <v>39</v>
      </c>
      <c r="D16" t="s">
        <v>28</v>
      </c>
      <c r="E16">
        <v>14651470</v>
      </c>
      <c r="F16" t="s">
        <v>12</v>
      </c>
      <c r="G16">
        <v>247876322</v>
      </c>
      <c r="H16" t="s">
        <v>115</v>
      </c>
      <c r="I16" t="s">
        <v>38</v>
      </c>
      <c r="J16" t="s">
        <v>181</v>
      </c>
    </row>
    <row r="17" spans="1:10" x14ac:dyDescent="0.2">
      <c r="A17" t="s">
        <v>163</v>
      </c>
      <c r="B17">
        <v>9.77</v>
      </c>
      <c r="C17" t="s">
        <v>39</v>
      </c>
      <c r="D17" t="s">
        <v>29</v>
      </c>
      <c r="E17">
        <v>16893487</v>
      </c>
      <c r="F17" t="s">
        <v>12</v>
      </c>
      <c r="G17">
        <v>260421910</v>
      </c>
      <c r="H17" t="s">
        <v>115</v>
      </c>
      <c r="I17" t="s">
        <v>38</v>
      </c>
      <c r="J17" t="s">
        <v>182</v>
      </c>
    </row>
    <row r="18" spans="1:10" x14ac:dyDescent="0.2">
      <c r="A18" t="s">
        <v>163</v>
      </c>
      <c r="B18">
        <v>9.77</v>
      </c>
      <c r="C18" t="s">
        <v>39</v>
      </c>
      <c r="D18" t="s">
        <v>30</v>
      </c>
      <c r="E18">
        <v>15443292</v>
      </c>
      <c r="F18" t="s">
        <v>12</v>
      </c>
      <c r="G18">
        <v>254913375</v>
      </c>
      <c r="H18" t="s">
        <v>115</v>
      </c>
      <c r="I18" t="s">
        <v>38</v>
      </c>
      <c r="J18" t="s">
        <v>183</v>
      </c>
    </row>
    <row r="19" spans="1:10" x14ac:dyDescent="0.2">
      <c r="A19" t="s">
        <v>163</v>
      </c>
      <c r="B19">
        <v>9.77</v>
      </c>
      <c r="C19" t="s">
        <v>39</v>
      </c>
      <c r="D19" t="s">
        <v>31</v>
      </c>
      <c r="E19">
        <v>15295622</v>
      </c>
      <c r="F19" t="s">
        <v>12</v>
      </c>
      <c r="G19">
        <v>247243025</v>
      </c>
      <c r="H19" t="s">
        <v>115</v>
      </c>
      <c r="I19" t="s">
        <v>38</v>
      </c>
      <c r="J19" t="s">
        <v>184</v>
      </c>
    </row>
    <row r="20" spans="1:10" x14ac:dyDescent="0.2">
      <c r="A20" t="s">
        <v>163</v>
      </c>
      <c r="B20">
        <v>9.77</v>
      </c>
      <c r="C20" t="s">
        <v>39</v>
      </c>
      <c r="D20" t="s">
        <v>32</v>
      </c>
      <c r="E20">
        <v>16819269</v>
      </c>
      <c r="F20" t="s">
        <v>12</v>
      </c>
      <c r="G20">
        <v>267113077</v>
      </c>
      <c r="H20" t="s">
        <v>115</v>
      </c>
      <c r="I20" t="s">
        <v>38</v>
      </c>
      <c r="J20" t="s">
        <v>185</v>
      </c>
    </row>
    <row r="21" spans="1:10" x14ac:dyDescent="0.2">
      <c r="A21" t="s">
        <v>163</v>
      </c>
      <c r="B21">
        <v>9.77</v>
      </c>
      <c r="C21" t="s">
        <v>39</v>
      </c>
      <c r="D21" t="s">
        <v>33</v>
      </c>
      <c r="E21">
        <v>15608741</v>
      </c>
      <c r="F21" t="s">
        <v>12</v>
      </c>
      <c r="G21">
        <v>258111577</v>
      </c>
      <c r="H21" t="s">
        <v>115</v>
      </c>
      <c r="I21" t="s">
        <v>38</v>
      </c>
      <c r="J21" t="s">
        <v>186</v>
      </c>
    </row>
    <row r="22" spans="1:10" x14ac:dyDescent="0.2">
      <c r="A22" t="s">
        <v>163</v>
      </c>
      <c r="B22">
        <v>9.77</v>
      </c>
      <c r="C22" t="s">
        <v>39</v>
      </c>
      <c r="D22" t="s">
        <v>34</v>
      </c>
      <c r="E22">
        <v>16749571</v>
      </c>
      <c r="F22" t="s">
        <v>12</v>
      </c>
      <c r="G22">
        <v>252347416</v>
      </c>
      <c r="H22" t="s">
        <v>115</v>
      </c>
      <c r="I22" t="s">
        <v>38</v>
      </c>
      <c r="J22" t="s">
        <v>187</v>
      </c>
    </row>
    <row r="23" spans="1:10" x14ac:dyDescent="0.2">
      <c r="A23" t="s">
        <v>163</v>
      </c>
      <c r="B23">
        <v>9.77</v>
      </c>
      <c r="C23" t="s">
        <v>39</v>
      </c>
      <c r="D23" t="s">
        <v>35</v>
      </c>
      <c r="E23">
        <v>16993072</v>
      </c>
      <c r="F23" t="s">
        <v>12</v>
      </c>
      <c r="G23">
        <v>266927036</v>
      </c>
      <c r="H23" t="s">
        <v>115</v>
      </c>
      <c r="I23" t="s">
        <v>38</v>
      </c>
      <c r="J23" t="s">
        <v>188</v>
      </c>
    </row>
    <row r="24" spans="1:10" x14ac:dyDescent="0.2">
      <c r="A24" t="s">
        <v>163</v>
      </c>
      <c r="B24">
        <v>9.77</v>
      </c>
      <c r="C24" t="s">
        <v>39</v>
      </c>
      <c r="D24" t="s">
        <v>36</v>
      </c>
      <c r="E24">
        <v>17260811</v>
      </c>
      <c r="F24" t="s">
        <v>12</v>
      </c>
      <c r="G24">
        <v>266394091</v>
      </c>
      <c r="H24" t="s">
        <v>115</v>
      </c>
      <c r="I24" t="s">
        <v>38</v>
      </c>
      <c r="J24" t="s">
        <v>189</v>
      </c>
    </row>
    <row r="25" spans="1:10" x14ac:dyDescent="0.2">
      <c r="A25" t="s">
        <v>163</v>
      </c>
      <c r="B25">
        <v>9.77</v>
      </c>
      <c r="C25" t="s">
        <v>39</v>
      </c>
      <c r="D25" t="s">
        <v>37</v>
      </c>
      <c r="E25">
        <v>14686215</v>
      </c>
      <c r="F25" t="s">
        <v>12</v>
      </c>
      <c r="G25">
        <v>256370794</v>
      </c>
      <c r="H25" t="s">
        <v>115</v>
      </c>
      <c r="I25" t="s">
        <v>38</v>
      </c>
      <c r="J25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workbookViewId="0">
      <selection activeCell="G2" sqref="G2:G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191</v>
      </c>
      <c r="B2">
        <v>10.26</v>
      </c>
      <c r="C2" t="s">
        <v>10</v>
      </c>
      <c r="D2" t="s">
        <v>11</v>
      </c>
      <c r="E2">
        <v>26087216</v>
      </c>
      <c r="F2" t="s">
        <v>12</v>
      </c>
      <c r="G2">
        <v>331381035</v>
      </c>
      <c r="H2" t="s">
        <v>192</v>
      </c>
      <c r="I2" t="s">
        <v>193</v>
      </c>
      <c r="J2" t="s">
        <v>12</v>
      </c>
    </row>
    <row r="3" spans="1:10" x14ac:dyDescent="0.2">
      <c r="A3" t="s">
        <v>191</v>
      </c>
      <c r="B3">
        <v>10.26</v>
      </c>
      <c r="C3" t="s">
        <v>10</v>
      </c>
      <c r="D3" t="s">
        <v>13</v>
      </c>
      <c r="E3">
        <v>24340904</v>
      </c>
      <c r="F3" t="s">
        <v>12</v>
      </c>
      <c r="G3">
        <v>331245344</v>
      </c>
      <c r="H3" t="s">
        <v>192</v>
      </c>
      <c r="I3" t="s">
        <v>194</v>
      </c>
      <c r="J3" t="s">
        <v>12</v>
      </c>
    </row>
    <row r="4" spans="1:10" x14ac:dyDescent="0.2">
      <c r="A4" t="s">
        <v>191</v>
      </c>
      <c r="B4">
        <v>10.26</v>
      </c>
      <c r="C4" t="s">
        <v>10</v>
      </c>
      <c r="D4" t="s">
        <v>14</v>
      </c>
      <c r="E4">
        <v>23105582</v>
      </c>
      <c r="F4" t="s">
        <v>12</v>
      </c>
      <c r="G4">
        <v>315293728</v>
      </c>
      <c r="H4" t="s">
        <v>192</v>
      </c>
      <c r="I4" t="s">
        <v>195</v>
      </c>
      <c r="J4" t="s">
        <v>12</v>
      </c>
    </row>
    <row r="5" spans="1:10" x14ac:dyDescent="0.2">
      <c r="A5" t="s">
        <v>191</v>
      </c>
      <c r="B5">
        <v>10.26</v>
      </c>
      <c r="C5" t="s">
        <v>10</v>
      </c>
      <c r="D5" t="s">
        <v>15</v>
      </c>
      <c r="E5">
        <v>23497205</v>
      </c>
      <c r="F5" t="s">
        <v>12</v>
      </c>
      <c r="G5">
        <v>316687093</v>
      </c>
      <c r="H5" t="s">
        <v>192</v>
      </c>
      <c r="I5" t="s">
        <v>196</v>
      </c>
      <c r="J5" t="s">
        <v>12</v>
      </c>
    </row>
    <row r="6" spans="1:10" x14ac:dyDescent="0.2">
      <c r="A6" t="s">
        <v>191</v>
      </c>
      <c r="B6">
        <v>10.26</v>
      </c>
      <c r="C6" t="s">
        <v>10</v>
      </c>
      <c r="D6" t="s">
        <v>16</v>
      </c>
      <c r="E6">
        <v>24757753</v>
      </c>
      <c r="F6" t="s">
        <v>12</v>
      </c>
      <c r="G6">
        <v>317326160</v>
      </c>
      <c r="H6" t="s">
        <v>192</v>
      </c>
      <c r="I6" t="s">
        <v>197</v>
      </c>
      <c r="J6" t="s">
        <v>12</v>
      </c>
    </row>
    <row r="7" spans="1:10" x14ac:dyDescent="0.2">
      <c r="A7" t="s">
        <v>191</v>
      </c>
      <c r="B7">
        <v>10.26</v>
      </c>
      <c r="C7" t="s">
        <v>10</v>
      </c>
      <c r="D7" t="s">
        <v>17</v>
      </c>
      <c r="E7">
        <v>25382252</v>
      </c>
      <c r="F7" t="s">
        <v>12</v>
      </c>
      <c r="G7">
        <v>341403982</v>
      </c>
      <c r="H7" t="s">
        <v>192</v>
      </c>
      <c r="I7" t="s">
        <v>198</v>
      </c>
      <c r="J7" t="s">
        <v>12</v>
      </c>
    </row>
    <row r="8" spans="1:10" x14ac:dyDescent="0.2">
      <c r="A8" t="s">
        <v>191</v>
      </c>
      <c r="B8">
        <v>10.26</v>
      </c>
      <c r="C8" t="s">
        <v>10</v>
      </c>
      <c r="D8" t="s">
        <v>18</v>
      </c>
      <c r="E8">
        <v>77577</v>
      </c>
      <c r="F8" t="s">
        <v>12</v>
      </c>
      <c r="G8">
        <v>1830739</v>
      </c>
      <c r="H8" t="s">
        <v>192</v>
      </c>
      <c r="I8" t="s">
        <v>199</v>
      </c>
      <c r="J8" t="s">
        <v>12</v>
      </c>
    </row>
    <row r="9" spans="1:10" x14ac:dyDescent="0.2">
      <c r="A9" t="s">
        <v>191</v>
      </c>
      <c r="B9">
        <v>10.26</v>
      </c>
      <c r="C9" t="s">
        <v>10</v>
      </c>
      <c r="D9" t="s">
        <v>21</v>
      </c>
      <c r="E9">
        <v>95870</v>
      </c>
      <c r="F9" t="s">
        <v>12</v>
      </c>
      <c r="G9">
        <v>2452247</v>
      </c>
      <c r="H9" t="s">
        <v>192</v>
      </c>
      <c r="I9" t="s">
        <v>200</v>
      </c>
      <c r="J9" t="s">
        <v>12</v>
      </c>
    </row>
    <row r="10" spans="1:10" x14ac:dyDescent="0.2">
      <c r="A10" t="s">
        <v>191</v>
      </c>
      <c r="B10">
        <v>10.26</v>
      </c>
      <c r="C10" t="s">
        <v>10</v>
      </c>
      <c r="D10" t="s">
        <v>22</v>
      </c>
      <c r="E10">
        <v>144694</v>
      </c>
      <c r="F10" t="s">
        <v>12</v>
      </c>
      <c r="G10">
        <v>2375626</v>
      </c>
      <c r="H10" t="s">
        <v>192</v>
      </c>
      <c r="I10" t="s">
        <v>201</v>
      </c>
      <c r="J10" t="s">
        <v>12</v>
      </c>
    </row>
    <row r="11" spans="1:10" x14ac:dyDescent="0.2">
      <c r="A11" t="s">
        <v>191</v>
      </c>
      <c r="B11">
        <v>10.26</v>
      </c>
      <c r="C11" t="s">
        <v>10</v>
      </c>
      <c r="D11" t="s">
        <v>23</v>
      </c>
      <c r="E11">
        <v>119399</v>
      </c>
      <c r="F11" t="s">
        <v>12</v>
      </c>
      <c r="G11">
        <v>2701930</v>
      </c>
      <c r="H11" t="s">
        <v>192</v>
      </c>
      <c r="I11" t="s">
        <v>202</v>
      </c>
      <c r="J11" t="s">
        <v>12</v>
      </c>
    </row>
    <row r="12" spans="1:10" x14ac:dyDescent="0.2">
      <c r="A12" t="s">
        <v>191</v>
      </c>
      <c r="B12">
        <v>10.26</v>
      </c>
      <c r="C12" t="s">
        <v>10</v>
      </c>
      <c r="D12" t="s">
        <v>24</v>
      </c>
      <c r="E12">
        <v>72133</v>
      </c>
      <c r="F12" t="s">
        <v>12</v>
      </c>
      <c r="G12">
        <v>1546421</v>
      </c>
      <c r="H12" t="s">
        <v>192</v>
      </c>
      <c r="I12" t="s">
        <v>203</v>
      </c>
      <c r="J12" t="s">
        <v>12</v>
      </c>
    </row>
    <row r="13" spans="1:10" x14ac:dyDescent="0.2">
      <c r="A13" t="s">
        <v>191</v>
      </c>
      <c r="B13">
        <v>10.26</v>
      </c>
      <c r="C13" t="s">
        <v>10</v>
      </c>
      <c r="D13" t="s">
        <v>25</v>
      </c>
      <c r="E13">
        <v>107638</v>
      </c>
      <c r="F13" t="s">
        <v>12</v>
      </c>
      <c r="G13">
        <v>2418923</v>
      </c>
      <c r="H13" t="s">
        <v>192</v>
      </c>
      <c r="I13" t="s">
        <v>204</v>
      </c>
      <c r="J13" t="s">
        <v>12</v>
      </c>
    </row>
    <row r="14" spans="1:10" x14ac:dyDescent="0.2">
      <c r="A14" t="s">
        <v>191</v>
      </c>
      <c r="B14">
        <v>10.26</v>
      </c>
      <c r="C14" t="s">
        <v>10</v>
      </c>
      <c r="D14" t="s">
        <v>26</v>
      </c>
      <c r="E14">
        <v>513762</v>
      </c>
      <c r="F14" t="s">
        <v>12</v>
      </c>
      <c r="G14">
        <v>7632315</v>
      </c>
      <c r="H14" t="s">
        <v>192</v>
      </c>
      <c r="I14" t="s">
        <v>205</v>
      </c>
      <c r="J14" t="s">
        <v>12</v>
      </c>
    </row>
    <row r="15" spans="1:10" x14ac:dyDescent="0.2">
      <c r="A15" t="s">
        <v>191</v>
      </c>
      <c r="B15">
        <v>10.26</v>
      </c>
      <c r="C15" t="s">
        <v>10</v>
      </c>
      <c r="D15" t="s">
        <v>27</v>
      </c>
      <c r="E15">
        <v>568973</v>
      </c>
      <c r="F15" t="s">
        <v>12</v>
      </c>
      <c r="G15">
        <v>7803469</v>
      </c>
      <c r="H15" t="s">
        <v>192</v>
      </c>
      <c r="I15" t="s">
        <v>206</v>
      </c>
      <c r="J15" t="s">
        <v>12</v>
      </c>
    </row>
    <row r="16" spans="1:10" x14ac:dyDescent="0.2">
      <c r="A16" t="s">
        <v>191</v>
      </c>
      <c r="B16">
        <v>10.26</v>
      </c>
      <c r="C16" t="s">
        <v>10</v>
      </c>
      <c r="D16" t="s">
        <v>28</v>
      </c>
      <c r="E16">
        <v>464314</v>
      </c>
      <c r="F16" t="s">
        <v>12</v>
      </c>
      <c r="G16">
        <v>7662369</v>
      </c>
      <c r="H16" t="s">
        <v>192</v>
      </c>
      <c r="I16" t="s">
        <v>207</v>
      </c>
      <c r="J16" t="s">
        <v>12</v>
      </c>
    </row>
    <row r="17" spans="1:10" x14ac:dyDescent="0.2">
      <c r="A17" t="s">
        <v>191</v>
      </c>
      <c r="B17">
        <v>10.26</v>
      </c>
      <c r="C17" t="s">
        <v>10</v>
      </c>
      <c r="D17" t="s">
        <v>29</v>
      </c>
      <c r="E17">
        <v>508968</v>
      </c>
      <c r="F17" t="s">
        <v>12</v>
      </c>
      <c r="G17">
        <v>7480414</v>
      </c>
      <c r="H17" t="s">
        <v>192</v>
      </c>
      <c r="I17" t="s">
        <v>208</v>
      </c>
      <c r="J17" t="s">
        <v>12</v>
      </c>
    </row>
    <row r="18" spans="1:10" x14ac:dyDescent="0.2">
      <c r="A18" t="s">
        <v>191</v>
      </c>
      <c r="B18">
        <v>10.26</v>
      </c>
      <c r="C18" t="s">
        <v>10</v>
      </c>
      <c r="D18" t="s">
        <v>30</v>
      </c>
      <c r="E18">
        <v>538289</v>
      </c>
      <c r="F18" t="s">
        <v>12</v>
      </c>
      <c r="G18">
        <v>7133567</v>
      </c>
      <c r="H18" t="s">
        <v>192</v>
      </c>
      <c r="I18" t="s">
        <v>209</v>
      </c>
      <c r="J18" t="s">
        <v>12</v>
      </c>
    </row>
    <row r="19" spans="1:10" x14ac:dyDescent="0.2">
      <c r="A19" t="s">
        <v>191</v>
      </c>
      <c r="B19">
        <v>10.26</v>
      </c>
      <c r="C19" t="s">
        <v>10</v>
      </c>
      <c r="D19" t="s">
        <v>31</v>
      </c>
      <c r="E19">
        <v>520746</v>
      </c>
      <c r="F19" t="s">
        <v>12</v>
      </c>
      <c r="G19">
        <v>7032600</v>
      </c>
      <c r="H19" t="s">
        <v>192</v>
      </c>
      <c r="I19" t="s">
        <v>210</v>
      </c>
      <c r="J19" t="s">
        <v>12</v>
      </c>
    </row>
    <row r="20" spans="1:10" x14ac:dyDescent="0.2">
      <c r="A20" t="s">
        <v>191</v>
      </c>
      <c r="B20">
        <v>10.26</v>
      </c>
      <c r="C20" t="s">
        <v>10</v>
      </c>
      <c r="D20" t="s">
        <v>32</v>
      </c>
      <c r="E20">
        <v>1134492</v>
      </c>
      <c r="F20" t="s">
        <v>12</v>
      </c>
      <c r="G20">
        <v>17005151</v>
      </c>
      <c r="H20" t="s">
        <v>192</v>
      </c>
      <c r="I20" t="s">
        <v>211</v>
      </c>
      <c r="J20" t="s">
        <v>12</v>
      </c>
    </row>
    <row r="21" spans="1:10" x14ac:dyDescent="0.2">
      <c r="A21" t="s">
        <v>191</v>
      </c>
      <c r="B21">
        <v>10.26</v>
      </c>
      <c r="C21" t="s">
        <v>10</v>
      </c>
      <c r="D21" t="s">
        <v>33</v>
      </c>
      <c r="E21">
        <v>1105984</v>
      </c>
      <c r="F21" t="s">
        <v>12</v>
      </c>
      <c r="G21">
        <v>16365393</v>
      </c>
      <c r="H21" t="s">
        <v>192</v>
      </c>
      <c r="I21" t="s">
        <v>212</v>
      </c>
      <c r="J21" t="s">
        <v>12</v>
      </c>
    </row>
    <row r="22" spans="1:10" x14ac:dyDescent="0.2">
      <c r="A22" t="s">
        <v>191</v>
      </c>
      <c r="B22">
        <v>10.26</v>
      </c>
      <c r="C22" t="s">
        <v>10</v>
      </c>
      <c r="D22" t="s">
        <v>34</v>
      </c>
      <c r="E22">
        <v>1237860</v>
      </c>
      <c r="F22" t="s">
        <v>12</v>
      </c>
      <c r="G22">
        <v>17647445</v>
      </c>
      <c r="H22" t="s">
        <v>192</v>
      </c>
      <c r="I22" t="s">
        <v>213</v>
      </c>
      <c r="J22" t="s">
        <v>12</v>
      </c>
    </row>
    <row r="23" spans="1:10" x14ac:dyDescent="0.2">
      <c r="A23" t="s">
        <v>191</v>
      </c>
      <c r="B23">
        <v>10.26</v>
      </c>
      <c r="C23" t="s">
        <v>10</v>
      </c>
      <c r="D23" t="s">
        <v>35</v>
      </c>
      <c r="E23">
        <v>1298493</v>
      </c>
      <c r="F23" t="s">
        <v>12</v>
      </c>
      <c r="G23">
        <v>18993069</v>
      </c>
      <c r="H23" t="s">
        <v>192</v>
      </c>
      <c r="I23" t="s">
        <v>214</v>
      </c>
      <c r="J23" t="s">
        <v>12</v>
      </c>
    </row>
    <row r="24" spans="1:10" x14ac:dyDescent="0.2">
      <c r="A24" t="s">
        <v>191</v>
      </c>
      <c r="B24">
        <v>10.26</v>
      </c>
      <c r="C24" t="s">
        <v>10</v>
      </c>
      <c r="D24" t="s">
        <v>36</v>
      </c>
      <c r="E24">
        <v>1352615</v>
      </c>
      <c r="F24" t="s">
        <v>12</v>
      </c>
      <c r="G24">
        <v>19505553</v>
      </c>
      <c r="H24" t="s">
        <v>192</v>
      </c>
      <c r="I24" t="s">
        <v>215</v>
      </c>
      <c r="J24" t="s">
        <v>12</v>
      </c>
    </row>
    <row r="25" spans="1:10" x14ac:dyDescent="0.2">
      <c r="A25" t="s">
        <v>191</v>
      </c>
      <c r="B25">
        <v>10.26</v>
      </c>
      <c r="C25" t="s">
        <v>10</v>
      </c>
      <c r="D25" t="s">
        <v>37</v>
      </c>
      <c r="E25">
        <v>1497939</v>
      </c>
      <c r="F25" t="s">
        <v>12</v>
      </c>
      <c r="G25">
        <v>20214037</v>
      </c>
      <c r="H25" t="s">
        <v>192</v>
      </c>
      <c r="I25" t="s">
        <v>216</v>
      </c>
      <c r="J2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5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217</v>
      </c>
      <c r="B2">
        <v>10.26</v>
      </c>
      <c r="C2" t="s">
        <v>10</v>
      </c>
      <c r="D2" t="s">
        <v>11</v>
      </c>
      <c r="E2">
        <v>7310898</v>
      </c>
      <c r="F2" t="s">
        <v>12</v>
      </c>
      <c r="G2">
        <v>90584810</v>
      </c>
      <c r="H2" t="s">
        <v>192</v>
      </c>
      <c r="I2" t="s">
        <v>218</v>
      </c>
      <c r="J2" t="s">
        <v>12</v>
      </c>
    </row>
    <row r="3" spans="1:10" x14ac:dyDescent="0.2">
      <c r="A3" t="s">
        <v>217</v>
      </c>
      <c r="B3">
        <v>10.26</v>
      </c>
      <c r="C3" t="s">
        <v>10</v>
      </c>
      <c r="D3" t="s">
        <v>13</v>
      </c>
      <c r="E3">
        <v>6393421</v>
      </c>
      <c r="F3" t="s">
        <v>12</v>
      </c>
      <c r="G3">
        <v>91160749</v>
      </c>
      <c r="H3" t="s">
        <v>192</v>
      </c>
      <c r="I3" t="s">
        <v>219</v>
      </c>
      <c r="J3" t="s">
        <v>12</v>
      </c>
    </row>
    <row r="4" spans="1:10" x14ac:dyDescent="0.2">
      <c r="A4" t="s">
        <v>217</v>
      </c>
      <c r="B4">
        <v>10.26</v>
      </c>
      <c r="C4" t="s">
        <v>10</v>
      </c>
      <c r="D4" t="s">
        <v>14</v>
      </c>
      <c r="E4">
        <v>6471070</v>
      </c>
      <c r="F4" t="s">
        <v>12</v>
      </c>
      <c r="G4">
        <v>85591671</v>
      </c>
      <c r="H4" t="s">
        <v>192</v>
      </c>
      <c r="I4" t="s">
        <v>220</v>
      </c>
      <c r="J4" t="s">
        <v>12</v>
      </c>
    </row>
    <row r="5" spans="1:10" x14ac:dyDescent="0.2">
      <c r="A5" t="s">
        <v>217</v>
      </c>
      <c r="B5">
        <v>10.26</v>
      </c>
      <c r="C5" t="s">
        <v>10</v>
      </c>
      <c r="D5" t="s">
        <v>15</v>
      </c>
      <c r="E5">
        <v>7119346</v>
      </c>
      <c r="F5" t="s">
        <v>12</v>
      </c>
      <c r="G5">
        <v>88389374</v>
      </c>
      <c r="H5" t="s">
        <v>192</v>
      </c>
      <c r="I5" t="s">
        <v>221</v>
      </c>
      <c r="J5" t="s">
        <v>12</v>
      </c>
    </row>
    <row r="6" spans="1:10" x14ac:dyDescent="0.2">
      <c r="A6" t="s">
        <v>217</v>
      </c>
      <c r="B6">
        <v>10.26</v>
      </c>
      <c r="C6" t="s">
        <v>10</v>
      </c>
      <c r="D6" t="s">
        <v>16</v>
      </c>
      <c r="E6">
        <v>6316738</v>
      </c>
      <c r="F6" t="s">
        <v>12</v>
      </c>
      <c r="G6">
        <v>87668231</v>
      </c>
      <c r="H6" t="s">
        <v>192</v>
      </c>
      <c r="I6" t="s">
        <v>222</v>
      </c>
      <c r="J6" t="s">
        <v>12</v>
      </c>
    </row>
    <row r="7" spans="1:10" x14ac:dyDescent="0.2">
      <c r="A7" t="s">
        <v>217</v>
      </c>
      <c r="B7">
        <v>10.26</v>
      </c>
      <c r="C7" t="s">
        <v>10</v>
      </c>
      <c r="D7" t="s">
        <v>17</v>
      </c>
      <c r="E7">
        <v>7371784</v>
      </c>
      <c r="F7" t="s">
        <v>12</v>
      </c>
      <c r="G7">
        <v>92817047</v>
      </c>
      <c r="H7" t="s">
        <v>192</v>
      </c>
      <c r="I7" t="s">
        <v>223</v>
      </c>
      <c r="J7" t="s">
        <v>12</v>
      </c>
    </row>
    <row r="8" spans="1:10" x14ac:dyDescent="0.2">
      <c r="A8" t="s">
        <v>217</v>
      </c>
      <c r="B8">
        <v>10.26</v>
      </c>
      <c r="C8" t="s">
        <v>10</v>
      </c>
      <c r="D8" t="s">
        <v>18</v>
      </c>
      <c r="E8">
        <v>18266</v>
      </c>
      <c r="F8" t="s">
        <v>12</v>
      </c>
      <c r="G8">
        <v>231690</v>
      </c>
      <c r="H8" t="s">
        <v>192</v>
      </c>
      <c r="I8" t="s">
        <v>224</v>
      </c>
      <c r="J8" t="s">
        <v>12</v>
      </c>
    </row>
    <row r="9" spans="1:10" x14ac:dyDescent="0.2">
      <c r="A9" t="s">
        <v>217</v>
      </c>
      <c r="B9">
        <v>10.26</v>
      </c>
      <c r="C9" t="s">
        <v>10</v>
      </c>
      <c r="D9" t="s">
        <v>21</v>
      </c>
      <c r="E9">
        <v>17195</v>
      </c>
      <c r="F9" t="s">
        <v>12</v>
      </c>
      <c r="G9">
        <v>195085</v>
      </c>
      <c r="H9" t="s">
        <v>192</v>
      </c>
      <c r="I9" t="s">
        <v>38</v>
      </c>
      <c r="J9" t="s">
        <v>12</v>
      </c>
    </row>
    <row r="10" spans="1:10" x14ac:dyDescent="0.2">
      <c r="A10" t="s">
        <v>217</v>
      </c>
      <c r="B10">
        <v>10.26</v>
      </c>
      <c r="C10" t="s">
        <v>10</v>
      </c>
      <c r="D10" t="s">
        <v>22</v>
      </c>
      <c r="E10">
        <v>21951</v>
      </c>
      <c r="F10" t="s">
        <v>12</v>
      </c>
      <c r="G10">
        <v>323696</v>
      </c>
      <c r="H10" t="s">
        <v>192</v>
      </c>
      <c r="I10" t="s">
        <v>225</v>
      </c>
      <c r="J10" t="s">
        <v>12</v>
      </c>
    </row>
    <row r="11" spans="1:10" x14ac:dyDescent="0.2">
      <c r="A11" t="s">
        <v>217</v>
      </c>
      <c r="B11">
        <v>10.26</v>
      </c>
      <c r="C11" t="s">
        <v>10</v>
      </c>
      <c r="D11" t="s">
        <v>23</v>
      </c>
      <c r="E11">
        <v>25691</v>
      </c>
      <c r="F11" t="s">
        <v>12</v>
      </c>
      <c r="G11">
        <v>277092</v>
      </c>
      <c r="H11" t="s">
        <v>192</v>
      </c>
      <c r="I11" t="s">
        <v>38</v>
      </c>
      <c r="J11" t="s">
        <v>12</v>
      </c>
    </row>
    <row r="12" spans="1:10" x14ac:dyDescent="0.2">
      <c r="A12" t="s">
        <v>217</v>
      </c>
      <c r="B12">
        <v>10.26</v>
      </c>
      <c r="C12" t="s">
        <v>10</v>
      </c>
      <c r="D12" t="s">
        <v>24</v>
      </c>
      <c r="E12">
        <v>19181</v>
      </c>
      <c r="F12" t="s">
        <v>12</v>
      </c>
      <c r="G12">
        <v>186629</v>
      </c>
      <c r="H12" t="s">
        <v>192</v>
      </c>
      <c r="I12" t="s">
        <v>38</v>
      </c>
      <c r="J12" t="s">
        <v>12</v>
      </c>
    </row>
    <row r="13" spans="1:10" x14ac:dyDescent="0.2">
      <c r="A13" t="s">
        <v>217</v>
      </c>
      <c r="B13">
        <v>10.26</v>
      </c>
      <c r="C13" t="s">
        <v>10</v>
      </c>
      <c r="D13" t="s">
        <v>25</v>
      </c>
      <c r="E13">
        <v>16210</v>
      </c>
      <c r="F13" t="s">
        <v>12</v>
      </c>
      <c r="G13">
        <v>218742</v>
      </c>
      <c r="H13" t="s">
        <v>192</v>
      </c>
      <c r="I13" t="s">
        <v>38</v>
      </c>
      <c r="J13" t="s">
        <v>12</v>
      </c>
    </row>
    <row r="14" spans="1:10" x14ac:dyDescent="0.2">
      <c r="A14" t="s">
        <v>217</v>
      </c>
      <c r="B14">
        <v>10.26</v>
      </c>
      <c r="C14" t="s">
        <v>10</v>
      </c>
      <c r="D14" t="s">
        <v>26</v>
      </c>
      <c r="E14">
        <v>87794</v>
      </c>
      <c r="F14" t="s">
        <v>12</v>
      </c>
      <c r="G14">
        <v>1030717</v>
      </c>
      <c r="H14" t="s">
        <v>192</v>
      </c>
      <c r="I14" t="s">
        <v>38</v>
      </c>
      <c r="J14" t="s">
        <v>12</v>
      </c>
    </row>
    <row r="15" spans="1:10" x14ac:dyDescent="0.2">
      <c r="A15" t="s">
        <v>217</v>
      </c>
      <c r="B15">
        <v>10.26</v>
      </c>
      <c r="C15" t="s">
        <v>10</v>
      </c>
      <c r="D15" t="s">
        <v>27</v>
      </c>
      <c r="E15">
        <v>73478</v>
      </c>
      <c r="F15" t="s">
        <v>12</v>
      </c>
      <c r="G15">
        <v>929116</v>
      </c>
      <c r="H15" t="s">
        <v>192</v>
      </c>
      <c r="I15" t="s">
        <v>226</v>
      </c>
      <c r="J15" t="s">
        <v>12</v>
      </c>
    </row>
    <row r="16" spans="1:10" x14ac:dyDescent="0.2">
      <c r="A16" t="s">
        <v>217</v>
      </c>
      <c r="B16">
        <v>10.26</v>
      </c>
      <c r="C16" t="s">
        <v>10</v>
      </c>
      <c r="D16" t="s">
        <v>28</v>
      </c>
      <c r="E16">
        <v>61934</v>
      </c>
      <c r="F16" t="s">
        <v>12</v>
      </c>
      <c r="G16">
        <v>811221</v>
      </c>
      <c r="H16" t="s">
        <v>192</v>
      </c>
      <c r="I16" t="s">
        <v>227</v>
      </c>
      <c r="J16" t="s">
        <v>12</v>
      </c>
    </row>
    <row r="17" spans="1:10" x14ac:dyDescent="0.2">
      <c r="A17" t="s">
        <v>217</v>
      </c>
      <c r="B17">
        <v>10.26</v>
      </c>
      <c r="C17" t="s">
        <v>10</v>
      </c>
      <c r="D17" t="s">
        <v>29</v>
      </c>
      <c r="E17">
        <v>55151</v>
      </c>
      <c r="F17" t="s">
        <v>12</v>
      </c>
      <c r="G17">
        <v>812691</v>
      </c>
      <c r="H17" t="s">
        <v>192</v>
      </c>
      <c r="I17" t="s">
        <v>38</v>
      </c>
      <c r="J17" t="s">
        <v>12</v>
      </c>
    </row>
    <row r="18" spans="1:10" x14ac:dyDescent="0.2">
      <c r="A18" t="s">
        <v>217</v>
      </c>
      <c r="B18">
        <v>10.26</v>
      </c>
      <c r="C18" t="s">
        <v>10</v>
      </c>
      <c r="D18" t="s">
        <v>30</v>
      </c>
      <c r="E18">
        <v>66671</v>
      </c>
      <c r="F18" t="s">
        <v>12</v>
      </c>
      <c r="G18">
        <v>823430</v>
      </c>
      <c r="H18" t="s">
        <v>192</v>
      </c>
      <c r="I18" t="s">
        <v>38</v>
      </c>
      <c r="J18" t="s">
        <v>12</v>
      </c>
    </row>
    <row r="19" spans="1:10" x14ac:dyDescent="0.2">
      <c r="A19" t="s">
        <v>217</v>
      </c>
      <c r="B19">
        <v>10.26</v>
      </c>
      <c r="C19" t="s">
        <v>10</v>
      </c>
      <c r="D19" t="s">
        <v>31</v>
      </c>
      <c r="E19">
        <v>57715</v>
      </c>
      <c r="F19" t="s">
        <v>12</v>
      </c>
      <c r="G19">
        <v>786438</v>
      </c>
      <c r="H19" t="s">
        <v>192</v>
      </c>
      <c r="I19" t="s">
        <v>38</v>
      </c>
      <c r="J19" t="s">
        <v>12</v>
      </c>
    </row>
    <row r="20" spans="1:10" x14ac:dyDescent="0.2">
      <c r="A20" t="s">
        <v>217</v>
      </c>
      <c r="B20">
        <v>10.26</v>
      </c>
      <c r="C20" t="s">
        <v>10</v>
      </c>
      <c r="D20" t="s">
        <v>32</v>
      </c>
      <c r="E20">
        <v>189375</v>
      </c>
      <c r="F20" t="s">
        <v>12</v>
      </c>
      <c r="G20">
        <v>2347111</v>
      </c>
      <c r="H20" t="s">
        <v>192</v>
      </c>
      <c r="I20" t="s">
        <v>228</v>
      </c>
      <c r="J20" t="s">
        <v>12</v>
      </c>
    </row>
    <row r="21" spans="1:10" x14ac:dyDescent="0.2">
      <c r="A21" t="s">
        <v>217</v>
      </c>
      <c r="B21">
        <v>10.26</v>
      </c>
      <c r="C21" t="s">
        <v>10</v>
      </c>
      <c r="D21" t="s">
        <v>33</v>
      </c>
      <c r="E21">
        <v>206379</v>
      </c>
      <c r="F21" t="s">
        <v>12</v>
      </c>
      <c r="G21">
        <v>2313689</v>
      </c>
      <c r="H21" t="s">
        <v>192</v>
      </c>
      <c r="I21" t="s">
        <v>229</v>
      </c>
      <c r="J21" t="s">
        <v>12</v>
      </c>
    </row>
    <row r="22" spans="1:10" x14ac:dyDescent="0.2">
      <c r="A22" t="s">
        <v>217</v>
      </c>
      <c r="B22">
        <v>10.26</v>
      </c>
      <c r="C22" t="s">
        <v>10</v>
      </c>
      <c r="D22" t="s">
        <v>34</v>
      </c>
      <c r="E22">
        <v>238206</v>
      </c>
      <c r="F22" t="s">
        <v>12</v>
      </c>
      <c r="G22">
        <v>2555720</v>
      </c>
      <c r="H22" t="s">
        <v>192</v>
      </c>
      <c r="I22" t="s">
        <v>230</v>
      </c>
      <c r="J22" t="s">
        <v>12</v>
      </c>
    </row>
    <row r="23" spans="1:10" x14ac:dyDescent="0.2">
      <c r="A23" t="s">
        <v>217</v>
      </c>
      <c r="B23">
        <v>10.26</v>
      </c>
      <c r="C23" t="s">
        <v>10</v>
      </c>
      <c r="D23" t="s">
        <v>35</v>
      </c>
      <c r="E23">
        <v>190175</v>
      </c>
      <c r="F23" t="s">
        <v>12</v>
      </c>
      <c r="G23">
        <v>2467951</v>
      </c>
      <c r="H23" t="s">
        <v>192</v>
      </c>
      <c r="I23" t="s">
        <v>38</v>
      </c>
      <c r="J23" t="s">
        <v>12</v>
      </c>
    </row>
    <row r="24" spans="1:10" x14ac:dyDescent="0.2">
      <c r="A24" t="s">
        <v>217</v>
      </c>
      <c r="B24">
        <v>10.26</v>
      </c>
      <c r="C24" t="s">
        <v>10</v>
      </c>
      <c r="D24" t="s">
        <v>36</v>
      </c>
      <c r="E24">
        <v>201334</v>
      </c>
      <c r="F24" t="s">
        <v>12</v>
      </c>
      <c r="G24">
        <v>2625918</v>
      </c>
      <c r="H24" t="s">
        <v>192</v>
      </c>
      <c r="I24" t="s">
        <v>231</v>
      </c>
      <c r="J24" t="s">
        <v>12</v>
      </c>
    </row>
    <row r="25" spans="1:10" x14ac:dyDescent="0.2">
      <c r="A25" t="s">
        <v>217</v>
      </c>
      <c r="B25">
        <v>10.26</v>
      </c>
      <c r="C25" t="s">
        <v>10</v>
      </c>
      <c r="D25" t="s">
        <v>37</v>
      </c>
      <c r="E25">
        <v>246769</v>
      </c>
      <c r="F25" t="s">
        <v>12</v>
      </c>
      <c r="G25">
        <v>2966395</v>
      </c>
      <c r="H25" t="s">
        <v>192</v>
      </c>
      <c r="I25" t="s">
        <v>232</v>
      </c>
      <c r="J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Asn_Asp_res</vt:lpstr>
      <vt:lpstr>Asparagine neg</vt:lpstr>
      <vt:lpstr>Asparagine pos</vt:lpstr>
      <vt:lpstr>Asparagine U-13C neg</vt:lpstr>
      <vt:lpstr>Asparagine U-13C pos</vt:lpstr>
      <vt:lpstr>Asparagine U-13C, U-15N neg</vt:lpstr>
      <vt:lpstr>Asparagine U-13C, U-15N pos</vt:lpstr>
      <vt:lpstr>Aspartate neg</vt:lpstr>
      <vt:lpstr>Aspartate pos</vt:lpstr>
      <vt:lpstr>Aspartate U-13C neg</vt:lpstr>
      <vt:lpstr>Aspartate U-13C pos</vt:lpstr>
      <vt:lpstr>Aspartate U-13C, U-15N neg</vt:lpstr>
      <vt:lpstr>Aspartate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2020-10-15T16:43:22Z</dcterms:created>
  <dcterms:modified xsi:type="dcterms:W3CDTF">2022-05-01T05:18:52Z</dcterms:modified>
</cp:coreProperties>
</file>