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143B_SMv3/Prlfr_1/"/>
    </mc:Choice>
  </mc:AlternateContent>
  <xr:revisionPtr revIDLastSave="0" documentId="13_ncr:1_{DF026571-CC6C-4E47-9F2D-F36515754977}" xr6:coauthVersionLast="45" xr6:coauthVersionMax="45" xr10:uidLastSave="{00000000-0000-0000-0000-000000000000}"/>
  <bookViews>
    <workbookView xWindow="0" yWindow="760" windowWidth="28800" windowHeight="15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3" i="1" l="1"/>
  <c r="R103" i="1"/>
  <c r="S103" i="1"/>
  <c r="Q104" i="1"/>
  <c r="R104" i="1"/>
  <c r="S104" i="1"/>
  <c r="Q105" i="1"/>
  <c r="R105" i="1"/>
  <c r="S105" i="1"/>
  <c r="Q106" i="1"/>
  <c r="R106" i="1"/>
  <c r="S106" i="1"/>
  <c r="R102" i="1"/>
  <c r="S102" i="1"/>
  <c r="Q102" i="1"/>
  <c r="Q85" i="1" l="1"/>
  <c r="Q79" i="1"/>
  <c r="Q73" i="1"/>
  <c r="Q67" i="1"/>
  <c r="Q61" i="1"/>
  <c r="Q55" i="1"/>
  <c r="Q46" i="1"/>
  <c r="Q40" i="1"/>
  <c r="Q34" i="1"/>
  <c r="Q28" i="1"/>
  <c r="Q22" i="1"/>
  <c r="Q16" i="1"/>
  <c r="Q84" i="1"/>
  <c r="Q83" i="1"/>
  <c r="Q82" i="1"/>
  <c r="Q81" i="1"/>
  <c r="Q78" i="1"/>
  <c r="Q77" i="1"/>
  <c r="Q76" i="1"/>
  <c r="Q75" i="1"/>
  <c r="Q72" i="1"/>
  <c r="Q71" i="1"/>
  <c r="Q70" i="1"/>
  <c r="Q69" i="1"/>
  <c r="Q66" i="1"/>
  <c r="Q65" i="1"/>
  <c r="Q64" i="1"/>
  <c r="Q63" i="1"/>
  <c r="Q60" i="1"/>
  <c r="Q59" i="1"/>
  <c r="Q58" i="1"/>
  <c r="Q57" i="1"/>
  <c r="Q54" i="1"/>
  <c r="Q53" i="1"/>
  <c r="Q52" i="1"/>
  <c r="Q51" i="1"/>
  <c r="Q45" i="1"/>
  <c r="Q44" i="1"/>
  <c r="Q43" i="1"/>
  <c r="Q42" i="1"/>
  <c r="Q39" i="1"/>
  <c r="Q38" i="1"/>
  <c r="Q37" i="1"/>
  <c r="Q36" i="1"/>
  <c r="Q33" i="1"/>
  <c r="Q32" i="1"/>
  <c r="Q31" i="1"/>
  <c r="Q30" i="1"/>
  <c r="Q27" i="1"/>
  <c r="Q26" i="1"/>
  <c r="Q25" i="1"/>
  <c r="Q24" i="1"/>
  <c r="Q21" i="1"/>
  <c r="Q20" i="1"/>
  <c r="Q19" i="1"/>
  <c r="Q18" i="1"/>
  <c r="Q15" i="1"/>
  <c r="Q14" i="1"/>
  <c r="Q13" i="1"/>
  <c r="Q12" i="1"/>
  <c r="P84" i="1"/>
  <c r="P83" i="1"/>
  <c r="P82" i="1"/>
  <c r="P81" i="1"/>
  <c r="P78" i="1"/>
  <c r="P77" i="1"/>
  <c r="P76" i="1"/>
  <c r="P75" i="1"/>
  <c r="P72" i="1"/>
  <c r="P71" i="1"/>
  <c r="P70" i="1"/>
  <c r="P69" i="1"/>
  <c r="P66" i="1"/>
  <c r="P65" i="1"/>
  <c r="P64" i="1"/>
  <c r="P63" i="1"/>
  <c r="P60" i="1"/>
  <c r="P59" i="1"/>
  <c r="P58" i="1"/>
  <c r="P57" i="1"/>
  <c r="P54" i="1"/>
  <c r="P53" i="1"/>
  <c r="P52" i="1"/>
  <c r="P51" i="1"/>
  <c r="P45" i="1"/>
  <c r="P44" i="1"/>
  <c r="P43" i="1"/>
  <c r="P42" i="1"/>
  <c r="P39" i="1"/>
  <c r="P38" i="1"/>
  <c r="P37" i="1"/>
  <c r="P36" i="1"/>
  <c r="P33" i="1"/>
  <c r="P32" i="1"/>
  <c r="P31" i="1"/>
  <c r="P30" i="1"/>
  <c r="P27" i="1"/>
  <c r="P26" i="1"/>
  <c r="P25" i="1"/>
  <c r="P24" i="1"/>
  <c r="P21" i="1"/>
  <c r="P20" i="1"/>
  <c r="P19" i="1"/>
  <c r="P18" i="1"/>
  <c r="P15" i="1"/>
  <c r="P13" i="1"/>
  <c r="P14" i="1"/>
  <c r="P12" i="1"/>
  <c r="O84" i="1"/>
  <c r="O83" i="1"/>
  <c r="O82" i="1"/>
  <c r="O81" i="1"/>
  <c r="O78" i="1"/>
  <c r="O77" i="1"/>
  <c r="O76" i="1"/>
  <c r="O75" i="1"/>
  <c r="O72" i="1"/>
  <c r="O71" i="1"/>
  <c r="O70" i="1"/>
  <c r="O69" i="1"/>
  <c r="O66" i="1"/>
  <c r="O65" i="1"/>
  <c r="O64" i="1"/>
  <c r="O63" i="1"/>
  <c r="O60" i="1"/>
  <c r="O59" i="1"/>
  <c r="O58" i="1"/>
  <c r="O57" i="1"/>
  <c r="O54" i="1"/>
  <c r="O53" i="1"/>
  <c r="O52" i="1"/>
  <c r="O51" i="1"/>
  <c r="O45" i="1"/>
  <c r="O44" i="1"/>
  <c r="O43" i="1"/>
  <c r="O42" i="1"/>
  <c r="O39" i="1"/>
  <c r="O38" i="1"/>
  <c r="O37" i="1"/>
  <c r="O36" i="1"/>
  <c r="O33" i="1"/>
  <c r="O32" i="1"/>
  <c r="O31" i="1"/>
  <c r="O30" i="1"/>
  <c r="O27" i="1"/>
  <c r="O26" i="1"/>
  <c r="O25" i="1"/>
  <c r="O24" i="1"/>
  <c r="O21" i="1"/>
  <c r="O20" i="1"/>
  <c r="O19" i="1"/>
  <c r="O18" i="1"/>
  <c r="O15" i="1"/>
  <c r="O14" i="1"/>
  <c r="O13" i="1"/>
  <c r="O12" i="1"/>
  <c r="E85" i="1"/>
  <c r="E79" i="1"/>
  <c r="E73" i="1"/>
  <c r="E67" i="1"/>
  <c r="E61" i="1"/>
  <c r="E55" i="1"/>
  <c r="E46" i="1"/>
  <c r="E40" i="1"/>
  <c r="E34" i="1"/>
  <c r="E28" i="1"/>
  <c r="E22" i="1"/>
  <c r="E16" i="1"/>
  <c r="L85" i="1"/>
  <c r="K85" i="1"/>
  <c r="J85" i="1"/>
  <c r="L79" i="1"/>
  <c r="K79" i="1"/>
  <c r="J79" i="1"/>
  <c r="L73" i="1"/>
  <c r="K73" i="1"/>
  <c r="J73" i="1"/>
  <c r="L67" i="1"/>
  <c r="K67" i="1"/>
  <c r="J67" i="1"/>
  <c r="L61" i="1"/>
  <c r="K61" i="1"/>
  <c r="J61" i="1"/>
  <c r="L55" i="1"/>
  <c r="K55" i="1"/>
  <c r="J55" i="1"/>
  <c r="L46" i="1"/>
  <c r="K46" i="1"/>
  <c r="J46" i="1"/>
  <c r="L40" i="1"/>
  <c r="K40" i="1"/>
  <c r="J40" i="1"/>
  <c r="L34" i="1"/>
  <c r="K34" i="1"/>
  <c r="J34" i="1"/>
  <c r="L28" i="1"/>
  <c r="K28" i="1"/>
  <c r="J28" i="1"/>
  <c r="L22" i="1"/>
  <c r="K22" i="1"/>
  <c r="J22" i="1"/>
  <c r="K16" i="1"/>
  <c r="L16" i="1"/>
  <c r="J16" i="1"/>
  <c r="K10" i="1"/>
  <c r="L10" i="1"/>
  <c r="J10" i="1"/>
  <c r="E10" i="1"/>
</calcChain>
</file>

<file path=xl/sharedStrings.xml><?xml version="1.0" encoding="utf-8"?>
<sst xmlns="http://schemas.openxmlformats.org/spreadsheetml/2006/main" count="265" uniqueCount="136">
  <si>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</si>
  <si>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</si>
  <si>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</si>
  <si>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</si>
  <si>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</si>
  <si>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</si>
  <si>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</si>
  <si>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</si>
  <si>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</si>
  <si>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</si>
  <si>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</si>
  <si>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</si>
  <si>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</si>
  <si>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SM_0.4mM_1</t>
  </si>
  <si>
    <t>SM_0.4mM_2</t>
  </si>
  <si>
    <t>SM_0.4mM_3</t>
  </si>
  <si>
    <t>SM_0.4mM_4</t>
  </si>
  <si>
    <t>SM_0.6mM_1</t>
  </si>
  <si>
    <t>SM_0.6mM_2</t>
  </si>
  <si>
    <t>SM_0.6mM_3</t>
  </si>
  <si>
    <t>SM_0.6mM_4</t>
  </si>
  <si>
    <t>SM_0.8mM_1</t>
  </si>
  <si>
    <t>SM_0.8mM_2</t>
  </si>
  <si>
    <t>SM_0.8mM_3</t>
  </si>
  <si>
    <t>SM_0.8mM_4</t>
  </si>
  <si>
    <t>SM_0mM_1</t>
  </si>
  <si>
    <t>SM_0mM_2</t>
  </si>
  <si>
    <t>SM_0mM_3</t>
  </si>
  <si>
    <t>SM_0mM_4</t>
  </si>
  <si>
    <t>SM_1.1mM_1</t>
  </si>
  <si>
    <t>SM_1.1mM_2</t>
  </si>
  <si>
    <t>SM_1.1mM_3</t>
  </si>
  <si>
    <t>SM_1.1mM_4</t>
  </si>
  <si>
    <t>SM_1.6mM_1</t>
  </si>
  <si>
    <t>SM_1.6mM_2</t>
  </si>
  <si>
    <t>SM_1.6mM_3</t>
  </si>
  <si>
    <t>SM_1.6mM_4</t>
  </si>
  <si>
    <t>t0_1</t>
  </si>
  <si>
    <t>t0_2</t>
  </si>
  <si>
    <t>t0_3</t>
  </si>
  <si>
    <t>t0_4</t>
  </si>
  <si>
    <t>t0_5</t>
  </si>
  <si>
    <t>t0_6</t>
  </si>
  <si>
    <t>t0_7</t>
  </si>
  <si>
    <t>t0_8</t>
  </si>
  <si>
    <t>Vec_0.4mM_1</t>
  </si>
  <si>
    <t>Vec_0.4mM_2</t>
  </si>
  <si>
    <t>Vec_0.4mM_3</t>
  </si>
  <si>
    <t>Vec_0.4mM_4</t>
  </si>
  <si>
    <t>Vec_0.6mM_1</t>
  </si>
  <si>
    <t>Vec_0.6mM_2</t>
  </si>
  <si>
    <t>Vec_0.6mM_3</t>
  </si>
  <si>
    <t>Vec_0.6mM_4</t>
  </si>
  <si>
    <t>Vec_0.8mM_1</t>
  </si>
  <si>
    <t>Vec_0.8mM_2</t>
  </si>
  <si>
    <t>Vec_0.8mM_3</t>
  </si>
  <si>
    <t>Vec_0.8mM_4</t>
  </si>
  <si>
    <t>Vec_0mM_1</t>
  </si>
  <si>
    <t>Vec_0mM_3</t>
  </si>
  <si>
    <t>Vec_0mM_4</t>
  </si>
  <si>
    <t>Vec_1.1mM_1</t>
  </si>
  <si>
    <t>Vec_1.1mM_2</t>
  </si>
  <si>
    <t>Vec_1.1mM_3</t>
  </si>
  <si>
    <t>Vec_1.1mM_4</t>
  </si>
  <si>
    <t>Vec_1.6mM_1</t>
  </si>
  <si>
    <t>Vec_1.6mM_2</t>
  </si>
  <si>
    <t>Vec_1.6mM_3</t>
  </si>
  <si>
    <t>Vec_1.6mM_4</t>
  </si>
  <si>
    <t>143B-Nuc-RFP_Asp-levels_post-salvage</t>
  </si>
  <si>
    <t>143B-Nuc-RFP_Asp-levels_post-salvage_SM_0.4mM_1_21 Jun 2022_01.#m4</t>
  </si>
  <si>
    <t>143B-Nuc-RFP_Asp-levels_post-salvage_SM_0.4mM_2_21 Jun 2022_01.#m4</t>
  </si>
  <si>
    <t>143B-Nuc-RFP_Asp-levels_post-salvage_SM_0.4mM_3_21 Jun 2022_01.#m4</t>
  </si>
  <si>
    <t>143B-Nuc-RFP_Asp-levels_post-salvage_SM_0.4mM_4_21 Jun 2022_01.#m4</t>
  </si>
  <si>
    <t>143B-Nuc-RFP_Asp-levels_post-salvage_SM_0.6mM_1_21 Jun 2022_01.#m4</t>
  </si>
  <si>
    <t>143B-Nuc-RFP_Asp-levels_post-salvage_SM_0.6mM_2_21 Jun 2022_01.#m4</t>
  </si>
  <si>
    <t>143B-Nuc-RFP_Asp-levels_post-salvage_SM_0.6mM_3_21 Jun 2022_01.#m4</t>
  </si>
  <si>
    <t>143B-Nuc-RFP_Asp-levels_post-salvage_SM_0.6mM_4_21 Jun 2022_01.#m4</t>
  </si>
  <si>
    <t>143B-Nuc-RFP_Asp-levels_post-salvage_SM_0.8mM_1_21 Jun 2022_01.#m4</t>
  </si>
  <si>
    <t>143B-Nuc-RFP_Asp-levels_post-salvage_SM_0.8mM_2_21 Jun 2022_01.#m4</t>
  </si>
  <si>
    <t>143B-Nuc-RFP_Asp-levels_post-salvage_SM_0.8mM_3_21 Jun 2022_01.#m4</t>
  </si>
  <si>
    <t>143B-Nuc-RFP_Asp-levels_post-salvage_SM_0.8mM_4_21 Jun 2022_01.#m4</t>
  </si>
  <si>
    <t>143B-Nuc-RFP_Asp-levels_post-salvage_SM_0mM_1_21 Jun 2022_01.#m4</t>
  </si>
  <si>
    <t>143B-Nuc-RFP_Asp-levels_post-salvage_SM_0mM_2_21 Jun 2022_01.#m4</t>
  </si>
  <si>
    <t>143B-Nuc-RFP_Asp-levels_post-salvage_SM_0mM_3_21 Jun 2022_01.#m4</t>
  </si>
  <si>
    <t>143B-Nuc-RFP_Asp-levels_post-salvage_SM_0mM_4_21 Jun 2022_01.#m4</t>
  </si>
  <si>
    <t>143B-Nuc-RFP_Asp-levels_post-salvage_SM_1.1mM_1_21 Jun 2022_01.#m4</t>
  </si>
  <si>
    <t>143B-Nuc-RFP_Asp-levels_post-salvage_SM_1.1mM_2_21 Jun 2022_01.#m4</t>
  </si>
  <si>
    <t>143B-Nuc-RFP_Asp-levels_post-salvage_SM_1.1mM_3_21 Jun 2022_01.#m4</t>
  </si>
  <si>
    <t>143B-Nuc-RFP_Asp-levels_post-salvage_SM_1.1mM_4_21 Jun 2022_01.#m4</t>
  </si>
  <si>
    <t>143B-Nuc-RFP_Asp-levels_post-salvage_SM_1.6mM_1_21 Jun 2022_01.#m4</t>
  </si>
  <si>
    <t>143B-Nuc-RFP_Asp-levels_post-salvage_SM_1.6mM_2_21 Jun 2022_01.#m4</t>
  </si>
  <si>
    <t>143B-Nuc-RFP_Asp-levels_post-salvage_SM_1.6mM_3_21 Jun 2022_01.#m4</t>
  </si>
  <si>
    <t>143B-Nuc-RFP_Asp-levels_post-salvage_SM_1.6mM_4_21 Jun 2022_01.#m4</t>
  </si>
  <si>
    <t>143B-Nuc-RFP_Asp-levels_post-salvage_t0_1_17 Jun 2022_01.#m4</t>
  </si>
  <si>
    <t>143B-Nuc-RFP_Asp-levels_post-salvage_t0_2_17 Jun 2022_01.#m4</t>
  </si>
  <si>
    <t>143B-Nuc-RFP_Asp-levels_post-salvage_t0_3_17 Jun 2022_01.#m4</t>
  </si>
  <si>
    <t>143B-Nuc-RFP_Asp-levels_post-salvage_t0_4_17 Jun 2022_12.#m4</t>
  </si>
  <si>
    <t>143B-Nuc-RFP_Asp-levels_post-salvage_t0_5_17 Jun 2022_01.#m4</t>
  </si>
  <si>
    <t>143B-Nuc-RFP_Asp-levels_post-salvage_t0_6_17 Jun 2022_01.#m4</t>
  </si>
  <si>
    <t>143B-Nuc-RFP_Asp-levels_post-salvage_t0_7_17 Jun 2022_01.#m4</t>
  </si>
  <si>
    <t>143B-Nuc-RFP_Asp-levels_post-salvage_t0_8_17 Jun 2022_01.#m4</t>
  </si>
  <si>
    <t>143B-Nuc-RFP_Asp-levels_post-salvage_Vec_0.4mM_1_21 Jun 2022_01.#m4</t>
  </si>
  <si>
    <t>143B-Nuc-RFP_Asp-levels_post-salvage_Vec_0.4mM_2_21 Jun 2022_01.#m4</t>
  </si>
  <si>
    <t>143B-Nuc-RFP_Asp-levels_post-salvage_Vec_0.4mM_3_21 Jun 2022_01.#m4</t>
  </si>
  <si>
    <t>143B-Nuc-RFP_Asp-levels_post-salvage_Vec_0.4mM_4_21 Jun 2022_01.#m4</t>
  </si>
  <si>
    <t>143B-Nuc-RFP_Asp-levels_post-salvage_Vec_0.6mM_1_21 Jun 2022_01.#m4</t>
  </si>
  <si>
    <t>143B-Nuc-RFP_Asp-levels_post-salvage_Vec_0.6mM_2_21 Jun 2022_01.#m4</t>
  </si>
  <si>
    <t>143B-Nuc-RFP_Asp-levels_post-salvage_Vec_0.6mM_3_21 Jun 2022_01.#m4</t>
  </si>
  <si>
    <t>143B-Nuc-RFP_Asp-levels_post-salvage_Vec_0.6mM_4_21 Jun 2022_01.#m4</t>
  </si>
  <si>
    <t>143B-Nuc-RFP_Asp-levels_post-salvage_Vec_0.8mM_1_21 Jun 2022_01.#m4</t>
  </si>
  <si>
    <t>143B-Nuc-RFP_Asp-levels_post-salvage_Vec_0.8mM_2_21 Jun 2022_01.#m4</t>
  </si>
  <si>
    <t>143B-Nuc-RFP_Asp-levels_post-salvage_Vec_0.8mM_3_21 Jun 2022_01.#m4</t>
  </si>
  <si>
    <t>143B-Nuc-RFP_Asp-levels_post-salvage_Vec_0.8mM_4_21 Jun 2022_01.#m4</t>
  </si>
  <si>
    <t>143B-Nuc-RFP_Asp-levels_post-salvage_Vec_0mM_1_21 Jun 2022_01.#m4</t>
  </si>
  <si>
    <t>143B-Nuc-RFP_Asp-levels_post-salvage_Vec_0mM_2_21 Jun 2022_01.#m4</t>
  </si>
  <si>
    <t>143B-Nuc-RFP_Asp-levels_post-salvage_Vec_0mM_3_21 Jun 2022_01.#m4</t>
  </si>
  <si>
    <t>143B-Nuc-RFP_Asp-levels_post-salvage_Vec_0mM_4_21 Jun 2022_01.#m4</t>
  </si>
  <si>
    <t>143B-Nuc-RFP_Asp-levels_post-salvage_Vec_1.1mM_1_21 Jun 2022_01.#m4</t>
  </si>
  <si>
    <t>143B-Nuc-RFP_Asp-levels_post-salvage_Vec_1.1mM_2_21 Jun 2022_01.#m4</t>
  </si>
  <si>
    <t>143B-Nuc-RFP_Asp-levels_post-salvage_Vec_1.1mM_3_21 Jun 2022_01.#m4</t>
  </si>
  <si>
    <t>143B-Nuc-RFP_Asp-levels_post-salvage_Vec_1.1mM_4_21 Jun 2022_01.#m4</t>
  </si>
  <si>
    <t>143B-Nuc-RFP_Asp-levels_post-salvage_Vec_1.6mM_1_21 Jun 2022_01.#m4</t>
  </si>
  <si>
    <t>143B-Nuc-RFP_Asp-levels_post-salvage_Vec_1.6mM_2_21 Jun 2022_01.#m4</t>
  </si>
  <si>
    <t>143B-Nuc-RFP_Asp-levels_post-salvage_Vec_1.6mM_3_21 Jun 2022_01.#m4</t>
  </si>
  <si>
    <t>143B-Nuc-RFP_Asp-levels_post-salvage_Vec_1.6mM_4_21 Jun 2022_01.#m4</t>
  </si>
  <si>
    <t>Volumetric,  1000  uL</t>
  </si>
  <si>
    <t>Volumetric,  2000  uL</t>
  </si>
  <si>
    <t>Avg</t>
  </si>
  <si>
    <t>Vec_0mM_2</t>
  </si>
  <si>
    <t>Delta time</t>
  </si>
  <si>
    <t>Fold cells</t>
  </si>
  <si>
    <t>Prlfr</t>
  </si>
  <si>
    <t>Vec</t>
  </si>
  <si>
    <t>SM</t>
  </si>
  <si>
    <t>Met</t>
  </si>
  <si>
    <t>SLC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</si>
</sst>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Sheet1!$Q$101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Sheet1!$P$102:$P$106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1.1000000000000001</c:v>
                </c:pt>
                <c:pt idx="4">
                  <c:v>1.6</c:v>
                </c:pt>
              </c:numCache>
            </c:numRef>
          </c:xVal>
          <c:yVal>
            <c:numRef>
              <c:f>Sheet1!$Q$102:$Q$106</c:f>
              <c:numCache>
                <c:formatCode>0.00</c:formatCode>
                <c:ptCount val="5"/>
                <c:pt idx="0">
                  <c:v>1</c:v>
                </c:pt>
                <c:pt idx="1">
                  <c:v>0.98981101555757522</c:v>
                </c:pt>
                <c:pt idx="2">
                  <c:v>0.92531788574391327</c:v>
                </c:pt>
                <c:pt idx="3">
                  <c:v>0.87681423816586701</c:v>
                </c:pt>
                <c:pt idx="4">
                  <c:v>0.30843070564296782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D-4D4A-B8D4-1F6422E18DC2}"/>
            </c:ext>
          </c:extLst>
        </c:ser>
        <c:ser>
          <c:idx val="1"/>
          <c:order val="1"/>
          <c:tx>
            <c:strRef>
              <c:f>Sheet1!$R$101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Sheet1!$P$102:$P$106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1.1000000000000001</c:v>
                </c:pt>
                <c:pt idx="4">
                  <c:v>1.6</c:v>
                </c:pt>
              </c:numCache>
            </c:numRef>
          </c:xVal>
          <c:yVal>
            <c:numRef>
              <c:f>Sheet1!$R$102:$R$106</c:f>
              <c:numCache>
                <c:formatCode>0.00</c:formatCode>
                <c:ptCount val="5"/>
                <c:pt idx="0">
                  <c:v>1</c:v>
                </c:pt>
                <c:pt idx="1">
                  <c:v>0.93543854894092038</c:v>
                </c:pt>
                <c:pt idx="2">
                  <c:v>0.8629621857537384</c:v>
                </c:pt>
                <c:pt idx="3">
                  <c:v>0.87648178508570507</c:v>
                </c:pt>
                <c:pt idx="4">
                  <c:v>0.52520629550933773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D-4D4A-B8D4-1F6422E18DC2}"/>
            </c:ext>
          </c:extLst>
        </c:ser>
        <c:ser>
          <c:idx val="2"/>
          <c:order val="2"/>
          <c:tx>
            <c:strRef>
              <c:f>Sheet1!$S$101</c:f>
              <c:strCache>
                <c:ptCount val="1"/>
                <c:pt idx="0">
                  <c:v>SLC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Sheet1!$P$102:$P$106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1.1000000000000001</c:v>
                </c:pt>
                <c:pt idx="4">
                  <c:v>1.6</c:v>
                </c:pt>
              </c:numCache>
            </c:numRef>
          </c:xVal>
          <c:yVal>
            <c:numRef>
              <c:f>Sheet1!$S$102:$S$106</c:f>
              <c:numCache>
                <c:formatCode>0.00</c:formatCode>
                <c:ptCount val="5"/>
                <c:pt idx="0">
                  <c:v>1</c:v>
                </c:pt>
                <c:pt idx="1">
                  <c:v>0.99720308681180425</c:v>
                </c:pt>
                <c:pt idx="2">
                  <c:v>0.97681566535110509</c:v>
                </c:pt>
                <c:pt idx="3">
                  <c:v>0.88992987890087127</c:v>
                </c:pt>
                <c:pt idx="4">
                  <c:v>0.77474144582826121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D-4D4A-B8D4-1F6422E1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344352"/>
        <c:axId val="1937401328"/>
      </c:scatterChart>
      <c:valAx>
        <c:axId val="19343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01328"/>
        <c:crosses val="autoZero"/>
        <c:crossBetween val="midCat"/>
      </c:valAx>
      <c:valAx>
        <c:axId val="19374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3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104</xdr:row>
      <xdr:rowOff>139700</xdr:rowOff>
    </xdr:from>
    <xdr:to>
      <xdr:col>14</xdr:col>
      <xdr:colOff>260350</xdr:colOff>
      <xdr:row>119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DC955-23F4-0649-8797-6FD7A7F1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"/>
  <sheetViews>
    <sheetView tabSelected="1" topLeftCell="C87" workbookViewId="0">
      <selection activeCell="P111" sqref="P111"/>
    </sheetView>
  </sheetViews>
  <sheetFormatPr baseColWidth="10" defaultColWidth="8.83203125" defaultRowHeight="15" x14ac:dyDescent="0.2"/>
  <cols>
    <col min="1" max="1" width="12" bestFit="1" customWidth="1"/>
    <col min="2" max="2" width="11" customWidth="1"/>
    <col min="3" max="3" width="60.1640625" bestFit="1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129</v>
      </c>
      <c r="P1" s="5" t="s">
        <v>130</v>
      </c>
      <c r="Q1" s="5" t="s">
        <v>131</v>
      </c>
    </row>
    <row r="2" spans="1:17" x14ac:dyDescent="0.2">
      <c r="A2" t="s">
        <v>37</v>
      </c>
      <c r="B2" t="s">
        <v>68</v>
      </c>
      <c r="C2" t="s">
        <v>93</v>
      </c>
      <c r="D2" t="s">
        <v>126</v>
      </c>
      <c r="E2" s="2">
        <v>44729.749305555553</v>
      </c>
      <c r="F2">
        <v>2768</v>
      </c>
      <c r="G2">
        <v>2779</v>
      </c>
      <c r="H2">
        <v>1177</v>
      </c>
      <c r="I2">
        <v>30466</v>
      </c>
      <c r="J2">
        <v>19050</v>
      </c>
      <c r="K2">
        <v>5196</v>
      </c>
      <c r="L2">
        <v>4774</v>
      </c>
      <c r="M2">
        <v>2144</v>
      </c>
    </row>
    <row r="3" spans="1:17" x14ac:dyDescent="0.2">
      <c r="A3" t="s">
        <v>38</v>
      </c>
      <c r="B3" t="s">
        <v>68</v>
      </c>
      <c r="C3" t="s">
        <v>94</v>
      </c>
      <c r="D3" t="s">
        <v>126</v>
      </c>
      <c r="E3" s="2">
        <v>44729.754166666673</v>
      </c>
      <c r="F3">
        <v>2300</v>
      </c>
      <c r="G3">
        <v>2307</v>
      </c>
      <c r="H3">
        <v>1177</v>
      </c>
      <c r="I3">
        <v>30466</v>
      </c>
      <c r="J3">
        <v>15060</v>
      </c>
      <c r="K3">
        <v>5373</v>
      </c>
      <c r="L3">
        <v>5099</v>
      </c>
      <c r="M3">
        <v>2116</v>
      </c>
    </row>
    <row r="4" spans="1:17" x14ac:dyDescent="0.2">
      <c r="A4" t="s">
        <v>39</v>
      </c>
      <c r="B4" t="s">
        <v>68</v>
      </c>
      <c r="C4" t="s">
        <v>95</v>
      </c>
      <c r="D4" t="s">
        <v>126</v>
      </c>
      <c r="E4" s="2">
        <v>44729.754861111112</v>
      </c>
      <c r="F4">
        <v>2536</v>
      </c>
      <c r="G4">
        <v>2545</v>
      </c>
      <c r="H4">
        <v>1177</v>
      </c>
      <c r="I4">
        <v>30466</v>
      </c>
      <c r="J4">
        <v>16850</v>
      </c>
      <c r="K4">
        <v>5507</v>
      </c>
      <c r="L4">
        <v>5128</v>
      </c>
      <c r="M4">
        <v>2423</v>
      </c>
    </row>
    <row r="5" spans="1:17" x14ac:dyDescent="0.2">
      <c r="A5" t="s">
        <v>40</v>
      </c>
      <c r="B5" t="s">
        <v>68</v>
      </c>
      <c r="C5" t="s">
        <v>96</v>
      </c>
      <c r="D5" t="s">
        <v>126</v>
      </c>
      <c r="E5" s="2">
        <v>44729.755555555559</v>
      </c>
      <c r="F5">
        <v>2526</v>
      </c>
      <c r="G5">
        <v>2536</v>
      </c>
      <c r="H5">
        <v>1177</v>
      </c>
      <c r="I5">
        <v>30466</v>
      </c>
      <c r="J5">
        <v>17990</v>
      </c>
      <c r="K5">
        <v>5492</v>
      </c>
      <c r="L5">
        <v>5073</v>
      </c>
      <c r="M5">
        <v>2238</v>
      </c>
    </row>
    <row r="6" spans="1:17" x14ac:dyDescent="0.2">
      <c r="A6" t="s">
        <v>41</v>
      </c>
      <c r="B6" t="s">
        <v>68</v>
      </c>
      <c r="C6" t="s">
        <v>97</v>
      </c>
      <c r="D6" t="s">
        <v>126</v>
      </c>
      <c r="E6" s="2">
        <v>44729.756944444453</v>
      </c>
      <c r="F6">
        <v>2526</v>
      </c>
      <c r="G6">
        <v>2535</v>
      </c>
      <c r="H6">
        <v>1177</v>
      </c>
      <c r="I6">
        <v>30466</v>
      </c>
      <c r="J6">
        <v>16630</v>
      </c>
      <c r="K6">
        <v>5532</v>
      </c>
      <c r="L6">
        <v>5173</v>
      </c>
      <c r="M6">
        <v>2301</v>
      </c>
    </row>
    <row r="7" spans="1:17" x14ac:dyDescent="0.2">
      <c r="A7" t="s">
        <v>42</v>
      </c>
      <c r="B7" t="s">
        <v>68</v>
      </c>
      <c r="C7" t="s">
        <v>98</v>
      </c>
      <c r="D7" t="s">
        <v>126</v>
      </c>
      <c r="E7" s="2">
        <v>44729.757638888892</v>
      </c>
      <c r="F7">
        <v>2576</v>
      </c>
      <c r="G7">
        <v>2586</v>
      </c>
      <c r="H7">
        <v>1177</v>
      </c>
      <c r="I7">
        <v>30466</v>
      </c>
      <c r="J7">
        <v>17510</v>
      </c>
      <c r="K7">
        <v>5440</v>
      </c>
      <c r="L7">
        <v>5113</v>
      </c>
      <c r="M7">
        <v>2214</v>
      </c>
    </row>
    <row r="8" spans="1:17" x14ac:dyDescent="0.2">
      <c r="A8" t="s">
        <v>43</v>
      </c>
      <c r="B8" t="s">
        <v>68</v>
      </c>
      <c r="C8" t="s">
        <v>99</v>
      </c>
      <c r="D8" t="s">
        <v>126</v>
      </c>
      <c r="E8" s="2">
        <v>44729.758333333331</v>
      </c>
      <c r="F8">
        <v>2472</v>
      </c>
      <c r="G8">
        <v>2481</v>
      </c>
      <c r="H8">
        <v>1177</v>
      </c>
      <c r="I8">
        <v>30466</v>
      </c>
      <c r="J8">
        <v>16770</v>
      </c>
      <c r="K8">
        <v>5398</v>
      </c>
      <c r="L8">
        <v>5068</v>
      </c>
      <c r="M8">
        <v>2126</v>
      </c>
    </row>
    <row r="9" spans="1:17" x14ac:dyDescent="0.2">
      <c r="A9" t="s">
        <v>44</v>
      </c>
      <c r="B9" t="s">
        <v>68</v>
      </c>
      <c r="C9" t="s">
        <v>100</v>
      </c>
      <c r="D9" t="s">
        <v>126</v>
      </c>
      <c r="E9" s="2">
        <v>44729.759722222218</v>
      </c>
      <c r="F9">
        <v>2544</v>
      </c>
      <c r="G9">
        <v>2553</v>
      </c>
      <c r="H9">
        <v>1177</v>
      </c>
      <c r="I9">
        <v>30466</v>
      </c>
      <c r="J9">
        <v>17060</v>
      </c>
      <c r="K9">
        <v>5382</v>
      </c>
      <c r="L9">
        <v>5022</v>
      </c>
      <c r="M9">
        <v>2204</v>
      </c>
    </row>
    <row r="10" spans="1:17" x14ac:dyDescent="0.2">
      <c r="A10" t="s">
        <v>127</v>
      </c>
      <c r="E10" s="2">
        <f>E2</f>
        <v>44729.749305555553</v>
      </c>
      <c r="J10" s="4">
        <f>AVERAGE(J2:J9)</f>
        <v>17115</v>
      </c>
      <c r="K10" s="4">
        <f t="shared" ref="K10:L10" si="0">AVERAGE(K2:K9)</f>
        <v>5415</v>
      </c>
      <c r="L10" s="4">
        <f t="shared" si="0"/>
        <v>5056.25</v>
      </c>
    </row>
    <row r="12" spans="1:17" x14ac:dyDescent="0.2">
      <c r="A12" t="s">
        <v>57</v>
      </c>
      <c r="B12" t="s">
        <v>68</v>
      </c>
      <c r="C12" t="s">
        <v>113</v>
      </c>
      <c r="D12" t="s">
        <v>125</v>
      </c>
      <c r="E12" s="2">
        <v>44733.597916666673</v>
      </c>
      <c r="F12">
        <v>8238</v>
      </c>
      <c r="G12">
        <v>8391</v>
      </c>
      <c r="H12">
        <v>1004</v>
      </c>
      <c r="I12">
        <v>30466</v>
      </c>
      <c r="J12">
        <v>488200</v>
      </c>
      <c r="K12">
        <v>3963</v>
      </c>
      <c r="L12">
        <v>3686</v>
      </c>
      <c r="M12">
        <v>1677</v>
      </c>
      <c r="O12" s="6">
        <f>E16-$E$10</f>
        <v>3.8486111111196806</v>
      </c>
      <c r="P12" s="3">
        <f>J12/$J$10</f>
        <v>28.524685947998833</v>
      </c>
      <c r="Q12" s="6">
        <f>LOG(P12,2)/O12</f>
        <v>1.2560736738745937</v>
      </c>
    </row>
    <row r="13" spans="1:17" x14ac:dyDescent="0.2">
      <c r="A13" t="s">
        <v>128</v>
      </c>
      <c r="B13" t="s">
        <v>68</v>
      </c>
      <c r="C13" t="s">
        <v>114</v>
      </c>
      <c r="D13" t="s">
        <v>125</v>
      </c>
      <c r="E13" s="2">
        <v>44733.599305555559</v>
      </c>
      <c r="F13">
        <v>7514</v>
      </c>
      <c r="G13">
        <v>7640</v>
      </c>
      <c r="H13">
        <v>1004</v>
      </c>
      <c r="I13">
        <v>30466</v>
      </c>
      <c r="J13">
        <v>426800</v>
      </c>
      <c r="K13">
        <v>3736</v>
      </c>
      <c r="L13">
        <v>3468</v>
      </c>
      <c r="M13">
        <v>1476</v>
      </c>
      <c r="O13" s="6">
        <f>E16-$E$10</f>
        <v>3.8486111111196806</v>
      </c>
      <c r="P13" s="3">
        <f t="shared" ref="P13:P14" si="1">J13/$J$10</f>
        <v>24.937189599766288</v>
      </c>
      <c r="Q13" s="6">
        <f>LOG(P13,2)/O13</f>
        <v>1.2056887133374106</v>
      </c>
    </row>
    <row r="14" spans="1:17" x14ac:dyDescent="0.2">
      <c r="A14" t="s">
        <v>58</v>
      </c>
      <c r="B14" t="s">
        <v>68</v>
      </c>
      <c r="C14" t="s">
        <v>115</v>
      </c>
      <c r="D14" t="s">
        <v>125</v>
      </c>
      <c r="E14" s="2">
        <v>44733.604166666657</v>
      </c>
      <c r="F14">
        <v>7438</v>
      </c>
      <c r="G14">
        <v>7577</v>
      </c>
      <c r="H14">
        <v>1004</v>
      </c>
      <c r="I14">
        <v>30466</v>
      </c>
      <c r="J14">
        <v>488500</v>
      </c>
      <c r="K14">
        <v>4036</v>
      </c>
      <c r="L14">
        <v>3775</v>
      </c>
      <c r="M14">
        <v>1660</v>
      </c>
      <c r="O14" s="6">
        <f>E16-$E$10</f>
        <v>3.8486111111196806</v>
      </c>
      <c r="P14" s="3">
        <f t="shared" si="1"/>
        <v>28.542214431784984</v>
      </c>
      <c r="Q14" s="6">
        <f>LOG(P14,2)/O14</f>
        <v>1.2563039561891751</v>
      </c>
    </row>
    <row r="15" spans="1:17" x14ac:dyDescent="0.2">
      <c r="A15" t="s">
        <v>59</v>
      </c>
      <c r="B15" t="s">
        <v>68</v>
      </c>
      <c r="C15" t="s">
        <v>116</v>
      </c>
      <c r="D15" t="s">
        <v>125</v>
      </c>
      <c r="E15" s="2">
        <v>44733.604861111111</v>
      </c>
      <c r="F15">
        <v>7177</v>
      </c>
      <c r="G15">
        <v>7315</v>
      </c>
      <c r="H15">
        <v>1004</v>
      </c>
      <c r="I15">
        <v>30466</v>
      </c>
      <c r="J15">
        <v>513800</v>
      </c>
      <c r="K15">
        <v>4023</v>
      </c>
      <c r="L15">
        <v>3801</v>
      </c>
      <c r="M15">
        <v>1549</v>
      </c>
      <c r="O15" s="6">
        <f>E16-$E$10</f>
        <v>3.8486111111196806</v>
      </c>
      <c r="P15" s="3">
        <f>J15/$J$10</f>
        <v>30.02044989775051</v>
      </c>
      <c r="Q15" s="6">
        <f>LOG(P15,2)/O15</f>
        <v>1.275232428290342</v>
      </c>
    </row>
    <row r="16" spans="1:17" x14ac:dyDescent="0.2">
      <c r="A16" t="s">
        <v>127</v>
      </c>
      <c r="E16" s="2">
        <f>E12</f>
        <v>44733.597916666673</v>
      </c>
      <c r="J16" s="4">
        <f>AVERAGE(J12:J15)</f>
        <v>479325</v>
      </c>
      <c r="K16" s="4">
        <f t="shared" ref="K16:L16" si="2">AVERAGE(K12:K15)</f>
        <v>3939.5</v>
      </c>
      <c r="L16" s="4">
        <f t="shared" si="2"/>
        <v>3682.5</v>
      </c>
      <c r="Q16" s="6">
        <f>AVERAGE(Q12:Q15)</f>
        <v>1.2483246929228802</v>
      </c>
    </row>
    <row r="18" spans="1:17" x14ac:dyDescent="0.2">
      <c r="A18" t="s">
        <v>45</v>
      </c>
      <c r="B18" t="s">
        <v>68</v>
      </c>
      <c r="C18" t="s">
        <v>101</v>
      </c>
      <c r="D18" t="s">
        <v>125</v>
      </c>
      <c r="E18" s="2">
        <v>44733.600694444453</v>
      </c>
      <c r="F18">
        <v>8942</v>
      </c>
      <c r="G18">
        <v>9133</v>
      </c>
      <c r="H18">
        <v>1004</v>
      </c>
      <c r="I18">
        <v>30466</v>
      </c>
      <c r="J18">
        <v>537400</v>
      </c>
      <c r="K18">
        <v>3986</v>
      </c>
      <c r="L18">
        <v>3698</v>
      </c>
      <c r="M18">
        <v>1663</v>
      </c>
      <c r="O18" s="6">
        <f>E22-$E$10</f>
        <v>3.8486111111196806</v>
      </c>
      <c r="P18" s="3">
        <f>J18/$J$10</f>
        <v>31.399357288927842</v>
      </c>
      <c r="Q18" s="6">
        <f>LOG(P18,2)/O18</f>
        <v>1.2920669250066132</v>
      </c>
    </row>
    <row r="19" spans="1:17" x14ac:dyDescent="0.2">
      <c r="A19" t="s">
        <v>46</v>
      </c>
      <c r="B19" t="s">
        <v>68</v>
      </c>
      <c r="C19" t="s">
        <v>102</v>
      </c>
      <c r="D19" t="s">
        <v>125</v>
      </c>
      <c r="E19" s="2">
        <v>44733.601388888892</v>
      </c>
      <c r="F19">
        <v>8381</v>
      </c>
      <c r="G19">
        <v>8557</v>
      </c>
      <c r="H19">
        <v>1004</v>
      </c>
      <c r="I19">
        <v>30466</v>
      </c>
      <c r="J19">
        <v>543800</v>
      </c>
      <c r="K19">
        <v>3904</v>
      </c>
      <c r="L19">
        <v>3608</v>
      </c>
      <c r="M19">
        <v>1590</v>
      </c>
      <c r="O19" s="6">
        <f>E22-$E$10</f>
        <v>3.8486111111196806</v>
      </c>
      <c r="P19" s="3">
        <f t="shared" ref="P19:P20" si="3">J19/$J$10</f>
        <v>31.773298276365761</v>
      </c>
      <c r="Q19" s="6">
        <f>LOG(P19,2)/O19</f>
        <v>1.2965048454715431</v>
      </c>
    </row>
    <row r="20" spans="1:17" x14ac:dyDescent="0.2">
      <c r="A20" t="s">
        <v>47</v>
      </c>
      <c r="B20" t="s">
        <v>68</v>
      </c>
      <c r="C20" t="s">
        <v>103</v>
      </c>
      <c r="D20" t="s">
        <v>125</v>
      </c>
      <c r="E20" s="2">
        <v>44733.605555555558</v>
      </c>
      <c r="F20">
        <v>6353</v>
      </c>
      <c r="G20">
        <v>6458</v>
      </c>
      <c r="H20">
        <v>1004</v>
      </c>
      <c r="I20">
        <v>30466</v>
      </c>
      <c r="J20">
        <v>405300</v>
      </c>
      <c r="K20">
        <v>3968</v>
      </c>
      <c r="L20">
        <v>3748</v>
      </c>
      <c r="M20">
        <v>1622</v>
      </c>
      <c r="O20" s="6">
        <f>E22-$E$10</f>
        <v>3.8486111111196806</v>
      </c>
      <c r="P20" s="3">
        <f t="shared" si="3"/>
        <v>23.680981595092025</v>
      </c>
      <c r="Q20" s="6">
        <f>LOG(P20,2)/O20</f>
        <v>1.1863128921321628</v>
      </c>
    </row>
    <row r="21" spans="1:17" x14ac:dyDescent="0.2">
      <c r="A21" t="s">
        <v>48</v>
      </c>
      <c r="B21" t="s">
        <v>68</v>
      </c>
      <c r="C21" t="s">
        <v>104</v>
      </c>
      <c r="D21" t="s">
        <v>125</v>
      </c>
      <c r="E21" s="2">
        <v>44733.606249999997</v>
      </c>
      <c r="F21">
        <v>5789</v>
      </c>
      <c r="G21">
        <v>5876</v>
      </c>
      <c r="H21">
        <v>1004</v>
      </c>
      <c r="I21">
        <v>30466</v>
      </c>
      <c r="J21">
        <v>385500</v>
      </c>
      <c r="K21">
        <v>4056</v>
      </c>
      <c r="L21">
        <v>3808</v>
      </c>
      <c r="M21">
        <v>1594</v>
      </c>
      <c r="O21" s="6">
        <f>E22-$E$10</f>
        <v>3.8486111111196806</v>
      </c>
      <c r="P21" s="3">
        <f>J21/$J$10</f>
        <v>22.524101665205961</v>
      </c>
      <c r="Q21" s="6">
        <f>LOG(P21,2)/O21</f>
        <v>1.1675374655800577</v>
      </c>
    </row>
    <row r="22" spans="1:17" x14ac:dyDescent="0.2">
      <c r="A22" t="s">
        <v>127</v>
      </c>
      <c r="E22" s="2">
        <f>E12</f>
        <v>44733.597916666673</v>
      </c>
      <c r="J22" s="4">
        <f>AVERAGE(J18:J21)</f>
        <v>468000</v>
      </c>
      <c r="K22" s="4">
        <f t="shared" ref="K22" si="4">AVERAGE(K18:K21)</f>
        <v>3978.5</v>
      </c>
      <c r="L22" s="4">
        <f t="shared" ref="L22" si="5">AVERAGE(L18:L21)</f>
        <v>3715.5</v>
      </c>
      <c r="Q22" s="6">
        <f>AVERAGE(Q18:Q21)</f>
        <v>1.2356055320475943</v>
      </c>
    </row>
    <row r="24" spans="1:17" x14ac:dyDescent="0.2">
      <c r="A24" t="s">
        <v>49</v>
      </c>
      <c r="B24" t="s">
        <v>68</v>
      </c>
      <c r="C24" t="s">
        <v>105</v>
      </c>
      <c r="D24" t="s">
        <v>125</v>
      </c>
      <c r="E24" s="2">
        <v>44733.602083333331</v>
      </c>
      <c r="F24">
        <v>6222</v>
      </c>
      <c r="G24">
        <v>6319</v>
      </c>
      <c r="H24">
        <v>1004</v>
      </c>
      <c r="I24">
        <v>30466</v>
      </c>
      <c r="J24">
        <v>379700</v>
      </c>
      <c r="K24">
        <v>4084</v>
      </c>
      <c r="L24">
        <v>3827</v>
      </c>
      <c r="M24">
        <v>1700</v>
      </c>
      <c r="O24" s="6">
        <f>E28-$E$10</f>
        <v>3.8486111111196806</v>
      </c>
      <c r="P24" s="3">
        <f>J24/$J$10</f>
        <v>22.185217645340344</v>
      </c>
      <c r="Q24" s="6">
        <f>LOG(P24,2)/O24</f>
        <v>1.1618546723458656</v>
      </c>
    </row>
    <row r="25" spans="1:17" x14ac:dyDescent="0.2">
      <c r="A25" t="s">
        <v>50</v>
      </c>
      <c r="B25" t="s">
        <v>68</v>
      </c>
      <c r="C25" t="s">
        <v>106</v>
      </c>
      <c r="D25" t="s">
        <v>125</v>
      </c>
      <c r="E25" s="2">
        <v>44733.602083333331</v>
      </c>
      <c r="F25">
        <v>5989</v>
      </c>
      <c r="G25">
        <v>6082</v>
      </c>
      <c r="H25">
        <v>1004</v>
      </c>
      <c r="I25">
        <v>30466</v>
      </c>
      <c r="J25">
        <v>386200</v>
      </c>
      <c r="K25">
        <v>4083</v>
      </c>
      <c r="L25">
        <v>3874</v>
      </c>
      <c r="M25">
        <v>1627</v>
      </c>
      <c r="O25" s="6">
        <f>E28-$E$10</f>
        <v>3.8486111111196806</v>
      </c>
      <c r="P25" s="3">
        <f t="shared" ref="P25:P26" si="6">J25/$J$10</f>
        <v>22.565001460706981</v>
      </c>
      <c r="Q25" s="6">
        <f>LOG(P25,2)/O25</f>
        <v>1.1682175301728901</v>
      </c>
    </row>
    <row r="26" spans="1:17" x14ac:dyDescent="0.2">
      <c r="A26" t="s">
        <v>51</v>
      </c>
      <c r="B26" t="s">
        <v>68</v>
      </c>
      <c r="C26" t="s">
        <v>107</v>
      </c>
      <c r="D26" t="s">
        <v>125</v>
      </c>
      <c r="E26" s="2">
        <v>44733.606944444437</v>
      </c>
      <c r="F26">
        <v>5800</v>
      </c>
      <c r="G26">
        <v>5892</v>
      </c>
      <c r="H26">
        <v>1004</v>
      </c>
      <c r="I26">
        <v>30466</v>
      </c>
      <c r="J26">
        <v>406800</v>
      </c>
      <c r="K26">
        <v>4233</v>
      </c>
      <c r="L26">
        <v>3995</v>
      </c>
      <c r="M26">
        <v>1732</v>
      </c>
      <c r="O26" s="6">
        <f>E28-$E$10</f>
        <v>3.8486111111196806</v>
      </c>
      <c r="P26" s="3">
        <f t="shared" si="6"/>
        <v>23.768624014022787</v>
      </c>
      <c r="Q26" s="6">
        <f>LOG(P26,2)/O26</f>
        <v>1.1876976783983724</v>
      </c>
    </row>
    <row r="27" spans="1:17" x14ac:dyDescent="0.2">
      <c r="A27" t="s">
        <v>52</v>
      </c>
      <c r="B27" t="s">
        <v>68</v>
      </c>
      <c r="C27" t="s">
        <v>108</v>
      </c>
      <c r="D27" t="s">
        <v>125</v>
      </c>
      <c r="E27" s="2">
        <v>44733.607638888891</v>
      </c>
      <c r="F27">
        <v>4602</v>
      </c>
      <c r="G27">
        <v>4660</v>
      </c>
      <c r="H27">
        <v>1004</v>
      </c>
      <c r="I27">
        <v>30466</v>
      </c>
      <c r="J27">
        <v>324200</v>
      </c>
      <c r="K27">
        <v>4227</v>
      </c>
      <c r="L27">
        <v>3943</v>
      </c>
      <c r="M27">
        <v>1712</v>
      </c>
      <c r="O27" s="6">
        <f>E28-$E$10</f>
        <v>3.8486111111196806</v>
      </c>
      <c r="P27" s="3">
        <f>J27/$J$10</f>
        <v>18.942448144902134</v>
      </c>
      <c r="Q27" s="6">
        <f>LOG(P27,2)/O27</f>
        <v>1.1026187813921489</v>
      </c>
    </row>
    <row r="28" spans="1:17" x14ac:dyDescent="0.2">
      <c r="A28" t="s">
        <v>127</v>
      </c>
      <c r="E28" s="2">
        <f>E12</f>
        <v>44733.597916666673</v>
      </c>
      <c r="J28" s="4">
        <f>AVERAGE(J24:J27)</f>
        <v>374225</v>
      </c>
      <c r="K28" s="4">
        <f t="shared" ref="K28" si="7">AVERAGE(K24:K27)</f>
        <v>4156.75</v>
      </c>
      <c r="L28" s="4">
        <f t="shared" ref="L28" si="8">AVERAGE(L24:L27)</f>
        <v>3909.75</v>
      </c>
      <c r="Q28" s="6">
        <f>AVERAGE(Q24:Q27)</f>
        <v>1.1550971655773192</v>
      </c>
    </row>
    <row r="30" spans="1:17" x14ac:dyDescent="0.2">
      <c r="A30" t="s">
        <v>53</v>
      </c>
      <c r="B30" t="s">
        <v>68</v>
      </c>
      <c r="C30" t="s">
        <v>109</v>
      </c>
      <c r="D30" t="s">
        <v>125</v>
      </c>
      <c r="E30" s="2">
        <v>44733.647222222222</v>
      </c>
      <c r="F30">
        <v>35169</v>
      </c>
      <c r="G30">
        <v>38394</v>
      </c>
      <c r="H30">
        <v>1004</v>
      </c>
      <c r="I30">
        <v>30466</v>
      </c>
      <c r="J30">
        <v>487600</v>
      </c>
      <c r="K30">
        <v>4083</v>
      </c>
      <c r="L30">
        <v>3786</v>
      </c>
      <c r="M30">
        <v>1694</v>
      </c>
      <c r="O30" s="6">
        <f>E34-$E$10</f>
        <v>3.8979166666686069</v>
      </c>
      <c r="P30" s="3">
        <f>J30/$J$10</f>
        <v>28.489628980426527</v>
      </c>
      <c r="Q30" s="6">
        <f>LOG(P30,2)/O30</f>
        <v>1.2397301794108813</v>
      </c>
    </row>
    <row r="31" spans="1:17" x14ac:dyDescent="0.2">
      <c r="A31" t="s">
        <v>54</v>
      </c>
      <c r="B31" t="s">
        <v>68</v>
      </c>
      <c r="C31" t="s">
        <v>110</v>
      </c>
      <c r="D31" t="s">
        <v>125</v>
      </c>
      <c r="E31" s="2">
        <v>44733.647916666669</v>
      </c>
      <c r="F31">
        <v>31337</v>
      </c>
      <c r="G31">
        <v>34190</v>
      </c>
      <c r="H31">
        <v>1004</v>
      </c>
      <c r="I31">
        <v>30466</v>
      </c>
      <c r="J31">
        <v>470000</v>
      </c>
      <c r="K31">
        <v>4114</v>
      </c>
      <c r="L31">
        <v>3820</v>
      </c>
      <c r="M31">
        <v>1696</v>
      </c>
      <c r="O31" s="6">
        <f>E34-$E$10</f>
        <v>3.8979166666686069</v>
      </c>
      <c r="P31" s="3">
        <f t="shared" ref="P31:P32" si="9">J31/$J$10</f>
        <v>27.461291264972246</v>
      </c>
      <c r="Q31" s="6">
        <f>LOG(P31,2)/O31</f>
        <v>1.226123585503583</v>
      </c>
    </row>
    <row r="32" spans="1:17" x14ac:dyDescent="0.2">
      <c r="A32" t="s">
        <v>55</v>
      </c>
      <c r="B32" t="s">
        <v>68</v>
      </c>
      <c r="C32" t="s">
        <v>111</v>
      </c>
      <c r="D32" t="s">
        <v>125</v>
      </c>
      <c r="E32" s="2">
        <v>44733.652777777781</v>
      </c>
      <c r="F32">
        <v>29630</v>
      </c>
      <c r="G32">
        <v>32105</v>
      </c>
      <c r="H32">
        <v>1004</v>
      </c>
      <c r="I32">
        <v>30466</v>
      </c>
      <c r="J32">
        <v>431000</v>
      </c>
      <c r="K32">
        <v>4244</v>
      </c>
      <c r="L32">
        <v>3955</v>
      </c>
      <c r="M32">
        <v>1745</v>
      </c>
      <c r="O32" s="6">
        <f>E34-$E$10</f>
        <v>3.8979166666686069</v>
      </c>
      <c r="P32" s="3">
        <f t="shared" si="9"/>
        <v>25.182588372772422</v>
      </c>
      <c r="Q32" s="6">
        <f>LOG(P32,2)/O32</f>
        <v>1.1940621285349016</v>
      </c>
    </row>
    <row r="33" spans="1:17" x14ac:dyDescent="0.2">
      <c r="A33" t="s">
        <v>56</v>
      </c>
      <c r="B33" t="s">
        <v>68</v>
      </c>
      <c r="C33" t="s">
        <v>112</v>
      </c>
      <c r="D33" t="s">
        <v>125</v>
      </c>
      <c r="E33" s="2">
        <v>44733.65347222222</v>
      </c>
      <c r="F33">
        <v>28183</v>
      </c>
      <c r="G33">
        <v>30576</v>
      </c>
      <c r="H33">
        <v>1004</v>
      </c>
      <c r="I33">
        <v>30466</v>
      </c>
      <c r="J33">
        <v>431200</v>
      </c>
      <c r="K33">
        <v>4218</v>
      </c>
      <c r="L33">
        <v>3936</v>
      </c>
      <c r="M33">
        <v>1734</v>
      </c>
      <c r="O33" s="6">
        <f>E34-$E$10</f>
        <v>3.8979166666686069</v>
      </c>
      <c r="P33" s="3">
        <f>J33/$J$10</f>
        <v>25.194274028629856</v>
      </c>
      <c r="Q33" s="6">
        <f>LOG(P33,2)/O33</f>
        <v>1.1942338378948703</v>
      </c>
    </row>
    <row r="34" spans="1:17" x14ac:dyDescent="0.2">
      <c r="A34" t="s">
        <v>127</v>
      </c>
      <c r="E34" s="2">
        <f>E30</f>
        <v>44733.647222222222</v>
      </c>
      <c r="J34" s="4">
        <f>AVERAGE(J30:J33)</f>
        <v>454950</v>
      </c>
      <c r="K34" s="4">
        <f t="shared" ref="K34" si="10">AVERAGE(K30:K33)</f>
        <v>4164.75</v>
      </c>
      <c r="L34" s="4">
        <f t="shared" ref="L34" si="11">AVERAGE(L30:L33)</f>
        <v>3874.25</v>
      </c>
      <c r="Q34" s="6">
        <f>AVERAGE(Q30:Q33)</f>
        <v>1.2135374328360591</v>
      </c>
    </row>
    <row r="36" spans="1:17" x14ac:dyDescent="0.2">
      <c r="A36" t="s">
        <v>60</v>
      </c>
      <c r="B36" t="s">
        <v>68</v>
      </c>
      <c r="C36" t="s">
        <v>117</v>
      </c>
      <c r="D36" t="s">
        <v>125</v>
      </c>
      <c r="E36" s="2">
        <v>44733.648611111108</v>
      </c>
      <c r="F36">
        <v>26309</v>
      </c>
      <c r="G36">
        <v>28292</v>
      </c>
      <c r="H36">
        <v>1004</v>
      </c>
      <c r="I36">
        <v>30466</v>
      </c>
      <c r="J36">
        <v>363200</v>
      </c>
      <c r="K36">
        <v>4240</v>
      </c>
      <c r="L36">
        <v>3992</v>
      </c>
      <c r="M36">
        <v>1696</v>
      </c>
      <c r="O36" s="6">
        <f>E40-$E$10</f>
        <v>3.8979166666686069</v>
      </c>
      <c r="P36" s="3">
        <f>J36/$J$10</f>
        <v>21.221151037101958</v>
      </c>
      <c r="Q36" s="6">
        <f>LOG(P36,2)/O36</f>
        <v>1.1307145283163005</v>
      </c>
    </row>
    <row r="37" spans="1:17" x14ac:dyDescent="0.2">
      <c r="A37" t="s">
        <v>61</v>
      </c>
      <c r="B37" t="s">
        <v>68</v>
      </c>
      <c r="C37" t="s">
        <v>118</v>
      </c>
      <c r="D37" t="s">
        <v>125</v>
      </c>
      <c r="E37" s="2">
        <v>44733.65</v>
      </c>
      <c r="F37">
        <v>25468</v>
      </c>
      <c r="G37">
        <v>27326</v>
      </c>
      <c r="H37">
        <v>1004</v>
      </c>
      <c r="I37">
        <v>30466</v>
      </c>
      <c r="J37">
        <v>357800</v>
      </c>
      <c r="K37">
        <v>4180</v>
      </c>
      <c r="L37">
        <v>3934</v>
      </c>
      <c r="M37">
        <v>1662</v>
      </c>
      <c r="O37" s="6">
        <f>E40-$E$10</f>
        <v>3.8979166666686069</v>
      </c>
      <c r="P37" s="3">
        <f t="shared" ref="P37:P38" si="12">J37/$J$10</f>
        <v>20.905638328951213</v>
      </c>
      <c r="Q37" s="6">
        <f>LOG(P37,2)/O37</f>
        <v>1.1251703319963013</v>
      </c>
    </row>
    <row r="38" spans="1:17" x14ac:dyDescent="0.2">
      <c r="A38" t="s">
        <v>62</v>
      </c>
      <c r="B38" t="s">
        <v>68</v>
      </c>
      <c r="C38" t="s">
        <v>119</v>
      </c>
      <c r="D38" t="s">
        <v>125</v>
      </c>
      <c r="E38" s="2">
        <v>44733.654166666667</v>
      </c>
      <c r="F38">
        <v>22790</v>
      </c>
      <c r="G38">
        <v>24372</v>
      </c>
      <c r="H38">
        <v>1004</v>
      </c>
      <c r="I38">
        <v>30466</v>
      </c>
      <c r="J38">
        <v>335000</v>
      </c>
      <c r="K38">
        <v>4459</v>
      </c>
      <c r="L38">
        <v>4190</v>
      </c>
      <c r="M38">
        <v>1789</v>
      </c>
      <c r="O38" s="6">
        <f>E40-$E$10</f>
        <v>3.8979166666686069</v>
      </c>
      <c r="P38" s="3">
        <f t="shared" si="12"/>
        <v>19.573473561203624</v>
      </c>
      <c r="Q38" s="6">
        <f>LOG(P38,2)/O38</f>
        <v>1.1008003159229209</v>
      </c>
    </row>
    <row r="39" spans="1:17" x14ac:dyDescent="0.2">
      <c r="A39" t="s">
        <v>63</v>
      </c>
      <c r="B39" t="s">
        <v>68</v>
      </c>
      <c r="C39" t="s">
        <v>120</v>
      </c>
      <c r="D39" t="s">
        <v>125</v>
      </c>
      <c r="E39" s="2">
        <v>44733.654861111107</v>
      </c>
      <c r="F39">
        <v>18385</v>
      </c>
      <c r="G39">
        <v>19417</v>
      </c>
      <c r="H39">
        <v>1004</v>
      </c>
      <c r="I39">
        <v>30466</v>
      </c>
      <c r="J39">
        <v>270400</v>
      </c>
      <c r="K39">
        <v>4497</v>
      </c>
      <c r="L39">
        <v>4252</v>
      </c>
      <c r="M39">
        <v>1770</v>
      </c>
      <c r="O39" s="6">
        <f>E40-$E$10</f>
        <v>3.8979166666686069</v>
      </c>
      <c r="P39" s="3">
        <f>J39/$J$10</f>
        <v>15.799006719252118</v>
      </c>
      <c r="Q39" s="6">
        <f>LOG(P39,2)/O39</f>
        <v>1.0215102821997375</v>
      </c>
    </row>
    <row r="40" spans="1:17" x14ac:dyDescent="0.2">
      <c r="A40" t="s">
        <v>127</v>
      </c>
      <c r="E40" s="2">
        <f>E30</f>
        <v>44733.647222222222</v>
      </c>
      <c r="J40" s="4">
        <f>AVERAGE(J36:J39)</f>
        <v>331600</v>
      </c>
      <c r="K40" s="4">
        <f t="shared" ref="K40" si="13">AVERAGE(K36:K39)</f>
        <v>4344</v>
      </c>
      <c r="L40" s="4">
        <f t="shared" ref="L40" si="14">AVERAGE(L36:L39)</f>
        <v>4092</v>
      </c>
      <c r="Q40" s="6">
        <f>AVERAGE(Q36:Q39)</f>
        <v>1.0945488646088151</v>
      </c>
    </row>
    <row r="42" spans="1:17" x14ac:dyDescent="0.2">
      <c r="A42" t="s">
        <v>64</v>
      </c>
      <c r="B42" t="s">
        <v>68</v>
      </c>
      <c r="C42" t="s">
        <v>121</v>
      </c>
      <c r="D42" t="s">
        <v>125</v>
      </c>
      <c r="E42" s="2">
        <v>44733.650694444441</v>
      </c>
      <c r="F42">
        <v>6881</v>
      </c>
      <c r="G42">
        <v>7016</v>
      </c>
      <c r="H42">
        <v>1004</v>
      </c>
      <c r="I42">
        <v>30466</v>
      </c>
      <c r="J42">
        <v>55720</v>
      </c>
      <c r="K42">
        <v>5087</v>
      </c>
      <c r="L42">
        <v>4916</v>
      </c>
      <c r="M42">
        <v>2278</v>
      </c>
      <c r="O42" s="6">
        <f>E46-$E$10</f>
        <v>3.8979166666686069</v>
      </c>
      <c r="P42" s="3">
        <f>J42/$J$10</f>
        <v>3.2556237218813906</v>
      </c>
      <c r="Q42" s="6">
        <f>LOG(P42,2)/O42</f>
        <v>0.43688311249784739</v>
      </c>
    </row>
    <row r="43" spans="1:17" x14ac:dyDescent="0.2">
      <c r="A43" t="s">
        <v>65</v>
      </c>
      <c r="B43" t="s">
        <v>68</v>
      </c>
      <c r="C43" t="s">
        <v>122</v>
      </c>
      <c r="D43" t="s">
        <v>125</v>
      </c>
      <c r="E43" s="2">
        <v>44733.651388888888</v>
      </c>
      <c r="F43">
        <v>5850</v>
      </c>
      <c r="G43">
        <v>5931</v>
      </c>
      <c r="H43">
        <v>1004</v>
      </c>
      <c r="I43">
        <v>30466</v>
      </c>
      <c r="J43">
        <v>46700</v>
      </c>
      <c r="K43">
        <v>5054</v>
      </c>
      <c r="L43">
        <v>4869</v>
      </c>
      <c r="M43">
        <v>2276</v>
      </c>
      <c r="O43" s="6">
        <f>E46-$E$10</f>
        <v>3.8979166666686069</v>
      </c>
      <c r="P43" s="3">
        <f t="shared" ref="P43:P44" si="15">J43/$J$10</f>
        <v>2.7286006427110721</v>
      </c>
      <c r="Q43" s="6">
        <f>LOG(P43,2)/O43</f>
        <v>0.37152186191421888</v>
      </c>
    </row>
    <row r="44" spans="1:17" x14ac:dyDescent="0.2">
      <c r="A44" t="s">
        <v>66</v>
      </c>
      <c r="B44" t="s">
        <v>68</v>
      </c>
      <c r="C44" t="s">
        <v>123</v>
      </c>
      <c r="D44" t="s">
        <v>125</v>
      </c>
      <c r="E44" s="2">
        <v>44733.65625</v>
      </c>
      <c r="F44">
        <v>5731</v>
      </c>
      <c r="G44">
        <v>5823</v>
      </c>
      <c r="H44">
        <v>1004</v>
      </c>
      <c r="I44">
        <v>30466</v>
      </c>
      <c r="J44">
        <v>46340</v>
      </c>
      <c r="K44">
        <v>5324</v>
      </c>
      <c r="L44">
        <v>5086</v>
      </c>
      <c r="M44">
        <v>2320</v>
      </c>
      <c r="O44" s="6">
        <f>E46-$E$10</f>
        <v>3.8979166666686069</v>
      </c>
      <c r="P44" s="3">
        <f t="shared" si="15"/>
        <v>2.7075664621676894</v>
      </c>
      <c r="Q44" s="6">
        <f>LOG(P44,2)/O44</f>
        <v>0.36865763810264518</v>
      </c>
    </row>
    <row r="45" spans="1:17" x14ac:dyDescent="0.2">
      <c r="A45" t="s">
        <v>67</v>
      </c>
      <c r="B45" t="s">
        <v>68</v>
      </c>
      <c r="C45" t="s">
        <v>124</v>
      </c>
      <c r="D45" t="s">
        <v>125</v>
      </c>
      <c r="E45" s="2">
        <v>44733.656944444447</v>
      </c>
      <c r="F45">
        <v>4752</v>
      </c>
      <c r="G45">
        <v>4812</v>
      </c>
      <c r="H45">
        <v>1004</v>
      </c>
      <c r="I45">
        <v>30466</v>
      </c>
      <c r="J45">
        <v>45640</v>
      </c>
      <c r="K45">
        <v>5489</v>
      </c>
      <c r="L45">
        <v>5165</v>
      </c>
      <c r="M45">
        <v>2575</v>
      </c>
      <c r="O45" s="6">
        <f>E46-$E$10</f>
        <v>3.8979166666686069</v>
      </c>
      <c r="P45" s="3">
        <f>J45/$J$10</f>
        <v>2.6666666666666665</v>
      </c>
      <c r="Q45" s="6">
        <f>LOG(P45,2)/O45</f>
        <v>0.36302405112426878</v>
      </c>
    </row>
    <row r="46" spans="1:17" x14ac:dyDescent="0.2">
      <c r="A46" t="s">
        <v>127</v>
      </c>
      <c r="E46" s="2">
        <f>E30</f>
        <v>44733.647222222222</v>
      </c>
      <c r="J46" s="4">
        <f>AVERAGE(J42:J45)</f>
        <v>48600</v>
      </c>
      <c r="K46" s="4">
        <f t="shared" ref="K46" si="16">AVERAGE(K42:K45)</f>
        <v>5238.5</v>
      </c>
      <c r="L46" s="4">
        <f t="shared" ref="L46" si="17">AVERAGE(L42:L45)</f>
        <v>5009</v>
      </c>
      <c r="Q46" s="6">
        <f>AVERAGE(Q42:Q45)</f>
        <v>0.38502166590974507</v>
      </c>
    </row>
    <row r="51" spans="1:17" x14ac:dyDescent="0.2">
      <c r="A51" t="s">
        <v>25</v>
      </c>
      <c r="B51" t="s">
        <v>68</v>
      </c>
      <c r="C51" t="s">
        <v>81</v>
      </c>
      <c r="D51" t="s">
        <v>125</v>
      </c>
      <c r="E51" s="2">
        <v>44733.620833333327</v>
      </c>
      <c r="F51">
        <v>6581</v>
      </c>
      <c r="G51">
        <v>6690</v>
      </c>
      <c r="H51">
        <v>1004</v>
      </c>
      <c r="I51">
        <v>30466</v>
      </c>
      <c r="J51">
        <v>391800</v>
      </c>
      <c r="K51">
        <v>4013</v>
      </c>
      <c r="L51">
        <v>3741</v>
      </c>
      <c r="M51">
        <v>1669</v>
      </c>
      <c r="O51" s="6">
        <f>E55-$E$10</f>
        <v>3.8715277777737356</v>
      </c>
      <c r="P51" s="3">
        <f>J51/$J$10</f>
        <v>22.892199824715163</v>
      </c>
      <c r="Q51" s="6">
        <f>LOG(P51,2)/O51</f>
        <v>1.1666671297247986</v>
      </c>
    </row>
    <row r="52" spans="1:17" x14ac:dyDescent="0.2">
      <c r="A52" t="s">
        <v>26</v>
      </c>
      <c r="B52" t="s">
        <v>68</v>
      </c>
      <c r="C52" t="s">
        <v>82</v>
      </c>
      <c r="D52" t="s">
        <v>125</v>
      </c>
      <c r="E52" s="2">
        <v>44733.621527777781</v>
      </c>
      <c r="F52">
        <v>7140</v>
      </c>
      <c r="G52">
        <v>7265</v>
      </c>
      <c r="H52">
        <v>1004</v>
      </c>
      <c r="I52">
        <v>30466</v>
      </c>
      <c r="J52">
        <v>449600</v>
      </c>
      <c r="K52">
        <v>3848</v>
      </c>
      <c r="L52">
        <v>3571</v>
      </c>
      <c r="M52">
        <v>1618</v>
      </c>
      <c r="O52" s="6">
        <f>E55-$E$10</f>
        <v>3.8715277777737356</v>
      </c>
      <c r="P52" s="3">
        <f t="shared" ref="P52:P53" si="18">J52/$J$10</f>
        <v>26.269354367513877</v>
      </c>
      <c r="Q52" s="6">
        <f>LOG(P52,2)/O52</f>
        <v>1.2179452424876875</v>
      </c>
    </row>
    <row r="53" spans="1:17" x14ac:dyDescent="0.2">
      <c r="A53" t="s">
        <v>27</v>
      </c>
      <c r="B53" t="s">
        <v>68</v>
      </c>
      <c r="C53" t="s">
        <v>83</v>
      </c>
      <c r="D53" t="s">
        <v>125</v>
      </c>
      <c r="E53" s="2">
        <v>44733.625</v>
      </c>
      <c r="F53">
        <v>7238</v>
      </c>
      <c r="G53">
        <v>7375</v>
      </c>
      <c r="H53">
        <v>1004</v>
      </c>
      <c r="I53">
        <v>30466</v>
      </c>
      <c r="J53">
        <v>515200</v>
      </c>
      <c r="K53">
        <v>3941</v>
      </c>
      <c r="L53">
        <v>3646</v>
      </c>
      <c r="M53">
        <v>1659</v>
      </c>
      <c r="O53" s="6">
        <f>E55-$E$10</f>
        <v>3.8715277777737356</v>
      </c>
      <c r="P53" s="3">
        <f t="shared" si="18"/>
        <v>30.102249488752555</v>
      </c>
      <c r="Q53" s="6">
        <f>LOG(P53,2)/O53</f>
        <v>1.2686979605804607</v>
      </c>
    </row>
    <row r="54" spans="1:17" x14ac:dyDescent="0.2">
      <c r="A54" t="s">
        <v>28</v>
      </c>
      <c r="B54" t="s">
        <v>68</v>
      </c>
      <c r="C54" t="s">
        <v>84</v>
      </c>
      <c r="D54" t="s">
        <v>125</v>
      </c>
      <c r="E54" s="2">
        <v>44733.625694444447</v>
      </c>
      <c r="F54">
        <v>6057</v>
      </c>
      <c r="G54">
        <v>6155</v>
      </c>
      <c r="H54">
        <v>1004</v>
      </c>
      <c r="I54">
        <v>30466</v>
      </c>
      <c r="J54">
        <v>426200</v>
      </c>
      <c r="K54">
        <v>3941</v>
      </c>
      <c r="L54">
        <v>3703</v>
      </c>
      <c r="M54">
        <v>1587</v>
      </c>
      <c r="O54" s="6">
        <f>E55-$E$10</f>
        <v>3.8715277777737356</v>
      </c>
      <c r="P54" s="3">
        <f>J54/$J$10</f>
        <v>24.902132632193982</v>
      </c>
      <c r="Q54" s="6">
        <f>LOG(P54,2)/O54</f>
        <v>1.1980276681179733</v>
      </c>
    </row>
    <row r="55" spans="1:17" x14ac:dyDescent="0.2">
      <c r="A55" t="s">
        <v>127</v>
      </c>
      <c r="E55" s="2">
        <f>E51</f>
        <v>44733.620833333327</v>
      </c>
      <c r="J55" s="4">
        <f>AVERAGE(J51:J54)</f>
        <v>445700</v>
      </c>
      <c r="K55" s="4">
        <f t="shared" ref="K55" si="19">AVERAGE(K51:K54)</f>
        <v>3935.75</v>
      </c>
      <c r="L55" s="4">
        <f t="shared" ref="L55" si="20">AVERAGE(L51:L54)</f>
        <v>3665.25</v>
      </c>
      <c r="Q55" s="6">
        <f>AVERAGE(Q51:Q54)</f>
        <v>1.2128345002277301</v>
      </c>
    </row>
    <row r="57" spans="1:17" x14ac:dyDescent="0.2">
      <c r="A57" t="s">
        <v>13</v>
      </c>
      <c r="B57" t="s">
        <v>68</v>
      </c>
      <c r="C57" t="s">
        <v>69</v>
      </c>
      <c r="D57" t="s">
        <v>125</v>
      </c>
      <c r="E57" s="2">
        <v>44733.62222222222</v>
      </c>
      <c r="F57">
        <v>5824</v>
      </c>
      <c r="G57">
        <v>5910</v>
      </c>
      <c r="H57">
        <v>1004</v>
      </c>
      <c r="I57">
        <v>30466</v>
      </c>
      <c r="J57">
        <v>355500</v>
      </c>
      <c r="K57">
        <v>4143</v>
      </c>
      <c r="L57">
        <v>3868</v>
      </c>
      <c r="M57">
        <v>1743</v>
      </c>
      <c r="O57" s="6">
        <f>E61-$E$10</f>
        <v>3.8715277777737356</v>
      </c>
      <c r="P57" s="3">
        <f>J57/$J$10</f>
        <v>20.77125328659071</v>
      </c>
      <c r="Q57" s="6">
        <f>LOG(P57,2)/O57</f>
        <v>1.1304365133345249</v>
      </c>
    </row>
    <row r="58" spans="1:17" x14ac:dyDescent="0.2">
      <c r="A58" t="s">
        <v>14</v>
      </c>
      <c r="B58" t="s">
        <v>68</v>
      </c>
      <c r="C58" t="s">
        <v>70</v>
      </c>
      <c r="D58" t="s">
        <v>125</v>
      </c>
      <c r="E58" s="2">
        <v>44733.622916666667</v>
      </c>
      <c r="F58">
        <v>5616</v>
      </c>
      <c r="G58">
        <v>5697</v>
      </c>
      <c r="H58">
        <v>1004</v>
      </c>
      <c r="I58">
        <v>30466</v>
      </c>
      <c r="J58">
        <v>362700</v>
      </c>
      <c r="K58">
        <v>4042</v>
      </c>
      <c r="L58">
        <v>3765</v>
      </c>
      <c r="M58">
        <v>1706</v>
      </c>
      <c r="O58" s="6">
        <f>E61-$E$10</f>
        <v>3.8715277777737356</v>
      </c>
      <c r="P58" s="3">
        <f t="shared" ref="P58:P59" si="21">J58/$J$10</f>
        <v>21.191936897458369</v>
      </c>
      <c r="Q58" s="6">
        <f>LOG(P58,2)/O58</f>
        <v>1.1379082885932668</v>
      </c>
    </row>
    <row r="59" spans="1:17" x14ac:dyDescent="0.2">
      <c r="A59" t="s">
        <v>15</v>
      </c>
      <c r="B59" t="s">
        <v>68</v>
      </c>
      <c r="C59" t="s">
        <v>71</v>
      </c>
      <c r="D59" t="s">
        <v>125</v>
      </c>
      <c r="E59" s="2">
        <v>44733.626388888893</v>
      </c>
      <c r="F59">
        <v>5048</v>
      </c>
      <c r="G59">
        <v>5115</v>
      </c>
      <c r="H59">
        <v>1004</v>
      </c>
      <c r="I59">
        <v>30466</v>
      </c>
      <c r="J59">
        <v>339200</v>
      </c>
      <c r="K59">
        <v>4013</v>
      </c>
      <c r="L59">
        <v>3759</v>
      </c>
      <c r="M59">
        <v>1606</v>
      </c>
      <c r="O59" s="6">
        <f>E61-$E$10</f>
        <v>3.8715277777737356</v>
      </c>
      <c r="P59" s="3">
        <f t="shared" si="21"/>
        <v>19.818872334209757</v>
      </c>
      <c r="Q59" s="6">
        <f>LOG(P59,2)/O59</f>
        <v>1.1129464179948196</v>
      </c>
    </row>
    <row r="60" spans="1:17" x14ac:dyDescent="0.2">
      <c r="A60" t="s">
        <v>16</v>
      </c>
      <c r="B60" t="s">
        <v>68</v>
      </c>
      <c r="C60" t="s">
        <v>72</v>
      </c>
      <c r="D60" t="s">
        <v>125</v>
      </c>
      <c r="E60" s="2">
        <v>44733.627083333333</v>
      </c>
      <c r="F60">
        <v>5254</v>
      </c>
      <c r="G60">
        <v>5329</v>
      </c>
      <c r="H60">
        <v>1004</v>
      </c>
      <c r="I60">
        <v>30466</v>
      </c>
      <c r="J60">
        <v>381600</v>
      </c>
      <c r="K60">
        <v>4099</v>
      </c>
      <c r="L60">
        <v>3812</v>
      </c>
      <c r="M60">
        <v>1648</v>
      </c>
      <c r="O60" s="6">
        <f>E61-$E$10</f>
        <v>3.8715277777737356</v>
      </c>
      <c r="P60" s="3">
        <f>J60/$J$10</f>
        <v>22.296231375985979</v>
      </c>
      <c r="Q60" s="6">
        <f>LOG(P60,2)/O60</f>
        <v>1.156837360071445</v>
      </c>
    </row>
    <row r="61" spans="1:17" x14ac:dyDescent="0.2">
      <c r="A61" t="s">
        <v>127</v>
      </c>
      <c r="E61" s="2">
        <f>E51</f>
        <v>44733.620833333327</v>
      </c>
      <c r="J61" s="4">
        <f>AVERAGE(J57:J60)</f>
        <v>359750</v>
      </c>
      <c r="K61" s="4">
        <f t="shared" ref="K61" si="22">AVERAGE(K57:K60)</f>
        <v>4074.25</v>
      </c>
      <c r="L61" s="4">
        <f t="shared" ref="L61" si="23">AVERAGE(L57:L60)</f>
        <v>3801</v>
      </c>
      <c r="Q61" s="6">
        <f>AVERAGE(Q57:Q60)</f>
        <v>1.1345321449985142</v>
      </c>
    </row>
    <row r="63" spans="1:17" x14ac:dyDescent="0.2">
      <c r="A63" t="s">
        <v>17</v>
      </c>
      <c r="B63" t="s">
        <v>68</v>
      </c>
      <c r="C63" t="s">
        <v>73</v>
      </c>
      <c r="D63" t="s">
        <v>125</v>
      </c>
      <c r="E63" s="2">
        <v>44733.623611111107</v>
      </c>
      <c r="F63">
        <v>4398</v>
      </c>
      <c r="G63">
        <v>4450</v>
      </c>
      <c r="H63">
        <v>1004</v>
      </c>
      <c r="I63">
        <v>30466</v>
      </c>
      <c r="J63">
        <v>284700</v>
      </c>
      <c r="K63">
        <v>4358</v>
      </c>
      <c r="L63">
        <v>4116</v>
      </c>
      <c r="M63">
        <v>1786</v>
      </c>
      <c r="O63" s="6">
        <f>E67-$E$10</f>
        <v>3.8715277777737356</v>
      </c>
      <c r="P63" s="3">
        <f>J63/$J$10</f>
        <v>16.634531113058721</v>
      </c>
      <c r="Q63" s="6">
        <f>LOG(P63,2)/O63</f>
        <v>1.0476766611118558</v>
      </c>
    </row>
    <row r="64" spans="1:17" x14ac:dyDescent="0.2">
      <c r="A64" t="s">
        <v>18</v>
      </c>
      <c r="B64" t="s">
        <v>68</v>
      </c>
      <c r="C64" t="s">
        <v>74</v>
      </c>
      <c r="D64" t="s">
        <v>125</v>
      </c>
      <c r="E64" s="2">
        <v>44733.624305555553</v>
      </c>
      <c r="F64">
        <v>3745</v>
      </c>
      <c r="G64">
        <v>3781</v>
      </c>
      <c r="H64">
        <v>1004</v>
      </c>
      <c r="I64">
        <v>30466</v>
      </c>
      <c r="J64">
        <v>244800</v>
      </c>
      <c r="K64">
        <v>4003</v>
      </c>
      <c r="L64">
        <v>3792</v>
      </c>
      <c r="M64">
        <v>1573</v>
      </c>
      <c r="O64" s="6">
        <f>E67-$E$10</f>
        <v>3.8715277777737356</v>
      </c>
      <c r="P64" s="3">
        <f t="shared" ref="P64:P65" si="24">J64/$J$10</f>
        <v>14.303242769500438</v>
      </c>
      <c r="Q64" s="6">
        <f>LOG(P64,2)/O64</f>
        <v>0.99140974335907173</v>
      </c>
    </row>
    <row r="65" spans="1:17" x14ac:dyDescent="0.2">
      <c r="A65" t="s">
        <v>19</v>
      </c>
      <c r="B65" t="s">
        <v>68</v>
      </c>
      <c r="C65" t="s">
        <v>75</v>
      </c>
      <c r="D65" t="s">
        <v>125</v>
      </c>
      <c r="E65" s="2">
        <v>44733.62777777778</v>
      </c>
      <c r="F65">
        <v>4404</v>
      </c>
      <c r="G65">
        <v>4456</v>
      </c>
      <c r="H65">
        <v>1004</v>
      </c>
      <c r="I65">
        <v>30466</v>
      </c>
      <c r="J65">
        <v>296100</v>
      </c>
      <c r="K65">
        <v>4221</v>
      </c>
      <c r="L65">
        <v>3993</v>
      </c>
      <c r="M65">
        <v>1667</v>
      </c>
      <c r="O65" s="6">
        <f>E67-$E$10</f>
        <v>3.8715277777737356</v>
      </c>
      <c r="P65" s="3">
        <f t="shared" si="24"/>
        <v>17.300613496932517</v>
      </c>
      <c r="Q65" s="6">
        <f>LOG(P65,2)/O65</f>
        <v>1.0623070604494163</v>
      </c>
    </row>
    <row r="66" spans="1:17" x14ac:dyDescent="0.2">
      <c r="A66" t="s">
        <v>20</v>
      </c>
      <c r="B66" t="s">
        <v>68</v>
      </c>
      <c r="C66" t="s">
        <v>76</v>
      </c>
      <c r="D66" t="s">
        <v>125</v>
      </c>
      <c r="E66" s="2">
        <v>44733.628472222219</v>
      </c>
      <c r="F66">
        <v>4273</v>
      </c>
      <c r="G66">
        <v>4325</v>
      </c>
      <c r="H66">
        <v>1004</v>
      </c>
      <c r="I66">
        <v>30466</v>
      </c>
      <c r="J66">
        <v>314800</v>
      </c>
      <c r="K66">
        <v>4169</v>
      </c>
      <c r="L66">
        <v>3930</v>
      </c>
      <c r="M66">
        <v>1565</v>
      </c>
      <c r="O66" s="6">
        <f>E67-$E$10</f>
        <v>3.8715277777737356</v>
      </c>
      <c r="P66" s="3">
        <f>J66/$J$10</f>
        <v>18.393222319602689</v>
      </c>
      <c r="Q66" s="6">
        <f>LOG(P66,2)/O66</f>
        <v>1.085127780175916</v>
      </c>
    </row>
    <row r="67" spans="1:17" x14ac:dyDescent="0.2">
      <c r="A67" t="s">
        <v>127</v>
      </c>
      <c r="E67" s="2">
        <f>E51</f>
        <v>44733.620833333327</v>
      </c>
      <c r="J67" s="4">
        <f>AVERAGE(J63:J66)</f>
        <v>285100</v>
      </c>
      <c r="K67" s="4">
        <f t="shared" ref="K67" si="25">AVERAGE(K63:K66)</f>
        <v>4187.75</v>
      </c>
      <c r="L67" s="4">
        <f t="shared" ref="L67" si="26">AVERAGE(L63:L66)</f>
        <v>3957.75</v>
      </c>
      <c r="Q67" s="6">
        <f>AVERAGE(Q63:Q66)</f>
        <v>1.0466303112740649</v>
      </c>
    </row>
    <row r="69" spans="1:17" x14ac:dyDescent="0.2">
      <c r="A69" t="s">
        <v>21</v>
      </c>
      <c r="B69" t="s">
        <v>68</v>
      </c>
      <c r="C69" t="s">
        <v>77</v>
      </c>
      <c r="D69" t="s">
        <v>125</v>
      </c>
      <c r="E69" s="2">
        <v>44733.674305555563</v>
      </c>
      <c r="F69">
        <v>24947</v>
      </c>
      <c r="G69">
        <v>26698</v>
      </c>
      <c r="H69">
        <v>1369</v>
      </c>
      <c r="I69">
        <v>30466</v>
      </c>
      <c r="J69">
        <v>379600</v>
      </c>
      <c r="K69">
        <v>4267</v>
      </c>
      <c r="L69">
        <v>3940</v>
      </c>
      <c r="M69">
        <v>1724</v>
      </c>
      <c r="O69" s="6">
        <f>E73-$E$10</f>
        <v>3.9250000000101863</v>
      </c>
      <c r="P69" s="3">
        <f>J69/$J$10</f>
        <v>22.179374817411627</v>
      </c>
      <c r="Q69" s="6">
        <f>LOG(P69,2)/O69</f>
        <v>1.1391456802259949</v>
      </c>
    </row>
    <row r="70" spans="1:17" x14ac:dyDescent="0.2">
      <c r="A70" t="s">
        <v>22</v>
      </c>
      <c r="B70" t="s">
        <v>68</v>
      </c>
      <c r="C70" t="s">
        <v>78</v>
      </c>
      <c r="D70" t="s">
        <v>125</v>
      </c>
      <c r="E70" s="2">
        <v>44733.675000000003</v>
      </c>
      <c r="F70">
        <v>26108</v>
      </c>
      <c r="G70">
        <v>28117</v>
      </c>
      <c r="H70">
        <v>1369</v>
      </c>
      <c r="I70">
        <v>30466</v>
      </c>
      <c r="J70">
        <v>406500</v>
      </c>
      <c r="K70">
        <v>4128</v>
      </c>
      <c r="L70">
        <v>3791</v>
      </c>
      <c r="M70">
        <v>1803</v>
      </c>
      <c r="O70" s="6">
        <f>E73-$E$10</f>
        <v>3.9250000000101863</v>
      </c>
      <c r="P70" s="3">
        <f t="shared" ref="P70:P71" si="27">J70/$J$10</f>
        <v>23.751095530236636</v>
      </c>
      <c r="Q70" s="6">
        <f>LOG(P70,2)/O70</f>
        <v>1.1643113770262561</v>
      </c>
    </row>
    <row r="71" spans="1:17" x14ac:dyDescent="0.2">
      <c r="A71" t="s">
        <v>23</v>
      </c>
      <c r="B71" t="s">
        <v>68</v>
      </c>
      <c r="C71" t="s">
        <v>79</v>
      </c>
      <c r="D71" t="s">
        <v>125</v>
      </c>
      <c r="E71" s="2">
        <v>44733.678472222222</v>
      </c>
      <c r="F71">
        <v>25151</v>
      </c>
      <c r="G71">
        <v>26979</v>
      </c>
      <c r="H71">
        <v>1369</v>
      </c>
      <c r="I71">
        <v>30466</v>
      </c>
      <c r="J71">
        <v>391000</v>
      </c>
      <c r="K71">
        <v>4183</v>
      </c>
      <c r="L71">
        <v>3859</v>
      </c>
      <c r="M71">
        <v>1739</v>
      </c>
      <c r="O71" s="6">
        <f>E73-$E$10</f>
        <v>3.9250000000101863</v>
      </c>
      <c r="P71" s="3">
        <f t="shared" si="27"/>
        <v>22.845457201285424</v>
      </c>
      <c r="Q71" s="6">
        <f>LOG(P71,2)/O71</f>
        <v>1.1500217605249745</v>
      </c>
    </row>
    <row r="72" spans="1:17" x14ac:dyDescent="0.2">
      <c r="A72" t="s">
        <v>24</v>
      </c>
      <c r="B72" t="s">
        <v>68</v>
      </c>
      <c r="C72" t="s">
        <v>80</v>
      </c>
      <c r="D72" t="s">
        <v>125</v>
      </c>
      <c r="E72" s="2">
        <v>44733.679166666669</v>
      </c>
      <c r="F72">
        <v>24943</v>
      </c>
      <c r="G72">
        <v>26875</v>
      </c>
      <c r="H72">
        <v>1369</v>
      </c>
      <c r="I72">
        <v>30466</v>
      </c>
      <c r="J72">
        <v>411600</v>
      </c>
      <c r="K72">
        <v>4172</v>
      </c>
      <c r="L72">
        <v>3813</v>
      </c>
      <c r="M72">
        <v>1779</v>
      </c>
      <c r="O72" s="6">
        <f>E73-$E$10</f>
        <v>3.9250000000101863</v>
      </c>
      <c r="P72" s="3">
        <f>J72/$J$10</f>
        <v>24.049079754601227</v>
      </c>
      <c r="Q72" s="6">
        <f>LOG(P72,2)/O72</f>
        <v>1.1688942126776016</v>
      </c>
    </row>
    <row r="73" spans="1:17" x14ac:dyDescent="0.2">
      <c r="A73" t="s">
        <v>127</v>
      </c>
      <c r="E73" s="2">
        <f>E69</f>
        <v>44733.674305555563</v>
      </c>
      <c r="J73" s="4">
        <f>AVERAGE(J69:J72)</f>
        <v>397175</v>
      </c>
      <c r="K73" s="4">
        <f t="shared" ref="K73" si="28">AVERAGE(K69:K72)</f>
        <v>4187.5</v>
      </c>
      <c r="L73" s="4">
        <f t="shared" ref="L73" si="29">AVERAGE(L69:L72)</f>
        <v>3850.75</v>
      </c>
      <c r="Q73" s="6">
        <f>AVERAGE(Q69:Q72)</f>
        <v>1.1555932576137067</v>
      </c>
    </row>
    <row r="75" spans="1:17" x14ac:dyDescent="0.2">
      <c r="A75" t="s">
        <v>29</v>
      </c>
      <c r="B75" t="s">
        <v>68</v>
      </c>
      <c r="C75" t="s">
        <v>85</v>
      </c>
      <c r="D75" t="s">
        <v>125</v>
      </c>
      <c r="E75" s="2">
        <v>44733.675694444442</v>
      </c>
      <c r="F75">
        <v>20262</v>
      </c>
      <c r="G75">
        <v>21512</v>
      </c>
      <c r="H75">
        <v>1369</v>
      </c>
      <c r="I75">
        <v>30466</v>
      </c>
      <c r="J75">
        <v>299600</v>
      </c>
      <c r="K75">
        <v>4322</v>
      </c>
      <c r="L75">
        <v>4001</v>
      </c>
      <c r="M75">
        <v>1772</v>
      </c>
      <c r="O75" s="6">
        <f>E79-$E$10</f>
        <v>3.9250000000101863</v>
      </c>
      <c r="P75" s="3">
        <f>J75/$J$10</f>
        <v>17.505112474437627</v>
      </c>
      <c r="Q75" s="6">
        <f>LOG(P75,2)/O75</f>
        <v>1.0521539939682949</v>
      </c>
    </row>
    <row r="76" spans="1:17" x14ac:dyDescent="0.2">
      <c r="A76" t="s">
        <v>30</v>
      </c>
      <c r="B76" t="s">
        <v>68</v>
      </c>
      <c r="C76" t="s">
        <v>86</v>
      </c>
      <c r="D76" t="s">
        <v>125</v>
      </c>
      <c r="E76" s="2">
        <v>44733.676388888889</v>
      </c>
      <c r="F76">
        <v>23169</v>
      </c>
      <c r="G76">
        <v>24793</v>
      </c>
      <c r="H76">
        <v>1369</v>
      </c>
      <c r="I76">
        <v>30466</v>
      </c>
      <c r="J76">
        <v>361500</v>
      </c>
      <c r="K76">
        <v>4177</v>
      </c>
      <c r="L76">
        <v>3827</v>
      </c>
      <c r="M76">
        <v>1820</v>
      </c>
      <c r="O76" s="6">
        <f>E79-$E$10</f>
        <v>3.9250000000101863</v>
      </c>
      <c r="P76" s="3">
        <f t="shared" ref="P76:P77" si="30">J76/$J$10</f>
        <v>21.121822962313761</v>
      </c>
      <c r="Q76" s="6">
        <f>LOG(P76,2)/O76</f>
        <v>1.1211878852750532</v>
      </c>
    </row>
    <row r="77" spans="1:17" x14ac:dyDescent="0.2">
      <c r="A77" t="s">
        <v>31</v>
      </c>
      <c r="B77" t="s">
        <v>68</v>
      </c>
      <c r="C77" t="s">
        <v>87</v>
      </c>
      <c r="D77" t="s">
        <v>125</v>
      </c>
      <c r="E77" s="2">
        <v>44733.680555555547</v>
      </c>
      <c r="F77">
        <v>20784</v>
      </c>
      <c r="G77">
        <v>22113</v>
      </c>
      <c r="H77">
        <v>1369</v>
      </c>
      <c r="I77">
        <v>30466</v>
      </c>
      <c r="J77">
        <v>316100</v>
      </c>
      <c r="K77">
        <v>4295</v>
      </c>
      <c r="L77">
        <v>3971</v>
      </c>
      <c r="M77">
        <v>1796</v>
      </c>
      <c r="O77" s="6">
        <f>E79-$E$10</f>
        <v>3.9250000000101863</v>
      </c>
      <c r="P77" s="3">
        <f t="shared" si="30"/>
        <v>18.469179082676014</v>
      </c>
      <c r="Q77" s="6">
        <f>LOG(P77,2)/O77</f>
        <v>1.0718593217251224</v>
      </c>
    </row>
    <row r="78" spans="1:17" x14ac:dyDescent="0.2">
      <c r="A78" t="s">
        <v>32</v>
      </c>
      <c r="B78" t="s">
        <v>68</v>
      </c>
      <c r="C78" t="s">
        <v>88</v>
      </c>
      <c r="D78" t="s">
        <v>125</v>
      </c>
      <c r="E78" s="2">
        <v>44733.681250000001</v>
      </c>
      <c r="F78">
        <v>19957</v>
      </c>
      <c r="G78">
        <v>21022</v>
      </c>
      <c r="H78">
        <v>1369</v>
      </c>
      <c r="I78">
        <v>30466</v>
      </c>
      <c r="J78">
        <v>264900</v>
      </c>
      <c r="K78">
        <v>4433</v>
      </c>
      <c r="L78">
        <v>4081</v>
      </c>
      <c r="M78">
        <v>1837</v>
      </c>
      <c r="O78" s="6">
        <f>E79-$E$10</f>
        <v>3.9250000000101863</v>
      </c>
      <c r="P78" s="3">
        <f>J78/$J$10</f>
        <v>15.477651183172656</v>
      </c>
      <c r="Q78" s="6">
        <f>LOG(P78,2)/O78</f>
        <v>1.0069081901240484</v>
      </c>
    </row>
    <row r="79" spans="1:17" x14ac:dyDescent="0.2">
      <c r="A79" t="s">
        <v>127</v>
      </c>
      <c r="E79" s="2">
        <f>E69</f>
        <v>44733.674305555563</v>
      </c>
      <c r="J79" s="4">
        <f>AVERAGE(J75:J78)</f>
        <v>310525</v>
      </c>
      <c r="K79" s="4">
        <f t="shared" ref="K79" si="31">AVERAGE(K75:K78)</f>
        <v>4306.75</v>
      </c>
      <c r="L79" s="4">
        <f t="shared" ref="L79" si="32">AVERAGE(L75:L78)</f>
        <v>3970</v>
      </c>
      <c r="Q79" s="6">
        <f>AVERAGE(Q75:Q78)</f>
        <v>1.0630273477731298</v>
      </c>
    </row>
    <row r="81" spans="1:19" x14ac:dyDescent="0.2">
      <c r="A81" t="s">
        <v>33</v>
      </c>
      <c r="B81" t="s">
        <v>68</v>
      </c>
      <c r="C81" t="s">
        <v>89</v>
      </c>
      <c r="D81" t="s">
        <v>125</v>
      </c>
      <c r="E81" s="2">
        <v>44733.677083333343</v>
      </c>
      <c r="F81">
        <v>8701</v>
      </c>
      <c r="G81">
        <v>8920</v>
      </c>
      <c r="H81">
        <v>1369</v>
      </c>
      <c r="I81">
        <v>30466</v>
      </c>
      <c r="J81">
        <v>97460</v>
      </c>
      <c r="K81">
        <v>4527</v>
      </c>
      <c r="L81">
        <v>4231</v>
      </c>
      <c r="M81">
        <v>1808</v>
      </c>
      <c r="O81" s="6">
        <f>E85-$E$10</f>
        <v>3.9250000000101863</v>
      </c>
      <c r="P81" s="3">
        <f>J81/$J$10</f>
        <v>5.6944200993280747</v>
      </c>
      <c r="Q81" s="6">
        <f>LOG(P81,2)/O81</f>
        <v>0.63937552361171079</v>
      </c>
    </row>
    <row r="82" spans="1:19" x14ac:dyDescent="0.2">
      <c r="A82" t="s">
        <v>34</v>
      </c>
      <c r="B82" t="s">
        <v>68</v>
      </c>
      <c r="C82" t="s">
        <v>90</v>
      </c>
      <c r="D82" t="s">
        <v>125</v>
      </c>
      <c r="E82" s="2">
        <v>44733.677777777782</v>
      </c>
      <c r="F82">
        <v>7719</v>
      </c>
      <c r="G82">
        <v>7883</v>
      </c>
      <c r="H82">
        <v>1369</v>
      </c>
      <c r="I82">
        <v>30466</v>
      </c>
      <c r="J82">
        <v>94620</v>
      </c>
      <c r="K82">
        <v>4491</v>
      </c>
      <c r="L82">
        <v>4201</v>
      </c>
      <c r="M82">
        <v>1788</v>
      </c>
      <c r="O82" s="6">
        <f>E85-$E$10</f>
        <v>3.9250000000101863</v>
      </c>
      <c r="P82" s="3">
        <f t="shared" ref="P82:P83" si="33">J82/$J$10</f>
        <v>5.5284837861524982</v>
      </c>
      <c r="Q82" s="6">
        <f>LOG(P82,2)/O82</f>
        <v>0.62850544420265653</v>
      </c>
    </row>
    <row r="83" spans="1:19" x14ac:dyDescent="0.2">
      <c r="A83" t="s">
        <v>35</v>
      </c>
      <c r="B83" t="s">
        <v>68</v>
      </c>
      <c r="C83" t="s">
        <v>91</v>
      </c>
      <c r="D83" t="s">
        <v>125</v>
      </c>
      <c r="E83" s="2">
        <v>44733.681944444441</v>
      </c>
      <c r="F83">
        <v>9058</v>
      </c>
      <c r="G83">
        <v>9299</v>
      </c>
      <c r="H83">
        <v>1369</v>
      </c>
      <c r="I83">
        <v>30466</v>
      </c>
      <c r="J83">
        <v>115800</v>
      </c>
      <c r="K83">
        <v>4405</v>
      </c>
      <c r="L83">
        <v>4108</v>
      </c>
      <c r="M83">
        <v>1838</v>
      </c>
      <c r="O83" s="6">
        <f>E85-$E$10</f>
        <v>3.9250000000101863</v>
      </c>
      <c r="P83" s="3">
        <f t="shared" si="33"/>
        <v>6.7659947414548638</v>
      </c>
      <c r="Q83" s="6">
        <f>LOG(P83,2)/O83</f>
        <v>0.70275211614257393</v>
      </c>
    </row>
    <row r="84" spans="1:19" x14ac:dyDescent="0.2">
      <c r="A84" t="s">
        <v>36</v>
      </c>
      <c r="B84" t="s">
        <v>68</v>
      </c>
      <c r="C84" t="s">
        <v>92</v>
      </c>
      <c r="D84" t="s">
        <v>125</v>
      </c>
      <c r="E84" s="2">
        <v>44733.682638888888</v>
      </c>
      <c r="F84">
        <v>6858</v>
      </c>
      <c r="G84">
        <v>6987</v>
      </c>
      <c r="H84">
        <v>1369</v>
      </c>
      <c r="I84">
        <v>30466</v>
      </c>
      <c r="J84">
        <v>82320</v>
      </c>
      <c r="K84">
        <v>4330</v>
      </c>
      <c r="L84">
        <v>3990</v>
      </c>
      <c r="M84">
        <v>1835</v>
      </c>
      <c r="O84" s="6">
        <f>E85-$E$10</f>
        <v>3.9250000000101863</v>
      </c>
      <c r="P84" s="3">
        <f>J84/$J$10</f>
        <v>4.8098159509202452</v>
      </c>
      <c r="Q84" s="6">
        <f>LOG(P84,2)/O84</f>
        <v>0.57732017576515926</v>
      </c>
    </row>
    <row r="85" spans="1:19" x14ac:dyDescent="0.2">
      <c r="A85" t="s">
        <v>127</v>
      </c>
      <c r="E85" s="2">
        <f>E69</f>
        <v>44733.674305555563</v>
      </c>
      <c r="J85" s="4">
        <f>AVERAGE(J81:J84)</f>
        <v>97550</v>
      </c>
      <c r="K85" s="4">
        <f t="shared" ref="K85" si="34">AVERAGE(K81:K84)</f>
        <v>4438.25</v>
      </c>
      <c r="L85" s="4">
        <f t="shared" ref="L85" si="35">AVERAGE(L81:L84)</f>
        <v>4132.5</v>
      </c>
      <c r="Q85" s="6">
        <f>AVERAGE(Q81:Q84)</f>
        <v>0.6369883149305251</v>
      </c>
    </row>
    <row r="92" spans="1:19" x14ac:dyDescent="0.2">
      <c r="K92" t="s">
        <v>134</v>
      </c>
      <c r="L92" t="s">
        <v>132</v>
      </c>
      <c r="M92" t="s">
        <v>133</v>
      </c>
      <c r="N92" t="s">
        <v>135</v>
      </c>
      <c r="P92" t="s">
        <v>134</v>
      </c>
      <c r="Q92" t="s">
        <v>132</v>
      </c>
      <c r="R92" t="s">
        <v>133</v>
      </c>
      <c r="S92" t="s">
        <v>135</v>
      </c>
    </row>
    <row r="93" spans="1:19" x14ac:dyDescent="0.2">
      <c r="K93">
        <v>0</v>
      </c>
      <c r="L93" s="6">
        <v>1.2483246929228802</v>
      </c>
      <c r="M93" s="6">
        <v>1.2128345002277301</v>
      </c>
      <c r="N93" s="7">
        <v>1.4086739878746544</v>
      </c>
      <c r="P93">
        <v>0</v>
      </c>
      <c r="Q93" s="6">
        <v>1.2483246929228802</v>
      </c>
      <c r="R93" s="6">
        <v>1.2128345002277301</v>
      </c>
      <c r="S93" s="7">
        <v>1.4086739878746544</v>
      </c>
    </row>
    <row r="94" spans="1:19" x14ac:dyDescent="0.2">
      <c r="K94">
        <v>0.4</v>
      </c>
      <c r="L94" s="6">
        <v>1.2356055320475943</v>
      </c>
      <c r="M94" s="6">
        <v>1.1345321449985142</v>
      </c>
      <c r="N94" s="7">
        <v>1.4047340490200995</v>
      </c>
      <c r="P94">
        <v>0.4</v>
      </c>
      <c r="Q94" s="6">
        <v>1.2356055320475943</v>
      </c>
      <c r="R94" s="6">
        <v>1.1345321449985142</v>
      </c>
      <c r="S94" s="7">
        <v>1.4047340490200995</v>
      </c>
    </row>
    <row r="95" spans="1:19" x14ac:dyDescent="0.2">
      <c r="K95">
        <v>0.6</v>
      </c>
      <c r="L95" s="6">
        <v>1.1550971655773192</v>
      </c>
      <c r="M95" s="6">
        <v>1.0466303112740649</v>
      </c>
      <c r="N95" s="7">
        <v>1.376014818728575</v>
      </c>
      <c r="P95">
        <v>0.6</v>
      </c>
      <c r="Q95" s="6">
        <v>1.1550971655773192</v>
      </c>
      <c r="R95" s="6">
        <v>1.0466303112740649</v>
      </c>
      <c r="S95" s="7">
        <v>1.376014818728575</v>
      </c>
    </row>
    <row r="96" spans="1:19" x14ac:dyDescent="0.2">
      <c r="K96">
        <v>0.8</v>
      </c>
      <c r="L96" s="6">
        <v>1.2135374328360591</v>
      </c>
      <c r="M96" s="6">
        <v>1.1555932576137067</v>
      </c>
      <c r="N96" s="7">
        <v>1.3031975409329117</v>
      </c>
      <c r="P96">
        <v>1.1000000000000001</v>
      </c>
      <c r="Q96" s="6">
        <v>1.0945488646088151</v>
      </c>
      <c r="R96" s="6">
        <v>1.0630273477731298</v>
      </c>
      <c r="S96" s="7">
        <v>1.2536210714400986</v>
      </c>
    </row>
    <row r="97" spans="11:19" x14ac:dyDescent="0.2">
      <c r="K97">
        <v>1.1000000000000001</v>
      </c>
      <c r="L97" s="6">
        <v>1.0945488646088151</v>
      </c>
      <c r="M97" s="6">
        <v>1.0630273477731298</v>
      </c>
      <c r="N97" s="7">
        <v>1.2536210714400986</v>
      </c>
      <c r="P97">
        <v>1.6</v>
      </c>
      <c r="Q97" s="6">
        <v>0.38502166590974507</v>
      </c>
      <c r="R97" s="6">
        <v>0.6369883149305251</v>
      </c>
      <c r="S97" s="7">
        <v>1.0913581220666722</v>
      </c>
    </row>
    <row r="98" spans="11:19" x14ac:dyDescent="0.2">
      <c r="K98">
        <v>1.6</v>
      </c>
      <c r="L98" s="6">
        <v>0.38502166590974507</v>
      </c>
      <c r="M98" s="6">
        <v>0.6369883149305251</v>
      </c>
      <c r="N98" s="7">
        <v>1.0913581220666722</v>
      </c>
    </row>
    <row r="101" spans="11:19" x14ac:dyDescent="0.2">
      <c r="P101" t="s">
        <v>134</v>
      </c>
      <c r="Q101" t="s">
        <v>132</v>
      </c>
      <c r="R101" t="s">
        <v>133</v>
      </c>
      <c r="S101" t="s">
        <v>135</v>
      </c>
    </row>
    <row r="102" spans="11:19" x14ac:dyDescent="0.2">
      <c r="P102">
        <v>0</v>
      </c>
      <c r="Q102" s="6">
        <f>Q93/Q$93</f>
        <v>1</v>
      </c>
      <c r="R102" s="6">
        <f t="shared" ref="R102:S102" si="36">R93/R$93</f>
        <v>1</v>
      </c>
      <c r="S102" s="6">
        <f t="shared" si="36"/>
        <v>1</v>
      </c>
    </row>
    <row r="103" spans="11:19" x14ac:dyDescent="0.2">
      <c r="P103">
        <v>0.4</v>
      </c>
      <c r="Q103" s="6">
        <f t="shared" ref="Q103:S103" si="37">Q94/Q$93</f>
        <v>0.98981101555757522</v>
      </c>
      <c r="R103" s="6">
        <f t="shared" si="37"/>
        <v>0.93543854894092038</v>
      </c>
      <c r="S103" s="6">
        <f t="shared" si="37"/>
        <v>0.99720308681180425</v>
      </c>
    </row>
    <row r="104" spans="11:19" x14ac:dyDescent="0.2">
      <c r="P104">
        <v>0.6</v>
      </c>
      <c r="Q104" s="6">
        <f t="shared" ref="Q104:S104" si="38">Q95/Q$93</f>
        <v>0.92531788574391327</v>
      </c>
      <c r="R104" s="6">
        <f t="shared" si="38"/>
        <v>0.8629621857537384</v>
      </c>
      <c r="S104" s="6">
        <f t="shared" si="38"/>
        <v>0.97681566535110509</v>
      </c>
    </row>
    <row r="105" spans="11:19" x14ac:dyDescent="0.2">
      <c r="P105">
        <v>1.1000000000000001</v>
      </c>
      <c r="Q105" s="6">
        <f t="shared" ref="Q105:S105" si="39">Q96/Q$93</f>
        <v>0.87681423816586701</v>
      </c>
      <c r="R105" s="6">
        <f t="shared" si="39"/>
        <v>0.87648178508570507</v>
      </c>
      <c r="S105" s="6">
        <f t="shared" si="39"/>
        <v>0.88992987890087127</v>
      </c>
    </row>
    <row r="106" spans="11:19" x14ac:dyDescent="0.2">
      <c r="P106">
        <v>1.6</v>
      </c>
      <c r="Q106" s="6">
        <f t="shared" ref="Q106:S106" si="40">Q97/Q$93</f>
        <v>0.30843070564296782</v>
      </c>
      <c r="R106" s="6">
        <f t="shared" si="40"/>
        <v>0.52520629550933773</v>
      </c>
      <c r="S106" s="6">
        <f t="shared" si="40"/>
        <v>0.77474144582826121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2022-06-24T18:59:42Z</dcterms:created>
  <dcterms:modified xsi:type="dcterms:W3CDTF">2022-09-02T20:46:04Z</dcterms:modified>
</cp:coreProperties>
</file>