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Asp_post_salvage/steady-state/143B_SMv3/Prlfr_2/"/>
    </mc:Choice>
  </mc:AlternateContent>
  <xr:revisionPtr revIDLastSave="0" documentId="13_ncr:1_{29BAA04B-4C8B-2F4F-8231-17022A25DD8D}" xr6:coauthVersionLast="47" xr6:coauthVersionMax="47" xr10:uidLastSave="{00000000-0000-0000-0000-000000000000}"/>
  <bookViews>
    <workbookView xWindow="0" yWindow="640" windowWidth="28200" windowHeight="13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1" l="1"/>
  <c r="L82" i="1"/>
  <c r="K82" i="1"/>
  <c r="J82" i="1"/>
  <c r="L76" i="1"/>
  <c r="K76" i="1"/>
  <c r="J76" i="1"/>
  <c r="L70" i="1"/>
  <c r="K70" i="1"/>
  <c r="J70" i="1"/>
  <c r="L64" i="1"/>
  <c r="K64" i="1"/>
  <c r="J64" i="1"/>
  <c r="L58" i="1"/>
  <c r="K58" i="1"/>
  <c r="J58" i="1"/>
  <c r="L52" i="1"/>
  <c r="K52" i="1"/>
  <c r="J52" i="1"/>
  <c r="L45" i="1"/>
  <c r="K45" i="1"/>
  <c r="J45" i="1"/>
  <c r="L39" i="1"/>
  <c r="K39" i="1"/>
  <c r="J39" i="1"/>
  <c r="L33" i="1"/>
  <c r="J33" i="1"/>
  <c r="L27" i="1"/>
  <c r="K27" i="1"/>
  <c r="J27" i="1"/>
  <c r="L21" i="1"/>
  <c r="K21" i="1"/>
  <c r="J21" i="1"/>
  <c r="K15" i="1"/>
  <c r="L15" i="1"/>
  <c r="J15" i="1"/>
  <c r="P81" i="1"/>
  <c r="Q81" i="1" s="1"/>
  <c r="Q80" i="1"/>
  <c r="P80" i="1"/>
  <c r="P79" i="1"/>
  <c r="Q79" i="1" s="1"/>
  <c r="Q78" i="1"/>
  <c r="Q82" i="1" s="1"/>
  <c r="P78" i="1"/>
  <c r="P75" i="1"/>
  <c r="Q75" i="1" s="1"/>
  <c r="Q74" i="1"/>
  <c r="P74" i="1"/>
  <c r="P73" i="1"/>
  <c r="Q73" i="1" s="1"/>
  <c r="P72" i="1"/>
  <c r="Q72" i="1" s="1"/>
  <c r="P69" i="1"/>
  <c r="Q69" i="1" s="1"/>
  <c r="Q68" i="1"/>
  <c r="P68" i="1"/>
  <c r="P67" i="1"/>
  <c r="Q67" i="1" s="1"/>
  <c r="Q66" i="1"/>
  <c r="P66" i="1"/>
  <c r="P63" i="1"/>
  <c r="Q63" i="1" s="1"/>
  <c r="Q62" i="1"/>
  <c r="P62" i="1"/>
  <c r="P61" i="1"/>
  <c r="Q61" i="1" s="1"/>
  <c r="Q60" i="1"/>
  <c r="P60" i="1"/>
  <c r="P57" i="1"/>
  <c r="Q57" i="1" s="1"/>
  <c r="Q56" i="1"/>
  <c r="P56" i="1"/>
  <c r="P55" i="1"/>
  <c r="Q55" i="1" s="1"/>
  <c r="Q54" i="1"/>
  <c r="P54" i="1"/>
  <c r="P51" i="1"/>
  <c r="Q51" i="1" s="1"/>
  <c r="Q50" i="1"/>
  <c r="P50" i="1"/>
  <c r="P49" i="1"/>
  <c r="Q49" i="1" s="1"/>
  <c r="Q48" i="1"/>
  <c r="P48" i="1"/>
  <c r="P44" i="1"/>
  <c r="Q44" i="1" s="1"/>
  <c r="Q43" i="1"/>
  <c r="P43" i="1"/>
  <c r="P42" i="1"/>
  <c r="Q42" i="1" s="1"/>
  <c r="Q41" i="1"/>
  <c r="P41" i="1"/>
  <c r="P38" i="1"/>
  <c r="Q38" i="1" s="1"/>
  <c r="Q37" i="1"/>
  <c r="P37" i="1"/>
  <c r="P36" i="1"/>
  <c r="Q36" i="1" s="1"/>
  <c r="P35" i="1"/>
  <c r="Q35" i="1" s="1"/>
  <c r="P32" i="1"/>
  <c r="Q32" i="1" s="1"/>
  <c r="Q31" i="1"/>
  <c r="P31" i="1"/>
  <c r="P30" i="1"/>
  <c r="Q30" i="1" s="1"/>
  <c r="Q29" i="1"/>
  <c r="P29" i="1"/>
  <c r="P26" i="1"/>
  <c r="Q26" i="1" s="1"/>
  <c r="P25" i="1"/>
  <c r="Q25" i="1" s="1"/>
  <c r="P24" i="1"/>
  <c r="Q24" i="1" s="1"/>
  <c r="P23" i="1"/>
  <c r="Q23" i="1" s="1"/>
  <c r="Q27" i="1" s="1"/>
  <c r="P20" i="1"/>
  <c r="Q20" i="1" s="1"/>
  <c r="Q19" i="1"/>
  <c r="P19" i="1"/>
  <c r="Q18" i="1"/>
  <c r="P18" i="1"/>
  <c r="Q17" i="1"/>
  <c r="Q21" i="1" s="1"/>
  <c r="P17" i="1"/>
  <c r="Q15" i="1"/>
  <c r="Q12" i="1"/>
  <c r="Q13" i="1"/>
  <c r="Q14" i="1"/>
  <c r="Q11" i="1"/>
  <c r="P12" i="1"/>
  <c r="P13" i="1"/>
  <c r="P14" i="1"/>
  <c r="P11" i="1"/>
  <c r="O81" i="1"/>
  <c r="O80" i="1"/>
  <c r="O79" i="1"/>
  <c r="O78" i="1"/>
  <c r="O75" i="1"/>
  <c r="O74" i="1"/>
  <c r="O73" i="1"/>
  <c r="O72" i="1"/>
  <c r="O69" i="1"/>
  <c r="O68" i="1"/>
  <c r="O67" i="1"/>
  <c r="O66" i="1"/>
  <c r="O63" i="1"/>
  <c r="O62" i="1"/>
  <c r="O61" i="1"/>
  <c r="O60" i="1"/>
  <c r="O57" i="1"/>
  <c r="O56" i="1"/>
  <c r="O55" i="1"/>
  <c r="O54" i="1"/>
  <c r="O51" i="1"/>
  <c r="O50" i="1"/>
  <c r="O49" i="1"/>
  <c r="O48" i="1"/>
  <c r="O44" i="1"/>
  <c r="O43" i="1"/>
  <c r="O42" i="1"/>
  <c r="O41" i="1"/>
  <c r="O38" i="1"/>
  <c r="O37" i="1"/>
  <c r="O36" i="1"/>
  <c r="O35" i="1"/>
  <c r="O32" i="1"/>
  <c r="O31" i="1"/>
  <c r="O30" i="1"/>
  <c r="O29" i="1"/>
  <c r="O26" i="1"/>
  <c r="O25" i="1"/>
  <c r="O24" i="1"/>
  <c r="O23" i="1"/>
  <c r="O20" i="1"/>
  <c r="O19" i="1"/>
  <c r="O18" i="1"/>
  <c r="O17" i="1"/>
  <c r="O14" i="1"/>
  <c r="O13" i="1"/>
  <c r="O12" i="1"/>
  <c r="O11" i="1"/>
  <c r="K8" i="1"/>
  <c r="L8" i="1"/>
  <c r="J8" i="1"/>
  <c r="Q76" i="1" l="1"/>
  <c r="Q70" i="1"/>
  <c r="Q64" i="1"/>
  <c r="Q58" i="1"/>
  <c r="Q52" i="1"/>
  <c r="Q45" i="1"/>
  <c r="Q39" i="1"/>
  <c r="Q33" i="1"/>
</calcChain>
</file>

<file path=xl/sharedStrings.xml><?xml version="1.0" encoding="utf-8"?>
<sst xmlns="http://schemas.openxmlformats.org/spreadsheetml/2006/main" count="267" uniqueCount="133">
  <si>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</si>
  <si>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</si>
  <si>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</si>
  <si>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</si>
  <si>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</si>
  <si>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</si>
  <si>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</si>
  <si>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</si>
  <si>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</si>
  <si>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</si>
  <si>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</si>
  <si>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</si>
  <si>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</si>
  <si>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SM_0.4mM_1</t>
  </si>
  <si>
    <t>SM_0.4mM_2</t>
  </si>
  <si>
    <t>SM_0.4mM_3</t>
  </si>
  <si>
    <t>SM_0.4mM_4</t>
  </si>
  <si>
    <t>SM_0.6mM_1</t>
  </si>
  <si>
    <t>SM_0.6mM_2</t>
  </si>
  <si>
    <t>SM_0.6mM_3</t>
  </si>
  <si>
    <t>SM_0.6mM_4</t>
  </si>
  <si>
    <t>SM_0.8mM_1</t>
  </si>
  <si>
    <t>SM_0.8mM_2</t>
  </si>
  <si>
    <t>SM_0.8mM_3</t>
  </si>
  <si>
    <t>SM_0.8mM_4</t>
  </si>
  <si>
    <t>SM_0mM_1</t>
  </si>
  <si>
    <t>SM_0mM_2</t>
  </si>
  <si>
    <t>SM_0mM_3</t>
  </si>
  <si>
    <t>SM_0mM_4</t>
  </si>
  <si>
    <t>SM_1.1mM_1</t>
  </si>
  <si>
    <t>SM_1.1mM_2</t>
  </si>
  <si>
    <t>SM_1.1mM_3</t>
  </si>
  <si>
    <t>SM_1.1mM_4</t>
  </si>
  <si>
    <t>SM_1.6mM_1</t>
  </si>
  <si>
    <t>SM_1.6mM_2</t>
  </si>
  <si>
    <t>SM_1.6mM_3</t>
  </si>
  <si>
    <t>SM_1.6mM_4</t>
  </si>
  <si>
    <t>t0_1</t>
  </si>
  <si>
    <t>t0_2</t>
  </si>
  <si>
    <t>t0_3</t>
  </si>
  <si>
    <t>t0_4</t>
  </si>
  <si>
    <t>t0_5</t>
  </si>
  <si>
    <t>t0_6</t>
  </si>
  <si>
    <t>vec_ 0.8mM_4</t>
  </si>
  <si>
    <t>vec_ 1.1mM_4</t>
  </si>
  <si>
    <t>vec_ 1.6mM_4</t>
  </si>
  <si>
    <t>vec_0.4mM_1</t>
  </si>
  <si>
    <t>vec_0.4mM_2</t>
  </si>
  <si>
    <t>vec_0.4mM_3</t>
  </si>
  <si>
    <t>vec_0.4mM_4</t>
  </si>
  <si>
    <t>vec_0.6mM_1</t>
  </si>
  <si>
    <t>vec_0.6mM_2</t>
  </si>
  <si>
    <t>vec_0.6mM_3</t>
  </si>
  <si>
    <t>vec_0.6mM_4</t>
  </si>
  <si>
    <t>vec_0.8mM_1</t>
  </si>
  <si>
    <t>vec_0.8mM_2</t>
  </si>
  <si>
    <t>vec_0.8mM_3</t>
  </si>
  <si>
    <t>vec_0mM_1</t>
  </si>
  <si>
    <t>vec_0mM_2</t>
  </si>
  <si>
    <t>vec_0mM_3</t>
  </si>
  <si>
    <t>vec_0mM_4</t>
  </si>
  <si>
    <t>vec_1.1mM_1</t>
  </si>
  <si>
    <t>vec_1.1mM_2</t>
  </si>
  <si>
    <t>vec_1.1mM_3</t>
  </si>
  <si>
    <t>vec_1.6mM_1</t>
  </si>
  <si>
    <t>vec_1.6mM_2</t>
  </si>
  <si>
    <t>vec_1.6mM_3</t>
  </si>
  <si>
    <t>143B-Nuc-RFP_Asp-levels_post-salvage</t>
  </si>
  <si>
    <t>143B-Nuc-RFP_Asp-levels_post-salvage_SM_0.4mM_1_ 5 Sep 2022_01.#m4</t>
  </si>
  <si>
    <t>143B-Nuc-RFP_Asp-levels_post-salvage_SM_0.4mM_2_ 5 Sep 2022_01.#m4</t>
  </si>
  <si>
    <t>143B-Nuc-RFP_Asp-levels_post-salvage_SM_0.4mM_3_ 5 Sep 2022_01.#m4</t>
  </si>
  <si>
    <t>143B-Nuc-RFP_Asp-levels_post-salvage_SM_0.4mM_4_ 5 Sep 2022_01.#m4</t>
  </si>
  <si>
    <t>143B-Nuc-RFP_Asp-levels_post-salvage_SM_0.6mM_1_ 5 Sep 2022_01.#m4</t>
  </si>
  <si>
    <t>143B-Nuc-RFP_Asp-levels_post-salvage_SM_0.6mM_2_ 5 Sep 2022_01.#m4</t>
  </si>
  <si>
    <t>143B-Nuc-RFP_Asp-levels_post-salvage_SM_0.6mM_3_ 5 Sep 2022_01.#m4</t>
  </si>
  <si>
    <t>143B-Nuc-RFP_Asp-levels_post-salvage_SM_0.6mM_4_ 5 Sep 2022_01.#m4</t>
  </si>
  <si>
    <t>143B-Nuc-RFP_Asp-levels_post-salvage_SM_0.8mM_1_ 6 Sep 2022_01.#m4</t>
  </si>
  <si>
    <t>143B-Nuc-RFP_Asp-levels_post-salvage_SM_0.8mM_2_ 6 Sep 2022_01.#m4</t>
  </si>
  <si>
    <t>143B-Nuc-RFP_Asp-levels_post-salvage_SM_0.8mM_3_ 6 Sep 2022_01.#m4</t>
  </si>
  <si>
    <t>143B-Nuc-RFP_Asp-levels_post-salvage_SM_0.8mM_4_ 6 Sep 2022_01.#m4</t>
  </si>
  <si>
    <t>143B-Nuc-RFP_Asp-levels_post-salvage_SM_0mM_1_ 5 Sep 2022_01.#m4</t>
  </si>
  <si>
    <t>143B-Nuc-RFP_Asp-levels_post-salvage_SM_0mM_2_ 5 Sep 2022_01.#m4</t>
  </si>
  <si>
    <t>143B-Nuc-RFP_Asp-levels_post-salvage_SM_0mM_3_ 5 Sep 2022_01.#m4</t>
  </si>
  <si>
    <t>143B-Nuc-RFP_Asp-levels_post-salvage_SM_0mM_4_ 5 Sep 2022_01.#m4</t>
  </si>
  <si>
    <t>143B-Nuc-RFP_Asp-levels_post-salvage_SM_1.1mM_1_ 6 Sep 2022_01.#m4</t>
  </si>
  <si>
    <t>143B-Nuc-RFP_Asp-levels_post-salvage_SM_1.1mM_2_ 6 Sep 2022_01.#m4</t>
  </si>
  <si>
    <t>143B-Nuc-RFP_Asp-levels_post-salvage_SM_1.1mM_3_ 6 Sep 2022_01.#m4</t>
  </si>
  <si>
    <t>143B-Nuc-RFP_Asp-levels_post-salvage_SM_1.1mM_4_ 6 Sep 2022_01.#m4</t>
  </si>
  <si>
    <t>143B-Nuc-RFP_Asp-levels_post-salvage_SM_1.6mM_1_ 6 Sep 2022_01.#m4</t>
  </si>
  <si>
    <t>143B-Nuc-RFP_Asp-levels_post-salvage_SM_1.6mM_2_ 6 Sep 2022_01.#m4</t>
  </si>
  <si>
    <t>143B-Nuc-RFP_Asp-levels_post-salvage_SM_1.6mM_3_ 6 Sep 2022_01.#m4</t>
  </si>
  <si>
    <t>143B-Nuc-RFP_Asp-levels_post-salvage_SM_1.6mM_4_ 6 Sep 2022_01.#m4</t>
  </si>
  <si>
    <t>143B-Nuc-RFP_Asp-levels_post-salvage_t0_1_ 1 Sep 2022_01.#m4</t>
  </si>
  <si>
    <t>143B-Nuc-RFP_Asp-levels_post-salvage_t0_2_ 1 Sep 2022_01.#m4</t>
  </si>
  <si>
    <t>143B-Nuc-RFP_Asp-levels_post-salvage_t0_3_ 1 Sep 2022_01.#m4</t>
  </si>
  <si>
    <t>143B-Nuc-RFP_Asp-levels_post-salvage_t0_4_ 1 Sep 2022_01.#m4</t>
  </si>
  <si>
    <t>143B-Nuc-RFP_Asp-levels_post-salvage_t0_5_ 1 Sep 2022_01.#m4</t>
  </si>
  <si>
    <t>143B-Nuc-RFP_Asp-levels_post-salvage_t0_6_ 1 Sep 2022_01.#m4</t>
  </si>
  <si>
    <t>143B-Nuc-RFP_Asp-levels_post-salvage_vec_ 0.8mM_4_ 6 Sep 2022_01.#m4</t>
  </si>
  <si>
    <t>143B-Nuc-RFP_Asp-levels_post-salvage_vec_ 1.1mM_4_ 6 Sep 2022_01.#m4</t>
  </si>
  <si>
    <t>143B-Nuc-RFP_Asp-levels_post-salvage_vec_ 1.6mM_4_ 6 Sep 2022_01.#m4</t>
  </si>
  <si>
    <t>143B-Nuc-RFP_Asp-levels_post-salvage_vec_0.4mM_1_ 5 Sep 2022_01.#m4</t>
  </si>
  <si>
    <t>143B-Nuc-RFP_Asp-levels_post-salvage_vec_0.4mM_2_ 5 Sep 2022_01.#m4</t>
  </si>
  <si>
    <t>143B-Nuc-RFP_Asp-levels_post-salvage_vec_0.4mM_3_ 5 Sep 2022_01.#m4</t>
  </si>
  <si>
    <t>143B-Nuc-RFP_Asp-levels_post-salvage_vec_0.4mM_4_ 5 Sep 2022_01.#m4</t>
  </si>
  <si>
    <t>143B-Nuc-RFP_Asp-levels_post-salvage_vec_0.6mM_1_ 5 Sep 2022_01.#m4</t>
  </si>
  <si>
    <t>143B-Nuc-RFP_Asp-levels_post-salvage_vec_0.6mM_2_ 5 Sep 2022_01.#m4</t>
  </si>
  <si>
    <t>143B-Nuc-RFP_Asp-levels_post-salvage_vec_0.6mM_3_ 5 Sep 2022_01.#m4</t>
  </si>
  <si>
    <t>143B-Nuc-RFP_Asp-levels_post-salvage_vec_0.6mM_4_ 5 Sep 2022_01.#m4</t>
  </si>
  <si>
    <t>143B-Nuc-RFP_Asp-levels_post-salvage_vec_0.8mM_1_ 6 Sep 2022_01.#m4</t>
  </si>
  <si>
    <t>143B-Nuc-RFP_Asp-levels_post-salvage_vec_0.8mM_2_ 6 Sep 2022_01.#m4</t>
  </si>
  <si>
    <t>143B-Nuc-RFP_Asp-levels_post-salvage_vec_0.8mM_3_ 6 Sep 2022_01.#m4</t>
  </si>
  <si>
    <t>143B-Nuc-RFP_Asp-levels_post-salvage_vec_0mM_1_ 5 Sep 2022_01.#m4</t>
  </si>
  <si>
    <t>143B-Nuc-RFP_Asp-levels_post-salvage_vec_0mM_2_ 5 Sep 2022_01.#m4</t>
  </si>
  <si>
    <t>143B-Nuc-RFP_Asp-levels_post-salvage_vec_0mM_3_ 5 Sep 2022_01.#m4</t>
  </si>
  <si>
    <t>143B-Nuc-RFP_Asp-levels_post-salvage_vec_0mM_4_ 5 Sep 2022_01.#m4</t>
  </si>
  <si>
    <t>143B-Nuc-RFP_Asp-levels_post-salvage_vec_1.1mM_1_ 6 Sep 2022_01.#m4</t>
  </si>
  <si>
    <t>143B-Nuc-RFP_Asp-levels_post-salvage_vec_1.1mM_2_ 6 Sep 2022_01.#m4</t>
  </si>
  <si>
    <t>143B-Nuc-RFP_Asp-levels_post-salvage_vec_1.1mM_3_ 6 Sep 2022_01.#m4</t>
  </si>
  <si>
    <t>143B-Nuc-RFP_Asp-levels_post-salvage_vec_1.6mM_1_ 6 Sep 2022_01.#m4</t>
  </si>
  <si>
    <t>143B-Nuc-RFP_Asp-levels_post-salvage_vec_1.6mM_2_ 6 Sep 2022_01.#m4</t>
  </si>
  <si>
    <t>143B-Nuc-RFP_Asp-levels_post-salvage_vec_1.6mM_3_ 6 Sep 2022_01.#m4</t>
  </si>
  <si>
    <t>Volumetric,  1000  uL</t>
  </si>
  <si>
    <t>Volumetric,  2000  uL</t>
  </si>
  <si>
    <t>Avg</t>
  </si>
  <si>
    <t>Delta time</t>
  </si>
  <si>
    <t>Fold cells</t>
  </si>
  <si>
    <t>Prlfr</t>
  </si>
  <si>
    <t>Met</t>
  </si>
  <si>
    <t>Vec</t>
  </si>
  <si>
    <t>SM</t>
  </si>
  <si>
    <t>Mean cell size</t>
  </si>
  <si>
    <t>cell_size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</si>
</sst>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Sheet1!$E$89</c:f>
              <c:strCache>
                <c:ptCount val="1"/>
                <c:pt idx="0">
                  <c:v>Vec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Sheet1!$D$90:$D$95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1.6</c:v>
                </c:pt>
              </c:numCache>
            </c:numRef>
          </c:xVal>
          <c:yVal>
            <c:numRef>
              <c:f>Sheet1!$E$90:$E$95</c:f>
              <c:numCache>
                <c:formatCode>General</c:formatCode>
                <c:ptCount val="6"/>
                <c:pt idx="0">
                  <c:v>1.3059365310237836</c:v>
                </c:pt>
                <c:pt idx="1">
                  <c:v>1.2400270380345206</c:v>
                </c:pt>
                <c:pt idx="2">
                  <c:v>1.1992379689090353</c:v>
                </c:pt>
                <c:pt idx="3">
                  <c:v>1.1041059157418254</c:v>
                </c:pt>
                <c:pt idx="4">
                  <c:v>0.96527110121336857</c:v>
                </c:pt>
                <c:pt idx="5">
                  <c:v>0.38303397070613809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D-2545-BC9D-F354B0F58ECB}"/>
            </c:ext>
          </c:extLst>
        </c:ser>
        <c:ser>
          <c:idx val="1"/>
          <c:order val="1"/>
          <c:tx>
            <c:strRef>
              <c:f>Sheet1!$F$89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Sheet1!$D$90:$D$95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1.6</c:v>
                </c:pt>
              </c:numCache>
            </c:numRef>
          </c:xVal>
          <c:yVal>
            <c:numRef>
              <c:f>Sheet1!$F$90:$F$95</c:f>
              <c:numCache>
                <c:formatCode>General</c:formatCode>
                <c:ptCount val="6"/>
                <c:pt idx="0">
                  <c:v>1.0039063031917579</c:v>
                </c:pt>
                <c:pt idx="1">
                  <c:v>0.96127311976965368</c:v>
                </c:pt>
                <c:pt idx="2">
                  <c:v>0.88229966755383837</c:v>
                </c:pt>
                <c:pt idx="3">
                  <c:v>0.88662724022898498</c:v>
                </c:pt>
                <c:pt idx="4">
                  <c:v>0.73420715331338227</c:v>
                </c:pt>
                <c:pt idx="5">
                  <c:v>0.23433437935405282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4D-2545-BC9D-F354B0F58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835200"/>
        <c:axId val="1778094448"/>
      </c:scatterChart>
      <c:valAx>
        <c:axId val="16968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94448"/>
        <c:crosses val="autoZero"/>
        <c:crossBetween val="midCat"/>
      </c:valAx>
      <c:valAx>
        <c:axId val="17780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Sheet1!$E$108</c:f>
              <c:strCache>
                <c:ptCount val="1"/>
                <c:pt idx="0">
                  <c:v>Vec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Sheet1!$D$109:$D$114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1.6</c:v>
                </c:pt>
              </c:numCache>
            </c:numRef>
          </c:xVal>
          <c:yVal>
            <c:numRef>
              <c:f>Sheet1!$E$109:$E$114</c:f>
              <c:numCache>
                <c:formatCode>General</c:formatCode>
                <c:ptCount val="6"/>
                <c:pt idx="0">
                  <c:v>4383</c:v>
                </c:pt>
                <c:pt idx="1">
                  <c:v>4386.75</c:v>
                </c:pt>
                <c:pt idx="2">
                  <c:v>4584</c:v>
                </c:pt>
                <c:pt idx="3">
                  <c:v>3974.5</c:v>
                </c:pt>
                <c:pt idx="4">
                  <c:v>4312.25</c:v>
                </c:pt>
                <c:pt idx="5">
                  <c:v>5139.5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6-5C49-9052-2EEE6BFA0B40}"/>
            </c:ext>
          </c:extLst>
        </c:ser>
        <c:ser>
          <c:idx val="1"/>
          <c:order val="1"/>
          <c:tx>
            <c:strRef>
              <c:f>Sheet1!$F$108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Sheet1!$D$109:$D$114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1.6</c:v>
                </c:pt>
              </c:numCache>
            </c:numRef>
          </c:xVal>
          <c:yVal>
            <c:numRef>
              <c:f>Sheet1!$F$109:$F$114</c:f>
              <c:numCache>
                <c:formatCode>General</c:formatCode>
                <c:ptCount val="6"/>
                <c:pt idx="0">
                  <c:v>4241.5</c:v>
                </c:pt>
                <c:pt idx="1">
                  <c:v>4269.25</c:v>
                </c:pt>
                <c:pt idx="2">
                  <c:v>4218.25</c:v>
                </c:pt>
                <c:pt idx="3">
                  <c:v>4167.25</c:v>
                </c:pt>
                <c:pt idx="4">
                  <c:v>4308</c:v>
                </c:pt>
                <c:pt idx="5">
                  <c:v>4695.25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6-5C49-9052-2EEE6BFA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313776"/>
        <c:axId val="1778254608"/>
      </c:scatterChart>
      <c:valAx>
        <c:axId val="17783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54608"/>
        <c:crosses val="autoZero"/>
        <c:crossBetween val="midCat"/>
      </c:valAx>
      <c:valAx>
        <c:axId val="1778254608"/>
        <c:scaling>
          <c:orientation val="minMax"/>
          <c:min val="3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1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Sheet1!$F$123</c:f>
              <c:strCache>
                <c:ptCount val="1"/>
                <c:pt idx="0">
                  <c:v>cell_size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Sheet1!$E$124:$E$129</c:f>
              <c:numCache>
                <c:formatCode>General</c:formatCode>
                <c:ptCount val="6"/>
                <c:pt idx="0">
                  <c:v>1.3059365310237836</c:v>
                </c:pt>
                <c:pt idx="1">
                  <c:v>1.2400270380345206</c:v>
                </c:pt>
                <c:pt idx="2">
                  <c:v>1.1992379689090353</c:v>
                </c:pt>
                <c:pt idx="3">
                  <c:v>1.1041059157418254</c:v>
                </c:pt>
                <c:pt idx="4">
                  <c:v>0.96527110121336857</c:v>
                </c:pt>
                <c:pt idx="5">
                  <c:v>0.38303397070613809</c:v>
                </c:pt>
              </c:numCache>
            </c:numRef>
          </c:xVal>
          <c:yVal>
            <c:numRef>
              <c:f>Sheet1!$F$124:$F$129</c:f>
              <c:numCache>
                <c:formatCode>General</c:formatCode>
                <c:ptCount val="6"/>
                <c:pt idx="0">
                  <c:v>4383</c:v>
                </c:pt>
                <c:pt idx="1">
                  <c:v>4386.75</c:v>
                </c:pt>
                <c:pt idx="2">
                  <c:v>4584</c:v>
                </c:pt>
                <c:pt idx="3">
                  <c:v>3974.5</c:v>
                </c:pt>
                <c:pt idx="4">
                  <c:v>4312.25</c:v>
                </c:pt>
                <c:pt idx="5">
                  <c:v>5139.5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7-584A-9643-05B3716E0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589696"/>
        <c:axId val="1784193600"/>
      </c:scatterChart>
      <c:valAx>
        <c:axId val="17435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93600"/>
        <c:crosses val="autoZero"/>
        <c:crossBetween val="midCat"/>
      </c:valAx>
      <c:valAx>
        <c:axId val="1784193600"/>
        <c:scaling>
          <c:orientation val="minMax"/>
          <c:min val="3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Sheet1!$E$130:$E$135</c:f>
              <c:numCache>
                <c:formatCode>General</c:formatCode>
                <c:ptCount val="6"/>
                <c:pt idx="0">
                  <c:v>1.0039063031917579</c:v>
                </c:pt>
                <c:pt idx="1">
                  <c:v>0.96127311976965368</c:v>
                </c:pt>
                <c:pt idx="2">
                  <c:v>0.88229966755383837</c:v>
                </c:pt>
                <c:pt idx="3">
                  <c:v>0.88662724022898498</c:v>
                </c:pt>
                <c:pt idx="4">
                  <c:v>0.73420715331338227</c:v>
                </c:pt>
                <c:pt idx="5">
                  <c:v>0.23433437935405282</c:v>
                </c:pt>
              </c:numCache>
            </c:numRef>
          </c:xVal>
          <c:yVal>
            <c:numRef>
              <c:f>Sheet1!$F$130:$F$135</c:f>
              <c:numCache>
                <c:formatCode>General</c:formatCode>
                <c:ptCount val="6"/>
                <c:pt idx="0">
                  <c:v>4241.5</c:v>
                </c:pt>
                <c:pt idx="1">
                  <c:v>4269.25</c:v>
                </c:pt>
                <c:pt idx="2">
                  <c:v>4218.25</c:v>
                </c:pt>
                <c:pt idx="3">
                  <c:v>4167.25</c:v>
                </c:pt>
                <c:pt idx="4">
                  <c:v>4308</c:v>
                </c:pt>
                <c:pt idx="5">
                  <c:v>4695.25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2-A54E-BEB9-2FF89FD02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379040"/>
        <c:axId val="1770911936"/>
      </c:scatterChart>
      <c:valAx>
        <c:axId val="17023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911936"/>
        <c:crosses val="autoZero"/>
        <c:crossBetween val="midCat"/>
      </c:valAx>
      <c:valAx>
        <c:axId val="17709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84</xdr:row>
      <xdr:rowOff>158750</xdr:rowOff>
    </xdr:from>
    <xdr:to>
      <xdr:col>14</xdr:col>
      <xdr:colOff>285750</xdr:colOff>
      <xdr:row>99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D9B95-DCBD-F2BD-7367-90F0B7029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222250</xdr:colOff>
      <xdr:row>105</xdr:row>
      <xdr:rowOff>69850</xdr:rowOff>
    </xdr:from>
    <xdr:to>
      <xdr:col>14</xdr:col>
      <xdr:colOff>82550</xdr:colOff>
      <xdr:row>119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40408D-B425-4C16-39CE-13D451588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121</xdr:row>
      <xdr:rowOff>95250</xdr:rowOff>
    </xdr:from>
    <xdr:to>
      <xdr:col>13</xdr:col>
      <xdr:colOff>666750</xdr:colOff>
      <xdr:row>135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1D6F66-98AA-FE97-7BD0-939696FBE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121</xdr:row>
      <xdr:rowOff>44450</xdr:rowOff>
    </xdr:from>
    <xdr:to>
      <xdr:col>20</xdr:col>
      <xdr:colOff>666750</xdr:colOff>
      <xdr:row>135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73A870-F4D6-C42B-187F-6094F5162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5"/>
  <sheetViews>
    <sheetView tabSelected="1" topLeftCell="C114" workbookViewId="0">
      <selection activeCell="N141" sqref="N141"/>
    </sheetView>
  </sheetViews>
  <sheetFormatPr baseColWidth="10" defaultColWidth="8.83203125" defaultRowHeight="15" x14ac:dyDescent="0.2"/>
  <cols>
    <col min="1" max="1" width="12.1640625" bestFit="1" customWidth="1"/>
    <col min="3" max="3" width="59.6640625" bestFit="1" customWidth="1"/>
    <col min="5" max="5" width="17.6640625" bestFit="1" customWidth="1"/>
    <col min="15" max="15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125</v>
      </c>
      <c r="P1" s="3" t="s">
        <v>126</v>
      </c>
      <c r="Q1" s="3" t="s">
        <v>127</v>
      </c>
    </row>
    <row r="2" spans="1:17" x14ac:dyDescent="0.2">
      <c r="A2" t="s">
        <v>37</v>
      </c>
      <c r="B2" t="s">
        <v>67</v>
      </c>
      <c r="C2" t="s">
        <v>92</v>
      </c>
      <c r="D2" t="s">
        <v>123</v>
      </c>
      <c r="E2" s="2">
        <v>44805.904861111107</v>
      </c>
      <c r="F2">
        <v>1872</v>
      </c>
      <c r="G2">
        <v>1877</v>
      </c>
      <c r="H2">
        <v>1117</v>
      </c>
      <c r="I2">
        <v>30466</v>
      </c>
      <c r="J2">
        <v>14640</v>
      </c>
      <c r="K2">
        <v>4120</v>
      </c>
      <c r="L2">
        <v>3810</v>
      </c>
      <c r="M2">
        <v>1653</v>
      </c>
    </row>
    <row r="3" spans="1:17" x14ac:dyDescent="0.2">
      <c r="A3" t="s">
        <v>38</v>
      </c>
      <c r="B3" t="s">
        <v>67</v>
      </c>
      <c r="C3" t="s">
        <v>93</v>
      </c>
      <c r="D3" t="s">
        <v>123</v>
      </c>
      <c r="E3" s="2">
        <v>44805.90625</v>
      </c>
      <c r="F3">
        <v>1876</v>
      </c>
      <c r="G3">
        <v>1881</v>
      </c>
      <c r="H3">
        <v>1117</v>
      </c>
      <c r="I3">
        <v>30466</v>
      </c>
      <c r="J3">
        <v>14970</v>
      </c>
      <c r="K3">
        <v>3944</v>
      </c>
      <c r="L3">
        <v>3669</v>
      </c>
      <c r="M3">
        <v>1496</v>
      </c>
    </row>
    <row r="4" spans="1:17" x14ac:dyDescent="0.2">
      <c r="A4" t="s">
        <v>39</v>
      </c>
      <c r="B4" t="s">
        <v>67</v>
      </c>
      <c r="C4" t="s">
        <v>94</v>
      </c>
      <c r="D4" t="s">
        <v>123</v>
      </c>
      <c r="E4" s="2">
        <v>44805.906944444447</v>
      </c>
      <c r="F4">
        <v>1865</v>
      </c>
      <c r="G4">
        <v>1870</v>
      </c>
      <c r="H4">
        <v>1117</v>
      </c>
      <c r="I4">
        <v>30466</v>
      </c>
      <c r="J4">
        <v>14160</v>
      </c>
      <c r="K4">
        <v>4203</v>
      </c>
      <c r="L4">
        <v>3879</v>
      </c>
      <c r="M4">
        <v>1667</v>
      </c>
    </row>
    <row r="5" spans="1:17" x14ac:dyDescent="0.2">
      <c r="A5" t="s">
        <v>40</v>
      </c>
      <c r="B5" t="s">
        <v>67</v>
      </c>
      <c r="C5" t="s">
        <v>95</v>
      </c>
      <c r="D5" t="s">
        <v>123</v>
      </c>
      <c r="E5" s="2">
        <v>44805.907638888893</v>
      </c>
      <c r="F5">
        <v>1835</v>
      </c>
      <c r="G5">
        <v>1839</v>
      </c>
      <c r="H5">
        <v>1117</v>
      </c>
      <c r="I5">
        <v>30466</v>
      </c>
      <c r="J5">
        <v>14470</v>
      </c>
      <c r="K5">
        <v>4009</v>
      </c>
      <c r="L5">
        <v>3742</v>
      </c>
      <c r="M5">
        <v>1498</v>
      </c>
    </row>
    <row r="6" spans="1:17" x14ac:dyDescent="0.2">
      <c r="A6" t="s">
        <v>41</v>
      </c>
      <c r="B6" t="s">
        <v>67</v>
      </c>
      <c r="C6" t="s">
        <v>96</v>
      </c>
      <c r="D6" t="s">
        <v>123</v>
      </c>
      <c r="E6" s="2">
        <v>44805.90902777778</v>
      </c>
      <c r="F6">
        <v>1896</v>
      </c>
      <c r="G6">
        <v>1901</v>
      </c>
      <c r="H6">
        <v>1117</v>
      </c>
      <c r="I6">
        <v>30466</v>
      </c>
      <c r="J6">
        <v>14530</v>
      </c>
      <c r="K6">
        <v>4366</v>
      </c>
      <c r="L6">
        <v>4000</v>
      </c>
      <c r="M6">
        <v>1909</v>
      </c>
    </row>
    <row r="7" spans="1:17" x14ac:dyDescent="0.2">
      <c r="A7" t="s">
        <v>42</v>
      </c>
      <c r="B7" t="s">
        <v>67</v>
      </c>
      <c r="C7" t="s">
        <v>97</v>
      </c>
      <c r="D7" t="s">
        <v>123</v>
      </c>
      <c r="E7" s="2">
        <v>44805.909722222219</v>
      </c>
      <c r="F7">
        <v>1910</v>
      </c>
      <c r="G7">
        <v>1915</v>
      </c>
      <c r="H7">
        <v>1117</v>
      </c>
      <c r="I7">
        <v>30466</v>
      </c>
      <c r="J7">
        <v>14890</v>
      </c>
      <c r="K7">
        <v>4246</v>
      </c>
      <c r="L7">
        <v>3965</v>
      </c>
      <c r="M7">
        <v>1656</v>
      </c>
    </row>
    <row r="8" spans="1:17" x14ac:dyDescent="0.2">
      <c r="A8" t="s">
        <v>124</v>
      </c>
      <c r="J8" s="5">
        <f>AVERAGE(J2:J7)</f>
        <v>14610</v>
      </c>
      <c r="K8" s="5">
        <f t="shared" ref="K8:L8" si="0">AVERAGE(K2:K7)</f>
        <v>4148</v>
      </c>
      <c r="L8" s="5">
        <f t="shared" si="0"/>
        <v>3844.1666666666665</v>
      </c>
    </row>
    <row r="11" spans="1:17" x14ac:dyDescent="0.2">
      <c r="A11" t="s">
        <v>57</v>
      </c>
      <c r="B11" t="s">
        <v>67</v>
      </c>
      <c r="C11" t="s">
        <v>112</v>
      </c>
      <c r="D11" t="s">
        <v>122</v>
      </c>
      <c r="E11" s="2">
        <v>44809.825694444437</v>
      </c>
      <c r="F11">
        <v>6417</v>
      </c>
      <c r="G11">
        <v>6530</v>
      </c>
      <c r="H11">
        <v>1117</v>
      </c>
      <c r="I11">
        <v>30466</v>
      </c>
      <c r="J11">
        <v>491200</v>
      </c>
      <c r="K11">
        <v>4360</v>
      </c>
      <c r="L11">
        <v>4028</v>
      </c>
      <c r="M11">
        <v>1737</v>
      </c>
      <c r="O11">
        <f>E11-$E$2</f>
        <v>3.9208333333299379</v>
      </c>
      <c r="P11" s="4">
        <f>J11/$J$8</f>
        <v>33.620807665982205</v>
      </c>
      <c r="Q11" s="6">
        <f>LOG(P11,2)/O11</f>
        <v>1.2934195479171355</v>
      </c>
    </row>
    <row r="12" spans="1:17" x14ac:dyDescent="0.2">
      <c r="A12" t="s">
        <v>58</v>
      </c>
      <c r="B12" t="s">
        <v>67</v>
      </c>
      <c r="C12" t="s">
        <v>113</v>
      </c>
      <c r="D12" t="s">
        <v>122</v>
      </c>
      <c r="E12" s="2">
        <v>44809.828472222223</v>
      </c>
      <c r="F12">
        <v>6258</v>
      </c>
      <c r="G12">
        <v>6377</v>
      </c>
      <c r="H12">
        <v>1117</v>
      </c>
      <c r="I12">
        <v>30466</v>
      </c>
      <c r="J12">
        <v>497200</v>
      </c>
      <c r="K12">
        <v>4334</v>
      </c>
      <c r="L12">
        <v>4003</v>
      </c>
      <c r="M12">
        <v>1729</v>
      </c>
      <c r="O12">
        <f>E11-$E$2</f>
        <v>3.9208333333299379</v>
      </c>
      <c r="P12" s="4">
        <f t="shared" ref="P12:P14" si="1">J12/$J$8</f>
        <v>34.031485284052017</v>
      </c>
      <c r="Q12" s="6">
        <f t="shared" ref="Q12:Q14" si="2">LOG(P12,2)/O12</f>
        <v>1.2978868981442948</v>
      </c>
    </row>
    <row r="13" spans="1:17" x14ac:dyDescent="0.2">
      <c r="A13" t="s">
        <v>59</v>
      </c>
      <c r="B13" t="s">
        <v>67</v>
      </c>
      <c r="C13" t="s">
        <v>114</v>
      </c>
      <c r="D13" t="s">
        <v>122</v>
      </c>
      <c r="E13" s="2">
        <v>44809.830555555563</v>
      </c>
      <c r="F13">
        <v>6636</v>
      </c>
      <c r="G13">
        <v>6766</v>
      </c>
      <c r="H13">
        <v>1117</v>
      </c>
      <c r="I13">
        <v>30466</v>
      </c>
      <c r="J13">
        <v>522200</v>
      </c>
      <c r="K13">
        <v>4372</v>
      </c>
      <c r="L13">
        <v>4051</v>
      </c>
      <c r="M13">
        <v>1782</v>
      </c>
      <c r="O13">
        <f>E11-$E$2</f>
        <v>3.9208333333299379</v>
      </c>
      <c r="P13" s="4">
        <f t="shared" si="1"/>
        <v>35.742642026009584</v>
      </c>
      <c r="Q13" s="6">
        <f t="shared" si="2"/>
        <v>1.3159382038855281</v>
      </c>
    </row>
    <row r="14" spans="1:17" x14ac:dyDescent="0.2">
      <c r="A14" t="s">
        <v>60</v>
      </c>
      <c r="B14" t="s">
        <v>67</v>
      </c>
      <c r="C14" t="s">
        <v>115</v>
      </c>
      <c r="D14" t="s">
        <v>122</v>
      </c>
      <c r="E14" s="2">
        <v>44809.831944444442</v>
      </c>
      <c r="F14">
        <v>6584</v>
      </c>
      <c r="G14">
        <v>6714</v>
      </c>
      <c r="H14">
        <v>1117</v>
      </c>
      <c r="I14">
        <v>30466</v>
      </c>
      <c r="J14">
        <v>523000</v>
      </c>
      <c r="K14">
        <v>4466</v>
      </c>
      <c r="L14">
        <v>4125</v>
      </c>
      <c r="M14">
        <v>1801</v>
      </c>
      <c r="O14">
        <f>E11-$E$2</f>
        <v>3.9208333333299379</v>
      </c>
      <c r="P14" s="4">
        <f t="shared" si="1"/>
        <v>35.797399041752222</v>
      </c>
      <c r="Q14" s="6">
        <f t="shared" si="2"/>
        <v>1.3165014741481755</v>
      </c>
    </row>
    <row r="15" spans="1:17" x14ac:dyDescent="0.2">
      <c r="A15" t="s">
        <v>124</v>
      </c>
      <c r="J15">
        <f>AVERAGE(J11:J14)</f>
        <v>508400</v>
      </c>
      <c r="K15">
        <f t="shared" ref="K15:L15" si="3">AVERAGE(K11:K14)</f>
        <v>4383</v>
      </c>
      <c r="L15">
        <f t="shared" si="3"/>
        <v>4051.75</v>
      </c>
      <c r="Q15" s="6">
        <f>AVERAGE(Q11:Q14)</f>
        <v>1.3059365310237836</v>
      </c>
    </row>
    <row r="17" spans="1:17" x14ac:dyDescent="0.2">
      <c r="A17" t="s">
        <v>46</v>
      </c>
      <c r="B17" t="s">
        <v>67</v>
      </c>
      <c r="C17" t="s">
        <v>101</v>
      </c>
      <c r="D17" t="s">
        <v>122</v>
      </c>
      <c r="E17" s="2">
        <v>44809.826388888891</v>
      </c>
      <c r="F17">
        <v>5438</v>
      </c>
      <c r="G17">
        <v>5522</v>
      </c>
      <c r="H17">
        <v>1117</v>
      </c>
      <c r="I17">
        <v>30466</v>
      </c>
      <c r="J17">
        <v>404300</v>
      </c>
      <c r="K17">
        <v>4364</v>
      </c>
      <c r="L17">
        <v>4042</v>
      </c>
      <c r="M17">
        <v>1772</v>
      </c>
      <c r="O17">
        <f>E11-$E$2</f>
        <v>3.9208333333299379</v>
      </c>
      <c r="P17" s="4">
        <f>J17/$J$8</f>
        <v>27.672826830937716</v>
      </c>
      <c r="Q17" s="6">
        <f>LOG(P17,2)/O17</f>
        <v>1.2217806045550794</v>
      </c>
    </row>
    <row r="18" spans="1:17" x14ac:dyDescent="0.2">
      <c r="A18" t="s">
        <v>47</v>
      </c>
      <c r="B18" t="s">
        <v>67</v>
      </c>
      <c r="C18" t="s">
        <v>102</v>
      </c>
      <c r="D18" t="s">
        <v>122</v>
      </c>
      <c r="E18" s="2">
        <v>44809.82916666667</v>
      </c>
      <c r="F18">
        <v>5517</v>
      </c>
      <c r="G18">
        <v>5609</v>
      </c>
      <c r="H18">
        <v>1117</v>
      </c>
      <c r="I18">
        <v>30466</v>
      </c>
      <c r="J18">
        <v>433200</v>
      </c>
      <c r="K18">
        <v>4326</v>
      </c>
      <c r="L18">
        <v>4038</v>
      </c>
      <c r="M18">
        <v>1747</v>
      </c>
      <c r="O18">
        <f>E11-$E$2</f>
        <v>3.9208333333299379</v>
      </c>
      <c r="P18" s="4">
        <f t="shared" ref="P18:P20" si="4">J18/$J$8</f>
        <v>29.650924024640656</v>
      </c>
      <c r="Q18" s="6">
        <f t="shared" ref="Q18:Q20" si="5">LOG(P18,2)/O18</f>
        <v>1.2471851629406401</v>
      </c>
    </row>
    <row r="19" spans="1:17" x14ac:dyDescent="0.2">
      <c r="A19" t="s">
        <v>48</v>
      </c>
      <c r="B19" t="s">
        <v>67</v>
      </c>
      <c r="C19" t="s">
        <v>103</v>
      </c>
      <c r="D19" t="s">
        <v>122</v>
      </c>
      <c r="E19" s="2">
        <v>44809.831250000003</v>
      </c>
      <c r="F19">
        <v>5725</v>
      </c>
      <c r="G19">
        <v>5824</v>
      </c>
      <c r="H19">
        <v>1117</v>
      </c>
      <c r="I19">
        <v>30466</v>
      </c>
      <c r="J19">
        <v>440500</v>
      </c>
      <c r="K19">
        <v>4391</v>
      </c>
      <c r="L19">
        <v>4060</v>
      </c>
      <c r="M19">
        <v>1832</v>
      </c>
      <c r="O19">
        <f>E11-$E$2</f>
        <v>3.9208333333299379</v>
      </c>
      <c r="P19" s="4">
        <f t="shared" si="4"/>
        <v>30.150581793292265</v>
      </c>
      <c r="Q19" s="6">
        <f t="shared" si="5"/>
        <v>1.2533340537885387</v>
      </c>
    </row>
    <row r="20" spans="1:17" x14ac:dyDescent="0.2">
      <c r="A20" t="s">
        <v>49</v>
      </c>
      <c r="B20" t="s">
        <v>67</v>
      </c>
      <c r="C20" t="s">
        <v>104</v>
      </c>
      <c r="D20" t="s">
        <v>122</v>
      </c>
      <c r="E20" s="2">
        <v>44809.832638888889</v>
      </c>
      <c r="F20">
        <v>5762</v>
      </c>
      <c r="G20">
        <v>5861</v>
      </c>
      <c r="H20">
        <v>1117</v>
      </c>
      <c r="I20">
        <v>30466</v>
      </c>
      <c r="J20">
        <v>422300</v>
      </c>
      <c r="K20">
        <v>4466</v>
      </c>
      <c r="L20">
        <v>4183</v>
      </c>
      <c r="M20">
        <v>1765</v>
      </c>
      <c r="O20">
        <f>E11-$E$2</f>
        <v>3.9208333333299379</v>
      </c>
      <c r="P20" s="4">
        <f t="shared" si="4"/>
        <v>28.904859685147159</v>
      </c>
      <c r="Q20" s="6">
        <f t="shared" si="5"/>
        <v>1.2378083308538244</v>
      </c>
    </row>
    <row r="21" spans="1:17" x14ac:dyDescent="0.2">
      <c r="A21" t="s">
        <v>124</v>
      </c>
      <c r="J21">
        <f>AVERAGE(J17:J20)</f>
        <v>425075</v>
      </c>
      <c r="K21">
        <f t="shared" ref="K21" si="6">AVERAGE(K17:K20)</f>
        <v>4386.75</v>
      </c>
      <c r="L21">
        <f t="shared" ref="L21" si="7">AVERAGE(L17:L20)</f>
        <v>4080.75</v>
      </c>
      <c r="Q21" s="6">
        <f>AVERAGE(Q17:Q20)</f>
        <v>1.2400270380345206</v>
      </c>
    </row>
    <row r="23" spans="1:17" x14ac:dyDescent="0.2">
      <c r="A23" t="s">
        <v>50</v>
      </c>
      <c r="B23" t="s">
        <v>67</v>
      </c>
      <c r="C23" t="s">
        <v>105</v>
      </c>
      <c r="D23" t="s">
        <v>122</v>
      </c>
      <c r="E23" s="2">
        <v>44809.82708333333</v>
      </c>
      <c r="F23">
        <v>5170</v>
      </c>
      <c r="G23">
        <v>5253</v>
      </c>
      <c r="H23">
        <v>1117</v>
      </c>
      <c r="I23">
        <v>30466</v>
      </c>
      <c r="J23">
        <v>402800</v>
      </c>
      <c r="K23">
        <v>4550</v>
      </c>
      <c r="L23">
        <v>4227</v>
      </c>
      <c r="M23">
        <v>1868</v>
      </c>
      <c r="O23">
        <f>E11-$E$2</f>
        <v>3.9208333333299379</v>
      </c>
      <c r="P23" s="4">
        <f>J23/$J$8</f>
        <v>27.570157426420259</v>
      </c>
      <c r="Q23" s="6">
        <f>LOG(P23,2)/O23</f>
        <v>1.220412905443943</v>
      </c>
    </row>
    <row r="24" spans="1:17" x14ac:dyDescent="0.2">
      <c r="A24" t="s">
        <v>51</v>
      </c>
      <c r="B24" t="s">
        <v>67</v>
      </c>
      <c r="C24" t="s">
        <v>106</v>
      </c>
      <c r="D24" t="s">
        <v>122</v>
      </c>
      <c r="E24" s="2">
        <v>44809.829861111109</v>
      </c>
      <c r="F24">
        <v>4901</v>
      </c>
      <c r="G24">
        <v>4974</v>
      </c>
      <c r="H24">
        <v>1117</v>
      </c>
      <c r="I24">
        <v>30466</v>
      </c>
      <c r="J24">
        <v>372100</v>
      </c>
      <c r="K24">
        <v>4587</v>
      </c>
      <c r="L24">
        <v>4329</v>
      </c>
      <c r="M24">
        <v>1846</v>
      </c>
      <c r="O24">
        <f>E11-$E$2</f>
        <v>3.9208333333299379</v>
      </c>
      <c r="P24" s="4">
        <f t="shared" ref="P24:P26" si="8">J24/$J$8</f>
        <v>25.468856947296374</v>
      </c>
      <c r="Q24" s="6">
        <f t="shared" ref="Q24:Q26" si="9">LOG(P24,2)/O24</f>
        <v>1.1912422462606629</v>
      </c>
    </row>
    <row r="25" spans="1:17" x14ac:dyDescent="0.2">
      <c r="A25" t="s">
        <v>52</v>
      </c>
      <c r="B25" t="s">
        <v>67</v>
      </c>
      <c r="C25" t="s">
        <v>107</v>
      </c>
      <c r="D25" t="s">
        <v>122</v>
      </c>
      <c r="E25" s="2">
        <v>44809.831250000003</v>
      </c>
      <c r="F25">
        <v>4946</v>
      </c>
      <c r="G25">
        <v>5020</v>
      </c>
      <c r="H25">
        <v>1117</v>
      </c>
      <c r="I25">
        <v>30466</v>
      </c>
      <c r="J25">
        <v>377900</v>
      </c>
      <c r="K25">
        <v>4612</v>
      </c>
      <c r="L25">
        <v>4340</v>
      </c>
      <c r="M25">
        <v>1784</v>
      </c>
      <c r="O25">
        <f>E11-$E$2</f>
        <v>3.9208333333299379</v>
      </c>
      <c r="P25" s="4">
        <f t="shared" si="8"/>
        <v>25.865845311430526</v>
      </c>
      <c r="Q25" s="6">
        <f t="shared" si="9"/>
        <v>1.1969334160292173</v>
      </c>
    </row>
    <row r="26" spans="1:17" x14ac:dyDescent="0.2">
      <c r="A26" t="s">
        <v>53</v>
      </c>
      <c r="B26" t="s">
        <v>67</v>
      </c>
      <c r="C26" t="s">
        <v>108</v>
      </c>
      <c r="D26" t="s">
        <v>122</v>
      </c>
      <c r="E26" s="2">
        <v>44809.833333333343</v>
      </c>
      <c r="F26">
        <v>4912</v>
      </c>
      <c r="G26">
        <v>4986</v>
      </c>
      <c r="H26">
        <v>1117</v>
      </c>
      <c r="I26">
        <v>30466</v>
      </c>
      <c r="J26">
        <v>369200</v>
      </c>
      <c r="K26">
        <v>4587</v>
      </c>
      <c r="L26">
        <v>4332</v>
      </c>
      <c r="M26">
        <v>1858</v>
      </c>
      <c r="O26">
        <f>E11-$E$2</f>
        <v>3.9208333333299379</v>
      </c>
      <c r="P26" s="4">
        <f t="shared" si="8"/>
        <v>25.270362765229294</v>
      </c>
      <c r="Q26" s="6">
        <f t="shared" si="9"/>
        <v>1.1883633079023184</v>
      </c>
    </row>
    <row r="27" spans="1:17" x14ac:dyDescent="0.2">
      <c r="A27" t="s">
        <v>124</v>
      </c>
      <c r="J27">
        <f>AVERAGE(J23:J26)</f>
        <v>380500</v>
      </c>
      <c r="K27">
        <f t="shared" ref="K27" si="10">AVERAGE(K23:K26)</f>
        <v>4584</v>
      </c>
      <c r="L27">
        <f t="shared" ref="L27" si="11">AVERAGE(L23:L26)</f>
        <v>4307</v>
      </c>
      <c r="Q27" s="6">
        <f>AVERAGE(Q23:Q26)</f>
        <v>1.1992379689090353</v>
      </c>
    </row>
    <row r="29" spans="1:17" x14ac:dyDescent="0.2">
      <c r="A29" t="s">
        <v>54</v>
      </c>
      <c r="B29" t="s">
        <v>67</v>
      </c>
      <c r="C29" t="s">
        <v>109</v>
      </c>
      <c r="D29" t="s">
        <v>122</v>
      </c>
      <c r="E29" s="2">
        <v>44810.699305555558</v>
      </c>
      <c r="F29">
        <v>37007</v>
      </c>
      <c r="G29">
        <v>40854</v>
      </c>
      <c r="H29">
        <v>1117</v>
      </c>
      <c r="I29">
        <v>30466</v>
      </c>
      <c r="J29">
        <v>606900</v>
      </c>
      <c r="K29">
        <v>3810</v>
      </c>
      <c r="L29">
        <v>3494</v>
      </c>
      <c r="M29">
        <v>1575</v>
      </c>
      <c r="O29">
        <f>E29-$E$2</f>
        <v>4.7944444444510737</v>
      </c>
      <c r="P29" s="4">
        <f>J29/$J$8</f>
        <v>41.540041067761805</v>
      </c>
      <c r="Q29" s="6">
        <f>LOG(P29,2)/O29</f>
        <v>1.1213876393094513</v>
      </c>
    </row>
    <row r="30" spans="1:17" x14ac:dyDescent="0.2">
      <c r="A30" t="s">
        <v>55</v>
      </c>
      <c r="B30" t="s">
        <v>67</v>
      </c>
      <c r="C30" t="s">
        <v>110</v>
      </c>
      <c r="D30" t="s">
        <v>122</v>
      </c>
      <c r="E30" s="2">
        <v>44810.701388888891</v>
      </c>
      <c r="F30">
        <v>31996</v>
      </c>
      <c r="G30">
        <v>35150</v>
      </c>
      <c r="H30">
        <v>1117</v>
      </c>
      <c r="I30">
        <v>30466</v>
      </c>
      <c r="J30">
        <v>565500</v>
      </c>
      <c r="K30">
        <v>3964</v>
      </c>
      <c r="L30">
        <v>3632</v>
      </c>
      <c r="M30">
        <v>1691</v>
      </c>
      <c r="O30">
        <f>E29-$E$2</f>
        <v>4.7944444444510737</v>
      </c>
      <c r="P30" s="4">
        <f t="shared" ref="P30:P32" si="12">J30/$J$8</f>
        <v>38.706365503080079</v>
      </c>
      <c r="Q30" s="6">
        <f t="shared" ref="Q30:Q32" si="13">LOG(P30,2)/O30</f>
        <v>1.1001272414503773</v>
      </c>
    </row>
    <row r="31" spans="1:17" x14ac:dyDescent="0.2">
      <c r="A31" t="s">
        <v>56</v>
      </c>
      <c r="B31" t="s">
        <v>67</v>
      </c>
      <c r="C31" t="s">
        <v>111</v>
      </c>
      <c r="D31" t="s">
        <v>122</v>
      </c>
      <c r="E31" s="2">
        <v>44810.703472222223</v>
      </c>
      <c r="F31">
        <v>33058</v>
      </c>
      <c r="G31">
        <v>36542</v>
      </c>
      <c r="H31">
        <v>1117</v>
      </c>
      <c r="I31">
        <v>30466</v>
      </c>
      <c r="J31">
        <v>611800</v>
      </c>
      <c r="K31">
        <v>3996</v>
      </c>
      <c r="L31">
        <v>3649</v>
      </c>
      <c r="M31">
        <v>1775</v>
      </c>
      <c r="O31">
        <f>E29-$E$2</f>
        <v>4.7944444444510737</v>
      </c>
      <c r="P31" s="4">
        <f t="shared" si="12"/>
        <v>41.875427789185487</v>
      </c>
      <c r="Q31" s="6">
        <f t="shared" si="13"/>
        <v>1.1238073745703721</v>
      </c>
    </row>
    <row r="32" spans="1:17" x14ac:dyDescent="0.2">
      <c r="A32" t="s">
        <v>43</v>
      </c>
      <c r="B32" t="s">
        <v>67</v>
      </c>
      <c r="C32" t="s">
        <v>98</v>
      </c>
      <c r="D32" t="s">
        <v>122</v>
      </c>
      <c r="E32" s="2">
        <v>44810.706250000003</v>
      </c>
      <c r="F32">
        <v>29291</v>
      </c>
      <c r="G32">
        <v>31977</v>
      </c>
      <c r="H32">
        <v>1117</v>
      </c>
      <c r="I32">
        <v>30466</v>
      </c>
      <c r="J32">
        <v>513500</v>
      </c>
      <c r="K32">
        <v>4128</v>
      </c>
      <c r="L32">
        <v>3808</v>
      </c>
      <c r="M32">
        <v>1704</v>
      </c>
      <c r="O32">
        <f>E29-$E$2</f>
        <v>4.7944444444510737</v>
      </c>
      <c r="P32" s="4">
        <f t="shared" si="12"/>
        <v>35.147159479808352</v>
      </c>
      <c r="Q32" s="6">
        <f t="shared" si="13"/>
        <v>1.0711014076371006</v>
      </c>
    </row>
    <row r="33" spans="1:17" x14ac:dyDescent="0.2">
      <c r="A33" t="s">
        <v>124</v>
      </c>
      <c r="J33">
        <f>AVERAGE(J29:J32)</f>
        <v>574425</v>
      </c>
      <c r="K33">
        <f>AVERAGE(K29:K32)</f>
        <v>3974.5</v>
      </c>
      <c r="L33">
        <f t="shared" ref="L33" si="14">AVERAGE(L29:L32)</f>
        <v>3645.75</v>
      </c>
      <c r="Q33" s="6">
        <f>AVERAGE(Q29:Q32)</f>
        <v>1.1041059157418254</v>
      </c>
    </row>
    <row r="35" spans="1:17" x14ac:dyDescent="0.2">
      <c r="A35" t="s">
        <v>61</v>
      </c>
      <c r="B35" t="s">
        <v>67</v>
      </c>
      <c r="C35" t="s">
        <v>116</v>
      </c>
      <c r="D35" t="s">
        <v>122</v>
      </c>
      <c r="E35" s="2">
        <v>44810.699305555558</v>
      </c>
      <c r="F35">
        <v>24251</v>
      </c>
      <c r="G35">
        <v>26129</v>
      </c>
      <c r="H35">
        <v>1117</v>
      </c>
      <c r="I35">
        <v>30466</v>
      </c>
      <c r="J35">
        <v>407300</v>
      </c>
      <c r="K35">
        <v>4219</v>
      </c>
      <c r="L35">
        <v>3918</v>
      </c>
      <c r="M35">
        <v>1716</v>
      </c>
      <c r="O35">
        <f>E29-$E$2</f>
        <v>4.7944444444510737</v>
      </c>
      <c r="P35" s="4">
        <f>J35/$J$8</f>
        <v>27.878165639972622</v>
      </c>
      <c r="Q35" s="6">
        <f>LOG(P35,2)/O35</f>
        <v>1.0013806159843746</v>
      </c>
    </row>
    <row r="36" spans="1:17" x14ac:dyDescent="0.2">
      <c r="A36" t="s">
        <v>62</v>
      </c>
      <c r="B36" t="s">
        <v>67</v>
      </c>
      <c r="C36" t="s">
        <v>117</v>
      </c>
      <c r="D36" t="s">
        <v>122</v>
      </c>
      <c r="E36" s="2">
        <v>44810.70208333333</v>
      </c>
      <c r="F36">
        <v>22256</v>
      </c>
      <c r="G36">
        <v>23826</v>
      </c>
      <c r="H36">
        <v>1117</v>
      </c>
      <c r="I36">
        <v>30466</v>
      </c>
      <c r="J36">
        <v>354800</v>
      </c>
      <c r="K36">
        <v>4265</v>
      </c>
      <c r="L36">
        <v>3979</v>
      </c>
      <c r="M36">
        <v>1714</v>
      </c>
      <c r="O36">
        <f>E29-$E$2</f>
        <v>4.7944444444510737</v>
      </c>
      <c r="P36" s="4">
        <f t="shared" ref="P36:P38" si="15">J36/$J$8</f>
        <v>24.284736481861739</v>
      </c>
      <c r="Q36" s="6">
        <f t="shared" ref="Q36:Q38" si="16">LOG(P36,2)/O36</f>
        <v>0.95985634617397642</v>
      </c>
    </row>
    <row r="37" spans="1:17" x14ac:dyDescent="0.2">
      <c r="A37" t="s">
        <v>63</v>
      </c>
      <c r="B37" t="s">
        <v>67</v>
      </c>
      <c r="C37" t="s">
        <v>118</v>
      </c>
      <c r="D37" t="s">
        <v>122</v>
      </c>
      <c r="E37" s="2">
        <v>44810.70416666667</v>
      </c>
      <c r="F37">
        <v>20679</v>
      </c>
      <c r="G37">
        <v>22077</v>
      </c>
      <c r="H37">
        <v>1117</v>
      </c>
      <c r="I37">
        <v>30466</v>
      </c>
      <c r="J37">
        <v>331200</v>
      </c>
      <c r="K37">
        <v>4395</v>
      </c>
      <c r="L37">
        <v>4087</v>
      </c>
      <c r="M37">
        <v>1824</v>
      </c>
      <c r="O37">
        <f>E29-$E$2</f>
        <v>4.7944444444510737</v>
      </c>
      <c r="P37" s="4">
        <f t="shared" si="15"/>
        <v>22.669404517453799</v>
      </c>
      <c r="Q37" s="6">
        <f t="shared" si="16"/>
        <v>0.93914417859079191</v>
      </c>
    </row>
    <row r="38" spans="1:17" x14ac:dyDescent="0.2">
      <c r="A38" t="s">
        <v>44</v>
      </c>
      <c r="B38" t="s">
        <v>67</v>
      </c>
      <c r="C38" t="s">
        <v>99</v>
      </c>
      <c r="D38" t="s">
        <v>122</v>
      </c>
      <c r="E38" s="2">
        <v>44810.706944444442</v>
      </c>
      <c r="F38">
        <v>21488</v>
      </c>
      <c r="G38">
        <v>22992</v>
      </c>
      <c r="H38">
        <v>1117</v>
      </c>
      <c r="I38">
        <v>30466</v>
      </c>
      <c r="J38">
        <v>355800</v>
      </c>
      <c r="K38">
        <v>4370</v>
      </c>
      <c r="L38">
        <v>4047</v>
      </c>
      <c r="M38">
        <v>1845</v>
      </c>
      <c r="O38">
        <f>E29-$E$2</f>
        <v>4.7944444444510737</v>
      </c>
      <c r="P38" s="4">
        <f t="shared" si="15"/>
        <v>24.353182751540039</v>
      </c>
      <c r="Q38" s="6">
        <f t="shared" si="16"/>
        <v>0.96070326410433127</v>
      </c>
    </row>
    <row r="39" spans="1:17" x14ac:dyDescent="0.2">
      <c r="A39" t="s">
        <v>124</v>
      </c>
      <c r="J39">
        <f>AVERAGE(J35:J38)</f>
        <v>362275</v>
      </c>
      <c r="K39">
        <f t="shared" ref="K39" si="17">AVERAGE(K35:K38)</f>
        <v>4312.25</v>
      </c>
      <c r="L39">
        <f t="shared" ref="L39" si="18">AVERAGE(L35:L38)</f>
        <v>4007.75</v>
      </c>
      <c r="Q39" s="6">
        <f>AVERAGE(Q35:Q38)</f>
        <v>0.96527110121336857</v>
      </c>
    </row>
    <row r="41" spans="1:17" x14ac:dyDescent="0.2">
      <c r="A41" t="s">
        <v>64</v>
      </c>
      <c r="B41" t="s">
        <v>67</v>
      </c>
      <c r="C41" t="s">
        <v>119</v>
      </c>
      <c r="D41" t="s">
        <v>122</v>
      </c>
      <c r="E41" s="2">
        <v>44810.700694444437</v>
      </c>
      <c r="F41">
        <v>5716</v>
      </c>
      <c r="G41">
        <v>5829</v>
      </c>
      <c r="H41">
        <v>1117</v>
      </c>
      <c r="I41">
        <v>30466</v>
      </c>
      <c r="J41">
        <v>62860</v>
      </c>
      <c r="K41">
        <v>5118</v>
      </c>
      <c r="L41">
        <v>4645</v>
      </c>
      <c r="M41">
        <v>2618</v>
      </c>
      <c r="O41">
        <f>E29-$E$2</f>
        <v>4.7944444444510737</v>
      </c>
      <c r="P41" s="4">
        <f>J41/$J$8</f>
        <v>4.3025325119780975</v>
      </c>
      <c r="Q41" s="6">
        <f>LOG(P41,2)/O41</f>
        <v>0.43908864069365183</v>
      </c>
    </row>
    <row r="42" spans="1:17" x14ac:dyDescent="0.2">
      <c r="A42" t="s">
        <v>65</v>
      </c>
      <c r="B42" t="s">
        <v>67</v>
      </c>
      <c r="C42" t="s">
        <v>120</v>
      </c>
      <c r="D42" t="s">
        <v>122</v>
      </c>
      <c r="E42" s="2">
        <v>44810.702777777777</v>
      </c>
      <c r="F42">
        <v>4612</v>
      </c>
      <c r="G42">
        <v>4686</v>
      </c>
      <c r="H42">
        <v>1117</v>
      </c>
      <c r="I42">
        <v>30466</v>
      </c>
      <c r="J42">
        <v>45760</v>
      </c>
      <c r="K42">
        <v>5078</v>
      </c>
      <c r="L42">
        <v>4617</v>
      </c>
      <c r="M42">
        <v>2736</v>
      </c>
      <c r="O42">
        <f>E29-$E$2</f>
        <v>4.7944444444510737</v>
      </c>
      <c r="P42" s="4">
        <f t="shared" ref="P42:P44" si="19">J42/$J$8</f>
        <v>3.1321013004791238</v>
      </c>
      <c r="Q42" s="6">
        <f t="shared" ref="Q42:Q44" si="20">LOG(P42,2)/O42</f>
        <v>0.34354989260147212</v>
      </c>
    </row>
    <row r="43" spans="1:17" x14ac:dyDescent="0.2">
      <c r="A43" t="s">
        <v>66</v>
      </c>
      <c r="B43" t="s">
        <v>67</v>
      </c>
      <c r="C43" t="s">
        <v>121</v>
      </c>
      <c r="D43" t="s">
        <v>122</v>
      </c>
      <c r="E43" s="2">
        <v>44810.704861111109</v>
      </c>
      <c r="F43">
        <v>4457</v>
      </c>
      <c r="G43">
        <v>4531</v>
      </c>
      <c r="H43">
        <v>1117</v>
      </c>
      <c r="I43">
        <v>30466</v>
      </c>
      <c r="J43">
        <v>49020</v>
      </c>
      <c r="K43">
        <v>5250</v>
      </c>
      <c r="L43">
        <v>4659</v>
      </c>
      <c r="M43">
        <v>2855</v>
      </c>
      <c r="O43">
        <f>E29-$E$2</f>
        <v>4.7944444444510737</v>
      </c>
      <c r="P43" s="4">
        <f t="shared" si="19"/>
        <v>3.35523613963039</v>
      </c>
      <c r="Q43" s="6">
        <f t="shared" si="20"/>
        <v>0.36425790856427204</v>
      </c>
    </row>
    <row r="44" spans="1:17" x14ac:dyDescent="0.2">
      <c r="A44" t="s">
        <v>45</v>
      </c>
      <c r="B44" t="s">
        <v>67</v>
      </c>
      <c r="C44" t="s">
        <v>100</v>
      </c>
      <c r="D44" t="s">
        <v>122</v>
      </c>
      <c r="E44" s="2">
        <v>44810.707638888889</v>
      </c>
      <c r="F44">
        <v>4744</v>
      </c>
      <c r="G44">
        <v>4824</v>
      </c>
      <c r="H44">
        <v>1117</v>
      </c>
      <c r="I44">
        <v>30466</v>
      </c>
      <c r="J44">
        <v>52560</v>
      </c>
      <c r="K44">
        <v>5112</v>
      </c>
      <c r="L44">
        <v>4645</v>
      </c>
      <c r="M44">
        <v>2683</v>
      </c>
      <c r="O44">
        <f>E29-$E$2</f>
        <v>4.7944444444510737</v>
      </c>
      <c r="P44" s="4">
        <f t="shared" si="19"/>
        <v>3.5975359342915811</v>
      </c>
      <c r="Q44" s="6">
        <f t="shared" si="20"/>
        <v>0.38523944096515639</v>
      </c>
    </row>
    <row r="45" spans="1:17" x14ac:dyDescent="0.2">
      <c r="A45" t="s">
        <v>124</v>
      </c>
      <c r="J45">
        <f>AVERAGE(J41:J44)</f>
        <v>52550</v>
      </c>
      <c r="K45">
        <f t="shared" ref="K45" si="21">AVERAGE(K41:K44)</f>
        <v>5139.5</v>
      </c>
      <c r="L45">
        <f t="shared" ref="L45" si="22">AVERAGE(L41:L44)</f>
        <v>4641.5</v>
      </c>
      <c r="Q45" s="6">
        <f>AVERAGE(Q41:Q44)</f>
        <v>0.38303397070613809</v>
      </c>
    </row>
    <row r="48" spans="1:17" x14ac:dyDescent="0.2">
      <c r="A48" t="s">
        <v>25</v>
      </c>
      <c r="B48" t="s">
        <v>67</v>
      </c>
      <c r="C48" t="s">
        <v>80</v>
      </c>
      <c r="D48" t="s">
        <v>122</v>
      </c>
      <c r="E48" s="2">
        <v>44809.84652777778</v>
      </c>
      <c r="F48">
        <v>3373</v>
      </c>
      <c r="G48">
        <v>3402</v>
      </c>
      <c r="H48">
        <v>1117</v>
      </c>
      <c r="I48">
        <v>30466</v>
      </c>
      <c r="J48">
        <v>238600</v>
      </c>
      <c r="K48">
        <v>4320</v>
      </c>
      <c r="L48">
        <v>3954</v>
      </c>
      <c r="M48">
        <v>1862</v>
      </c>
      <c r="O48">
        <f>E48-$E$2</f>
        <v>3.9416666666729725</v>
      </c>
      <c r="P48" s="4">
        <f>J48/$J$8</f>
        <v>16.331279945242983</v>
      </c>
      <c r="Q48" s="6">
        <f>LOG(P48,2)/O48</f>
        <v>1.0223000320776268</v>
      </c>
    </row>
    <row r="49" spans="1:17" x14ac:dyDescent="0.2">
      <c r="A49" t="s">
        <v>26</v>
      </c>
      <c r="B49" t="s">
        <v>67</v>
      </c>
      <c r="C49" t="s">
        <v>81</v>
      </c>
      <c r="D49" t="s">
        <v>122</v>
      </c>
      <c r="E49" s="2">
        <v>44809.848611111112</v>
      </c>
      <c r="F49">
        <v>2849</v>
      </c>
      <c r="G49">
        <v>2871</v>
      </c>
      <c r="H49">
        <v>1117</v>
      </c>
      <c r="I49">
        <v>30466</v>
      </c>
      <c r="J49">
        <v>198700</v>
      </c>
      <c r="K49">
        <v>4191</v>
      </c>
      <c r="L49">
        <v>3947</v>
      </c>
      <c r="M49">
        <v>1584</v>
      </c>
      <c r="O49">
        <f>E48-$E$2</f>
        <v>3.9416666666729725</v>
      </c>
      <c r="P49" s="4">
        <f t="shared" ref="P49:P51" si="23">J49/$J$8</f>
        <v>13.600273785078713</v>
      </c>
      <c r="Q49" s="6">
        <f t="shared" ref="Q49:Q51" si="24">LOG(P49,2)/O49</f>
        <v>0.95532273725010819</v>
      </c>
    </row>
    <row r="50" spans="1:17" x14ac:dyDescent="0.2">
      <c r="A50" t="s">
        <v>27</v>
      </c>
      <c r="B50" t="s">
        <v>67</v>
      </c>
      <c r="C50" t="s">
        <v>82</v>
      </c>
      <c r="D50" t="s">
        <v>122</v>
      </c>
      <c r="E50" s="2">
        <v>44809.850694444453</v>
      </c>
      <c r="F50">
        <v>3332</v>
      </c>
      <c r="G50">
        <v>3362</v>
      </c>
      <c r="H50">
        <v>1117</v>
      </c>
      <c r="I50">
        <v>30466</v>
      </c>
      <c r="J50">
        <v>249500</v>
      </c>
      <c r="K50">
        <v>4191</v>
      </c>
      <c r="L50">
        <v>3895</v>
      </c>
      <c r="M50">
        <v>1616</v>
      </c>
      <c r="O50">
        <f>E48-$E$2</f>
        <v>3.9416666666729725</v>
      </c>
      <c r="P50" s="4">
        <f t="shared" si="23"/>
        <v>17.077344284736483</v>
      </c>
      <c r="Q50" s="6">
        <f t="shared" si="24"/>
        <v>1.0386499109434093</v>
      </c>
    </row>
    <row r="51" spans="1:17" x14ac:dyDescent="0.2">
      <c r="A51" t="s">
        <v>28</v>
      </c>
      <c r="B51" t="s">
        <v>67</v>
      </c>
      <c r="C51" t="s">
        <v>83</v>
      </c>
      <c r="D51" t="s">
        <v>122</v>
      </c>
      <c r="E51" s="2">
        <v>44809.852777777778</v>
      </c>
      <c r="F51">
        <v>3095</v>
      </c>
      <c r="G51">
        <v>3121</v>
      </c>
      <c r="H51">
        <v>1117</v>
      </c>
      <c r="I51">
        <v>30466</v>
      </c>
      <c r="J51">
        <v>224100</v>
      </c>
      <c r="K51">
        <v>4264</v>
      </c>
      <c r="L51">
        <v>3926</v>
      </c>
      <c r="M51">
        <v>1675</v>
      </c>
      <c r="O51">
        <f>E48-$E$2</f>
        <v>3.9416666666729725</v>
      </c>
      <c r="P51" s="4">
        <f t="shared" si="23"/>
        <v>15.338809034907598</v>
      </c>
      <c r="Q51" s="6">
        <f t="shared" si="24"/>
        <v>0.99935253249588718</v>
      </c>
    </row>
    <row r="52" spans="1:17" x14ac:dyDescent="0.2">
      <c r="A52" t="s">
        <v>124</v>
      </c>
      <c r="J52">
        <f>AVERAGE(J48:J51)</f>
        <v>227725</v>
      </c>
      <c r="K52">
        <f t="shared" ref="K52" si="25">AVERAGE(K48:K51)</f>
        <v>4241.5</v>
      </c>
      <c r="L52">
        <f t="shared" ref="L52" si="26">AVERAGE(L48:L51)</f>
        <v>3930.5</v>
      </c>
      <c r="Q52" s="6">
        <f>AVERAGE(Q48:Q51)</f>
        <v>1.0039063031917579</v>
      </c>
    </row>
    <row r="54" spans="1:17" x14ac:dyDescent="0.2">
      <c r="A54" t="s">
        <v>13</v>
      </c>
      <c r="B54" t="s">
        <v>67</v>
      </c>
      <c r="C54" t="s">
        <v>68</v>
      </c>
      <c r="D54" t="s">
        <v>122</v>
      </c>
      <c r="E54" s="2">
        <v>44809.84652777778</v>
      </c>
      <c r="F54">
        <v>2610</v>
      </c>
      <c r="G54">
        <v>2628</v>
      </c>
      <c r="H54">
        <v>1117</v>
      </c>
      <c r="I54">
        <v>30466</v>
      </c>
      <c r="J54">
        <v>175300</v>
      </c>
      <c r="K54">
        <v>4180</v>
      </c>
      <c r="L54">
        <v>3861</v>
      </c>
      <c r="M54">
        <v>1763</v>
      </c>
      <c r="O54">
        <f>E48-$E$2</f>
        <v>3.9416666666729725</v>
      </c>
      <c r="P54" s="4">
        <f>J54/$J$8</f>
        <v>11.998631074606434</v>
      </c>
      <c r="Q54" s="6">
        <f>LOG(P54,2)/O54</f>
        <v>0.90946247260152235</v>
      </c>
    </row>
    <row r="55" spans="1:17" x14ac:dyDescent="0.2">
      <c r="A55" t="s">
        <v>14</v>
      </c>
      <c r="B55" t="s">
        <v>67</v>
      </c>
      <c r="C55" t="s">
        <v>69</v>
      </c>
      <c r="D55" t="s">
        <v>122</v>
      </c>
      <c r="E55" s="2">
        <v>44809.849305555559</v>
      </c>
      <c r="F55">
        <v>3002</v>
      </c>
      <c r="G55">
        <v>3026</v>
      </c>
      <c r="H55">
        <v>1117</v>
      </c>
      <c r="I55">
        <v>30466</v>
      </c>
      <c r="J55">
        <v>212300</v>
      </c>
      <c r="K55">
        <v>4227</v>
      </c>
      <c r="L55">
        <v>3870</v>
      </c>
      <c r="M55">
        <v>1902</v>
      </c>
      <c r="O55">
        <f>E48-$E$2</f>
        <v>3.9416666666729725</v>
      </c>
      <c r="P55" s="4">
        <f t="shared" ref="P55:P57" si="27">J55/$J$8</f>
        <v>14.531143052703628</v>
      </c>
      <c r="Q55" s="6">
        <f t="shared" ref="Q55:Q57" si="28">LOG(P55,2)/O55</f>
        <v>0.9795542379661053</v>
      </c>
    </row>
    <row r="56" spans="1:17" x14ac:dyDescent="0.2">
      <c r="A56" t="s">
        <v>15</v>
      </c>
      <c r="B56" t="s">
        <v>67</v>
      </c>
      <c r="C56" t="s">
        <v>70</v>
      </c>
      <c r="D56" t="s">
        <v>122</v>
      </c>
      <c r="E56" s="2">
        <v>44809.851388888892</v>
      </c>
      <c r="F56">
        <v>2839</v>
      </c>
      <c r="G56">
        <v>2862</v>
      </c>
      <c r="H56">
        <v>1117</v>
      </c>
      <c r="I56">
        <v>30466</v>
      </c>
      <c r="J56">
        <v>204200</v>
      </c>
      <c r="K56">
        <v>4266</v>
      </c>
      <c r="L56">
        <v>3914</v>
      </c>
      <c r="M56">
        <v>1843</v>
      </c>
      <c r="O56">
        <f>E48-$E$2</f>
        <v>3.9416666666729725</v>
      </c>
      <c r="P56" s="4">
        <f t="shared" si="27"/>
        <v>13.976728268309378</v>
      </c>
      <c r="Q56" s="6">
        <f t="shared" si="28"/>
        <v>0.96531622400564354</v>
      </c>
    </row>
    <row r="57" spans="1:17" x14ac:dyDescent="0.2">
      <c r="A57" t="s">
        <v>16</v>
      </c>
      <c r="B57" t="s">
        <v>67</v>
      </c>
      <c r="C57" t="s">
        <v>71</v>
      </c>
      <c r="D57" t="s">
        <v>122</v>
      </c>
      <c r="E57" s="2">
        <v>44809.853472222218</v>
      </c>
      <c r="F57">
        <v>2858</v>
      </c>
      <c r="G57">
        <v>2881</v>
      </c>
      <c r="H57">
        <v>1117</v>
      </c>
      <c r="I57">
        <v>30466</v>
      </c>
      <c r="J57">
        <v>218900</v>
      </c>
      <c r="K57">
        <v>4404</v>
      </c>
      <c r="L57">
        <v>3998</v>
      </c>
      <c r="M57">
        <v>2162</v>
      </c>
      <c r="O57">
        <f>E48-$E$2</f>
        <v>3.9416666666729725</v>
      </c>
      <c r="P57" s="4">
        <f t="shared" si="27"/>
        <v>14.982888432580424</v>
      </c>
      <c r="Q57" s="6">
        <f t="shared" si="28"/>
        <v>0.99075954450534354</v>
      </c>
    </row>
    <row r="58" spans="1:17" x14ac:dyDescent="0.2">
      <c r="A58" t="s">
        <v>124</v>
      </c>
      <c r="J58">
        <f>AVERAGE(J54:J57)</f>
        <v>202675</v>
      </c>
      <c r="K58">
        <f t="shared" ref="K58" si="29">AVERAGE(K54:K57)</f>
        <v>4269.25</v>
      </c>
      <c r="L58">
        <f t="shared" ref="L58" si="30">AVERAGE(L54:L57)</f>
        <v>3910.75</v>
      </c>
      <c r="Q58" s="6">
        <f>AVERAGE(Q54:Q57)</f>
        <v>0.96127311976965368</v>
      </c>
    </row>
    <row r="60" spans="1:17" x14ac:dyDescent="0.2">
      <c r="A60" t="s">
        <v>17</v>
      </c>
      <c r="B60" t="s">
        <v>67</v>
      </c>
      <c r="C60" t="s">
        <v>72</v>
      </c>
      <c r="D60" t="s">
        <v>122</v>
      </c>
      <c r="E60" s="2">
        <v>44809.847916666673</v>
      </c>
      <c r="F60">
        <v>2159</v>
      </c>
      <c r="G60">
        <v>2172</v>
      </c>
      <c r="H60">
        <v>1117</v>
      </c>
      <c r="I60">
        <v>30466</v>
      </c>
      <c r="J60">
        <v>149600</v>
      </c>
      <c r="K60">
        <v>4140</v>
      </c>
      <c r="L60">
        <v>3858</v>
      </c>
      <c r="M60">
        <v>1743</v>
      </c>
      <c r="O60">
        <f>E48-$E$2</f>
        <v>3.9416666666729725</v>
      </c>
      <c r="P60" s="4">
        <f>J60/$J$8</f>
        <v>10.239561943874058</v>
      </c>
      <c r="Q60" s="6">
        <f>LOG(P60,2)/O60</f>
        <v>0.85143731720071003</v>
      </c>
    </row>
    <row r="61" spans="1:17" x14ac:dyDescent="0.2">
      <c r="A61" t="s">
        <v>18</v>
      </c>
      <c r="B61" t="s">
        <v>67</v>
      </c>
      <c r="C61" t="s">
        <v>73</v>
      </c>
      <c r="D61" t="s">
        <v>122</v>
      </c>
      <c r="E61" s="2">
        <v>44809.85</v>
      </c>
      <c r="F61">
        <v>2186</v>
      </c>
      <c r="G61">
        <v>2199</v>
      </c>
      <c r="H61">
        <v>1117</v>
      </c>
      <c r="I61">
        <v>30466</v>
      </c>
      <c r="J61">
        <v>159400</v>
      </c>
      <c r="K61">
        <v>4255</v>
      </c>
      <c r="L61">
        <v>3947</v>
      </c>
      <c r="M61">
        <v>1799</v>
      </c>
      <c r="O61">
        <f>E48-$E$2</f>
        <v>3.9416666666729725</v>
      </c>
      <c r="P61" s="4">
        <f t="shared" ref="P61:P63" si="31">J61/$J$8</f>
        <v>10.910335386721425</v>
      </c>
      <c r="Q61" s="6">
        <f t="shared" ref="Q61:Q63" si="32">LOG(P61,2)/O61</f>
        <v>0.87466136475318923</v>
      </c>
    </row>
    <row r="62" spans="1:17" x14ac:dyDescent="0.2">
      <c r="A62" t="s">
        <v>19</v>
      </c>
      <c r="B62" t="s">
        <v>67</v>
      </c>
      <c r="C62" t="s">
        <v>74</v>
      </c>
      <c r="D62" t="s">
        <v>122</v>
      </c>
      <c r="E62" s="2">
        <v>44809.852083333331</v>
      </c>
      <c r="F62">
        <v>2329</v>
      </c>
      <c r="G62">
        <v>2344</v>
      </c>
      <c r="H62">
        <v>1117</v>
      </c>
      <c r="I62">
        <v>30466</v>
      </c>
      <c r="J62">
        <v>167500</v>
      </c>
      <c r="K62">
        <v>4282</v>
      </c>
      <c r="L62">
        <v>3970</v>
      </c>
      <c r="M62">
        <v>1744</v>
      </c>
      <c r="O62">
        <f>E48-$E$2</f>
        <v>3.9416666666729725</v>
      </c>
      <c r="P62" s="4">
        <f t="shared" si="31"/>
        <v>11.464750171115675</v>
      </c>
      <c r="Q62" s="6">
        <f t="shared" si="32"/>
        <v>0.89280330122048157</v>
      </c>
    </row>
    <row r="63" spans="1:17" x14ac:dyDescent="0.2">
      <c r="A63" t="s">
        <v>20</v>
      </c>
      <c r="B63" t="s">
        <v>67</v>
      </c>
      <c r="C63" t="s">
        <v>75</v>
      </c>
      <c r="D63" t="s">
        <v>122</v>
      </c>
      <c r="E63" s="2">
        <v>44809.854166666657</v>
      </c>
      <c r="F63">
        <v>2422</v>
      </c>
      <c r="G63">
        <v>2438</v>
      </c>
      <c r="H63">
        <v>1117</v>
      </c>
      <c r="I63">
        <v>30466</v>
      </c>
      <c r="J63">
        <v>175700</v>
      </c>
      <c r="K63">
        <v>4196</v>
      </c>
      <c r="L63">
        <v>3887</v>
      </c>
      <c r="M63">
        <v>1655</v>
      </c>
      <c r="O63">
        <f>E48-$E$2</f>
        <v>3.9416666666729725</v>
      </c>
      <c r="P63" s="4">
        <f t="shared" si="31"/>
        <v>12.026009582477755</v>
      </c>
      <c r="Q63" s="6">
        <f t="shared" si="32"/>
        <v>0.91029668704097266</v>
      </c>
    </row>
    <row r="64" spans="1:17" x14ac:dyDescent="0.2">
      <c r="A64" t="s">
        <v>124</v>
      </c>
      <c r="J64">
        <f>AVERAGE(J60:J63)</f>
        <v>163050</v>
      </c>
      <c r="K64">
        <f t="shared" ref="K64" si="33">AVERAGE(K60:K63)</f>
        <v>4218.25</v>
      </c>
      <c r="L64">
        <f t="shared" ref="L64" si="34">AVERAGE(L60:L63)</f>
        <v>3915.5</v>
      </c>
      <c r="Q64" s="6">
        <f>AVERAGE(Q60:Q63)</f>
        <v>0.88229966755383837</v>
      </c>
    </row>
    <row r="66" spans="1:17" x14ac:dyDescent="0.2">
      <c r="A66" t="s">
        <v>21</v>
      </c>
      <c r="B66" t="s">
        <v>67</v>
      </c>
      <c r="C66" t="s">
        <v>76</v>
      </c>
      <c r="D66" t="s">
        <v>122</v>
      </c>
      <c r="E66" s="2">
        <v>44810.785416666673</v>
      </c>
      <c r="F66">
        <v>20200</v>
      </c>
      <c r="G66">
        <v>21331</v>
      </c>
      <c r="H66">
        <v>1117</v>
      </c>
      <c r="I66">
        <v>30466</v>
      </c>
      <c r="J66">
        <v>307800</v>
      </c>
      <c r="K66">
        <v>4103</v>
      </c>
      <c r="L66">
        <v>3742</v>
      </c>
      <c r="M66">
        <v>1870</v>
      </c>
      <c r="O66">
        <f>E66-$E$2</f>
        <v>4.8805555555663886</v>
      </c>
      <c r="P66" s="4">
        <f>J66/$J$8</f>
        <v>21.067761806981519</v>
      </c>
      <c r="Q66" s="6">
        <f>LOG(P66,2)/O66</f>
        <v>0.90091488527309804</v>
      </c>
    </row>
    <row r="67" spans="1:17" x14ac:dyDescent="0.2">
      <c r="A67" t="s">
        <v>22</v>
      </c>
      <c r="B67" t="s">
        <v>67</v>
      </c>
      <c r="C67" t="s">
        <v>77</v>
      </c>
      <c r="D67" t="s">
        <v>122</v>
      </c>
      <c r="E67" s="2">
        <v>44810.787499999999</v>
      </c>
      <c r="F67">
        <v>18399</v>
      </c>
      <c r="G67">
        <v>19348</v>
      </c>
      <c r="H67">
        <v>1117</v>
      </c>
      <c r="I67">
        <v>30466</v>
      </c>
      <c r="J67">
        <v>275700</v>
      </c>
      <c r="K67">
        <v>4151</v>
      </c>
      <c r="L67">
        <v>3791</v>
      </c>
      <c r="M67">
        <v>1943</v>
      </c>
      <c r="O67">
        <f>E66-$E$2</f>
        <v>4.8805555555663886</v>
      </c>
      <c r="P67" s="4">
        <f t="shared" ref="P67:P69" si="35">J67/$J$8</f>
        <v>18.870636550308006</v>
      </c>
      <c r="Q67" s="6">
        <f t="shared" ref="Q67:Q69" si="36">LOG(P67,2)/O67</f>
        <v>0.86835835302815767</v>
      </c>
    </row>
    <row r="68" spans="1:17" x14ac:dyDescent="0.2">
      <c r="A68" t="s">
        <v>23</v>
      </c>
      <c r="B68" t="s">
        <v>67</v>
      </c>
      <c r="C68" t="s">
        <v>78</v>
      </c>
      <c r="D68" t="s">
        <v>122</v>
      </c>
      <c r="E68" s="2">
        <v>44810.790277777778</v>
      </c>
      <c r="F68">
        <v>20269</v>
      </c>
      <c r="G68">
        <v>21469</v>
      </c>
      <c r="H68">
        <v>1117</v>
      </c>
      <c r="I68">
        <v>30466</v>
      </c>
      <c r="J68">
        <v>324200</v>
      </c>
      <c r="K68">
        <v>4144</v>
      </c>
      <c r="L68">
        <v>3746</v>
      </c>
      <c r="M68">
        <v>1993</v>
      </c>
      <c r="O68">
        <f>E66-$E$2</f>
        <v>4.8805555555663886</v>
      </c>
      <c r="P68" s="4">
        <f t="shared" si="35"/>
        <v>22.190280629705683</v>
      </c>
      <c r="Q68" s="6">
        <f t="shared" si="36"/>
        <v>0.91625962591515819</v>
      </c>
    </row>
    <row r="69" spans="1:17" x14ac:dyDescent="0.2">
      <c r="A69" t="s">
        <v>24</v>
      </c>
      <c r="B69" t="s">
        <v>67</v>
      </c>
      <c r="C69" t="s">
        <v>79</v>
      </c>
      <c r="D69" t="s">
        <v>122</v>
      </c>
      <c r="E69" s="2">
        <v>44810.792361111111</v>
      </c>
      <c r="F69">
        <v>17103</v>
      </c>
      <c r="G69">
        <v>17949</v>
      </c>
      <c r="H69">
        <v>1117</v>
      </c>
      <c r="I69">
        <v>30466</v>
      </c>
      <c r="J69">
        <v>268900</v>
      </c>
      <c r="K69">
        <v>4271</v>
      </c>
      <c r="L69">
        <v>3902</v>
      </c>
      <c r="M69">
        <v>1973</v>
      </c>
      <c r="O69">
        <f>E66-$E$2</f>
        <v>4.8805555555663886</v>
      </c>
      <c r="P69" s="4">
        <f t="shared" si="35"/>
        <v>18.40520191649555</v>
      </c>
      <c r="Q69" s="6">
        <f t="shared" si="36"/>
        <v>0.86097609669952624</v>
      </c>
    </row>
    <row r="70" spans="1:17" x14ac:dyDescent="0.2">
      <c r="A70" t="s">
        <v>124</v>
      </c>
      <c r="J70">
        <f>AVERAGE(J66:J69)</f>
        <v>294150</v>
      </c>
      <c r="K70">
        <f t="shared" ref="K70" si="37">AVERAGE(K66:K69)</f>
        <v>4167.25</v>
      </c>
      <c r="L70">
        <f t="shared" ref="L70" si="38">AVERAGE(L66:L69)</f>
        <v>3795.25</v>
      </c>
      <c r="Q70" s="6">
        <f>AVERAGE(Q66:Q69)</f>
        <v>0.88662724022898498</v>
      </c>
    </row>
    <row r="72" spans="1:17" x14ac:dyDescent="0.2">
      <c r="A72" t="s">
        <v>29</v>
      </c>
      <c r="B72" t="s">
        <v>67</v>
      </c>
      <c r="C72" t="s">
        <v>84</v>
      </c>
      <c r="D72" t="s">
        <v>122</v>
      </c>
      <c r="E72" s="2">
        <v>44810.786111111112</v>
      </c>
      <c r="F72">
        <v>13574</v>
      </c>
      <c r="G72">
        <v>14086</v>
      </c>
      <c r="H72">
        <v>1117</v>
      </c>
      <c r="I72">
        <v>30466</v>
      </c>
      <c r="J72">
        <v>186700</v>
      </c>
      <c r="K72">
        <v>4140</v>
      </c>
      <c r="L72">
        <v>3761</v>
      </c>
      <c r="M72">
        <v>1917</v>
      </c>
      <c r="O72">
        <f>E66-$E$2</f>
        <v>4.8805555555663886</v>
      </c>
      <c r="P72" s="4">
        <f>J72/$J$8</f>
        <v>12.778918548939084</v>
      </c>
      <c r="Q72" s="6">
        <f>LOG(P72,2)/O72</f>
        <v>0.75313021283362935</v>
      </c>
    </row>
    <row r="73" spans="1:17" x14ac:dyDescent="0.2">
      <c r="A73" t="s">
        <v>30</v>
      </c>
      <c r="B73" t="s">
        <v>67</v>
      </c>
      <c r="C73" t="s">
        <v>85</v>
      </c>
      <c r="D73" t="s">
        <v>122</v>
      </c>
      <c r="E73" s="2">
        <v>44810.788194444453</v>
      </c>
      <c r="F73">
        <v>12962</v>
      </c>
      <c r="G73">
        <v>13438</v>
      </c>
      <c r="H73">
        <v>1117</v>
      </c>
      <c r="I73">
        <v>30466</v>
      </c>
      <c r="J73">
        <v>180200</v>
      </c>
      <c r="K73">
        <v>4311</v>
      </c>
      <c r="L73">
        <v>3920</v>
      </c>
      <c r="M73">
        <v>2056</v>
      </c>
      <c r="O73">
        <f>E66-$E$2</f>
        <v>4.8805555555663886</v>
      </c>
      <c r="P73" s="4">
        <f t="shared" ref="P73:P75" si="39">J73/$J$8</f>
        <v>12.334017796030116</v>
      </c>
      <c r="Q73" s="6">
        <f t="shared" ref="Q73:Q75" si="40">LOG(P73,2)/O73</f>
        <v>0.74265539786008461</v>
      </c>
    </row>
    <row r="74" spans="1:17" x14ac:dyDescent="0.2">
      <c r="A74" t="s">
        <v>31</v>
      </c>
      <c r="B74" t="s">
        <v>67</v>
      </c>
      <c r="C74" t="s">
        <v>86</v>
      </c>
      <c r="D74" t="s">
        <v>122</v>
      </c>
      <c r="E74" s="2">
        <v>44810.790972222218</v>
      </c>
      <c r="F74">
        <v>11706</v>
      </c>
      <c r="G74">
        <v>12104</v>
      </c>
      <c r="H74">
        <v>1117</v>
      </c>
      <c r="I74">
        <v>30466</v>
      </c>
      <c r="J74">
        <v>158300</v>
      </c>
      <c r="K74">
        <v>4406</v>
      </c>
      <c r="L74">
        <v>3967</v>
      </c>
      <c r="M74">
        <v>2213</v>
      </c>
      <c r="O74">
        <f>E66-$E$2</f>
        <v>4.8805555555663886</v>
      </c>
      <c r="P74" s="4">
        <f t="shared" si="39"/>
        <v>10.83504449007529</v>
      </c>
      <c r="Q74" s="6">
        <f t="shared" si="40"/>
        <v>0.70435284120479758</v>
      </c>
    </row>
    <row r="75" spans="1:17" x14ac:dyDescent="0.2">
      <c r="A75" t="s">
        <v>32</v>
      </c>
      <c r="B75" t="s">
        <v>67</v>
      </c>
      <c r="C75" t="s">
        <v>87</v>
      </c>
      <c r="D75" t="s">
        <v>122</v>
      </c>
      <c r="E75" s="2">
        <v>44810.793055555558</v>
      </c>
      <c r="F75">
        <v>12413</v>
      </c>
      <c r="G75">
        <v>12866</v>
      </c>
      <c r="H75">
        <v>1117</v>
      </c>
      <c r="I75">
        <v>30466</v>
      </c>
      <c r="J75">
        <v>176600</v>
      </c>
      <c r="K75">
        <v>4375</v>
      </c>
      <c r="L75">
        <v>4002</v>
      </c>
      <c r="M75">
        <v>2010</v>
      </c>
      <c r="O75">
        <f>E66-$E$2</f>
        <v>4.8805555555663886</v>
      </c>
      <c r="P75" s="4">
        <f t="shared" si="39"/>
        <v>12.087611225188228</v>
      </c>
      <c r="Q75" s="6">
        <f t="shared" si="40"/>
        <v>0.73669016135501764</v>
      </c>
    </row>
    <row r="76" spans="1:17" x14ac:dyDescent="0.2">
      <c r="A76" t="s">
        <v>124</v>
      </c>
      <c r="J76">
        <f>AVERAGE(J72:J75)</f>
        <v>175450</v>
      </c>
      <c r="K76">
        <f t="shared" ref="K76" si="41">AVERAGE(K72:K75)</f>
        <v>4308</v>
      </c>
      <c r="L76">
        <f t="shared" ref="L76" si="42">AVERAGE(L72:L75)</f>
        <v>3912.5</v>
      </c>
      <c r="Q76" s="6">
        <f>AVERAGE(Q72:Q75)</f>
        <v>0.73420715331338227</v>
      </c>
    </row>
    <row r="78" spans="1:17" x14ac:dyDescent="0.2">
      <c r="A78" t="s">
        <v>33</v>
      </c>
      <c r="B78" t="s">
        <v>67</v>
      </c>
      <c r="C78" t="s">
        <v>88</v>
      </c>
      <c r="D78" t="s">
        <v>122</v>
      </c>
      <c r="E78" s="2">
        <v>44810.786805555559</v>
      </c>
      <c r="F78">
        <v>3487</v>
      </c>
      <c r="G78">
        <v>3518</v>
      </c>
      <c r="H78">
        <v>1117</v>
      </c>
      <c r="I78">
        <v>30466</v>
      </c>
      <c r="J78">
        <v>26880</v>
      </c>
      <c r="K78">
        <v>4651</v>
      </c>
      <c r="L78">
        <v>4244</v>
      </c>
      <c r="M78">
        <v>2314</v>
      </c>
      <c r="O78">
        <f>E66-$E$2</f>
        <v>4.8805555555663886</v>
      </c>
      <c r="P78" s="4">
        <f>J78/$J$8</f>
        <v>1.839835728952772</v>
      </c>
      <c r="Q78" s="6">
        <f>LOG(P78,2)/O78</f>
        <v>0.18022066339806003</v>
      </c>
    </row>
    <row r="79" spans="1:17" x14ac:dyDescent="0.2">
      <c r="A79" t="s">
        <v>34</v>
      </c>
      <c r="B79" t="s">
        <v>67</v>
      </c>
      <c r="C79" t="s">
        <v>89</v>
      </c>
      <c r="D79" t="s">
        <v>122</v>
      </c>
      <c r="E79" s="2">
        <v>44810.788888888892</v>
      </c>
      <c r="F79">
        <v>4405</v>
      </c>
      <c r="G79">
        <v>4454</v>
      </c>
      <c r="H79">
        <v>1117</v>
      </c>
      <c r="I79">
        <v>30466</v>
      </c>
      <c r="J79">
        <v>37440</v>
      </c>
      <c r="K79">
        <v>4813</v>
      </c>
      <c r="L79">
        <v>4293</v>
      </c>
      <c r="M79">
        <v>2527</v>
      </c>
      <c r="O79">
        <f>E66-$E$2</f>
        <v>4.8805555555663886</v>
      </c>
      <c r="P79" s="4">
        <f t="shared" ref="P79:P81" si="43">J79/$J$8</f>
        <v>2.5626283367556466</v>
      </c>
      <c r="Q79" s="6">
        <f t="shared" ref="Q79:Q81" si="44">LOG(P79,2)/O79</f>
        <v>0.27817002415462794</v>
      </c>
    </row>
    <row r="80" spans="1:17" x14ac:dyDescent="0.2">
      <c r="A80" t="s">
        <v>35</v>
      </c>
      <c r="B80" t="s">
        <v>67</v>
      </c>
      <c r="C80" t="s">
        <v>90</v>
      </c>
      <c r="D80" t="s">
        <v>122</v>
      </c>
      <c r="E80" s="2">
        <v>44810.791666666657</v>
      </c>
      <c r="F80">
        <v>3860</v>
      </c>
      <c r="G80">
        <v>3899</v>
      </c>
      <c r="H80">
        <v>1117</v>
      </c>
      <c r="I80">
        <v>30466</v>
      </c>
      <c r="J80">
        <v>33360</v>
      </c>
      <c r="K80">
        <v>4677</v>
      </c>
      <c r="L80">
        <v>4244</v>
      </c>
      <c r="M80">
        <v>2327</v>
      </c>
      <c r="O80">
        <f>E66-$E$2</f>
        <v>4.8805555555663886</v>
      </c>
      <c r="P80" s="4">
        <f t="shared" si="43"/>
        <v>2.2833675564681726</v>
      </c>
      <c r="Q80" s="6">
        <f t="shared" si="44"/>
        <v>0.24406301640857581</v>
      </c>
    </row>
    <row r="81" spans="1:17" x14ac:dyDescent="0.2">
      <c r="A81" t="s">
        <v>36</v>
      </c>
      <c r="B81" t="s">
        <v>67</v>
      </c>
      <c r="C81" t="s">
        <v>91</v>
      </c>
      <c r="D81" t="s">
        <v>122</v>
      </c>
      <c r="E81" s="2">
        <v>44810.793749999997</v>
      </c>
      <c r="F81">
        <v>3821</v>
      </c>
      <c r="G81">
        <v>3860</v>
      </c>
      <c r="H81">
        <v>1117</v>
      </c>
      <c r="I81">
        <v>30466</v>
      </c>
      <c r="J81">
        <v>32340</v>
      </c>
      <c r="K81">
        <v>4640</v>
      </c>
      <c r="L81">
        <v>4294</v>
      </c>
      <c r="M81">
        <v>2121</v>
      </c>
      <c r="O81">
        <f>E66-$E$2</f>
        <v>4.8805555555663886</v>
      </c>
      <c r="P81" s="4">
        <f t="shared" si="43"/>
        <v>2.213552361396304</v>
      </c>
      <c r="Q81" s="6">
        <f t="shared" si="44"/>
        <v>0.23488381345494752</v>
      </c>
    </row>
    <row r="82" spans="1:17" x14ac:dyDescent="0.2">
      <c r="A82" t="s">
        <v>124</v>
      </c>
      <c r="J82">
        <f>AVERAGE(J78:J81)</f>
        <v>32505</v>
      </c>
      <c r="K82">
        <f t="shared" ref="K82" si="45">AVERAGE(K78:K81)</f>
        <v>4695.25</v>
      </c>
      <c r="L82">
        <f t="shared" ref="L82" si="46">AVERAGE(L78:L81)</f>
        <v>4268.75</v>
      </c>
      <c r="Q82" s="6">
        <f>AVERAGE(Q78:Q81)</f>
        <v>0.23433437935405282</v>
      </c>
    </row>
    <row r="87" spans="1:17" x14ac:dyDescent="0.2">
      <c r="E87" s="7" t="s">
        <v>127</v>
      </c>
    </row>
    <row r="89" spans="1:17" x14ac:dyDescent="0.2">
      <c r="D89" t="s">
        <v>128</v>
      </c>
      <c r="E89" t="s">
        <v>129</v>
      </c>
      <c r="F89" t="s">
        <v>130</v>
      </c>
    </row>
    <row r="90" spans="1:17" x14ac:dyDescent="0.2">
      <c r="D90">
        <v>0</v>
      </c>
      <c r="E90">
        <v>1.3059365310237836</v>
      </c>
      <c r="F90">
        <v>1.0039063031917579</v>
      </c>
    </row>
    <row r="91" spans="1:17" x14ac:dyDescent="0.2">
      <c r="D91">
        <v>0.4</v>
      </c>
      <c r="E91">
        <v>1.2400270380345206</v>
      </c>
      <c r="F91">
        <v>0.96127311976965368</v>
      </c>
    </row>
    <row r="92" spans="1:17" x14ac:dyDescent="0.2">
      <c r="D92">
        <v>0.6</v>
      </c>
      <c r="E92">
        <v>1.1992379689090353</v>
      </c>
      <c r="F92">
        <v>0.88229966755383837</v>
      </c>
    </row>
    <row r="93" spans="1:17" x14ac:dyDescent="0.2">
      <c r="D93">
        <v>0.8</v>
      </c>
      <c r="E93">
        <v>1.1041059157418254</v>
      </c>
      <c r="F93">
        <v>0.88662724022898498</v>
      </c>
    </row>
    <row r="94" spans="1:17" x14ac:dyDescent="0.2">
      <c r="D94">
        <v>1.1000000000000001</v>
      </c>
      <c r="E94">
        <v>0.96527110121336857</v>
      </c>
      <c r="F94">
        <v>0.73420715331338227</v>
      </c>
    </row>
    <row r="95" spans="1:17" x14ac:dyDescent="0.2">
      <c r="D95">
        <v>1.6</v>
      </c>
      <c r="E95">
        <v>0.38303397070613809</v>
      </c>
      <c r="F95">
        <v>0.23433437935405282</v>
      </c>
    </row>
    <row r="106" spans="4:6" x14ac:dyDescent="0.2">
      <c r="E106" s="7" t="s">
        <v>131</v>
      </c>
    </row>
    <row r="108" spans="4:6" x14ac:dyDescent="0.2">
      <c r="D108" t="s">
        <v>128</v>
      </c>
      <c r="E108" t="s">
        <v>129</v>
      </c>
      <c r="F108" t="s">
        <v>130</v>
      </c>
    </row>
    <row r="109" spans="4:6" x14ac:dyDescent="0.2">
      <c r="D109">
        <v>0</v>
      </c>
      <c r="E109">
        <v>4383</v>
      </c>
      <c r="F109">
        <v>4241.5</v>
      </c>
    </row>
    <row r="110" spans="4:6" x14ac:dyDescent="0.2">
      <c r="D110">
        <v>0.4</v>
      </c>
      <c r="E110">
        <v>4386.75</v>
      </c>
      <c r="F110">
        <v>4269.25</v>
      </c>
    </row>
    <row r="111" spans="4:6" x14ac:dyDescent="0.2">
      <c r="D111">
        <v>0.6</v>
      </c>
      <c r="E111">
        <v>4584</v>
      </c>
      <c r="F111">
        <v>4218.25</v>
      </c>
    </row>
    <row r="112" spans="4:6" x14ac:dyDescent="0.2">
      <c r="D112">
        <v>0.8</v>
      </c>
      <c r="E112">
        <v>3974.5</v>
      </c>
      <c r="F112">
        <v>4167.25</v>
      </c>
    </row>
    <row r="113" spans="4:6" x14ac:dyDescent="0.2">
      <c r="D113">
        <v>1.1000000000000001</v>
      </c>
      <c r="E113">
        <v>4312.25</v>
      </c>
      <c r="F113">
        <v>4308</v>
      </c>
    </row>
    <row r="114" spans="4:6" x14ac:dyDescent="0.2">
      <c r="D114">
        <v>1.6</v>
      </c>
      <c r="E114">
        <v>5139.5</v>
      </c>
      <c r="F114">
        <v>4695.25</v>
      </c>
    </row>
    <row r="123" spans="4:6" x14ac:dyDescent="0.2">
      <c r="E123" t="s">
        <v>127</v>
      </c>
      <c r="F123" t="s">
        <v>132</v>
      </c>
    </row>
    <row r="124" spans="4:6" x14ac:dyDescent="0.2">
      <c r="D124" t="s">
        <v>129</v>
      </c>
      <c r="E124">
        <v>1.3059365310237836</v>
      </c>
      <c r="F124">
        <v>4383</v>
      </c>
    </row>
    <row r="125" spans="4:6" x14ac:dyDescent="0.2">
      <c r="D125" t="s">
        <v>129</v>
      </c>
      <c r="E125">
        <v>1.2400270380345206</v>
      </c>
      <c r="F125">
        <v>4386.75</v>
      </c>
    </row>
    <row r="126" spans="4:6" x14ac:dyDescent="0.2">
      <c r="D126" t="s">
        <v>129</v>
      </c>
      <c r="E126">
        <v>1.1992379689090353</v>
      </c>
      <c r="F126">
        <v>4584</v>
      </c>
    </row>
    <row r="127" spans="4:6" x14ac:dyDescent="0.2">
      <c r="D127" t="s">
        <v>129</v>
      </c>
      <c r="E127">
        <v>1.1041059157418254</v>
      </c>
      <c r="F127">
        <v>3974.5</v>
      </c>
    </row>
    <row r="128" spans="4:6" x14ac:dyDescent="0.2">
      <c r="D128" t="s">
        <v>129</v>
      </c>
      <c r="E128">
        <v>0.96527110121336857</v>
      </c>
      <c r="F128">
        <v>4312.25</v>
      </c>
    </row>
    <row r="129" spans="4:6" x14ac:dyDescent="0.2">
      <c r="D129" t="s">
        <v>129</v>
      </c>
      <c r="E129">
        <v>0.38303397070613809</v>
      </c>
      <c r="F129">
        <v>5139.5</v>
      </c>
    </row>
    <row r="130" spans="4:6" x14ac:dyDescent="0.2">
      <c r="D130" t="s">
        <v>130</v>
      </c>
      <c r="E130">
        <v>1.0039063031917579</v>
      </c>
      <c r="F130">
        <v>4241.5</v>
      </c>
    </row>
    <row r="131" spans="4:6" x14ac:dyDescent="0.2">
      <c r="D131" t="s">
        <v>130</v>
      </c>
      <c r="E131">
        <v>0.96127311976965368</v>
      </c>
      <c r="F131">
        <v>4269.25</v>
      </c>
    </row>
    <row r="132" spans="4:6" x14ac:dyDescent="0.2">
      <c r="D132" t="s">
        <v>130</v>
      </c>
      <c r="E132">
        <v>0.88229966755383837</v>
      </c>
      <c r="F132">
        <v>4218.25</v>
      </c>
    </row>
    <row r="133" spans="4:6" x14ac:dyDescent="0.2">
      <c r="D133" t="s">
        <v>130</v>
      </c>
      <c r="E133">
        <v>0.88662724022898498</v>
      </c>
      <c r="F133">
        <v>4167.25</v>
      </c>
    </row>
    <row r="134" spans="4:6" x14ac:dyDescent="0.2">
      <c r="D134" t="s">
        <v>130</v>
      </c>
      <c r="E134">
        <v>0.73420715331338227</v>
      </c>
      <c r="F134">
        <v>4308</v>
      </c>
    </row>
    <row r="135" spans="4:6" x14ac:dyDescent="0.2">
      <c r="D135" t="s">
        <v>130</v>
      </c>
      <c r="E135">
        <v>0.23433437935405282</v>
      </c>
      <c r="F135">
        <v>4695.25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2022-09-13T02:10:41Z</dcterms:created>
  <dcterms:modified xsi:type="dcterms:W3CDTF">2022-09-13T04:55:09Z</dcterms:modified>
</cp:coreProperties>
</file>