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Asp_post_salvage/steady-state/H1299_SMv3/Prlfr_1/"/>
    </mc:Choice>
  </mc:AlternateContent>
  <xr:revisionPtr revIDLastSave="0" documentId="13_ncr:1_{F176A0C1-D72E-2D47-AFB5-EC39D43C45A7}" xr6:coauthVersionLast="45" xr6:coauthVersionMax="45" xr10:uidLastSave="{00000000-0000-0000-0000-000000000000}"/>
  <bookViews>
    <workbookView xWindow="0" yWindow="3700" windowWidth="28800" windowHeight="13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4" i="1" l="1"/>
  <c r="P84" i="1"/>
  <c r="Q83" i="1"/>
  <c r="P83" i="1"/>
  <c r="Q82" i="1"/>
  <c r="P82" i="1"/>
  <c r="Q81" i="1"/>
  <c r="Q85" i="1" s="1"/>
  <c r="P81" i="1"/>
  <c r="P78" i="1"/>
  <c r="Q78" i="1" s="1"/>
  <c r="Q77" i="1"/>
  <c r="P77" i="1"/>
  <c r="P76" i="1"/>
  <c r="Q76" i="1" s="1"/>
  <c r="Q75" i="1"/>
  <c r="Q79" i="1" s="1"/>
  <c r="P75" i="1"/>
  <c r="Q72" i="1"/>
  <c r="P72" i="1"/>
  <c r="Q71" i="1"/>
  <c r="P71" i="1"/>
  <c r="Q70" i="1"/>
  <c r="P70" i="1"/>
  <c r="Q69" i="1"/>
  <c r="Q73" i="1" s="1"/>
  <c r="P69" i="1"/>
  <c r="P66" i="1"/>
  <c r="Q66" i="1" s="1"/>
  <c r="Q65" i="1"/>
  <c r="P65" i="1"/>
  <c r="P64" i="1"/>
  <c r="Q64" i="1" s="1"/>
  <c r="Q63" i="1"/>
  <c r="Q67" i="1" s="1"/>
  <c r="P63" i="1"/>
  <c r="P60" i="1"/>
  <c r="Q60" i="1" s="1"/>
  <c r="Q59" i="1"/>
  <c r="P59" i="1"/>
  <c r="P58" i="1"/>
  <c r="Q58" i="1" s="1"/>
  <c r="Q57" i="1"/>
  <c r="P57" i="1"/>
  <c r="P54" i="1"/>
  <c r="Q54" i="1" s="1"/>
  <c r="Q53" i="1"/>
  <c r="P53" i="1"/>
  <c r="P52" i="1"/>
  <c r="Q52" i="1" s="1"/>
  <c r="Q51" i="1"/>
  <c r="P51" i="1"/>
  <c r="Q45" i="1"/>
  <c r="P45" i="1"/>
  <c r="Q44" i="1"/>
  <c r="P44" i="1"/>
  <c r="Q43" i="1"/>
  <c r="P43" i="1"/>
  <c r="Q42" i="1"/>
  <c r="Q46" i="1" s="1"/>
  <c r="P42" i="1"/>
  <c r="Q39" i="1"/>
  <c r="P39" i="1"/>
  <c r="Q38" i="1"/>
  <c r="P38" i="1"/>
  <c r="Q37" i="1"/>
  <c r="P37" i="1"/>
  <c r="Q36" i="1"/>
  <c r="Q40" i="1" s="1"/>
  <c r="P36" i="1"/>
  <c r="P33" i="1"/>
  <c r="Q33" i="1" s="1"/>
  <c r="Q32" i="1"/>
  <c r="P32" i="1"/>
  <c r="P31" i="1"/>
  <c r="Q31" i="1" s="1"/>
  <c r="Q30" i="1"/>
  <c r="P30" i="1"/>
  <c r="Q27" i="1"/>
  <c r="P27" i="1"/>
  <c r="Q26" i="1"/>
  <c r="P26" i="1"/>
  <c r="Q25" i="1"/>
  <c r="P25" i="1"/>
  <c r="Q24" i="1"/>
  <c r="Q28" i="1" s="1"/>
  <c r="P24" i="1"/>
  <c r="Q21" i="1"/>
  <c r="P21" i="1"/>
  <c r="P20" i="1"/>
  <c r="Q20" i="1" s="1"/>
  <c r="Q19" i="1"/>
  <c r="P19" i="1"/>
  <c r="P18" i="1"/>
  <c r="Q18" i="1" s="1"/>
  <c r="Q16" i="1"/>
  <c r="Q15" i="1"/>
  <c r="Q13" i="1"/>
  <c r="Q14" i="1"/>
  <c r="Q12" i="1"/>
  <c r="P13" i="1"/>
  <c r="P14" i="1"/>
  <c r="P15" i="1"/>
  <c r="P12" i="1"/>
  <c r="O84" i="1"/>
  <c r="O83" i="1"/>
  <c r="O82" i="1"/>
  <c r="O81" i="1"/>
  <c r="O78" i="1"/>
  <c r="O77" i="1"/>
  <c r="O76" i="1"/>
  <c r="O75" i="1"/>
  <c r="O72" i="1"/>
  <c r="O71" i="1"/>
  <c r="O70" i="1"/>
  <c r="O69" i="1"/>
  <c r="O66" i="1"/>
  <c r="O65" i="1"/>
  <c r="O64" i="1"/>
  <c r="O63" i="1"/>
  <c r="O60" i="1"/>
  <c r="O59" i="1"/>
  <c r="O58" i="1"/>
  <c r="O57" i="1"/>
  <c r="O54" i="1"/>
  <c r="O53" i="1"/>
  <c r="O52" i="1"/>
  <c r="O51" i="1"/>
  <c r="O45" i="1"/>
  <c r="O44" i="1"/>
  <c r="O43" i="1"/>
  <c r="O42" i="1"/>
  <c r="O39" i="1"/>
  <c r="O38" i="1"/>
  <c r="O37" i="1"/>
  <c r="O36" i="1"/>
  <c r="O33" i="1"/>
  <c r="O32" i="1"/>
  <c r="O31" i="1"/>
  <c r="O30" i="1"/>
  <c r="O27" i="1"/>
  <c r="O26" i="1"/>
  <c r="O25" i="1"/>
  <c r="O24" i="1"/>
  <c r="O21" i="1"/>
  <c r="O20" i="1"/>
  <c r="O19" i="1"/>
  <c r="O18" i="1"/>
  <c r="O15" i="1"/>
  <c r="O14" i="1"/>
  <c r="O13" i="1"/>
  <c r="O12" i="1"/>
  <c r="E85" i="1"/>
  <c r="E79" i="1"/>
  <c r="E73" i="1"/>
  <c r="E67" i="1"/>
  <c r="E61" i="1"/>
  <c r="E55" i="1"/>
  <c r="E46" i="1"/>
  <c r="E40" i="1"/>
  <c r="E34" i="1"/>
  <c r="E28" i="1"/>
  <c r="E22" i="1"/>
  <c r="E16" i="1"/>
  <c r="K16" i="1"/>
  <c r="L16" i="1"/>
  <c r="J16" i="1"/>
  <c r="K10" i="1"/>
  <c r="L10" i="1"/>
  <c r="J10" i="1"/>
  <c r="E10" i="1"/>
  <c r="Q61" i="1" l="1"/>
  <c r="Q55" i="1"/>
  <c r="Q34" i="1"/>
  <c r="Q22" i="1"/>
</calcChain>
</file>

<file path=xl/sharedStrings.xml><?xml version="1.0" encoding="utf-8"?>
<sst xmlns="http://schemas.openxmlformats.org/spreadsheetml/2006/main" count="246" uniqueCount="135">
  <si>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</si>
  <si>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</si>
  <si>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</si>
  <si>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</si>
  <si>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</si>
  <si>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</si>
  <si>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</si>
  <si>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</si>
  <si>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</si>
  <si>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</si>
  <si>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</si>
  <si>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</si>
  <si>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</si>
  <si>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SMv3_0mM_1</t>
  </si>
  <si>
    <t>SMv3_0mM_2</t>
  </si>
  <si>
    <t>SMv3_0mM_3</t>
  </si>
  <si>
    <t>SMv3_0mM_4</t>
  </si>
  <si>
    <t>SMv3_10mM_1</t>
  </si>
  <si>
    <t>SMv3_10mM_2</t>
  </si>
  <si>
    <t>SMv3_10mM_3</t>
  </si>
  <si>
    <t>SMv3_10mM_4</t>
  </si>
  <si>
    <t>SMv3_1mM_1</t>
  </si>
  <si>
    <t>SMv3_1mM_2</t>
  </si>
  <si>
    <t>SMv3_1mM_3</t>
  </si>
  <si>
    <t>SMv3_1mM_4</t>
  </si>
  <si>
    <t>SMv3_2mM_1</t>
  </si>
  <si>
    <t>SMv3_2mM_2</t>
  </si>
  <si>
    <t>SMv3_2mM_3</t>
  </si>
  <si>
    <t>SMv3_2mM_4</t>
  </si>
  <si>
    <t>SMv3_3mM_1</t>
  </si>
  <si>
    <t>SMv3_3mM_3</t>
  </si>
  <si>
    <t>SMv3_3mM_4</t>
  </si>
  <si>
    <t>SMv3_6mM_1</t>
  </si>
  <si>
    <t>SMv3_6mM_2</t>
  </si>
  <si>
    <t>SMv3_6mM_3</t>
  </si>
  <si>
    <t>SMv3_6mM_4</t>
  </si>
  <si>
    <t>t0_1</t>
  </si>
  <si>
    <t>t0_2</t>
  </si>
  <si>
    <t>t0_3</t>
  </si>
  <si>
    <t>t0_4</t>
  </si>
  <si>
    <t>t0_5</t>
  </si>
  <si>
    <t>t0_6</t>
  </si>
  <si>
    <t>t0_7</t>
  </si>
  <si>
    <t>t0_8</t>
  </si>
  <si>
    <t>Vec_0mM_1</t>
  </si>
  <si>
    <t>Vec_0mM_2</t>
  </si>
  <si>
    <t>Vec_0mM_3</t>
  </si>
  <si>
    <t>Vec_0mM_4</t>
  </si>
  <si>
    <t>Vec_10mM_1</t>
  </si>
  <si>
    <t>Vec_10mM_2</t>
  </si>
  <si>
    <t>Vec_10mM_3</t>
  </si>
  <si>
    <t>Vec_10mM_4</t>
  </si>
  <si>
    <t>Vec_1mM_1</t>
  </si>
  <si>
    <t>Vec_1mM_2</t>
  </si>
  <si>
    <t>Vec_1mM_3</t>
  </si>
  <si>
    <t>Vec_1mM_4</t>
  </si>
  <si>
    <t>Vec_2mM_1</t>
  </si>
  <si>
    <t>Vec_2mM_2</t>
  </si>
  <si>
    <t>Vec_2mM_3</t>
  </si>
  <si>
    <t>Vec_2mM_4</t>
  </si>
  <si>
    <t>Vec_3mM_1</t>
  </si>
  <si>
    <t>Vec_3mM_2</t>
  </si>
  <si>
    <t>Vec_3mM_3</t>
  </si>
  <si>
    <t>Vec_3mM_4</t>
  </si>
  <si>
    <t>Vec_6mM_1</t>
  </si>
  <si>
    <t>Vec_6mM_2</t>
  </si>
  <si>
    <t>Vec_6mM_3</t>
  </si>
  <si>
    <t>Vec_6mM_4</t>
  </si>
  <si>
    <t>H1299-Nuc-RFP_Asp-levels_post-salvage</t>
  </si>
  <si>
    <t>H1299-Nuc-RFP_Asp-levels_post-salvage_SMv3_0mM_1_22 Jun 2022_01.#m4</t>
  </si>
  <si>
    <t>H1299-Nuc-RFP_Asp-levels_post-salvage_SMv3_0mM_2_22 Jun 2022_01.#m4</t>
  </si>
  <si>
    <t>H1299-Nuc-RFP_Asp-levels_post-salvage_SMv3_0mM_3_22 Jun 2022_01.#m4</t>
  </si>
  <si>
    <t>H1299-Nuc-RFP_Asp-levels_post-salvage_SMv3_0mM_4_22 Jun 2022_01.#m4</t>
  </si>
  <si>
    <t>H1299-Nuc-RFP_Asp-levels_post-salvage_SMv3_10mM_1_22 Jun 2022_01.#m4</t>
  </si>
  <si>
    <t>H1299-Nuc-RFP_Asp-levels_post-salvage_SMv3_10mM_2_22 Jun 2022_01.#m4</t>
  </si>
  <si>
    <t>H1299-Nuc-RFP_Asp-levels_post-salvage_SMv3_10mM_3_22 Jun 2022_01.#m4</t>
  </si>
  <si>
    <t>H1299-Nuc-RFP_Asp-levels_post-salvage_SMv3_10mM_4_22 Jun 2022_01.#m4</t>
  </si>
  <si>
    <t>H1299-Nuc-RFP_Asp-levels_post-salvage_SMv3_1mM_1_22 Jun 2022_01.#m4</t>
  </si>
  <si>
    <t>H1299-Nuc-RFP_Asp-levels_post-salvage_SMv3_1mM_2_22 Jun 2022_01.#m4</t>
  </si>
  <si>
    <t>H1299-Nuc-RFP_Asp-levels_post-salvage_SMv3_1mM_3_22 Jun 2022_01.#m4</t>
  </si>
  <si>
    <t>H1299-Nuc-RFP_Asp-levels_post-salvage_SMv3_1mM_4_22 Jun 2022_01.#m4</t>
  </si>
  <si>
    <t>H1299-Nuc-RFP_Asp-levels_post-salvage_SMv3_2mM_1_22 Jun 2022_01.#m4</t>
  </si>
  <si>
    <t>H1299-Nuc-RFP_Asp-levels_post-salvage_SMv3_2mM_2_22 Jun 2022_01.#m4</t>
  </si>
  <si>
    <t>H1299-Nuc-RFP_Asp-levels_post-salvage_SMv3_2mM_3_22 Jun 2022_01.#m4</t>
  </si>
  <si>
    <t>H1299-Nuc-RFP_Asp-levels_post-salvage_SMv3_2mM_4_22 Jun 2022_01.#m4</t>
  </si>
  <si>
    <t>H1299-Nuc-RFP_Asp-levels_post-salvage_SMv3_3mM_1_22 Jun 2022_01.#m4</t>
  </si>
  <si>
    <t>H1299-Nuc-RFP_Asp-levels_post-salvage_SMv3_3mM_2_22 Jun 2022_01.#m4</t>
  </si>
  <si>
    <t>H1299-Nuc-RFP_Asp-levels_post-salvage_SMv3_3mM_3_22 Jun 2022_01.#m4</t>
  </si>
  <si>
    <t>H1299-Nuc-RFP_Asp-levels_post-salvage_SMv3_3mM_4_22 Jun 2022_01.#m4</t>
  </si>
  <si>
    <t>H1299-Nuc-RFP_Asp-levels_post-salvage_SMv3_6mM_1_22 Jun 2022_01.#m4</t>
  </si>
  <si>
    <t>H1299-Nuc-RFP_Asp-levels_post-salvage_SMv3_6mM_2_22 Jun 2022_01.#m4</t>
  </si>
  <si>
    <t>H1299-Nuc-RFP_Asp-levels_post-salvage_SMv3_6mM_3_22 Jun 2022_01.#m4</t>
  </si>
  <si>
    <t>H1299-Nuc-RFP_Asp-levels_post-salvage_SMv3_6mM_4_22 Jun 2022_01.#m4</t>
  </si>
  <si>
    <t>H1299-Nuc-RFP_Asp-levels_post-salvage_t0_1_17 Jun 2022_01.#m4</t>
  </si>
  <si>
    <t>H1299-Nuc-RFP_Asp-levels_post-salvage_t0_2_17 Jun 2022_01.#m4</t>
  </si>
  <si>
    <t>H1299-Nuc-RFP_Asp-levels_post-salvage_t0_3_17 Jun 2022_01.#m4</t>
  </si>
  <si>
    <t>H1299-Nuc-RFP_Asp-levels_post-salvage_t0_4_17 Jun 2022_01.#m4</t>
  </si>
  <si>
    <t>H1299-Nuc-RFP_Asp-levels_post-salvage_t0_5_17 Jun 2022_01.#m4</t>
  </si>
  <si>
    <t>H1299-Nuc-RFP_Asp-levels_post-salvage_t0_6_17 Jun 2022_01.#m4</t>
  </si>
  <si>
    <t>H1299-Nuc-RFP_Asp-levels_post-salvage_t0_7_17 Jun 2022_01.#m4</t>
  </si>
  <si>
    <t>H1299-Nuc-RFP_Asp-levels_post-salvage_t0_8_17 Jun 2022_01.#m4</t>
  </si>
  <si>
    <t>H1299-Nuc-RFP_Asp-levels_post-salvage_Vec_0mM_1_22 Jun 2022_01.#m4</t>
  </si>
  <si>
    <t>H1299-Nuc-RFP_Asp-levels_post-salvage_Vec_0mM_2_22 Jun 2022_01.#m4</t>
  </si>
  <si>
    <t>H1299-Nuc-RFP_Asp-levels_post-salvage_Vec_0mM_3_22 Jun 2022_01.#m4</t>
  </si>
  <si>
    <t>H1299-Nuc-RFP_Asp-levels_post-salvage_Vec_0mM_4_22 Jun 2022_01.#m4</t>
  </si>
  <si>
    <t>H1299-Nuc-RFP_Asp-levels_post-salvage_Vec_10mM_1_22 Jun 2022_01.#m4</t>
  </si>
  <si>
    <t>H1299-Nuc-RFP_Asp-levels_post-salvage_Vec_10mM_2_22 Jun 2022_01.#m4</t>
  </si>
  <si>
    <t>H1299-Nuc-RFP_Asp-levels_post-salvage_Vec_10mM_3_22 Jun 2022_01.#m4</t>
  </si>
  <si>
    <t>H1299-Nuc-RFP_Asp-levels_post-salvage_Vec_10mM_4_22 Jun 2022_01.#m4</t>
  </si>
  <si>
    <t>H1299-Nuc-RFP_Asp-levels_post-salvage_Vec_1mM_1_22 Jun 2022_01.#m4</t>
  </si>
  <si>
    <t>H1299-Nuc-RFP_Asp-levels_post-salvage_Vec_1mM_2_22 Jun 2022_01.#m4</t>
  </si>
  <si>
    <t>H1299-Nuc-RFP_Asp-levels_post-salvage_Vec_1mM_3_22 Jun 2022_01.#m4</t>
  </si>
  <si>
    <t>H1299-Nuc-RFP_Asp-levels_post-salvage_Vec_1mM_4_22 Jun 2022_01.#m4</t>
  </si>
  <si>
    <t>H1299-Nuc-RFP_Asp-levels_post-salvage_Vec_2mM_1_22 Jun 2022_01.#m4</t>
  </si>
  <si>
    <t>H1299-Nuc-RFP_Asp-levels_post-salvage_Vec_2mM_2_22 Jun 2022_01.#m4</t>
  </si>
  <si>
    <t>H1299-Nuc-RFP_Asp-levels_post-salvage_Vec_2mM_3_22 Jun 2022_01.#m4</t>
  </si>
  <si>
    <t>H1299-Nuc-RFP_Asp-levels_post-salvage_Vec_2mM_4_22 Jun 2022_01.#m4</t>
  </si>
  <si>
    <t>H1299-Nuc-RFP_Asp-levels_post-salvage_Vec_3mM_1_22 Jun 2022_01.#m4</t>
  </si>
  <si>
    <t>H1299-Nuc-RFP_Asp-levels_post-salvage_Vec_3mM_2_22 Jun 2022_01.#m4</t>
  </si>
  <si>
    <t>H1299-Nuc-RFP_Asp-levels_post-salvage_Vec_3mM_3_22 Jun 2022_01.#m4</t>
  </si>
  <si>
    <t>H1299-Nuc-RFP_Asp-levels_post-salvage_Vec_3mM_4_22 Jun 2022_01.#m4</t>
  </si>
  <si>
    <t>H1299-Nuc-RFP_Asp-levels_post-salvage_Vec_6mM_1_22 Jun 2022_01.#m4</t>
  </si>
  <si>
    <t>H1299-Nuc-RFP_Asp-levels_post-salvage_Vec_6mM_2_22 Jun 2022_01.#m4</t>
  </si>
  <si>
    <t>H1299-Nuc-RFP_Asp-levels_post-salvage_Vec_6mM_3_22 Jun 2022_01.#m4</t>
  </si>
  <si>
    <t>H1299-Nuc-RFP_Asp-levels_post-salvage_Vec_6mM_4_22 Jun 2022_01.#m4</t>
  </si>
  <si>
    <t>Volumetric,  1000  uL</t>
  </si>
  <si>
    <t>Volumetric,  2000  uL</t>
  </si>
  <si>
    <t>Avg</t>
  </si>
  <si>
    <t>Delta time</t>
  </si>
  <si>
    <t>Fold cells</t>
  </si>
  <si>
    <t>Prlfr</t>
  </si>
  <si>
    <t>Met</t>
  </si>
  <si>
    <t>Vec</t>
  </si>
  <si>
    <t>SM</t>
  </si>
  <si>
    <t>SLC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</si>
</sst>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Sheet1!$M$91</c:f>
              <c:strCache>
                <c:ptCount val="1"/>
                <c:pt idx="0">
                  <c:v>Vec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Sheet1!$L$92:$L$97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</c:numCache>
            </c:numRef>
          </c:xVal>
          <c:yVal>
            <c:numRef>
              <c:f>Sheet1!$M$92:$M$97</c:f>
              <c:numCache>
                <c:formatCode>0.00</c:formatCode>
                <c:ptCount val="6"/>
                <c:pt idx="0">
                  <c:v>1.0268384576507885</c:v>
                </c:pt>
                <c:pt idx="1">
                  <c:v>0.99553225085729069</c:v>
                </c:pt>
                <c:pt idx="2">
                  <c:v>0.78519636460392006</c:v>
                </c:pt>
                <c:pt idx="3">
                  <c:v>0.45071454050286114</c:v>
                </c:pt>
                <c:pt idx="4">
                  <c:v>6.1309494661060865E-2</c:v>
                </c:pt>
                <c:pt idx="5">
                  <c:v>-1.9049980221120769E-2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21-B840-97BA-BE363C3D4614}"/>
            </c:ext>
          </c:extLst>
        </c:ser>
        <c:ser>
          <c:idx val="1"/>
          <c:order val="1"/>
          <c:tx>
            <c:strRef>
              <c:f>Sheet1!$N$91</c:f>
              <c:strCache>
                <c:ptCount val="1"/>
                <c:pt idx="0">
                  <c:v>SM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Sheet1!$L$92:$L$97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</c:numCache>
            </c:numRef>
          </c:xVal>
          <c:yVal>
            <c:numRef>
              <c:f>Sheet1!$N$92:$N$97</c:f>
              <c:numCache>
                <c:formatCode>0.00</c:formatCode>
                <c:ptCount val="6"/>
                <c:pt idx="0">
                  <c:v>0.99188373893569382</c:v>
                </c:pt>
                <c:pt idx="1">
                  <c:v>0.95503963006408243</c:v>
                </c:pt>
                <c:pt idx="2">
                  <c:v>0.79590941574219687</c:v>
                </c:pt>
                <c:pt idx="3">
                  <c:v>0.62642035959554621</c:v>
                </c:pt>
                <c:pt idx="4">
                  <c:v>0.39563791302288137</c:v>
                </c:pt>
                <c:pt idx="5">
                  <c:v>0.34659151571255725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21-B840-97BA-BE363C3D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053840"/>
        <c:axId val="1935013296"/>
      </c:scatterChart>
      <c:valAx>
        <c:axId val="19350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13296"/>
        <c:crosses val="autoZero"/>
        <c:crossBetween val="midCat"/>
      </c:valAx>
      <c:valAx>
        <c:axId val="19350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5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Sheet1!$M$91</c:f>
              <c:strCache>
                <c:ptCount val="1"/>
                <c:pt idx="0">
                  <c:v>Vec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Sheet1!$L$92:$L$97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</c:numCache>
            </c:numRef>
          </c:xVal>
          <c:yVal>
            <c:numRef>
              <c:f>Sheet1!$M$92:$M$97</c:f>
              <c:numCache>
                <c:formatCode>0.00</c:formatCode>
                <c:ptCount val="6"/>
                <c:pt idx="0">
                  <c:v>1.0268384576507885</c:v>
                </c:pt>
                <c:pt idx="1">
                  <c:v>0.99553225085729069</c:v>
                </c:pt>
                <c:pt idx="2">
                  <c:v>0.78519636460392006</c:v>
                </c:pt>
                <c:pt idx="3">
                  <c:v>0.45071454050286114</c:v>
                </c:pt>
                <c:pt idx="4">
                  <c:v>6.1309494661060865E-2</c:v>
                </c:pt>
                <c:pt idx="5">
                  <c:v>-1.9049980221120769E-2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4-EC40-B341-65F594BD3C2A}"/>
            </c:ext>
          </c:extLst>
        </c:ser>
        <c:ser>
          <c:idx val="1"/>
          <c:order val="1"/>
          <c:tx>
            <c:strRef>
              <c:f>Sheet1!$N$91</c:f>
              <c:strCache>
                <c:ptCount val="1"/>
                <c:pt idx="0">
                  <c:v>SM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Sheet1!$L$92:$L$97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</c:numCache>
            </c:numRef>
          </c:xVal>
          <c:yVal>
            <c:numRef>
              <c:f>Sheet1!$N$92:$N$97</c:f>
              <c:numCache>
                <c:formatCode>0.00</c:formatCode>
                <c:ptCount val="6"/>
                <c:pt idx="0">
                  <c:v>0.99188373893569382</c:v>
                </c:pt>
                <c:pt idx="1">
                  <c:v>0.95503963006408243</c:v>
                </c:pt>
                <c:pt idx="2">
                  <c:v>0.79590941574219687</c:v>
                </c:pt>
                <c:pt idx="3">
                  <c:v>0.62642035959554621</c:v>
                </c:pt>
                <c:pt idx="4">
                  <c:v>0.39563791302288137</c:v>
                </c:pt>
                <c:pt idx="5">
                  <c:v>0.34659151571255725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E4-EC40-B341-65F594BD3C2A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SLC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Sheet1!$L$92:$L$97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</c:numCache>
            </c:numRef>
          </c:xVal>
          <c:yVal>
            <c:numRef>
              <c:f>Sheet1!$O$92:$O$97</c:f>
              <c:numCache>
                <c:formatCode>General</c:formatCode>
                <c:ptCount val="6"/>
                <c:pt idx="0">
                  <c:v>0.98140154248402345</c:v>
                </c:pt>
                <c:pt idx="1">
                  <c:v>0.97568220959035457</c:v>
                </c:pt>
                <c:pt idx="2">
                  <c:v>0.94637686045690661</c:v>
                </c:pt>
                <c:pt idx="3">
                  <c:v>0.91293446991106775</c:v>
                </c:pt>
                <c:pt idx="4">
                  <c:v>0.79185688039970747</c:v>
                </c:pt>
                <c:pt idx="5">
                  <c:v>0.71330037074360009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E4-EC40-B341-65F594BD3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136624"/>
        <c:axId val="1937139776"/>
      </c:scatterChart>
      <c:valAx>
        <c:axId val="19371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39776"/>
        <c:crosses val="autoZero"/>
        <c:crossBetween val="midCat"/>
      </c:valAx>
      <c:valAx>
        <c:axId val="19371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3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100</xdr:row>
      <xdr:rowOff>19050</xdr:rowOff>
    </xdr:from>
    <xdr:to>
      <xdr:col>10</xdr:col>
      <xdr:colOff>146050</xdr:colOff>
      <xdr:row>114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4D377-D9B2-6E41-BB93-9F112D9D8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100</xdr:row>
      <xdr:rowOff>57150</xdr:rowOff>
    </xdr:from>
    <xdr:to>
      <xdr:col>17</xdr:col>
      <xdr:colOff>539750</xdr:colOff>
      <xdr:row>114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5121C0-709A-4748-B9D6-342835647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7"/>
  <sheetViews>
    <sheetView tabSelected="1" topLeftCell="A88" workbookViewId="0">
      <selection activeCell="I95" sqref="I95"/>
    </sheetView>
  </sheetViews>
  <sheetFormatPr baseColWidth="10" defaultColWidth="8.83203125" defaultRowHeight="15" x14ac:dyDescent="0.2"/>
  <cols>
    <col min="1" max="1" width="13" bestFit="1" customWidth="1"/>
    <col min="5" max="5" width="17.6640625" bestFit="1" customWidth="1"/>
    <col min="15" max="15" width="9.33203125" bestFit="1" customWidth="1"/>
    <col min="16" max="16" width="8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128</v>
      </c>
      <c r="P1" s="4" t="s">
        <v>129</v>
      </c>
      <c r="Q1" s="4" t="s">
        <v>130</v>
      </c>
    </row>
    <row r="2" spans="1:17" x14ac:dyDescent="0.2">
      <c r="A2" t="s">
        <v>36</v>
      </c>
      <c r="B2" t="s">
        <v>68</v>
      </c>
      <c r="C2" t="s">
        <v>93</v>
      </c>
      <c r="D2" t="s">
        <v>126</v>
      </c>
      <c r="E2" s="2">
        <v>44729.77847222222</v>
      </c>
      <c r="F2">
        <v>2708</v>
      </c>
      <c r="G2">
        <v>2719</v>
      </c>
      <c r="H2">
        <v>1978</v>
      </c>
      <c r="I2">
        <v>60290</v>
      </c>
      <c r="J2">
        <v>15420</v>
      </c>
      <c r="K2">
        <v>7675</v>
      </c>
      <c r="L2">
        <v>7264</v>
      </c>
      <c r="M2">
        <v>2636</v>
      </c>
    </row>
    <row r="3" spans="1:17" x14ac:dyDescent="0.2">
      <c r="A3" t="s">
        <v>37</v>
      </c>
      <c r="B3" t="s">
        <v>68</v>
      </c>
      <c r="C3" t="s">
        <v>94</v>
      </c>
      <c r="D3" t="s">
        <v>126</v>
      </c>
      <c r="E3" s="2">
        <v>44729.779861111107</v>
      </c>
      <c r="F3">
        <v>2772</v>
      </c>
      <c r="G3">
        <v>2785</v>
      </c>
      <c r="H3">
        <v>1978</v>
      </c>
      <c r="I3">
        <v>60290</v>
      </c>
      <c r="J3">
        <v>18710</v>
      </c>
      <c r="K3">
        <v>7451</v>
      </c>
      <c r="L3">
        <v>7059</v>
      </c>
      <c r="M3">
        <v>2503</v>
      </c>
    </row>
    <row r="4" spans="1:17" x14ac:dyDescent="0.2">
      <c r="A4" t="s">
        <v>38</v>
      </c>
      <c r="B4" t="s">
        <v>68</v>
      </c>
      <c r="C4" t="s">
        <v>95</v>
      </c>
      <c r="D4" t="s">
        <v>126</v>
      </c>
      <c r="E4" s="2">
        <v>44729.780555555553</v>
      </c>
      <c r="F4">
        <v>2632</v>
      </c>
      <c r="G4">
        <v>2644</v>
      </c>
      <c r="H4">
        <v>1978</v>
      </c>
      <c r="I4">
        <v>60290</v>
      </c>
      <c r="J4">
        <v>18090</v>
      </c>
      <c r="K4">
        <v>7770</v>
      </c>
      <c r="L4">
        <v>7350</v>
      </c>
      <c r="M4">
        <v>2733</v>
      </c>
    </row>
    <row r="5" spans="1:17" x14ac:dyDescent="0.2">
      <c r="A5" t="s">
        <v>39</v>
      </c>
      <c r="B5" t="s">
        <v>68</v>
      </c>
      <c r="C5" t="s">
        <v>96</v>
      </c>
      <c r="D5" t="s">
        <v>126</v>
      </c>
      <c r="E5" s="2">
        <v>44729.78125</v>
      </c>
      <c r="F5">
        <v>2470</v>
      </c>
      <c r="G5">
        <v>2481</v>
      </c>
      <c r="H5">
        <v>1978</v>
      </c>
      <c r="I5">
        <v>60290</v>
      </c>
      <c r="J5">
        <v>16980</v>
      </c>
      <c r="K5">
        <v>7913</v>
      </c>
      <c r="L5">
        <v>7500</v>
      </c>
      <c r="M5">
        <v>2910</v>
      </c>
    </row>
    <row r="6" spans="1:17" x14ac:dyDescent="0.2">
      <c r="A6" t="s">
        <v>40</v>
      </c>
      <c r="B6" t="s">
        <v>68</v>
      </c>
      <c r="C6" t="s">
        <v>97</v>
      </c>
      <c r="D6" t="s">
        <v>126</v>
      </c>
      <c r="E6" s="2">
        <v>44729.782638888893</v>
      </c>
      <c r="F6">
        <v>2580</v>
      </c>
      <c r="G6">
        <v>2592</v>
      </c>
      <c r="H6">
        <v>1978</v>
      </c>
      <c r="I6">
        <v>60290</v>
      </c>
      <c r="J6">
        <v>17980</v>
      </c>
      <c r="K6">
        <v>8054</v>
      </c>
      <c r="L6">
        <v>7602</v>
      </c>
      <c r="M6">
        <v>2861</v>
      </c>
    </row>
    <row r="7" spans="1:17" x14ac:dyDescent="0.2">
      <c r="A7" t="s">
        <v>41</v>
      </c>
      <c r="B7" t="s">
        <v>68</v>
      </c>
      <c r="C7" t="s">
        <v>98</v>
      </c>
      <c r="D7" t="s">
        <v>126</v>
      </c>
      <c r="E7" s="2">
        <v>44729.783333333333</v>
      </c>
      <c r="F7">
        <v>2706</v>
      </c>
      <c r="G7">
        <v>2719</v>
      </c>
      <c r="H7">
        <v>1978</v>
      </c>
      <c r="I7">
        <v>60290</v>
      </c>
      <c r="J7">
        <v>18810</v>
      </c>
      <c r="K7">
        <v>7885</v>
      </c>
      <c r="L7">
        <v>7442</v>
      </c>
      <c r="M7">
        <v>2703</v>
      </c>
    </row>
    <row r="8" spans="1:17" x14ac:dyDescent="0.2">
      <c r="A8" t="s">
        <v>42</v>
      </c>
      <c r="B8" t="s">
        <v>68</v>
      </c>
      <c r="C8" t="s">
        <v>99</v>
      </c>
      <c r="D8" t="s">
        <v>126</v>
      </c>
      <c r="E8" s="2">
        <v>44729.78402777778</v>
      </c>
      <c r="F8">
        <v>2530</v>
      </c>
      <c r="G8">
        <v>2542</v>
      </c>
      <c r="H8">
        <v>1978</v>
      </c>
      <c r="I8">
        <v>60290</v>
      </c>
      <c r="J8">
        <v>17980</v>
      </c>
      <c r="K8">
        <v>8052</v>
      </c>
      <c r="L8">
        <v>7586</v>
      </c>
      <c r="M8">
        <v>3127</v>
      </c>
    </row>
    <row r="9" spans="1:17" x14ac:dyDescent="0.2">
      <c r="A9" t="s">
        <v>43</v>
      </c>
      <c r="B9" t="s">
        <v>68</v>
      </c>
      <c r="C9" t="s">
        <v>100</v>
      </c>
      <c r="D9" t="s">
        <v>126</v>
      </c>
      <c r="E9" s="2">
        <v>44729.784722222219</v>
      </c>
      <c r="F9">
        <v>2387</v>
      </c>
      <c r="G9">
        <v>2397</v>
      </c>
      <c r="H9">
        <v>1978</v>
      </c>
      <c r="I9">
        <v>60290</v>
      </c>
      <c r="J9">
        <v>16400</v>
      </c>
      <c r="K9">
        <v>7985</v>
      </c>
      <c r="L9">
        <v>7529</v>
      </c>
      <c r="M9">
        <v>2816</v>
      </c>
    </row>
    <row r="10" spans="1:17" x14ac:dyDescent="0.2">
      <c r="A10" t="s">
        <v>127</v>
      </c>
      <c r="E10" s="2">
        <f>E2</f>
        <v>44729.77847222222</v>
      </c>
      <c r="J10" s="3">
        <f>AVERAGE(J2:J9)</f>
        <v>17546.25</v>
      </c>
      <c r="K10" s="3">
        <f t="shared" ref="K10:L10" si="0">AVERAGE(K2:K9)</f>
        <v>7848.125</v>
      </c>
      <c r="L10" s="3">
        <f t="shared" si="0"/>
        <v>7416.5</v>
      </c>
    </row>
    <row r="12" spans="1:17" x14ac:dyDescent="0.2">
      <c r="A12" t="s">
        <v>44</v>
      </c>
      <c r="B12" t="s">
        <v>68</v>
      </c>
      <c r="C12" t="s">
        <v>101</v>
      </c>
      <c r="D12" t="s">
        <v>125</v>
      </c>
      <c r="E12" s="2">
        <v>44734.711111111108</v>
      </c>
      <c r="F12">
        <v>8149</v>
      </c>
      <c r="G12">
        <v>8345</v>
      </c>
      <c r="H12">
        <v>1978</v>
      </c>
      <c r="I12">
        <v>60290</v>
      </c>
      <c r="J12">
        <v>541100</v>
      </c>
      <c r="K12">
        <v>6501</v>
      </c>
      <c r="L12">
        <v>6018</v>
      </c>
      <c r="M12">
        <v>2554</v>
      </c>
      <c r="O12" s="5">
        <f>E16-$E$10</f>
        <v>4.9326388888875954</v>
      </c>
      <c r="P12" s="5">
        <f>J12/$J$10</f>
        <v>30.838498254612809</v>
      </c>
      <c r="Q12" s="5">
        <f>LOG(P12,2)/O12</f>
        <v>1.0028426402614512</v>
      </c>
    </row>
    <row r="13" spans="1:17" x14ac:dyDescent="0.2">
      <c r="A13" t="s">
        <v>45</v>
      </c>
      <c r="B13" t="s">
        <v>68</v>
      </c>
      <c r="C13" t="s">
        <v>102</v>
      </c>
      <c r="D13" t="s">
        <v>125</v>
      </c>
      <c r="E13" s="2">
        <v>44734.715277777781</v>
      </c>
      <c r="F13">
        <v>8839</v>
      </c>
      <c r="G13">
        <v>9091</v>
      </c>
      <c r="H13">
        <v>1978</v>
      </c>
      <c r="I13">
        <v>60290</v>
      </c>
      <c r="J13">
        <v>614700</v>
      </c>
      <c r="K13">
        <v>6764</v>
      </c>
      <c r="L13">
        <v>6324</v>
      </c>
      <c r="M13">
        <v>2607</v>
      </c>
      <c r="O13" s="5">
        <f>E16-$E$10</f>
        <v>4.9326388888875954</v>
      </c>
      <c r="P13" s="5">
        <f t="shared" ref="P13:P15" si="1">J13/$J$10</f>
        <v>35.033126736482153</v>
      </c>
      <c r="Q13" s="5">
        <f t="shared" ref="Q13:Q14" si="2">LOG(P13,2)/O13</f>
        <v>1.040142602390129</v>
      </c>
    </row>
    <row r="14" spans="1:17" x14ac:dyDescent="0.2">
      <c r="A14" t="s">
        <v>46</v>
      </c>
      <c r="B14" t="s">
        <v>68</v>
      </c>
      <c r="C14" t="s">
        <v>103</v>
      </c>
      <c r="D14" t="s">
        <v>125</v>
      </c>
      <c r="E14" s="2">
        <v>44734.717361111107</v>
      </c>
      <c r="F14">
        <v>8518</v>
      </c>
      <c r="G14">
        <v>8741</v>
      </c>
      <c r="H14">
        <v>1978</v>
      </c>
      <c r="I14">
        <v>60290</v>
      </c>
      <c r="J14">
        <v>563000</v>
      </c>
      <c r="K14">
        <v>6401</v>
      </c>
      <c r="L14">
        <v>5896</v>
      </c>
      <c r="M14">
        <v>2459</v>
      </c>
      <c r="O14" s="5">
        <f>E16-$E$10</f>
        <v>4.9326388888875954</v>
      </c>
      <c r="P14" s="5">
        <f t="shared" si="1"/>
        <v>32.086628196908173</v>
      </c>
      <c r="Q14" s="5">
        <f t="shared" si="2"/>
        <v>1.0144469117831496</v>
      </c>
    </row>
    <row r="15" spans="1:17" x14ac:dyDescent="0.2">
      <c r="A15" t="s">
        <v>47</v>
      </c>
      <c r="B15" t="s">
        <v>68</v>
      </c>
      <c r="C15" t="s">
        <v>104</v>
      </c>
      <c r="D15" t="s">
        <v>125</v>
      </c>
      <c r="E15" s="2">
        <v>44734.719444444447</v>
      </c>
      <c r="F15">
        <v>8608</v>
      </c>
      <c r="G15">
        <v>8858</v>
      </c>
      <c r="H15">
        <v>1978</v>
      </c>
      <c r="I15">
        <v>60290</v>
      </c>
      <c r="J15">
        <v>635600</v>
      </c>
      <c r="K15">
        <v>6649</v>
      </c>
      <c r="L15">
        <v>6132</v>
      </c>
      <c r="M15">
        <v>2677</v>
      </c>
      <c r="O15" s="5">
        <f>E16-$E$10</f>
        <v>4.9326388888875954</v>
      </c>
      <c r="P15" s="5">
        <f t="shared" si="1"/>
        <v>36.22426444396951</v>
      </c>
      <c r="Q15" s="5">
        <f>LOG(P15,2)/O15</f>
        <v>1.0499216761684236</v>
      </c>
    </row>
    <row r="16" spans="1:17" x14ac:dyDescent="0.2">
      <c r="A16" t="s">
        <v>127</v>
      </c>
      <c r="E16" s="2">
        <f>E12</f>
        <v>44734.711111111108</v>
      </c>
      <c r="J16" s="3">
        <f>AVERAGE(J12:J15)</f>
        <v>588600</v>
      </c>
      <c r="K16" s="3">
        <f t="shared" ref="K16:L16" si="3">AVERAGE(K12:K15)</f>
        <v>6578.75</v>
      </c>
      <c r="L16" s="3">
        <f t="shared" si="3"/>
        <v>6092.5</v>
      </c>
      <c r="Q16" s="5">
        <f>AVERAGE(Q12:Q15)</f>
        <v>1.0268384576507885</v>
      </c>
    </row>
    <row r="18" spans="1:17" x14ac:dyDescent="0.2">
      <c r="A18" t="s">
        <v>52</v>
      </c>
      <c r="B18" t="s">
        <v>68</v>
      </c>
      <c r="C18" t="s">
        <v>109</v>
      </c>
      <c r="D18" t="s">
        <v>125</v>
      </c>
      <c r="E18" s="2">
        <v>44734.713888888888</v>
      </c>
      <c r="F18">
        <v>6988</v>
      </c>
      <c r="G18">
        <v>7132</v>
      </c>
      <c r="H18">
        <v>1978</v>
      </c>
      <c r="I18">
        <v>60290</v>
      </c>
      <c r="J18">
        <v>464300</v>
      </c>
      <c r="K18">
        <v>6785</v>
      </c>
      <c r="L18">
        <v>6306</v>
      </c>
      <c r="M18">
        <v>2717</v>
      </c>
      <c r="O18" s="5">
        <f>E22-$E$10</f>
        <v>4.9326388888875954</v>
      </c>
      <c r="P18" s="5">
        <f>J18/$J$10</f>
        <v>26.46149462135784</v>
      </c>
      <c r="Q18" s="5">
        <f>LOG(P18,2)/O18</f>
        <v>0.95807188663638843</v>
      </c>
    </row>
    <row r="19" spans="1:17" x14ac:dyDescent="0.2">
      <c r="A19" t="s">
        <v>53</v>
      </c>
      <c r="B19" t="s">
        <v>68</v>
      </c>
      <c r="C19" t="s">
        <v>110</v>
      </c>
      <c r="D19" t="s">
        <v>125</v>
      </c>
      <c r="E19" s="2">
        <v>44734.71597222222</v>
      </c>
      <c r="F19">
        <v>8371</v>
      </c>
      <c r="G19">
        <v>8588</v>
      </c>
      <c r="H19">
        <v>1978</v>
      </c>
      <c r="I19">
        <v>60290</v>
      </c>
      <c r="J19">
        <v>538100</v>
      </c>
      <c r="K19">
        <v>6677</v>
      </c>
      <c r="L19">
        <v>6175</v>
      </c>
      <c r="M19">
        <v>2746</v>
      </c>
      <c r="O19" s="5">
        <f>E22-$E$10</f>
        <v>4.9326388888875954</v>
      </c>
      <c r="P19" s="5">
        <f t="shared" ref="P19:P21" si="4">J19/$J$10</f>
        <v>30.667521550188788</v>
      </c>
      <c r="Q19" s="5">
        <f t="shared" ref="Q19:Q20" si="5">LOG(P19,2)/O19</f>
        <v>1.0012165462561213</v>
      </c>
    </row>
    <row r="20" spans="1:17" x14ac:dyDescent="0.2">
      <c r="A20" t="s">
        <v>54</v>
      </c>
      <c r="B20" t="s">
        <v>68</v>
      </c>
      <c r="C20" t="s">
        <v>111</v>
      </c>
      <c r="D20" t="s">
        <v>125</v>
      </c>
      <c r="E20" s="2">
        <v>44734.718055555553</v>
      </c>
      <c r="F20">
        <v>8645</v>
      </c>
      <c r="G20">
        <v>8893</v>
      </c>
      <c r="H20">
        <v>1978</v>
      </c>
      <c r="I20">
        <v>60290</v>
      </c>
      <c r="J20">
        <v>608300</v>
      </c>
      <c r="K20">
        <v>6644</v>
      </c>
      <c r="L20">
        <v>6191</v>
      </c>
      <c r="M20">
        <v>2656</v>
      </c>
      <c r="O20" s="5">
        <f>E22-$E$10</f>
        <v>4.9326388888875954</v>
      </c>
      <c r="P20" s="5">
        <f t="shared" si="4"/>
        <v>34.668376433710904</v>
      </c>
      <c r="Q20" s="5">
        <f t="shared" si="5"/>
        <v>1.0370814659070966</v>
      </c>
    </row>
    <row r="21" spans="1:17" x14ac:dyDescent="0.2">
      <c r="A21" t="s">
        <v>55</v>
      </c>
      <c r="B21" t="s">
        <v>68</v>
      </c>
      <c r="C21" t="s">
        <v>112</v>
      </c>
      <c r="D21" t="s">
        <v>125</v>
      </c>
      <c r="E21" s="2">
        <v>44734.720138888893</v>
      </c>
      <c r="F21">
        <v>7105</v>
      </c>
      <c r="G21">
        <v>7284</v>
      </c>
      <c r="H21">
        <v>1978</v>
      </c>
      <c r="I21">
        <v>60290</v>
      </c>
      <c r="J21">
        <v>510400</v>
      </c>
      <c r="K21">
        <v>6865</v>
      </c>
      <c r="L21">
        <v>6366</v>
      </c>
      <c r="M21">
        <v>2718</v>
      </c>
      <c r="O21" s="5">
        <f>E22-$E$10</f>
        <v>4.9326388888875954</v>
      </c>
      <c r="P21" s="5">
        <f t="shared" si="4"/>
        <v>29.088836646006982</v>
      </c>
      <c r="Q21" s="5">
        <f>LOG(P21,2)/O21</f>
        <v>0.98575910462955629</v>
      </c>
    </row>
    <row r="22" spans="1:17" x14ac:dyDescent="0.2">
      <c r="E22" s="2">
        <f>E12</f>
        <v>44734.711111111108</v>
      </c>
      <c r="Q22" s="5">
        <f>AVERAGE(Q18:Q21)</f>
        <v>0.99553225085729069</v>
      </c>
    </row>
    <row r="24" spans="1:17" x14ac:dyDescent="0.2">
      <c r="A24" t="s">
        <v>56</v>
      </c>
      <c r="B24" t="s">
        <v>68</v>
      </c>
      <c r="C24" t="s">
        <v>113</v>
      </c>
      <c r="D24" t="s">
        <v>125</v>
      </c>
      <c r="E24" s="2">
        <v>44734.714583333327</v>
      </c>
      <c r="F24">
        <v>3858</v>
      </c>
      <c r="G24">
        <v>3908</v>
      </c>
      <c r="H24">
        <v>1978</v>
      </c>
      <c r="I24">
        <v>60290</v>
      </c>
      <c r="J24">
        <v>243000</v>
      </c>
      <c r="K24">
        <v>7587</v>
      </c>
      <c r="L24">
        <v>6993</v>
      </c>
      <c r="M24">
        <v>3321</v>
      </c>
      <c r="O24" s="5">
        <f>E28-$E$10</f>
        <v>4.9326388888875954</v>
      </c>
      <c r="P24" s="5">
        <f>J24/$J$10</f>
        <v>13.8491130583458</v>
      </c>
      <c r="Q24" s="5">
        <f>LOG(P24,2)/O24</f>
        <v>0.7687004389964871</v>
      </c>
    </row>
    <row r="25" spans="1:17" x14ac:dyDescent="0.2">
      <c r="A25" t="s">
        <v>57</v>
      </c>
      <c r="B25" t="s">
        <v>68</v>
      </c>
      <c r="C25" t="s">
        <v>114</v>
      </c>
      <c r="D25" t="s">
        <v>125</v>
      </c>
      <c r="E25" s="2">
        <v>44734.716666666667</v>
      </c>
      <c r="F25">
        <v>4642</v>
      </c>
      <c r="G25">
        <v>4715</v>
      </c>
      <c r="H25">
        <v>1978</v>
      </c>
      <c r="I25">
        <v>60290</v>
      </c>
      <c r="J25">
        <v>286800</v>
      </c>
      <c r="K25">
        <v>7463</v>
      </c>
      <c r="L25">
        <v>6848</v>
      </c>
      <c r="M25">
        <v>3390</v>
      </c>
      <c r="O25" s="5">
        <f>E28-$E$10</f>
        <v>4.9326388888875954</v>
      </c>
      <c r="P25" s="5">
        <f t="shared" ref="P25:P27" si="6">J25/$J$10</f>
        <v>16.345372942936525</v>
      </c>
      <c r="Q25" s="5">
        <f t="shared" ref="Q25:Q26" si="7">LOG(P25,2)/O25</f>
        <v>0.81717118976386793</v>
      </c>
    </row>
    <row r="26" spans="1:17" x14ac:dyDescent="0.2">
      <c r="A26" t="s">
        <v>58</v>
      </c>
      <c r="B26" t="s">
        <v>68</v>
      </c>
      <c r="C26" t="s">
        <v>115</v>
      </c>
      <c r="D26" t="s">
        <v>125</v>
      </c>
      <c r="E26" s="2">
        <v>44734.71875</v>
      </c>
      <c r="F26">
        <v>4394</v>
      </c>
      <c r="G26">
        <v>4464</v>
      </c>
      <c r="H26">
        <v>1978</v>
      </c>
      <c r="I26">
        <v>60290</v>
      </c>
      <c r="J26">
        <v>296700</v>
      </c>
      <c r="K26">
        <v>7704</v>
      </c>
      <c r="L26">
        <v>7061</v>
      </c>
      <c r="M26">
        <v>3648</v>
      </c>
      <c r="O26" s="5">
        <f>E28-$E$10</f>
        <v>4.9326388888875954</v>
      </c>
      <c r="P26" s="5">
        <f t="shared" si="6"/>
        <v>16.909596067535798</v>
      </c>
      <c r="Q26" s="5">
        <f t="shared" si="7"/>
        <v>0.82709689158012312</v>
      </c>
    </row>
    <row r="27" spans="1:17" x14ac:dyDescent="0.2">
      <c r="A27" t="s">
        <v>59</v>
      </c>
      <c r="B27" t="s">
        <v>68</v>
      </c>
      <c r="C27" t="s">
        <v>116</v>
      </c>
      <c r="D27" t="s">
        <v>125</v>
      </c>
      <c r="E27" s="2">
        <v>44734.720833333333</v>
      </c>
      <c r="F27">
        <v>3503</v>
      </c>
      <c r="G27">
        <v>3547</v>
      </c>
      <c r="H27">
        <v>1978</v>
      </c>
      <c r="I27">
        <v>60290</v>
      </c>
      <c r="J27">
        <v>211300</v>
      </c>
      <c r="K27">
        <v>7865</v>
      </c>
      <c r="L27">
        <v>7308</v>
      </c>
      <c r="M27">
        <v>3040</v>
      </c>
      <c r="O27" s="5">
        <f>E28-$E$10</f>
        <v>4.9326388888875954</v>
      </c>
      <c r="P27" s="5">
        <f t="shared" si="6"/>
        <v>12.042459214931965</v>
      </c>
      <c r="Q27" s="5">
        <f>LOG(P27,2)/O27</f>
        <v>0.72781693807520209</v>
      </c>
    </row>
    <row r="28" spans="1:17" x14ac:dyDescent="0.2">
      <c r="E28" s="2">
        <f>E12</f>
        <v>44734.711111111108</v>
      </c>
      <c r="Q28" s="5">
        <f>AVERAGE(Q24:Q27)</f>
        <v>0.78519636460392006</v>
      </c>
    </row>
    <row r="30" spans="1:17" x14ac:dyDescent="0.2">
      <c r="A30" t="s">
        <v>60</v>
      </c>
      <c r="B30" t="s">
        <v>68</v>
      </c>
      <c r="C30" t="s">
        <v>117</v>
      </c>
      <c r="D30" t="s">
        <v>125</v>
      </c>
      <c r="E30" s="2">
        <v>44734.796527777777</v>
      </c>
      <c r="F30">
        <v>7979</v>
      </c>
      <c r="G30">
        <v>8184</v>
      </c>
      <c r="H30">
        <v>1978</v>
      </c>
      <c r="I30">
        <v>60290</v>
      </c>
      <c r="J30">
        <v>91240</v>
      </c>
      <c r="K30">
        <v>10145</v>
      </c>
      <c r="L30">
        <v>8588</v>
      </c>
      <c r="M30">
        <v>5770</v>
      </c>
      <c r="O30" s="5">
        <f>E34-$E$10</f>
        <v>5.0180555555562023</v>
      </c>
      <c r="P30" s="5">
        <f>J30/$J$10</f>
        <v>5.1999715038825958</v>
      </c>
      <c r="Q30" s="5">
        <f>LOG(P30,2)/O30</f>
        <v>0.47398911608244176</v>
      </c>
    </row>
    <row r="31" spans="1:17" x14ac:dyDescent="0.2">
      <c r="A31" t="s">
        <v>61</v>
      </c>
      <c r="B31" t="s">
        <v>68</v>
      </c>
      <c r="C31" t="s">
        <v>118</v>
      </c>
      <c r="D31" t="s">
        <v>125</v>
      </c>
      <c r="E31" s="2">
        <v>44734.798611111109</v>
      </c>
      <c r="F31">
        <v>8175</v>
      </c>
      <c r="G31">
        <v>8417</v>
      </c>
      <c r="H31">
        <v>1978</v>
      </c>
      <c r="I31">
        <v>60290</v>
      </c>
      <c r="J31">
        <v>103700</v>
      </c>
      <c r="K31">
        <v>10208</v>
      </c>
      <c r="L31">
        <v>8671</v>
      </c>
      <c r="M31">
        <v>6052</v>
      </c>
      <c r="O31" s="5">
        <f>E34-$E$10</f>
        <v>5.0180555555562023</v>
      </c>
      <c r="P31" s="5">
        <f t="shared" ref="P31:P33" si="8">J31/$J$10</f>
        <v>5.9100947495903684</v>
      </c>
      <c r="Q31" s="5">
        <f t="shared" ref="Q31:Q32" si="9">LOG(P31,2)/O31</f>
        <v>0.51079172624564884</v>
      </c>
    </row>
    <row r="32" spans="1:17" x14ac:dyDescent="0.2">
      <c r="A32" t="s">
        <v>62</v>
      </c>
      <c r="B32" t="s">
        <v>68</v>
      </c>
      <c r="C32" t="s">
        <v>119</v>
      </c>
      <c r="D32" t="s">
        <v>125</v>
      </c>
      <c r="E32" s="2">
        <v>44734.801388888889</v>
      </c>
      <c r="F32">
        <v>7512</v>
      </c>
      <c r="G32">
        <v>7686</v>
      </c>
      <c r="H32">
        <v>1978</v>
      </c>
      <c r="I32">
        <v>60290</v>
      </c>
      <c r="J32">
        <v>79460</v>
      </c>
      <c r="K32">
        <v>9546</v>
      </c>
      <c r="L32">
        <v>8243</v>
      </c>
      <c r="M32">
        <v>5149</v>
      </c>
      <c r="O32" s="5">
        <f>E34-$E$10</f>
        <v>5.0180555555562023</v>
      </c>
      <c r="P32" s="5">
        <f t="shared" si="8"/>
        <v>4.5286029778442689</v>
      </c>
      <c r="Q32" s="5">
        <f t="shared" si="9"/>
        <v>0.43424510547594047</v>
      </c>
    </row>
    <row r="33" spans="1:17" x14ac:dyDescent="0.2">
      <c r="A33" t="s">
        <v>63</v>
      </c>
      <c r="B33" t="s">
        <v>68</v>
      </c>
      <c r="C33" t="s">
        <v>120</v>
      </c>
      <c r="D33" t="s">
        <v>125</v>
      </c>
      <c r="E33" s="2">
        <v>44734.803472222222</v>
      </c>
      <c r="F33">
        <v>6563</v>
      </c>
      <c r="G33">
        <v>6695</v>
      </c>
      <c r="H33">
        <v>1978</v>
      </c>
      <c r="I33">
        <v>60290</v>
      </c>
      <c r="J33">
        <v>66680</v>
      </c>
      <c r="K33">
        <v>10577</v>
      </c>
      <c r="L33">
        <v>9107</v>
      </c>
      <c r="M33">
        <v>5712</v>
      </c>
      <c r="O33" s="5">
        <f>E34-$E$10</f>
        <v>5.0180555555562023</v>
      </c>
      <c r="P33" s="5">
        <f t="shared" si="8"/>
        <v>3.8002422169979342</v>
      </c>
      <c r="Q33" s="5">
        <f>LOG(P33,2)/O33</f>
        <v>0.38383221420741359</v>
      </c>
    </row>
    <row r="34" spans="1:17" x14ac:dyDescent="0.2">
      <c r="E34" s="2">
        <f>E30</f>
        <v>44734.796527777777</v>
      </c>
      <c r="Q34" s="5">
        <f>AVERAGE(Q30:Q33)</f>
        <v>0.45071454050286114</v>
      </c>
    </row>
    <row r="36" spans="1:17" x14ac:dyDescent="0.2">
      <c r="A36" t="s">
        <v>64</v>
      </c>
      <c r="B36" t="s">
        <v>68</v>
      </c>
      <c r="C36" t="s">
        <v>121</v>
      </c>
      <c r="D36" t="s">
        <v>125</v>
      </c>
      <c r="E36" s="2">
        <v>44734.797222222223</v>
      </c>
      <c r="F36">
        <v>4099</v>
      </c>
      <c r="G36">
        <v>4153</v>
      </c>
      <c r="H36">
        <v>1978</v>
      </c>
      <c r="I36">
        <v>60290</v>
      </c>
      <c r="J36">
        <v>29380</v>
      </c>
      <c r="K36">
        <v>14126</v>
      </c>
      <c r="L36">
        <v>13282</v>
      </c>
      <c r="M36">
        <v>6334</v>
      </c>
      <c r="O36" s="5">
        <f>E40-$E$10</f>
        <v>5.0180555555562023</v>
      </c>
      <c r="P36" s="5">
        <f>J36/$J$10</f>
        <v>1.6744318586592577</v>
      </c>
      <c r="Q36" s="5">
        <f>LOG(P36,2)/O36</f>
        <v>0.14819916962684648</v>
      </c>
    </row>
    <row r="37" spans="1:17" x14ac:dyDescent="0.2">
      <c r="A37" t="s">
        <v>65</v>
      </c>
      <c r="B37" t="s">
        <v>68</v>
      </c>
      <c r="C37" t="s">
        <v>122</v>
      </c>
      <c r="D37" t="s">
        <v>125</v>
      </c>
      <c r="E37" s="2">
        <v>44734.799305555563</v>
      </c>
      <c r="F37">
        <v>3569</v>
      </c>
      <c r="G37">
        <v>3608</v>
      </c>
      <c r="H37">
        <v>1978</v>
      </c>
      <c r="I37">
        <v>60290</v>
      </c>
      <c r="J37">
        <v>22800</v>
      </c>
      <c r="K37">
        <v>13741</v>
      </c>
      <c r="L37">
        <v>12869</v>
      </c>
      <c r="M37">
        <v>6424</v>
      </c>
      <c r="O37" s="5">
        <f>E40-$E$10</f>
        <v>5.0180555555562023</v>
      </c>
      <c r="P37" s="5">
        <f t="shared" ref="P37:P39" si="10">J37/$J$10</f>
        <v>1.299422953622569</v>
      </c>
      <c r="Q37" s="5">
        <f t="shared" ref="Q37:Q38" si="11">LOG(P37,2)/O37</f>
        <v>7.5302294043405382E-2</v>
      </c>
    </row>
    <row r="38" spans="1:17" x14ac:dyDescent="0.2">
      <c r="A38" t="s">
        <v>66</v>
      </c>
      <c r="B38" t="s">
        <v>68</v>
      </c>
      <c r="C38" t="s">
        <v>123</v>
      </c>
      <c r="D38" t="s">
        <v>125</v>
      </c>
      <c r="E38" s="2">
        <v>44734.802083333343</v>
      </c>
      <c r="F38">
        <v>2848</v>
      </c>
      <c r="G38">
        <v>2870</v>
      </c>
      <c r="H38">
        <v>1978</v>
      </c>
      <c r="I38">
        <v>60290</v>
      </c>
      <c r="J38">
        <v>14500</v>
      </c>
      <c r="K38">
        <v>13049</v>
      </c>
      <c r="L38">
        <v>12003</v>
      </c>
      <c r="M38">
        <v>6232</v>
      </c>
      <c r="O38" s="5">
        <f>E40-$E$10</f>
        <v>5.0180555555562023</v>
      </c>
      <c r="P38" s="5">
        <f t="shared" si="10"/>
        <v>0.82638740471610739</v>
      </c>
      <c r="Q38" s="5">
        <f t="shared" si="11"/>
        <v>-5.4823990315244132E-2</v>
      </c>
    </row>
    <row r="39" spans="1:17" x14ac:dyDescent="0.2">
      <c r="A39" t="s">
        <v>67</v>
      </c>
      <c r="B39" t="s">
        <v>68</v>
      </c>
      <c r="C39" t="s">
        <v>124</v>
      </c>
      <c r="D39" t="s">
        <v>125</v>
      </c>
      <c r="E39" s="2">
        <v>44734.804861111108</v>
      </c>
      <c r="F39">
        <v>3147</v>
      </c>
      <c r="G39">
        <v>3179</v>
      </c>
      <c r="H39">
        <v>1978</v>
      </c>
      <c r="I39">
        <v>60290</v>
      </c>
      <c r="J39">
        <v>22900</v>
      </c>
      <c r="K39">
        <v>14863</v>
      </c>
      <c r="L39">
        <v>13917</v>
      </c>
      <c r="M39">
        <v>6934</v>
      </c>
      <c r="O39" s="5">
        <f>E40-$E$10</f>
        <v>5.0180555555562023</v>
      </c>
      <c r="P39" s="5">
        <f t="shared" si="10"/>
        <v>1.3051221771033696</v>
      </c>
      <c r="Q39" s="5">
        <f>LOG(P39,2)/O39</f>
        <v>7.656050528923572E-2</v>
      </c>
    </row>
    <row r="40" spans="1:17" x14ac:dyDescent="0.2">
      <c r="E40" s="2">
        <f>E30</f>
        <v>44734.796527777777</v>
      </c>
      <c r="Q40" s="5">
        <f>AVERAGE(Q36:Q39)</f>
        <v>6.1309494661060865E-2</v>
      </c>
    </row>
    <row r="42" spans="1:17" x14ac:dyDescent="0.2">
      <c r="A42" t="s">
        <v>48</v>
      </c>
      <c r="B42" t="s">
        <v>68</v>
      </c>
      <c r="C42" t="s">
        <v>105</v>
      </c>
      <c r="D42" t="s">
        <v>125</v>
      </c>
      <c r="E42" s="2">
        <v>44734.79791666667</v>
      </c>
      <c r="F42">
        <v>3513</v>
      </c>
      <c r="G42">
        <v>3546</v>
      </c>
      <c r="H42">
        <v>1978</v>
      </c>
      <c r="I42">
        <v>60290</v>
      </c>
      <c r="J42">
        <v>20620</v>
      </c>
      <c r="K42">
        <v>14103</v>
      </c>
      <c r="L42">
        <v>13020</v>
      </c>
      <c r="M42">
        <v>6532</v>
      </c>
      <c r="O42" s="5">
        <f>E46-$E$10</f>
        <v>5.0180555555562023</v>
      </c>
      <c r="P42" s="5">
        <f>J42/$J$10</f>
        <v>1.1751798817411128</v>
      </c>
      <c r="Q42" s="5">
        <f>LOG(P42,2)/O42</f>
        <v>4.6408733563897096E-2</v>
      </c>
    </row>
    <row r="43" spans="1:17" x14ac:dyDescent="0.2">
      <c r="A43" t="s">
        <v>49</v>
      </c>
      <c r="B43" t="s">
        <v>68</v>
      </c>
      <c r="C43" t="s">
        <v>106</v>
      </c>
      <c r="D43" t="s">
        <v>125</v>
      </c>
      <c r="E43" s="2">
        <v>44734.8</v>
      </c>
      <c r="F43">
        <v>3156</v>
      </c>
      <c r="G43">
        <v>3182</v>
      </c>
      <c r="H43">
        <v>1978</v>
      </c>
      <c r="I43">
        <v>60290</v>
      </c>
      <c r="J43">
        <v>18600</v>
      </c>
      <c r="K43">
        <v>13522</v>
      </c>
      <c r="L43">
        <v>12625</v>
      </c>
      <c r="M43">
        <v>6350</v>
      </c>
      <c r="O43" s="5">
        <f>E46-$E$10</f>
        <v>5.0180555555562023</v>
      </c>
      <c r="P43" s="5">
        <f t="shared" ref="P43:P45" si="12">J43/$J$10</f>
        <v>1.0600555674289378</v>
      </c>
      <c r="Q43" s="5">
        <f t="shared" ref="Q43:Q44" si="13">LOG(P43,2)/O43</f>
        <v>1.6767429332416126E-2</v>
      </c>
    </row>
    <row r="44" spans="1:17" x14ac:dyDescent="0.2">
      <c r="A44" t="s">
        <v>50</v>
      </c>
      <c r="B44" t="s">
        <v>68</v>
      </c>
      <c r="C44" t="s">
        <v>107</v>
      </c>
      <c r="D44" t="s">
        <v>125</v>
      </c>
      <c r="E44" s="2">
        <v>44734.802777777782</v>
      </c>
      <c r="F44">
        <v>2689</v>
      </c>
      <c r="G44">
        <v>2706</v>
      </c>
      <c r="H44">
        <v>1978</v>
      </c>
      <c r="I44">
        <v>60290</v>
      </c>
      <c r="J44">
        <v>13900</v>
      </c>
      <c r="K44">
        <v>13916</v>
      </c>
      <c r="L44">
        <v>13308</v>
      </c>
      <c r="M44">
        <v>5794</v>
      </c>
      <c r="O44" s="5">
        <f>E46-$E$10</f>
        <v>5.0180555555562023</v>
      </c>
      <c r="P44" s="5">
        <f t="shared" si="12"/>
        <v>0.79219206383130303</v>
      </c>
      <c r="Q44" s="5">
        <f t="shared" si="13"/>
        <v>-6.6973719750567054E-2</v>
      </c>
    </row>
    <row r="45" spans="1:17" x14ac:dyDescent="0.2">
      <c r="A45" t="s">
        <v>51</v>
      </c>
      <c r="B45" t="s">
        <v>68</v>
      </c>
      <c r="C45" t="s">
        <v>108</v>
      </c>
      <c r="D45" t="s">
        <v>125</v>
      </c>
      <c r="E45" s="2">
        <v>44734.805555555547</v>
      </c>
      <c r="F45">
        <v>2404</v>
      </c>
      <c r="G45">
        <v>2419</v>
      </c>
      <c r="H45">
        <v>1978</v>
      </c>
      <c r="I45">
        <v>60290</v>
      </c>
      <c r="J45">
        <v>13640</v>
      </c>
      <c r="K45">
        <v>14349</v>
      </c>
      <c r="L45">
        <v>13415</v>
      </c>
      <c r="M45">
        <v>6478</v>
      </c>
      <c r="O45" s="5">
        <f>E46-$E$10</f>
        <v>5.0180555555562023</v>
      </c>
      <c r="P45" s="5">
        <f t="shared" si="12"/>
        <v>0.77737408278122111</v>
      </c>
      <c r="Q45" s="5">
        <f>LOG(P45,2)/O45</f>
        <v>-7.2402364030229246E-2</v>
      </c>
    </row>
    <row r="46" spans="1:17" x14ac:dyDescent="0.2">
      <c r="E46" s="2">
        <f>E30</f>
        <v>44734.796527777777</v>
      </c>
      <c r="Q46" s="5">
        <f>AVERAGE(Q42:Q45)</f>
        <v>-1.9049980221120769E-2</v>
      </c>
    </row>
    <row r="51" spans="1:17" x14ac:dyDescent="0.2">
      <c r="A51" t="s">
        <v>13</v>
      </c>
      <c r="B51" t="s">
        <v>68</v>
      </c>
      <c r="C51" t="s">
        <v>69</v>
      </c>
      <c r="D51" t="s">
        <v>125</v>
      </c>
      <c r="E51" s="2">
        <v>44734.734027777777</v>
      </c>
      <c r="F51">
        <v>8371</v>
      </c>
      <c r="G51">
        <v>8592</v>
      </c>
      <c r="H51">
        <v>1978</v>
      </c>
      <c r="I51">
        <v>60290</v>
      </c>
      <c r="J51">
        <v>509300</v>
      </c>
      <c r="K51">
        <v>6816</v>
      </c>
      <c r="L51">
        <v>6358</v>
      </c>
      <c r="M51">
        <v>2693</v>
      </c>
      <c r="O51" s="5">
        <f>E55-$E$10</f>
        <v>4.9555555555562023</v>
      </c>
      <c r="P51" s="5">
        <f>J51/$J$10</f>
        <v>29.026145187718175</v>
      </c>
      <c r="Q51" s="5">
        <f>LOG(P51,2)/O51</f>
        <v>0.98057241579204379</v>
      </c>
    </row>
    <row r="52" spans="1:17" x14ac:dyDescent="0.2">
      <c r="A52" t="s">
        <v>14</v>
      </c>
      <c r="B52" t="s">
        <v>68</v>
      </c>
      <c r="C52" t="s">
        <v>70</v>
      </c>
      <c r="D52" t="s">
        <v>125</v>
      </c>
      <c r="E52" s="2">
        <v>44734.736111111109</v>
      </c>
      <c r="F52">
        <v>9339</v>
      </c>
      <c r="G52">
        <v>9622</v>
      </c>
      <c r="H52">
        <v>1978</v>
      </c>
      <c r="I52">
        <v>60290</v>
      </c>
      <c r="J52">
        <v>622900</v>
      </c>
      <c r="K52">
        <v>6891</v>
      </c>
      <c r="L52">
        <v>6389</v>
      </c>
      <c r="M52">
        <v>2741</v>
      </c>
      <c r="O52" s="5">
        <f>E55-$E$10</f>
        <v>4.9555555555562023</v>
      </c>
      <c r="P52" s="5">
        <f t="shared" ref="P52:P54" si="14">J52/$J$10</f>
        <v>35.500463061907816</v>
      </c>
      <c r="Q52" s="5">
        <f t="shared" ref="Q52:Q53" si="15">LOG(P52,2)/O52</f>
        <v>1.0391904358974169</v>
      </c>
    </row>
    <row r="53" spans="1:17" x14ac:dyDescent="0.2">
      <c r="A53" t="s">
        <v>15</v>
      </c>
      <c r="B53" t="s">
        <v>68</v>
      </c>
      <c r="C53" t="s">
        <v>71</v>
      </c>
      <c r="D53" t="s">
        <v>125</v>
      </c>
      <c r="E53" s="2">
        <v>44734.738194444442</v>
      </c>
      <c r="F53">
        <v>8397</v>
      </c>
      <c r="G53">
        <v>8619</v>
      </c>
      <c r="H53">
        <v>1978</v>
      </c>
      <c r="I53">
        <v>60290</v>
      </c>
      <c r="J53">
        <v>538100</v>
      </c>
      <c r="K53">
        <v>6838</v>
      </c>
      <c r="L53">
        <v>6368</v>
      </c>
      <c r="M53">
        <v>2621</v>
      </c>
      <c r="O53" s="5">
        <f>E55-$E$10</f>
        <v>4.9555555555562023</v>
      </c>
      <c r="P53" s="5">
        <f t="shared" si="14"/>
        <v>30.667521550188788</v>
      </c>
      <c r="Q53" s="5">
        <f t="shared" si="15"/>
        <v>0.99658648094933244</v>
      </c>
    </row>
    <row r="54" spans="1:17" x14ac:dyDescent="0.2">
      <c r="A54" t="s">
        <v>16</v>
      </c>
      <c r="B54" t="s">
        <v>68</v>
      </c>
      <c r="C54" t="s">
        <v>72</v>
      </c>
      <c r="D54" t="s">
        <v>125</v>
      </c>
      <c r="E54" s="2">
        <v>44734.740277777782</v>
      </c>
      <c r="F54">
        <v>7380</v>
      </c>
      <c r="G54">
        <v>7548</v>
      </c>
      <c r="H54">
        <v>1978</v>
      </c>
      <c r="I54">
        <v>60290</v>
      </c>
      <c r="J54">
        <v>460400</v>
      </c>
      <c r="K54">
        <v>6821</v>
      </c>
      <c r="L54">
        <v>6355</v>
      </c>
      <c r="M54">
        <v>2614</v>
      </c>
      <c r="O54" s="5">
        <f>E55-$E$10</f>
        <v>4.9555555555562023</v>
      </c>
      <c r="P54" s="5">
        <f t="shared" si="14"/>
        <v>26.239224905606612</v>
      </c>
      <c r="Q54" s="5">
        <f>LOG(P54,2)/O54</f>
        <v>0.95118562310398203</v>
      </c>
    </row>
    <row r="55" spans="1:17" x14ac:dyDescent="0.2">
      <c r="E55" s="2">
        <f>E51</f>
        <v>44734.734027777777</v>
      </c>
      <c r="Q55" s="5">
        <f>AVERAGE(Q51:Q54)</f>
        <v>0.99188373893569382</v>
      </c>
    </row>
    <row r="57" spans="1:17" x14ac:dyDescent="0.2">
      <c r="A57" t="s">
        <v>21</v>
      </c>
      <c r="B57" t="s">
        <v>68</v>
      </c>
      <c r="C57" t="s">
        <v>77</v>
      </c>
      <c r="D57" t="s">
        <v>125</v>
      </c>
      <c r="E57" s="2">
        <v>44734.734722222223</v>
      </c>
      <c r="F57">
        <v>7741</v>
      </c>
      <c r="G57">
        <v>7934</v>
      </c>
      <c r="H57">
        <v>1978</v>
      </c>
      <c r="I57">
        <v>60290</v>
      </c>
      <c r="J57">
        <v>506800</v>
      </c>
      <c r="K57">
        <v>6960</v>
      </c>
      <c r="L57">
        <v>6493</v>
      </c>
      <c r="M57">
        <v>2782</v>
      </c>
      <c r="O57" s="5">
        <f>E61-$E$10</f>
        <v>4.9555555555562023</v>
      </c>
      <c r="P57" s="5">
        <f>J57/$J$10</f>
        <v>28.883664600698154</v>
      </c>
      <c r="Q57" s="5">
        <f>LOG(P57,2)/O57</f>
        <v>0.97913984326266013</v>
      </c>
    </row>
    <row r="58" spans="1:17" x14ac:dyDescent="0.2">
      <c r="A58" t="s">
        <v>22</v>
      </c>
      <c r="B58" t="s">
        <v>68</v>
      </c>
      <c r="C58" t="s">
        <v>78</v>
      </c>
      <c r="D58" t="s">
        <v>125</v>
      </c>
      <c r="E58" s="2">
        <v>44734.736805555563</v>
      </c>
      <c r="F58">
        <v>8462</v>
      </c>
      <c r="G58">
        <v>8693</v>
      </c>
      <c r="H58">
        <v>1978</v>
      </c>
      <c r="I58">
        <v>60290</v>
      </c>
      <c r="J58">
        <v>544100</v>
      </c>
      <c r="K58">
        <v>6987</v>
      </c>
      <c r="L58">
        <v>6541</v>
      </c>
      <c r="M58">
        <v>2853</v>
      </c>
      <c r="O58" s="5">
        <f>E61-$E$10</f>
        <v>4.9555555555562023</v>
      </c>
      <c r="P58" s="5">
        <f t="shared" ref="P58:P60" si="16">J58/$J$10</f>
        <v>31.009474959036829</v>
      </c>
      <c r="Q58" s="5">
        <f t="shared" ref="Q58:Q59" si="17">LOG(P58,2)/O58</f>
        <v>0.99981468037636523</v>
      </c>
    </row>
    <row r="59" spans="1:17" x14ac:dyDescent="0.2">
      <c r="A59" t="s">
        <v>23</v>
      </c>
      <c r="B59" t="s">
        <v>68</v>
      </c>
      <c r="C59" t="s">
        <v>79</v>
      </c>
      <c r="D59" t="s">
        <v>125</v>
      </c>
      <c r="E59" s="2">
        <v>44734.738888888889</v>
      </c>
      <c r="F59">
        <v>7818</v>
      </c>
      <c r="G59">
        <v>8013</v>
      </c>
      <c r="H59">
        <v>1978</v>
      </c>
      <c r="I59">
        <v>60290</v>
      </c>
      <c r="J59">
        <v>491700</v>
      </c>
      <c r="K59">
        <v>6843</v>
      </c>
      <c r="L59">
        <v>6304</v>
      </c>
      <c r="M59">
        <v>2737</v>
      </c>
      <c r="O59" s="5">
        <f>E61-$E$10</f>
        <v>4.9555555555562023</v>
      </c>
      <c r="P59" s="5">
        <f t="shared" si="16"/>
        <v>28.023081855097242</v>
      </c>
      <c r="Q59" s="5">
        <f t="shared" si="17"/>
        <v>0.97033393465544726</v>
      </c>
    </row>
    <row r="60" spans="1:17" x14ac:dyDescent="0.2">
      <c r="A60" t="s">
        <v>24</v>
      </c>
      <c r="B60" t="s">
        <v>68</v>
      </c>
      <c r="C60" t="s">
        <v>80</v>
      </c>
      <c r="D60" t="s">
        <v>125</v>
      </c>
      <c r="E60" s="2">
        <v>44734.740972222222</v>
      </c>
      <c r="F60">
        <v>6047</v>
      </c>
      <c r="G60">
        <v>6159</v>
      </c>
      <c r="H60">
        <v>1978</v>
      </c>
      <c r="I60">
        <v>60290</v>
      </c>
      <c r="J60">
        <v>349400</v>
      </c>
      <c r="K60">
        <v>7022</v>
      </c>
      <c r="L60">
        <v>6563</v>
      </c>
      <c r="M60">
        <v>2589</v>
      </c>
      <c r="O60" s="5">
        <f>E61-$E$10</f>
        <v>4.9555555555562023</v>
      </c>
      <c r="P60" s="5">
        <f t="shared" si="16"/>
        <v>19.913086841917789</v>
      </c>
      <c r="Q60" s="5">
        <f>LOG(P60,2)/O60</f>
        <v>0.87087006196185712</v>
      </c>
    </row>
    <row r="61" spans="1:17" x14ac:dyDescent="0.2">
      <c r="E61" s="2">
        <f>E51</f>
        <v>44734.734027777777</v>
      </c>
      <c r="Q61" s="5">
        <f>AVERAGE(Q57:Q60)</f>
        <v>0.95503963006408243</v>
      </c>
    </row>
    <row r="63" spans="1:17" x14ac:dyDescent="0.2">
      <c r="A63" t="s">
        <v>25</v>
      </c>
      <c r="B63" t="s">
        <v>68</v>
      </c>
      <c r="C63" t="s">
        <v>81</v>
      </c>
      <c r="D63" t="s">
        <v>125</v>
      </c>
      <c r="E63" s="2">
        <v>44734.73541666667</v>
      </c>
      <c r="F63">
        <v>4926</v>
      </c>
      <c r="G63">
        <v>5011</v>
      </c>
      <c r="H63">
        <v>1978</v>
      </c>
      <c r="I63">
        <v>60290</v>
      </c>
      <c r="J63">
        <v>306700</v>
      </c>
      <c r="K63">
        <v>7668</v>
      </c>
      <c r="L63">
        <v>7051</v>
      </c>
      <c r="M63">
        <v>3315</v>
      </c>
      <c r="O63" s="5">
        <f>E67-$E$10</f>
        <v>4.9555555555562023</v>
      </c>
      <c r="P63" s="5">
        <f>J63/$J$10</f>
        <v>17.479518415615871</v>
      </c>
      <c r="Q63" s="5">
        <f>LOG(P63,2)/O63</f>
        <v>0.832922461628955</v>
      </c>
    </row>
    <row r="64" spans="1:17" x14ac:dyDescent="0.2">
      <c r="A64" t="s">
        <v>26</v>
      </c>
      <c r="B64" t="s">
        <v>68</v>
      </c>
      <c r="C64" t="s">
        <v>82</v>
      </c>
      <c r="D64" t="s">
        <v>125</v>
      </c>
      <c r="E64" s="2">
        <v>44734.737500000003</v>
      </c>
      <c r="F64">
        <v>4665</v>
      </c>
      <c r="G64">
        <v>4739</v>
      </c>
      <c r="H64">
        <v>1978</v>
      </c>
      <c r="I64">
        <v>60290</v>
      </c>
      <c r="J64">
        <v>274300</v>
      </c>
      <c r="K64">
        <v>7490</v>
      </c>
      <c r="L64">
        <v>6931</v>
      </c>
      <c r="M64">
        <v>3174</v>
      </c>
      <c r="O64" s="5">
        <f>E67-$E$10</f>
        <v>4.9555555555562023</v>
      </c>
      <c r="P64" s="5">
        <f t="shared" ref="P64:P66" si="18">J64/$J$10</f>
        <v>15.632970007836432</v>
      </c>
      <c r="Q64" s="5">
        <f t="shared" ref="Q64:Q65" si="19">LOG(P64,2)/O64</f>
        <v>0.8004188315893026</v>
      </c>
    </row>
    <row r="65" spans="1:17" x14ac:dyDescent="0.2">
      <c r="A65" t="s">
        <v>27</v>
      </c>
      <c r="B65" t="s">
        <v>68</v>
      </c>
      <c r="C65" t="s">
        <v>83</v>
      </c>
      <c r="D65" t="s">
        <v>125</v>
      </c>
      <c r="E65" s="2">
        <v>44734.739583333343</v>
      </c>
      <c r="F65">
        <v>4359</v>
      </c>
      <c r="G65">
        <v>4423</v>
      </c>
      <c r="H65">
        <v>1978</v>
      </c>
      <c r="I65">
        <v>60290</v>
      </c>
      <c r="J65">
        <v>267100</v>
      </c>
      <c r="K65">
        <v>7348</v>
      </c>
      <c r="L65">
        <v>6774</v>
      </c>
      <c r="M65">
        <v>3013</v>
      </c>
      <c r="O65" s="5">
        <f>E67-$E$10</f>
        <v>4.9555555555562023</v>
      </c>
      <c r="P65" s="5">
        <f t="shared" si="18"/>
        <v>15.222625917218778</v>
      </c>
      <c r="Q65" s="5">
        <f t="shared" si="19"/>
        <v>0.79267506890054773</v>
      </c>
    </row>
    <row r="66" spans="1:17" x14ac:dyDescent="0.2">
      <c r="A66" t="s">
        <v>28</v>
      </c>
      <c r="B66" t="s">
        <v>68</v>
      </c>
      <c r="C66" t="s">
        <v>84</v>
      </c>
      <c r="D66" t="s">
        <v>125</v>
      </c>
      <c r="E66" s="2">
        <v>44734.741666666669</v>
      </c>
      <c r="F66">
        <v>4073</v>
      </c>
      <c r="G66">
        <v>4128</v>
      </c>
      <c r="H66">
        <v>1978</v>
      </c>
      <c r="I66">
        <v>60290</v>
      </c>
      <c r="J66">
        <v>236800</v>
      </c>
      <c r="K66">
        <v>7764</v>
      </c>
      <c r="L66">
        <v>7148</v>
      </c>
      <c r="M66">
        <v>3154</v>
      </c>
      <c r="O66" s="5">
        <f>E67-$E$10</f>
        <v>4.9555555555562023</v>
      </c>
      <c r="P66" s="5">
        <f t="shared" si="18"/>
        <v>13.495761202536155</v>
      </c>
      <c r="Q66" s="5">
        <f>LOG(P66,2)/O66</f>
        <v>0.75762130084998203</v>
      </c>
    </row>
    <row r="67" spans="1:17" x14ac:dyDescent="0.2">
      <c r="E67" s="2">
        <f>E51</f>
        <v>44734.734027777777</v>
      </c>
      <c r="Q67" s="5">
        <f>AVERAGE(Q63:Q66)</f>
        <v>0.79590941574219687</v>
      </c>
    </row>
    <row r="69" spans="1:17" x14ac:dyDescent="0.2">
      <c r="A69" t="s">
        <v>29</v>
      </c>
      <c r="B69" t="s">
        <v>68</v>
      </c>
      <c r="C69" t="s">
        <v>85</v>
      </c>
      <c r="D69" t="s">
        <v>125</v>
      </c>
      <c r="E69" s="2">
        <v>44734.822916666657</v>
      </c>
      <c r="F69">
        <v>12826</v>
      </c>
      <c r="G69">
        <v>13379</v>
      </c>
      <c r="H69">
        <v>1978</v>
      </c>
      <c r="I69">
        <v>60290</v>
      </c>
      <c r="J69">
        <v>153300</v>
      </c>
      <c r="K69">
        <v>9143</v>
      </c>
      <c r="L69">
        <v>8219</v>
      </c>
      <c r="M69">
        <v>4291</v>
      </c>
      <c r="O69" s="5">
        <f>E73-$E$10</f>
        <v>5.0444444444365217</v>
      </c>
      <c r="P69" s="5">
        <f>J69/$J$10</f>
        <v>8.7369095960675356</v>
      </c>
      <c r="Q69" s="5">
        <f>LOG(P69,2)/O69</f>
        <v>0.61991426348515988</v>
      </c>
    </row>
    <row r="70" spans="1:17" x14ac:dyDescent="0.2">
      <c r="A70" t="s">
        <v>29</v>
      </c>
      <c r="B70" t="s">
        <v>68</v>
      </c>
      <c r="C70" t="s">
        <v>86</v>
      </c>
      <c r="D70" t="s">
        <v>125</v>
      </c>
      <c r="E70" s="2">
        <v>44734.825694444437</v>
      </c>
      <c r="F70">
        <v>11880</v>
      </c>
      <c r="G70">
        <v>12410</v>
      </c>
      <c r="H70">
        <v>1978</v>
      </c>
      <c r="I70">
        <v>60290</v>
      </c>
      <c r="J70">
        <v>163900</v>
      </c>
      <c r="K70">
        <v>9141</v>
      </c>
      <c r="L70">
        <v>8202</v>
      </c>
      <c r="M70">
        <v>4392</v>
      </c>
      <c r="O70" s="5">
        <f>E73-$E$10</f>
        <v>5.0444444444365217</v>
      </c>
      <c r="P70" s="5">
        <f t="shared" ref="P70:P72" si="20">J70/$J$10</f>
        <v>9.3410272850324141</v>
      </c>
      <c r="Q70" s="5">
        <f t="shared" ref="Q70:Q71" si="21">LOG(P70,2)/O70</f>
        <v>0.63903592465184489</v>
      </c>
    </row>
    <row r="71" spans="1:17" x14ac:dyDescent="0.2">
      <c r="A71" t="s">
        <v>30</v>
      </c>
      <c r="B71" t="s">
        <v>68</v>
      </c>
      <c r="C71" t="s">
        <v>87</v>
      </c>
      <c r="D71" t="s">
        <v>125</v>
      </c>
      <c r="E71" s="2">
        <v>44734.82916666667</v>
      </c>
      <c r="F71">
        <v>12283</v>
      </c>
      <c r="G71">
        <v>12825</v>
      </c>
      <c r="H71">
        <v>1978</v>
      </c>
      <c r="I71">
        <v>60290</v>
      </c>
      <c r="J71">
        <v>160500</v>
      </c>
      <c r="K71">
        <v>8998</v>
      </c>
      <c r="L71">
        <v>8048</v>
      </c>
      <c r="M71">
        <v>4284</v>
      </c>
      <c r="O71" s="5">
        <f>E73-$E$10</f>
        <v>5.0444444444365217</v>
      </c>
      <c r="P71" s="5">
        <f t="shared" si="20"/>
        <v>9.1472536866851897</v>
      </c>
      <c r="Q71" s="5">
        <f t="shared" si="21"/>
        <v>0.63304070408337421</v>
      </c>
    </row>
    <row r="72" spans="1:17" x14ac:dyDescent="0.2">
      <c r="A72" t="s">
        <v>31</v>
      </c>
      <c r="B72" t="s">
        <v>68</v>
      </c>
      <c r="C72" t="s">
        <v>88</v>
      </c>
      <c r="D72" t="s">
        <v>125</v>
      </c>
      <c r="E72" s="2">
        <v>44734.831250000003</v>
      </c>
      <c r="F72">
        <v>11634</v>
      </c>
      <c r="G72">
        <v>12110</v>
      </c>
      <c r="H72">
        <v>1978</v>
      </c>
      <c r="I72">
        <v>60290</v>
      </c>
      <c r="J72">
        <v>150000</v>
      </c>
      <c r="K72">
        <v>9060</v>
      </c>
      <c r="L72">
        <v>8142</v>
      </c>
      <c r="M72">
        <v>4265</v>
      </c>
      <c r="O72" s="5">
        <f>E73-$E$10</f>
        <v>5.0444444444365217</v>
      </c>
      <c r="P72" s="5">
        <f t="shared" si="20"/>
        <v>8.5488352212011112</v>
      </c>
      <c r="Q72" s="5">
        <f>LOG(P72,2)/O72</f>
        <v>0.61369054616180629</v>
      </c>
    </row>
    <row r="73" spans="1:17" x14ac:dyDescent="0.2">
      <c r="E73" s="2">
        <f>E69</f>
        <v>44734.822916666657</v>
      </c>
      <c r="Q73" s="5">
        <f>AVERAGE(Q69:Q72)</f>
        <v>0.62642035959554621</v>
      </c>
    </row>
    <row r="75" spans="1:17" x14ac:dyDescent="0.2">
      <c r="A75" t="s">
        <v>32</v>
      </c>
      <c r="B75" t="s">
        <v>68</v>
      </c>
      <c r="C75" t="s">
        <v>89</v>
      </c>
      <c r="D75" t="s">
        <v>125</v>
      </c>
      <c r="E75" s="2">
        <v>44734.823611111111</v>
      </c>
      <c r="F75">
        <v>7067</v>
      </c>
      <c r="G75">
        <v>7237</v>
      </c>
      <c r="H75">
        <v>1978</v>
      </c>
      <c r="I75">
        <v>60290</v>
      </c>
      <c r="J75">
        <v>74580</v>
      </c>
      <c r="K75">
        <v>9483</v>
      </c>
      <c r="L75">
        <v>8374</v>
      </c>
      <c r="M75">
        <v>4748</v>
      </c>
      <c r="O75" s="5">
        <f>E79-$E$10</f>
        <v>5.0444444444365217</v>
      </c>
      <c r="P75" s="5">
        <f>J75/$J$10</f>
        <v>4.2504808719811926</v>
      </c>
      <c r="Q75" s="5">
        <f>LOG(P75,2)/O75</f>
        <v>0.41384657729645546</v>
      </c>
    </row>
    <row r="76" spans="1:17" x14ac:dyDescent="0.2">
      <c r="A76" t="s">
        <v>33</v>
      </c>
      <c r="B76" t="s">
        <v>68</v>
      </c>
      <c r="C76" t="s">
        <v>90</v>
      </c>
      <c r="D76" t="s">
        <v>125</v>
      </c>
      <c r="E76" s="2">
        <v>44734.827777777777</v>
      </c>
      <c r="F76">
        <v>7153</v>
      </c>
      <c r="G76">
        <v>7363</v>
      </c>
      <c r="H76">
        <v>1978</v>
      </c>
      <c r="I76">
        <v>60290</v>
      </c>
      <c r="J76">
        <v>91280</v>
      </c>
      <c r="K76">
        <v>9926</v>
      </c>
      <c r="L76">
        <v>8766</v>
      </c>
      <c r="M76">
        <v>5123</v>
      </c>
      <c r="O76" s="5">
        <f>E79-$E$10</f>
        <v>5.0444444444365217</v>
      </c>
      <c r="P76" s="5">
        <f t="shared" ref="P76:P78" si="22">J76/$J$10</f>
        <v>5.2022511932749165</v>
      </c>
      <c r="Q76" s="5">
        <f t="shared" ref="Q76:Q77" si="23">LOG(P76,2)/O76</f>
        <v>0.47163490220040888</v>
      </c>
    </row>
    <row r="77" spans="1:17" x14ac:dyDescent="0.2">
      <c r="A77" t="s">
        <v>34</v>
      </c>
      <c r="B77" t="s">
        <v>68</v>
      </c>
      <c r="C77" t="s">
        <v>91</v>
      </c>
      <c r="D77" t="s">
        <v>125</v>
      </c>
      <c r="E77" s="2">
        <v>44734.829861111109</v>
      </c>
      <c r="F77">
        <v>6839</v>
      </c>
      <c r="G77">
        <v>7016</v>
      </c>
      <c r="H77">
        <v>1978</v>
      </c>
      <c r="I77">
        <v>60290</v>
      </c>
      <c r="J77">
        <v>79200</v>
      </c>
      <c r="K77">
        <v>9824</v>
      </c>
      <c r="L77">
        <v>8698</v>
      </c>
      <c r="M77">
        <v>5008</v>
      </c>
      <c r="O77" s="5">
        <f>E79-$E$10</f>
        <v>5.0444444444365217</v>
      </c>
      <c r="P77" s="5">
        <f t="shared" si="22"/>
        <v>4.513784996794187</v>
      </c>
      <c r="Q77" s="5">
        <f t="shared" si="23"/>
        <v>0.43103610810573306</v>
      </c>
    </row>
    <row r="78" spans="1:17" x14ac:dyDescent="0.2">
      <c r="A78" t="s">
        <v>35</v>
      </c>
      <c r="B78" t="s">
        <v>68</v>
      </c>
      <c r="C78" t="s">
        <v>92</v>
      </c>
      <c r="D78" t="s">
        <v>125</v>
      </c>
      <c r="E78" s="2">
        <v>44734.832638888889</v>
      </c>
      <c r="F78">
        <v>5098</v>
      </c>
      <c r="G78">
        <v>5184</v>
      </c>
      <c r="H78">
        <v>1978</v>
      </c>
      <c r="I78">
        <v>60290</v>
      </c>
      <c r="J78">
        <v>44480</v>
      </c>
      <c r="K78">
        <v>10134</v>
      </c>
      <c r="L78">
        <v>9156</v>
      </c>
      <c r="M78">
        <v>4713</v>
      </c>
      <c r="O78" s="5">
        <f>E79-$E$10</f>
        <v>5.0444444444365217</v>
      </c>
      <c r="P78" s="5">
        <f t="shared" si="22"/>
        <v>2.5350146042601693</v>
      </c>
      <c r="Q78" s="5">
        <f>LOG(P78,2)/O78</f>
        <v>0.26603406448892808</v>
      </c>
    </row>
    <row r="79" spans="1:17" x14ac:dyDescent="0.2">
      <c r="E79" s="2">
        <f>E69</f>
        <v>44734.822916666657</v>
      </c>
      <c r="Q79" s="5">
        <f>AVERAGE(Q75:Q78)</f>
        <v>0.39563791302288137</v>
      </c>
    </row>
    <row r="81" spans="1:17" x14ac:dyDescent="0.2">
      <c r="A81" t="s">
        <v>17</v>
      </c>
      <c r="B81" t="s">
        <v>68</v>
      </c>
      <c r="C81" t="s">
        <v>73</v>
      </c>
      <c r="D81" t="s">
        <v>125</v>
      </c>
      <c r="E81" s="2">
        <v>44734.824305555558</v>
      </c>
      <c r="F81">
        <v>6006</v>
      </c>
      <c r="G81">
        <v>6149</v>
      </c>
      <c r="H81">
        <v>1978</v>
      </c>
      <c r="I81">
        <v>60290</v>
      </c>
      <c r="J81">
        <v>80180</v>
      </c>
      <c r="K81">
        <v>9777</v>
      </c>
      <c r="L81">
        <v>8552</v>
      </c>
      <c r="M81">
        <v>5153</v>
      </c>
      <c r="O81" s="5">
        <f>E85-$E$10</f>
        <v>5.0444444444365217</v>
      </c>
      <c r="P81" s="5">
        <f>J81/$J$10</f>
        <v>4.5696373869060345</v>
      </c>
      <c r="Q81" s="5">
        <f>LOG(P81,2)/O81</f>
        <v>0.43455324212895857</v>
      </c>
    </row>
    <row r="82" spans="1:17" x14ac:dyDescent="0.2">
      <c r="A82" t="s">
        <v>18</v>
      </c>
      <c r="B82" t="s">
        <v>68</v>
      </c>
      <c r="C82" t="s">
        <v>74</v>
      </c>
      <c r="D82" t="s">
        <v>125</v>
      </c>
      <c r="E82" s="2">
        <v>44734.828472222223</v>
      </c>
      <c r="F82">
        <v>5971</v>
      </c>
      <c r="G82">
        <v>6103</v>
      </c>
      <c r="H82">
        <v>1978</v>
      </c>
      <c r="I82">
        <v>60290</v>
      </c>
      <c r="J82">
        <v>71380</v>
      </c>
      <c r="K82">
        <v>9997</v>
      </c>
      <c r="L82">
        <v>8886</v>
      </c>
      <c r="M82">
        <v>4863</v>
      </c>
      <c r="O82" s="5">
        <f>E85-$E$10</f>
        <v>5.0444444444365217</v>
      </c>
      <c r="P82" s="5">
        <f t="shared" ref="P82:P84" si="24">J82/$J$10</f>
        <v>4.0681057205955691</v>
      </c>
      <c r="Q82" s="5">
        <f t="shared" ref="Q82:Q83" si="25">LOG(P82,2)/O82</f>
        <v>0.40130428519243655</v>
      </c>
    </row>
    <row r="83" spans="1:17" x14ac:dyDescent="0.2">
      <c r="A83" t="s">
        <v>19</v>
      </c>
      <c r="B83" t="s">
        <v>68</v>
      </c>
      <c r="C83" t="s">
        <v>75</v>
      </c>
      <c r="D83" t="s">
        <v>125</v>
      </c>
      <c r="E83" s="2">
        <v>44734.830555555563</v>
      </c>
      <c r="F83">
        <v>5299</v>
      </c>
      <c r="G83">
        <v>5394</v>
      </c>
      <c r="H83">
        <v>1978</v>
      </c>
      <c r="I83">
        <v>60290</v>
      </c>
      <c r="J83">
        <v>54500</v>
      </c>
      <c r="K83">
        <v>9838</v>
      </c>
      <c r="L83">
        <v>8903</v>
      </c>
      <c r="M83">
        <v>4639</v>
      </c>
      <c r="O83" s="5">
        <f>E85-$E$10</f>
        <v>5.0444444444365217</v>
      </c>
      <c r="P83" s="5">
        <f t="shared" si="24"/>
        <v>3.1060767970364038</v>
      </c>
      <c r="Q83" s="5">
        <f t="shared" si="25"/>
        <v>0.32413747806728571</v>
      </c>
    </row>
    <row r="84" spans="1:17" x14ac:dyDescent="0.2">
      <c r="A84" t="s">
        <v>20</v>
      </c>
      <c r="B84" t="s">
        <v>68</v>
      </c>
      <c r="C84" t="s">
        <v>76</v>
      </c>
      <c r="D84" t="s">
        <v>125</v>
      </c>
      <c r="E84" s="2">
        <v>44734.833333333343</v>
      </c>
      <c r="F84">
        <v>4517</v>
      </c>
      <c r="G84">
        <v>4579</v>
      </c>
      <c r="H84">
        <v>1978</v>
      </c>
      <c r="I84">
        <v>60290</v>
      </c>
      <c r="J84">
        <v>38720</v>
      </c>
      <c r="K84">
        <v>10523</v>
      </c>
      <c r="L84">
        <v>9620</v>
      </c>
      <c r="M84">
        <v>4966</v>
      </c>
      <c r="O84" s="5">
        <f>E85-$E$10</f>
        <v>5.0444444444365217</v>
      </c>
      <c r="P84" s="5">
        <f t="shared" si="24"/>
        <v>2.2067393317660469</v>
      </c>
      <c r="Q84" s="5">
        <f>LOG(P84,2)/O84</f>
        <v>0.22637105746154826</v>
      </c>
    </row>
    <row r="85" spans="1:17" x14ac:dyDescent="0.2">
      <c r="E85" s="2">
        <f>E69</f>
        <v>44734.822916666657</v>
      </c>
      <c r="Q85" s="5">
        <f>AVERAGE(Q81:Q84)</f>
        <v>0.34659151571255725</v>
      </c>
    </row>
    <row r="91" spans="1:17" x14ac:dyDescent="0.2">
      <c r="L91" t="s">
        <v>131</v>
      </c>
      <c r="M91" t="s">
        <v>132</v>
      </c>
      <c r="N91" t="s">
        <v>133</v>
      </c>
      <c r="O91" t="s">
        <v>134</v>
      </c>
    </row>
    <row r="92" spans="1:17" x14ac:dyDescent="0.2">
      <c r="L92">
        <v>0</v>
      </c>
      <c r="M92" s="5">
        <v>1.0268384576507885</v>
      </c>
      <c r="N92" s="5">
        <v>0.99188373893569382</v>
      </c>
      <c r="O92">
        <v>0.98140154248402345</v>
      </c>
    </row>
    <row r="93" spans="1:17" x14ac:dyDescent="0.2">
      <c r="L93">
        <v>1</v>
      </c>
      <c r="M93" s="5">
        <v>0.99553225085729069</v>
      </c>
      <c r="N93" s="5">
        <v>0.95503963006408243</v>
      </c>
      <c r="O93">
        <v>0.97568220959035457</v>
      </c>
    </row>
    <row r="94" spans="1:17" x14ac:dyDescent="0.2">
      <c r="L94">
        <v>2</v>
      </c>
      <c r="M94" s="5">
        <v>0.78519636460392006</v>
      </c>
      <c r="N94" s="5">
        <v>0.79590941574219687</v>
      </c>
      <c r="O94">
        <v>0.94637686045690661</v>
      </c>
    </row>
    <row r="95" spans="1:17" x14ac:dyDescent="0.2">
      <c r="L95">
        <v>3</v>
      </c>
      <c r="M95" s="5">
        <v>0.45071454050286114</v>
      </c>
      <c r="N95" s="5">
        <v>0.62642035959554621</v>
      </c>
      <c r="O95">
        <v>0.91293446991106775</v>
      </c>
    </row>
    <row r="96" spans="1:17" x14ac:dyDescent="0.2">
      <c r="L96">
        <v>6</v>
      </c>
      <c r="M96" s="5">
        <v>6.1309494661060865E-2</v>
      </c>
      <c r="N96" s="5">
        <v>0.39563791302288137</v>
      </c>
      <c r="O96">
        <v>0.79185688039970747</v>
      </c>
    </row>
    <row r="97" spans="12:15" x14ac:dyDescent="0.2">
      <c r="L97">
        <v>10</v>
      </c>
      <c r="M97" s="5">
        <v>-1.9049980221120769E-2</v>
      </c>
      <c r="N97" s="5">
        <v>0.34659151571255725</v>
      </c>
      <c r="O97">
        <v>0.71330037074360009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2022-06-24T18:58:46Z</dcterms:created>
  <dcterms:modified xsi:type="dcterms:W3CDTF">2022-09-03T02:00:56Z</dcterms:modified>
</cp:coreProperties>
</file>