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SMv3/Prlfr_2/"/>
    </mc:Choice>
  </mc:AlternateContent>
  <xr:revisionPtr revIDLastSave="0" documentId="13_ncr:1_{949488E0-91BA-0B44-AEE1-9BCC6AC96A19}" xr6:coauthVersionLast="47" xr6:coauthVersionMax="47" xr10:uidLastSave="{00000000-0000-0000-0000-000000000000}"/>
  <bookViews>
    <workbookView xWindow="240" yWindow="2920" windowWidth="28560" windowHeight="13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2" i="1" l="1"/>
  <c r="K82" i="1"/>
  <c r="J82" i="1"/>
  <c r="L76" i="1"/>
  <c r="K76" i="1"/>
  <c r="J76" i="1"/>
  <c r="L70" i="1"/>
  <c r="K70" i="1"/>
  <c r="J70" i="1"/>
  <c r="L64" i="1"/>
  <c r="K64" i="1"/>
  <c r="J64" i="1"/>
  <c r="L58" i="1"/>
  <c r="K58" i="1"/>
  <c r="J58" i="1"/>
  <c r="L52" i="1"/>
  <c r="K52" i="1"/>
  <c r="J52" i="1"/>
  <c r="L45" i="1"/>
  <c r="K45" i="1"/>
  <c r="J45" i="1"/>
  <c r="L39" i="1"/>
  <c r="K39" i="1"/>
  <c r="J39" i="1"/>
  <c r="L33" i="1"/>
  <c r="K33" i="1"/>
  <c r="J33" i="1"/>
  <c r="L27" i="1"/>
  <c r="K27" i="1"/>
  <c r="J27" i="1"/>
  <c r="L21" i="1"/>
  <c r="K21" i="1"/>
  <c r="J21" i="1"/>
  <c r="K15" i="1"/>
  <c r="L15" i="1"/>
  <c r="J15" i="1"/>
  <c r="P81" i="1"/>
  <c r="Q81" i="1" s="1"/>
  <c r="Q80" i="1"/>
  <c r="P80" i="1"/>
  <c r="P79" i="1"/>
  <c r="Q79" i="1" s="1"/>
  <c r="Q78" i="1"/>
  <c r="P78" i="1"/>
  <c r="P75" i="1"/>
  <c r="Q75" i="1" s="1"/>
  <c r="P74" i="1"/>
  <c r="Q74" i="1" s="1"/>
  <c r="P73" i="1"/>
  <c r="Q73" i="1" s="1"/>
  <c r="P72" i="1"/>
  <c r="Q72" i="1" s="1"/>
  <c r="Q76" i="1" s="1"/>
  <c r="P69" i="1"/>
  <c r="Q69" i="1" s="1"/>
  <c r="Q68" i="1"/>
  <c r="P68" i="1"/>
  <c r="P67" i="1"/>
  <c r="Q67" i="1" s="1"/>
  <c r="Q66" i="1"/>
  <c r="P66" i="1"/>
  <c r="Q63" i="1"/>
  <c r="P63" i="1"/>
  <c r="Q62" i="1"/>
  <c r="P62" i="1"/>
  <c r="Q61" i="1"/>
  <c r="P61" i="1"/>
  <c r="Q60" i="1"/>
  <c r="Q64" i="1" s="1"/>
  <c r="P60" i="1"/>
  <c r="P57" i="1"/>
  <c r="Q57" i="1" s="1"/>
  <c r="Q56" i="1"/>
  <c r="P56" i="1"/>
  <c r="P55" i="1"/>
  <c r="Q55" i="1" s="1"/>
  <c r="Q54" i="1"/>
  <c r="P54" i="1"/>
  <c r="P51" i="1"/>
  <c r="Q51" i="1" s="1"/>
  <c r="P50" i="1"/>
  <c r="Q50" i="1" s="1"/>
  <c r="P49" i="1"/>
  <c r="Q49" i="1" s="1"/>
  <c r="P48" i="1"/>
  <c r="Q48" i="1" s="1"/>
  <c r="P44" i="1"/>
  <c r="Q44" i="1" s="1"/>
  <c r="P43" i="1"/>
  <c r="Q43" i="1" s="1"/>
  <c r="P42" i="1"/>
  <c r="Q42" i="1" s="1"/>
  <c r="P41" i="1"/>
  <c r="Q41" i="1" s="1"/>
  <c r="Q45" i="1" s="1"/>
  <c r="P38" i="1"/>
  <c r="Q38" i="1" s="1"/>
  <c r="P37" i="1"/>
  <c r="Q37" i="1" s="1"/>
  <c r="P36" i="1"/>
  <c r="Q36" i="1" s="1"/>
  <c r="P35" i="1"/>
  <c r="Q35" i="1" s="1"/>
  <c r="P32" i="1"/>
  <c r="Q32" i="1" s="1"/>
  <c r="Q31" i="1"/>
  <c r="P31" i="1"/>
  <c r="P30" i="1"/>
  <c r="Q30" i="1" s="1"/>
  <c r="Q29" i="1"/>
  <c r="P29" i="1"/>
  <c r="P26" i="1"/>
  <c r="Q26" i="1" s="1"/>
  <c r="P25" i="1"/>
  <c r="Q25" i="1" s="1"/>
  <c r="Q24" i="1"/>
  <c r="P24" i="1"/>
  <c r="P23" i="1"/>
  <c r="Q23" i="1" s="1"/>
  <c r="Q27" i="1" s="1"/>
  <c r="Q20" i="1"/>
  <c r="P20" i="1"/>
  <c r="P19" i="1"/>
  <c r="Q19" i="1" s="1"/>
  <c r="Q18" i="1"/>
  <c r="P18" i="1"/>
  <c r="P17" i="1"/>
  <c r="Q17" i="1" s="1"/>
  <c r="Q15" i="1"/>
  <c r="Q12" i="1"/>
  <c r="Q13" i="1"/>
  <c r="Q14" i="1"/>
  <c r="Q11" i="1"/>
  <c r="P12" i="1"/>
  <c r="P13" i="1"/>
  <c r="P14" i="1"/>
  <c r="P11" i="1"/>
  <c r="O81" i="1"/>
  <c r="O80" i="1"/>
  <c r="O79" i="1"/>
  <c r="O78" i="1"/>
  <c r="O75" i="1"/>
  <c r="O74" i="1"/>
  <c r="O73" i="1"/>
  <c r="O72" i="1"/>
  <c r="O69" i="1"/>
  <c r="O68" i="1"/>
  <c r="O67" i="1"/>
  <c r="O66" i="1"/>
  <c r="O63" i="1"/>
  <c r="O62" i="1"/>
  <c r="O61" i="1"/>
  <c r="O60" i="1"/>
  <c r="O57" i="1"/>
  <c r="O56" i="1"/>
  <c r="O55" i="1"/>
  <c r="O54" i="1"/>
  <c r="O51" i="1"/>
  <c r="O50" i="1"/>
  <c r="O49" i="1"/>
  <c r="O48" i="1"/>
  <c r="O44" i="1"/>
  <c r="O43" i="1"/>
  <c r="O42" i="1"/>
  <c r="O41" i="1"/>
  <c r="O38" i="1"/>
  <c r="O37" i="1"/>
  <c r="O36" i="1"/>
  <c r="O35" i="1"/>
  <c r="O32" i="1"/>
  <c r="O31" i="1"/>
  <c r="O30" i="1"/>
  <c r="O29" i="1"/>
  <c r="O26" i="1"/>
  <c r="O25" i="1"/>
  <c r="O24" i="1"/>
  <c r="O23" i="1"/>
  <c r="O20" i="1"/>
  <c r="O19" i="1"/>
  <c r="O18" i="1"/>
  <c r="O17" i="1"/>
  <c r="O14" i="1"/>
  <c r="O13" i="1"/>
  <c r="O12" i="1"/>
  <c r="O11" i="1"/>
  <c r="K8" i="1"/>
  <c r="L8" i="1"/>
  <c r="J8" i="1"/>
  <c r="Q82" i="1" l="1"/>
  <c r="Q70" i="1"/>
  <c r="Q58" i="1"/>
  <c r="Q52" i="1"/>
  <c r="Q39" i="1"/>
  <c r="Q33" i="1"/>
  <c r="Q21" i="1"/>
</calcChain>
</file>

<file path=xl/sharedStrings.xml><?xml version="1.0" encoding="utf-8"?>
<sst xmlns="http://schemas.openxmlformats.org/spreadsheetml/2006/main" count="267" uniqueCount="133">
  <si>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</si>
  <si>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</si>
  <si>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</si>
  <si>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</si>
  <si>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</si>
  <si>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</si>
  <si>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</si>
  <si>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</si>
  <si>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</si>
  <si>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</si>
  <si>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</si>
  <si>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</si>
  <si>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</si>
  <si>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SM_0mM_1</t>
  </si>
  <si>
    <t>SM_0mM_2</t>
  </si>
  <si>
    <t>SM_0mM_3</t>
  </si>
  <si>
    <t>SM_0mM_4</t>
  </si>
  <si>
    <t>SM_10mM_1</t>
  </si>
  <si>
    <t>SM_10mM_2</t>
  </si>
  <si>
    <t>SM_10mM_3</t>
  </si>
  <si>
    <t>SM_10mM_4</t>
  </si>
  <si>
    <t>SM_1mM_1</t>
  </si>
  <si>
    <t>SM_1mM_2</t>
  </si>
  <si>
    <t>SM_1mM_3</t>
  </si>
  <si>
    <t>SM_1mM_4</t>
  </si>
  <si>
    <t>SM_2mM_1</t>
  </si>
  <si>
    <t>SM_2mM_2</t>
  </si>
  <si>
    <t>SM_2mM_3</t>
  </si>
  <si>
    <t>SM_2mM_4</t>
  </si>
  <si>
    <t>SM_3mM_1</t>
  </si>
  <si>
    <t>SM_3mM_2</t>
  </si>
  <si>
    <t>SM_3mM_3</t>
  </si>
  <si>
    <t>SM_3mM_4</t>
  </si>
  <si>
    <t>SM_6mM_1</t>
  </si>
  <si>
    <t>SM_6mM_2</t>
  </si>
  <si>
    <t>SM_6mM_3</t>
  </si>
  <si>
    <t>SM_6mM_4</t>
  </si>
  <si>
    <t>t0_1</t>
  </si>
  <si>
    <t>t0_2</t>
  </si>
  <si>
    <t>t0_3</t>
  </si>
  <si>
    <t>t0_4</t>
  </si>
  <si>
    <t>t0_5</t>
  </si>
  <si>
    <t>t0_6</t>
  </si>
  <si>
    <t>vec_0mM_1</t>
  </si>
  <si>
    <t>vec_0mM_2</t>
  </si>
  <si>
    <t>vec_0mM_3</t>
  </si>
  <si>
    <t>vec_0mM_4</t>
  </si>
  <si>
    <t>vec_10mM_1</t>
  </si>
  <si>
    <t>vec_10mM_2</t>
  </si>
  <si>
    <t>vec_10mM_3</t>
  </si>
  <si>
    <t>vec_10mM_4</t>
  </si>
  <si>
    <t>vec_1mM_1</t>
  </si>
  <si>
    <t>vec_1mM_2</t>
  </si>
  <si>
    <t>vec_1mM_3</t>
  </si>
  <si>
    <t>vec_1mM_4</t>
  </si>
  <si>
    <t>vec_2mM_1</t>
  </si>
  <si>
    <t>vec_2mM_2</t>
  </si>
  <si>
    <t>vec_2mM_3</t>
  </si>
  <si>
    <t>vec_2mM_4</t>
  </si>
  <si>
    <t>vec_3mM_1</t>
  </si>
  <si>
    <t>vec_3mM_2</t>
  </si>
  <si>
    <t>vec_3mM_3</t>
  </si>
  <si>
    <t>vec_3mM_4</t>
  </si>
  <si>
    <t>vec_6mM_1</t>
  </si>
  <si>
    <t>vec_6mM_2</t>
  </si>
  <si>
    <t>vec_6mM_3</t>
  </si>
  <si>
    <t>vec_6mM_4</t>
  </si>
  <si>
    <t>H1299-Nuc-RFP_Asp-levels_post-salvage</t>
  </si>
  <si>
    <t>H1299-Nuc-RFP_Asp-levels_post-salvage_SM_0mM_1_ 5 Sep 2022_01.#m4</t>
  </si>
  <si>
    <t>H1299-Nuc-RFP_Asp-levels_post-salvage_SM_0mM_2_ 5 Sep 2022_01.#m4</t>
  </si>
  <si>
    <t>H1299-Nuc-RFP_Asp-levels_post-salvage_SM_0mM_3_ 5 Sep 2022_01.#m4</t>
  </si>
  <si>
    <t>H1299-Nuc-RFP_Asp-levels_post-salvage_SM_0mM_4_ 5 Sep 2022_01.#m4</t>
  </si>
  <si>
    <t>H1299-Nuc-RFP_Asp-levels_post-salvage_SM_10mM_1_ 8 Sep 2022_01.#m4</t>
  </si>
  <si>
    <t>H1299-Nuc-RFP_Asp-levels_post-salvage_SM_10mM_2_ 8 Sep 2022_01.#m4</t>
  </si>
  <si>
    <t>H1299-Nuc-RFP_Asp-levels_post-salvage_SM_10mM_3_ 8 Sep 2022_01.#m4</t>
  </si>
  <si>
    <t>H1299-Nuc-RFP_Asp-levels_post-salvage_SM_10mM_4_ 8 Sep 2022_01.#m4</t>
  </si>
  <si>
    <t>H1299-Nuc-RFP_Asp-levels_post-salvage_SM_1mM_1_ 5 Sep 2022_01.#m4</t>
  </si>
  <si>
    <t>H1299-Nuc-RFP_Asp-levels_post-salvage_SM_1mM_2_ 5 Sep 2022_01.#m4</t>
  </si>
  <si>
    <t>H1299-Nuc-RFP_Asp-levels_post-salvage_SM_1mM_3_ 5 Sep 2022_01.#m4</t>
  </si>
  <si>
    <t>H1299-Nuc-RFP_Asp-levels_post-salvage_SM_1mM_4_ 5 Sep 2022_01.#m4</t>
  </si>
  <si>
    <t>H1299-Nuc-RFP_Asp-levels_post-salvage_SM_2mM_1_ 5 Sep 2022_01.#m4</t>
  </si>
  <si>
    <t>H1299-Nuc-RFP_Asp-levels_post-salvage_SM_2mM_2_ 5 Sep 2022_01.#m4</t>
  </si>
  <si>
    <t>H1299-Nuc-RFP_Asp-levels_post-salvage_SM_2mM_3_ 5 Sep 2022_01.#m4</t>
  </si>
  <si>
    <t>H1299-Nuc-RFP_Asp-levels_post-salvage_SM_2mM_4_ 5 Sep 2022_01.#m4</t>
  </si>
  <si>
    <t>H1299-Nuc-RFP_Asp-levels_post-salvage_SM_3mM_1_ 8 Sep 2022_01.#m4</t>
  </si>
  <si>
    <t>H1299-Nuc-RFP_Asp-levels_post-salvage_SM_3mM_2_ 8 Sep 2022_01.#m4</t>
  </si>
  <si>
    <t>H1299-Nuc-RFP_Asp-levels_post-salvage_SM_3mM_3_ 8 Sep 2022_01.#m4</t>
  </si>
  <si>
    <t>H1299-Nuc-RFP_Asp-levels_post-salvage_SM_3mM_4_ 8 Sep 2022_01.#m4</t>
  </si>
  <si>
    <t>H1299-Nuc-RFP_Asp-levels_post-salvage_SM_6mM_1_ 8 Sep 2022_01.#m4</t>
  </si>
  <si>
    <t>H1299-Nuc-RFP_Asp-levels_post-salvage_SM_6mM_2_ 8 Sep 2022_01.#m4</t>
  </si>
  <si>
    <t>H1299-Nuc-RFP_Asp-levels_post-salvage_SM_6mM_3_ 8 Sep 2022_01.#m4</t>
  </si>
  <si>
    <t>H1299-Nuc-RFP_Asp-levels_post-salvage_SM_6mM_4_ 8 Sep 2022_01.#m4</t>
  </si>
  <si>
    <t>H1299-Nuc-RFP_Asp-levels_post-salvage_t0_1_ 1 Sep 2022_01.#m4</t>
  </si>
  <si>
    <t>H1299-Nuc-RFP_Asp-levels_post-salvage_t0_2_ 1 Sep 2022_01.#m4</t>
  </si>
  <si>
    <t>H1299-Nuc-RFP_Asp-levels_post-salvage_t0_3_ 1 Sep 2022_01.#m4</t>
  </si>
  <si>
    <t>H1299-Nuc-RFP_Asp-levels_post-salvage_t0_4_ 1 Sep 2022_01.#m4</t>
  </si>
  <si>
    <t>H1299-Nuc-RFP_Asp-levels_post-salvage_t0_5_ 1 Sep 2022_01.#m4</t>
  </si>
  <si>
    <t>H1299-Nuc-RFP_Asp-levels_post-salvage_t0_6_ 1 Sep 2022_01.#m4</t>
  </si>
  <si>
    <t>H1299-Nuc-RFP_Asp-levels_post-salvage_vec_0mM_1_ 5 Sep 2022_01.#m4</t>
  </si>
  <si>
    <t>H1299-Nuc-RFP_Asp-levels_post-salvage_vec_0mM_2_ 5 Sep 2022_01.#m4</t>
  </si>
  <si>
    <t>H1299-Nuc-RFP_Asp-levels_post-salvage_vec_0mM_3_ 5 Sep 2022_01.#m4</t>
  </si>
  <si>
    <t>H1299-Nuc-RFP_Asp-levels_post-salvage_vec_0mM_4_ 5 Sep 2022_01.#m4</t>
  </si>
  <si>
    <t>H1299-Nuc-RFP_Asp-levels_post-salvage_vec_10mM_1_ 8 Sep 2022_01.#m4</t>
  </si>
  <si>
    <t>H1299-Nuc-RFP_Asp-levels_post-salvage_vec_10mM_2_ 8 Sep 2022_01.#m4</t>
  </si>
  <si>
    <t>H1299-Nuc-RFP_Asp-levels_post-salvage_vec_10mM_3_ 8 Sep 2022_01.#m4</t>
  </si>
  <si>
    <t>H1299-Nuc-RFP_Asp-levels_post-salvage_vec_10mM_4_ 8 Sep 2022_01.#m4</t>
  </si>
  <si>
    <t>H1299-Nuc-RFP_Asp-levels_post-salvage_vec_1mM_1_ 5 Sep 2022_01.#m4</t>
  </si>
  <si>
    <t>H1299-Nuc-RFP_Asp-levels_post-salvage_vec_1mM_2_ 5 Sep 2022_01.#m4</t>
  </si>
  <si>
    <t>H1299-Nuc-RFP_Asp-levels_post-salvage_vec_1mM_3_ 5 Sep 2022_01.#m4</t>
  </si>
  <si>
    <t>H1299-Nuc-RFP_Asp-levels_post-salvage_vec_1mM_4_ 5 Sep 2022_01.#m4</t>
  </si>
  <si>
    <t>H1299-Nuc-RFP_Asp-levels_post-salvage_vec_2mM_1_ 5 Sep 2022_01.#m4</t>
  </si>
  <si>
    <t>H1299-Nuc-RFP_Asp-levels_post-salvage_vec_2mM_2_ 5 Sep 2022_01.#m4</t>
  </si>
  <si>
    <t>H1299-Nuc-RFP_Asp-levels_post-salvage_vec_2mM_3_ 5 Sep 2022_01.#m4</t>
  </si>
  <si>
    <t>H1299-Nuc-RFP_Asp-levels_post-salvage_vec_2mM_4_ 5 Sep 2022_01.#m4</t>
  </si>
  <si>
    <t>H1299-Nuc-RFP_Asp-levels_post-salvage_vec_3mM_1_ 8 Sep 2022_01.#m4</t>
  </si>
  <si>
    <t>H1299-Nuc-RFP_Asp-levels_post-salvage_vec_3mM_2_ 8 Sep 2022_01.#m4</t>
  </si>
  <si>
    <t>H1299-Nuc-RFP_Asp-levels_post-salvage_vec_3mM_3_ 8 Sep 2022_01.#m4</t>
  </si>
  <si>
    <t>H1299-Nuc-RFP_Asp-levels_post-salvage_vec_3mM_4_ 8 Sep 2022_01.#m4</t>
  </si>
  <si>
    <t>H1299-Nuc-RFP_Asp-levels_post-salvage_vec_6mM_1_ 8 Sep 2022_01.#m4</t>
  </si>
  <si>
    <t>H1299-Nuc-RFP_Asp-levels_post-salvage_vec_6mM_2_ 8 Sep 2022_01.#m4</t>
  </si>
  <si>
    <t>H1299-Nuc-RFP_Asp-levels_post-salvage_vec_6mM_3_ 8 Sep 2022_01.#m4</t>
  </si>
  <si>
    <t>H1299-Nuc-RFP_Asp-levels_post-salvage_vec_6mM_4_ 8 Sep 2022_01.#m4</t>
  </si>
  <si>
    <t>Volumetric,  1000  uL</t>
  </si>
  <si>
    <t>Volumetric,  2000  uL</t>
  </si>
  <si>
    <t>Delta time</t>
  </si>
  <si>
    <t>Fold cells</t>
  </si>
  <si>
    <t>Prlfr</t>
  </si>
  <si>
    <t>Avg</t>
  </si>
  <si>
    <t>Met</t>
  </si>
  <si>
    <t>Vec</t>
  </si>
  <si>
    <t>SM</t>
  </si>
  <si>
    <t>Mean cell size</t>
  </si>
  <si>
    <t>cell_size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</si>
</sst>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Sheet1!$G$87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Sheet1!$F$88:$F$93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Sheet1!$G$88:$G$93</c:f>
              <c:numCache>
                <c:formatCode>General</c:formatCode>
                <c:ptCount val="6"/>
                <c:pt idx="0">
                  <c:v>1.116388146413887</c:v>
                </c:pt>
                <c:pt idx="1">
                  <c:v>0.92336408835621075</c:v>
                </c:pt>
                <c:pt idx="2">
                  <c:v>0.55732300544486091</c:v>
                </c:pt>
                <c:pt idx="3">
                  <c:v>0.24885470736288368</c:v>
                </c:pt>
                <c:pt idx="4">
                  <c:v>1.8240938809260168E-2</c:v>
                </c:pt>
                <c:pt idx="5">
                  <c:v>-4.2349211115609423E-2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F1-944F-A8D0-789076643AFC}"/>
            </c:ext>
          </c:extLst>
        </c:ser>
        <c:ser>
          <c:idx val="1"/>
          <c:order val="1"/>
          <c:tx>
            <c:strRef>
              <c:f>Sheet1!$H$87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Sheet1!$F$88:$F$93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Sheet1!$H$88:$H$93</c:f>
              <c:numCache>
                <c:formatCode>General</c:formatCode>
                <c:ptCount val="6"/>
                <c:pt idx="0">
                  <c:v>1.1150538719269285</c:v>
                </c:pt>
                <c:pt idx="1">
                  <c:v>0.9946240821224096</c:v>
                </c:pt>
                <c:pt idx="2">
                  <c:v>0.73078418702957326</c:v>
                </c:pt>
                <c:pt idx="3">
                  <c:v>0.56874000276571901</c:v>
                </c:pt>
                <c:pt idx="4">
                  <c:v>0.34977099364677172</c:v>
                </c:pt>
                <c:pt idx="5">
                  <c:v>0.30524216578812402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F1-944F-A8D0-78907664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25024"/>
        <c:axId val="1777844416"/>
      </c:scatterChart>
      <c:valAx>
        <c:axId val="174162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44416"/>
        <c:crosses val="autoZero"/>
        <c:crossBetween val="midCat"/>
      </c:valAx>
      <c:valAx>
        <c:axId val="17778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2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Sheet1!$G$105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Sheet1!$F$106:$F$111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Sheet1!$G$106:$G$111</c:f>
              <c:numCache>
                <c:formatCode>General</c:formatCode>
                <c:ptCount val="6"/>
                <c:pt idx="0">
                  <c:v>6294.75</c:v>
                </c:pt>
                <c:pt idx="1">
                  <c:v>7009.5</c:v>
                </c:pt>
                <c:pt idx="2">
                  <c:v>9093.25</c:v>
                </c:pt>
                <c:pt idx="3">
                  <c:v>12125.75</c:v>
                </c:pt>
                <c:pt idx="4">
                  <c:v>14259</c:v>
                </c:pt>
                <c:pt idx="5">
                  <c:v>14098.5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5-F141-B961-2AA0134B0A2D}"/>
            </c:ext>
          </c:extLst>
        </c:ser>
        <c:ser>
          <c:idx val="1"/>
          <c:order val="1"/>
          <c:tx>
            <c:strRef>
              <c:f>Sheet1!$H$105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Sheet1!$F$106:$F$111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Sheet1!$H$106:$H$111</c:f>
              <c:numCache>
                <c:formatCode>General</c:formatCode>
                <c:ptCount val="6"/>
                <c:pt idx="0">
                  <c:v>6280.25</c:v>
                </c:pt>
                <c:pt idx="1">
                  <c:v>6848.5</c:v>
                </c:pt>
                <c:pt idx="2">
                  <c:v>7847.5</c:v>
                </c:pt>
                <c:pt idx="3">
                  <c:v>8612.25</c:v>
                </c:pt>
                <c:pt idx="4">
                  <c:v>10316.5</c:v>
                </c:pt>
                <c:pt idx="5">
                  <c:v>10116.5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F5-F141-B961-2AA0134B0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131584"/>
        <c:axId val="1738482352"/>
      </c:scatterChart>
      <c:valAx>
        <c:axId val="177213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82352"/>
        <c:crosses val="autoZero"/>
        <c:crossBetween val="midCat"/>
      </c:valAx>
      <c:valAx>
        <c:axId val="17384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3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Sheet1!$G$122</c:f>
              <c:strCache>
                <c:ptCount val="1"/>
                <c:pt idx="0">
                  <c:v>cell_size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3413167104111988E-2"/>
                  <c:y val="-0.524959171770195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Sheet1!$F$123:$F$134</c:f>
              <c:numCache>
                <c:formatCode>General</c:formatCode>
                <c:ptCount val="12"/>
                <c:pt idx="0">
                  <c:v>1.116388146413887</c:v>
                </c:pt>
                <c:pt idx="1">
                  <c:v>0.92336408835621075</c:v>
                </c:pt>
                <c:pt idx="2">
                  <c:v>0.55732300544486091</c:v>
                </c:pt>
                <c:pt idx="3">
                  <c:v>0.24885470736288368</c:v>
                </c:pt>
                <c:pt idx="4">
                  <c:v>1.8240938809260168E-2</c:v>
                </c:pt>
                <c:pt idx="5">
                  <c:v>-4.2349211115609423E-2</c:v>
                </c:pt>
                <c:pt idx="6">
                  <c:v>1.1150538719269285</c:v>
                </c:pt>
                <c:pt idx="7">
                  <c:v>0.9946240821224096</c:v>
                </c:pt>
                <c:pt idx="8">
                  <c:v>0.73078418702957326</c:v>
                </c:pt>
                <c:pt idx="9">
                  <c:v>0.56874000276571901</c:v>
                </c:pt>
                <c:pt idx="10">
                  <c:v>0.34977099364677172</c:v>
                </c:pt>
                <c:pt idx="11">
                  <c:v>0.30524216578812402</c:v>
                </c:pt>
              </c:numCache>
            </c:numRef>
          </c:xVal>
          <c:yVal>
            <c:numRef>
              <c:f>Sheet1!$G$123:$G$134</c:f>
              <c:numCache>
                <c:formatCode>General</c:formatCode>
                <c:ptCount val="12"/>
                <c:pt idx="0">
                  <c:v>6294.75</c:v>
                </c:pt>
                <c:pt idx="1">
                  <c:v>7009.5</c:v>
                </c:pt>
                <c:pt idx="2">
                  <c:v>9093.25</c:v>
                </c:pt>
                <c:pt idx="3">
                  <c:v>12125.75</c:v>
                </c:pt>
                <c:pt idx="4">
                  <c:v>14259</c:v>
                </c:pt>
                <c:pt idx="5">
                  <c:v>14098.5</c:v>
                </c:pt>
                <c:pt idx="6">
                  <c:v>6280.25</c:v>
                </c:pt>
                <c:pt idx="7">
                  <c:v>6848.5</c:v>
                </c:pt>
                <c:pt idx="8">
                  <c:v>7847.5</c:v>
                </c:pt>
                <c:pt idx="9">
                  <c:v>8612.25</c:v>
                </c:pt>
                <c:pt idx="10">
                  <c:v>10316.5</c:v>
                </c:pt>
                <c:pt idx="11">
                  <c:v>10116.5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8-204B-9618-3A1ADE4A2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025744"/>
        <c:axId val="1741362672"/>
      </c:scatterChart>
      <c:valAx>
        <c:axId val="177802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62672"/>
        <c:crosses val="autoZero"/>
        <c:crossBetween val="midCat"/>
      </c:valAx>
      <c:valAx>
        <c:axId val="17413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83</xdr:row>
      <xdr:rowOff>82550</xdr:rowOff>
    </xdr:from>
    <xdr:to>
      <xdr:col>16</xdr:col>
      <xdr:colOff>158750</xdr:colOff>
      <xdr:row>97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DEA9A-2834-DAD2-3780-EDBE6705E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260350</xdr:colOff>
      <xdr:row>102</xdr:row>
      <xdr:rowOff>6350</xdr:rowOff>
    </xdr:from>
    <xdr:to>
      <xdr:col>16</xdr:col>
      <xdr:colOff>82550</xdr:colOff>
      <xdr:row>116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5958E-B33D-75AA-4F2B-BE993FBDF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387350</xdr:colOff>
      <xdr:row>120</xdr:row>
      <xdr:rowOff>107950</xdr:rowOff>
    </xdr:from>
    <xdr:to>
      <xdr:col>15</xdr:col>
      <xdr:colOff>209550</xdr:colOff>
      <xdr:row>134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397CD-4070-DE84-FE34-03DB83E90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"/>
  <sheetViews>
    <sheetView tabSelected="1" topLeftCell="A114" workbookViewId="0">
      <selection activeCell="Q120" sqref="Q120"/>
    </sheetView>
  </sheetViews>
  <sheetFormatPr baseColWidth="10" defaultColWidth="8.83203125" defaultRowHeight="15" x14ac:dyDescent="0.2"/>
  <cols>
    <col min="1" max="1" width="11.33203125" bestFit="1" customWidth="1"/>
    <col min="5" max="5" width="17.6640625" bestFit="1" customWidth="1"/>
    <col min="15" max="15" width="9.33203125" bestFit="1" customWidth="1"/>
    <col min="16" max="16" width="8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124</v>
      </c>
      <c r="P1" s="3" t="s">
        <v>125</v>
      </c>
      <c r="Q1" s="3" t="s">
        <v>126</v>
      </c>
    </row>
    <row r="2" spans="1:17" x14ac:dyDescent="0.2">
      <c r="A2" t="s">
        <v>37</v>
      </c>
      <c r="B2" t="s">
        <v>67</v>
      </c>
      <c r="C2" t="s">
        <v>92</v>
      </c>
      <c r="D2" t="s">
        <v>123</v>
      </c>
      <c r="E2" s="2">
        <v>44805.930555555547</v>
      </c>
      <c r="F2">
        <v>1661</v>
      </c>
      <c r="G2">
        <v>1665</v>
      </c>
      <c r="H2">
        <v>1978</v>
      </c>
      <c r="I2">
        <v>60290</v>
      </c>
      <c r="J2">
        <v>12170</v>
      </c>
      <c r="K2">
        <v>6746</v>
      </c>
      <c r="L2">
        <v>6412</v>
      </c>
      <c r="M2">
        <v>2098</v>
      </c>
    </row>
    <row r="3" spans="1:17" x14ac:dyDescent="0.2">
      <c r="A3" t="s">
        <v>38</v>
      </c>
      <c r="B3" t="s">
        <v>67</v>
      </c>
      <c r="C3" t="s">
        <v>93</v>
      </c>
      <c r="D3" t="s">
        <v>123</v>
      </c>
      <c r="E3" s="2">
        <v>44805.931250000001</v>
      </c>
      <c r="F3">
        <v>1695</v>
      </c>
      <c r="G3">
        <v>1700</v>
      </c>
      <c r="H3">
        <v>1978</v>
      </c>
      <c r="I3">
        <v>60290</v>
      </c>
      <c r="J3">
        <v>11940</v>
      </c>
      <c r="K3">
        <v>6741</v>
      </c>
      <c r="L3">
        <v>6253</v>
      </c>
      <c r="M3">
        <v>2386</v>
      </c>
    </row>
    <row r="4" spans="1:17" x14ac:dyDescent="0.2">
      <c r="A4" t="s">
        <v>39</v>
      </c>
      <c r="B4" t="s">
        <v>67</v>
      </c>
      <c r="C4" t="s">
        <v>94</v>
      </c>
      <c r="D4" t="s">
        <v>123</v>
      </c>
      <c r="E4" s="2">
        <v>44805.931944444441</v>
      </c>
      <c r="F4">
        <v>1858</v>
      </c>
      <c r="G4">
        <v>1864</v>
      </c>
      <c r="H4">
        <v>1978</v>
      </c>
      <c r="I4">
        <v>60290</v>
      </c>
      <c r="J4">
        <v>13680</v>
      </c>
      <c r="K4">
        <v>6834</v>
      </c>
      <c r="L4">
        <v>6465</v>
      </c>
      <c r="M4">
        <v>2530</v>
      </c>
    </row>
    <row r="5" spans="1:17" x14ac:dyDescent="0.2">
      <c r="A5" t="s">
        <v>40</v>
      </c>
      <c r="B5" t="s">
        <v>67</v>
      </c>
      <c r="C5" t="s">
        <v>95</v>
      </c>
      <c r="D5" t="s">
        <v>123</v>
      </c>
      <c r="E5" s="2">
        <v>44805.933333333327</v>
      </c>
      <c r="F5">
        <v>1754</v>
      </c>
      <c r="G5">
        <v>1759</v>
      </c>
      <c r="H5">
        <v>1978</v>
      </c>
      <c r="I5">
        <v>60290</v>
      </c>
      <c r="J5">
        <v>12770</v>
      </c>
      <c r="K5">
        <v>6779</v>
      </c>
      <c r="L5">
        <v>6366</v>
      </c>
      <c r="M5">
        <v>2518</v>
      </c>
    </row>
    <row r="6" spans="1:17" x14ac:dyDescent="0.2">
      <c r="A6" t="s">
        <v>41</v>
      </c>
      <c r="B6" t="s">
        <v>67</v>
      </c>
      <c r="C6" t="s">
        <v>96</v>
      </c>
      <c r="D6" t="s">
        <v>123</v>
      </c>
      <c r="E6" s="2">
        <v>44805.934027777781</v>
      </c>
      <c r="F6">
        <v>1765</v>
      </c>
      <c r="G6">
        <v>1770</v>
      </c>
      <c r="H6">
        <v>1978</v>
      </c>
      <c r="I6">
        <v>60290</v>
      </c>
      <c r="J6">
        <v>12500</v>
      </c>
      <c r="K6">
        <v>6898</v>
      </c>
      <c r="L6">
        <v>6451</v>
      </c>
      <c r="M6">
        <v>2706</v>
      </c>
    </row>
    <row r="7" spans="1:17" x14ac:dyDescent="0.2">
      <c r="A7" t="s">
        <v>42</v>
      </c>
      <c r="B7" t="s">
        <v>67</v>
      </c>
      <c r="C7" t="s">
        <v>97</v>
      </c>
      <c r="D7" t="s">
        <v>123</v>
      </c>
      <c r="E7" s="2">
        <v>44805.93472222222</v>
      </c>
      <c r="F7">
        <v>1728</v>
      </c>
      <c r="G7">
        <v>1733</v>
      </c>
      <c r="H7">
        <v>1978</v>
      </c>
      <c r="I7">
        <v>60290</v>
      </c>
      <c r="J7">
        <v>12220</v>
      </c>
      <c r="K7">
        <v>6821</v>
      </c>
      <c r="L7">
        <v>6499</v>
      </c>
      <c r="M7">
        <v>2293</v>
      </c>
    </row>
    <row r="8" spans="1:17" x14ac:dyDescent="0.2">
      <c r="A8" t="s">
        <v>127</v>
      </c>
      <c r="J8" s="4">
        <f>AVERAGE(J2:J7)</f>
        <v>12546.666666666666</v>
      </c>
      <c r="K8" s="4">
        <f t="shared" ref="K8:L8" si="0">AVERAGE(K2:K7)</f>
        <v>6803.166666666667</v>
      </c>
      <c r="L8" s="4">
        <f t="shared" si="0"/>
        <v>6407.666666666667</v>
      </c>
    </row>
    <row r="11" spans="1:17" x14ac:dyDescent="0.2">
      <c r="A11" t="s">
        <v>43</v>
      </c>
      <c r="B11" t="s">
        <v>67</v>
      </c>
      <c r="C11" t="s">
        <v>98</v>
      </c>
      <c r="D11" t="s">
        <v>122</v>
      </c>
      <c r="E11" s="2">
        <v>44809.883333333331</v>
      </c>
      <c r="F11">
        <v>15635</v>
      </c>
      <c r="G11">
        <v>16528</v>
      </c>
      <c r="H11">
        <v>1978</v>
      </c>
      <c r="I11">
        <v>60290</v>
      </c>
      <c r="J11">
        <v>280200</v>
      </c>
      <c r="K11">
        <v>6189</v>
      </c>
      <c r="L11">
        <v>5703</v>
      </c>
      <c r="M11">
        <v>2543</v>
      </c>
      <c r="O11">
        <f>E11-$E$2</f>
        <v>3.9527777777839219</v>
      </c>
      <c r="P11" s="6">
        <f>J11/$J$8</f>
        <v>22.332624867162593</v>
      </c>
      <c r="Q11" s="5">
        <f>LOG(P11,2)/O11</f>
        <v>1.1336536418758822</v>
      </c>
    </row>
    <row r="12" spans="1:17" x14ac:dyDescent="0.2">
      <c r="A12" t="s">
        <v>44</v>
      </c>
      <c r="B12" t="s">
        <v>67</v>
      </c>
      <c r="C12" t="s">
        <v>99</v>
      </c>
      <c r="D12" t="s">
        <v>122</v>
      </c>
      <c r="E12" s="2">
        <v>44809.885416666657</v>
      </c>
      <c r="F12">
        <v>14663</v>
      </c>
      <c r="G12">
        <v>15466</v>
      </c>
      <c r="H12">
        <v>1978</v>
      </c>
      <c r="I12">
        <v>60290</v>
      </c>
      <c r="J12">
        <v>253400</v>
      </c>
      <c r="K12">
        <v>6270</v>
      </c>
      <c r="L12">
        <v>5801</v>
      </c>
      <c r="M12">
        <v>2412</v>
      </c>
      <c r="O12">
        <f>E11-$E$2</f>
        <v>3.9527777777839219</v>
      </c>
      <c r="P12" s="6">
        <f t="shared" ref="P12:P14" si="1">J12/$J$8</f>
        <v>20.196599362380447</v>
      </c>
      <c r="Q12" s="5">
        <f t="shared" ref="Q12:Q14" si="2">LOG(P12,2)/O12</f>
        <v>1.096960349350006</v>
      </c>
    </row>
    <row r="13" spans="1:17" x14ac:dyDescent="0.2">
      <c r="A13" t="s">
        <v>45</v>
      </c>
      <c r="B13" t="s">
        <v>67</v>
      </c>
      <c r="C13" t="s">
        <v>100</v>
      </c>
      <c r="D13" t="s">
        <v>122</v>
      </c>
      <c r="E13" s="2">
        <v>44809.887499999997</v>
      </c>
      <c r="F13">
        <v>15855</v>
      </c>
      <c r="G13">
        <v>16776</v>
      </c>
      <c r="H13">
        <v>1978</v>
      </c>
      <c r="I13">
        <v>60290</v>
      </c>
      <c r="J13">
        <v>269400</v>
      </c>
      <c r="K13">
        <v>6291</v>
      </c>
      <c r="L13">
        <v>5862</v>
      </c>
      <c r="M13">
        <v>2364</v>
      </c>
      <c r="O13">
        <f>E11-$E$2</f>
        <v>3.9527777777839219</v>
      </c>
      <c r="P13" s="6">
        <f t="shared" si="1"/>
        <v>21.471838469713074</v>
      </c>
      <c r="Q13" s="5">
        <f t="shared" si="2"/>
        <v>1.1193075014762801</v>
      </c>
    </row>
    <row r="14" spans="1:17" x14ac:dyDescent="0.2">
      <c r="A14" t="s">
        <v>46</v>
      </c>
      <c r="B14" t="s">
        <v>67</v>
      </c>
      <c r="C14" t="s">
        <v>101</v>
      </c>
      <c r="D14" t="s">
        <v>122</v>
      </c>
      <c r="E14" s="2">
        <v>44809.88958333333</v>
      </c>
      <c r="F14">
        <v>14958</v>
      </c>
      <c r="G14">
        <v>15817</v>
      </c>
      <c r="H14">
        <v>1978</v>
      </c>
      <c r="I14">
        <v>60290</v>
      </c>
      <c r="J14">
        <v>266700</v>
      </c>
      <c r="K14">
        <v>6429</v>
      </c>
      <c r="L14">
        <v>5929</v>
      </c>
      <c r="M14">
        <v>2554</v>
      </c>
      <c r="O14">
        <f>E11-$E$2</f>
        <v>3.9527777777839219</v>
      </c>
      <c r="P14" s="6">
        <f t="shared" si="1"/>
        <v>21.256641870350691</v>
      </c>
      <c r="Q14" s="5">
        <f t="shared" si="2"/>
        <v>1.1156310929533797</v>
      </c>
    </row>
    <row r="15" spans="1:17" x14ac:dyDescent="0.2">
      <c r="A15" t="s">
        <v>127</v>
      </c>
      <c r="J15">
        <f>AVERAGE(J11:J14)</f>
        <v>267425</v>
      </c>
      <c r="K15">
        <f t="shared" ref="K15:L15" si="3">AVERAGE(K11:K14)</f>
        <v>6294.75</v>
      </c>
      <c r="L15">
        <f t="shared" si="3"/>
        <v>5823.75</v>
      </c>
      <c r="Q15" s="5">
        <f>AVERAGE(Q11:Q14)</f>
        <v>1.116388146413887</v>
      </c>
    </row>
    <row r="17" spans="1:17" x14ac:dyDescent="0.2">
      <c r="A17" t="s">
        <v>51</v>
      </c>
      <c r="B17" t="s">
        <v>67</v>
      </c>
      <c r="C17" t="s">
        <v>106</v>
      </c>
      <c r="D17" t="s">
        <v>122</v>
      </c>
      <c r="E17" s="2">
        <v>44809.884027777778</v>
      </c>
      <c r="F17">
        <v>10666</v>
      </c>
      <c r="G17">
        <v>11110</v>
      </c>
      <c r="H17">
        <v>1978</v>
      </c>
      <c r="I17">
        <v>60290</v>
      </c>
      <c r="J17">
        <v>175300</v>
      </c>
      <c r="K17">
        <v>6793</v>
      </c>
      <c r="L17">
        <v>6155</v>
      </c>
      <c r="M17">
        <v>3220</v>
      </c>
      <c r="O17">
        <f>E11-$E$2</f>
        <v>3.9527777777839219</v>
      </c>
      <c r="P17" s="6">
        <f>J17/$J$8</f>
        <v>13.971838469713072</v>
      </c>
      <c r="Q17" s="5">
        <f>LOG(P17,2)/O17</f>
        <v>0.96247504350533963</v>
      </c>
    </row>
    <row r="18" spans="1:17" x14ac:dyDescent="0.2">
      <c r="A18" t="s">
        <v>52</v>
      </c>
      <c r="B18" t="s">
        <v>67</v>
      </c>
      <c r="C18" t="s">
        <v>107</v>
      </c>
      <c r="D18" t="s">
        <v>122</v>
      </c>
      <c r="E18" s="2">
        <v>44809.886111111111</v>
      </c>
      <c r="F18">
        <v>9557</v>
      </c>
      <c r="G18">
        <v>9920</v>
      </c>
      <c r="H18">
        <v>1978</v>
      </c>
      <c r="I18">
        <v>60290</v>
      </c>
      <c r="J18">
        <v>151000</v>
      </c>
      <c r="K18">
        <v>7137</v>
      </c>
      <c r="L18">
        <v>6436</v>
      </c>
      <c r="M18">
        <v>3416</v>
      </c>
      <c r="O18">
        <f>E11-$E$2</f>
        <v>3.9527777777839219</v>
      </c>
      <c r="P18" s="6">
        <f t="shared" ref="P18:P20" si="4">J18/$J$8</f>
        <v>12.035069075451649</v>
      </c>
      <c r="Q18" s="5">
        <f t="shared" ref="Q18:Q20" si="5">LOG(P18,2)/O18</f>
        <v>0.90801272392920862</v>
      </c>
    </row>
    <row r="19" spans="1:17" x14ac:dyDescent="0.2">
      <c r="A19" t="s">
        <v>53</v>
      </c>
      <c r="B19" t="s">
        <v>67</v>
      </c>
      <c r="C19" t="s">
        <v>108</v>
      </c>
      <c r="D19" t="s">
        <v>122</v>
      </c>
      <c r="E19" s="2">
        <v>44809.888194444437</v>
      </c>
      <c r="F19">
        <v>9913</v>
      </c>
      <c r="G19">
        <v>10296</v>
      </c>
      <c r="H19">
        <v>1978</v>
      </c>
      <c r="I19">
        <v>60290</v>
      </c>
      <c r="J19">
        <v>151000</v>
      </c>
      <c r="K19">
        <v>7029</v>
      </c>
      <c r="L19">
        <v>6388</v>
      </c>
      <c r="M19">
        <v>3143</v>
      </c>
      <c r="O19">
        <f>E11-$E$2</f>
        <v>3.9527777777839219</v>
      </c>
      <c r="P19" s="6">
        <f t="shared" si="4"/>
        <v>12.035069075451649</v>
      </c>
      <c r="Q19" s="5">
        <f t="shared" si="5"/>
        <v>0.90801272392920862</v>
      </c>
    </row>
    <row r="20" spans="1:17" x14ac:dyDescent="0.2">
      <c r="A20" t="s">
        <v>54</v>
      </c>
      <c r="B20" t="s">
        <v>67</v>
      </c>
      <c r="C20" t="s">
        <v>109</v>
      </c>
      <c r="D20" t="s">
        <v>122</v>
      </c>
      <c r="E20" s="2">
        <v>44809.88958333333</v>
      </c>
      <c r="F20">
        <v>9615</v>
      </c>
      <c r="G20">
        <v>9982</v>
      </c>
      <c r="H20">
        <v>1978</v>
      </c>
      <c r="I20">
        <v>60290</v>
      </c>
      <c r="J20">
        <v>153900</v>
      </c>
      <c r="K20">
        <v>7079</v>
      </c>
      <c r="L20">
        <v>6404</v>
      </c>
      <c r="M20">
        <v>3365</v>
      </c>
      <c r="O20">
        <f>E11-$E$2</f>
        <v>3.9527777777839219</v>
      </c>
      <c r="P20" s="6">
        <f t="shared" si="4"/>
        <v>12.266206163655687</v>
      </c>
      <c r="Q20" s="5">
        <f t="shared" si="5"/>
        <v>0.91495586206108592</v>
      </c>
    </row>
    <row r="21" spans="1:17" x14ac:dyDescent="0.2">
      <c r="A21" t="s">
        <v>127</v>
      </c>
      <c r="J21">
        <f>AVERAGE(J17:J20)</f>
        <v>157800</v>
      </c>
      <c r="K21">
        <f t="shared" ref="K21" si="6">AVERAGE(K17:K20)</f>
        <v>7009.5</v>
      </c>
      <c r="L21">
        <f t="shared" ref="L21" si="7">AVERAGE(L17:L20)</f>
        <v>6345.75</v>
      </c>
      <c r="Q21" s="5">
        <f>AVERAGE(Q17:Q20)</f>
        <v>0.92336408835621075</v>
      </c>
    </row>
    <row r="23" spans="1:17" x14ac:dyDescent="0.2">
      <c r="A23" t="s">
        <v>55</v>
      </c>
      <c r="B23" t="s">
        <v>67</v>
      </c>
      <c r="C23" t="s">
        <v>110</v>
      </c>
      <c r="D23" t="s">
        <v>122</v>
      </c>
      <c r="E23" s="2">
        <v>44809.884722222218</v>
      </c>
      <c r="F23">
        <v>4747</v>
      </c>
      <c r="G23">
        <v>4841</v>
      </c>
      <c r="H23">
        <v>1978</v>
      </c>
      <c r="I23">
        <v>60290</v>
      </c>
      <c r="J23">
        <v>63180</v>
      </c>
      <c r="K23">
        <v>8852</v>
      </c>
      <c r="L23">
        <v>7623</v>
      </c>
      <c r="M23">
        <v>4692</v>
      </c>
      <c r="O23">
        <f>E11-$E$2</f>
        <v>3.9527777777839219</v>
      </c>
      <c r="P23" s="6">
        <f>J23/$J$8</f>
        <v>5.0356004250797026</v>
      </c>
      <c r="Q23" s="5">
        <f>LOG(P23,2)/O23</f>
        <v>0.59000630464154058</v>
      </c>
    </row>
    <row r="24" spans="1:17" x14ac:dyDescent="0.2">
      <c r="A24" t="s">
        <v>56</v>
      </c>
      <c r="B24" t="s">
        <v>67</v>
      </c>
      <c r="C24" t="s">
        <v>111</v>
      </c>
      <c r="D24" t="s">
        <v>122</v>
      </c>
      <c r="E24" s="2">
        <v>44809.886805555558</v>
      </c>
      <c r="F24">
        <v>4752</v>
      </c>
      <c r="G24">
        <v>4843</v>
      </c>
      <c r="H24">
        <v>1978</v>
      </c>
      <c r="I24">
        <v>60290</v>
      </c>
      <c r="J24">
        <v>59480</v>
      </c>
      <c r="K24">
        <v>8938</v>
      </c>
      <c r="L24">
        <v>7835</v>
      </c>
      <c r="M24">
        <v>4373</v>
      </c>
      <c r="O24">
        <f>E11-$E$2</f>
        <v>3.9527777777839219</v>
      </c>
      <c r="P24" s="6">
        <f t="shared" ref="P24:P26" si="8">J24/$J$8</f>
        <v>4.7407013815090329</v>
      </c>
      <c r="Q24" s="5">
        <f t="shared" ref="Q24:Q26" si="9">LOG(P24,2)/O24</f>
        <v>0.56798045482428483</v>
      </c>
    </row>
    <row r="25" spans="1:17" x14ac:dyDescent="0.2">
      <c r="A25" t="s">
        <v>57</v>
      </c>
      <c r="B25" t="s">
        <v>67</v>
      </c>
      <c r="C25" t="s">
        <v>112</v>
      </c>
      <c r="D25" t="s">
        <v>122</v>
      </c>
      <c r="E25" s="2">
        <v>44809.888888888891</v>
      </c>
      <c r="F25">
        <v>4629</v>
      </c>
      <c r="G25">
        <v>4712</v>
      </c>
      <c r="H25">
        <v>1978</v>
      </c>
      <c r="I25">
        <v>60290</v>
      </c>
      <c r="J25">
        <v>54880</v>
      </c>
      <c r="K25">
        <v>9235</v>
      </c>
      <c r="L25">
        <v>8051</v>
      </c>
      <c r="M25">
        <v>4783</v>
      </c>
      <c r="O25">
        <f>E11-$E$2</f>
        <v>3.9527777777839219</v>
      </c>
      <c r="P25" s="6">
        <f t="shared" si="8"/>
        <v>4.3740701381509037</v>
      </c>
      <c r="Q25" s="5">
        <f t="shared" si="9"/>
        <v>0.5386025913551401</v>
      </c>
    </row>
    <row r="26" spans="1:17" x14ac:dyDescent="0.2">
      <c r="A26" t="s">
        <v>58</v>
      </c>
      <c r="B26" t="s">
        <v>67</v>
      </c>
      <c r="C26" t="s">
        <v>113</v>
      </c>
      <c r="D26" t="s">
        <v>122</v>
      </c>
      <c r="E26" s="2">
        <v>44809.890277777777</v>
      </c>
      <c r="F26">
        <v>4443</v>
      </c>
      <c r="G26">
        <v>4524</v>
      </c>
      <c r="H26">
        <v>1978</v>
      </c>
      <c r="I26">
        <v>60290</v>
      </c>
      <c r="J26">
        <v>54000</v>
      </c>
      <c r="K26">
        <v>9348</v>
      </c>
      <c r="L26">
        <v>8174</v>
      </c>
      <c r="M26">
        <v>4642</v>
      </c>
      <c r="O26">
        <f>E11-$E$2</f>
        <v>3.9527777777839219</v>
      </c>
      <c r="P26" s="6">
        <f t="shared" si="8"/>
        <v>4.3039319872476094</v>
      </c>
      <c r="Q26" s="5">
        <f t="shared" si="9"/>
        <v>0.53270267095847812</v>
      </c>
    </row>
    <row r="27" spans="1:17" x14ac:dyDescent="0.2">
      <c r="A27" t="s">
        <v>127</v>
      </c>
      <c r="J27">
        <f>AVERAGE(J23:J26)</f>
        <v>57885</v>
      </c>
      <c r="K27">
        <f t="shared" ref="K27" si="10">AVERAGE(K23:K26)</f>
        <v>9093.25</v>
      </c>
      <c r="L27">
        <f t="shared" ref="L27" si="11">AVERAGE(L23:L26)</f>
        <v>7920.75</v>
      </c>
      <c r="Q27" s="5">
        <f>AVERAGE(Q23:Q26)</f>
        <v>0.55732300544486091</v>
      </c>
    </row>
    <row r="29" spans="1:17" x14ac:dyDescent="0.2">
      <c r="A29" t="s">
        <v>59</v>
      </c>
      <c r="B29" t="s">
        <v>67</v>
      </c>
      <c r="C29" t="s">
        <v>114</v>
      </c>
      <c r="D29" t="s">
        <v>123</v>
      </c>
      <c r="E29" s="2">
        <v>44812.671527777777</v>
      </c>
      <c r="F29">
        <v>10571</v>
      </c>
      <c r="G29">
        <v>10740</v>
      </c>
      <c r="H29">
        <v>1978</v>
      </c>
      <c r="I29">
        <v>60290</v>
      </c>
      <c r="J29">
        <v>52810</v>
      </c>
      <c r="K29">
        <v>10499</v>
      </c>
      <c r="L29">
        <v>8521</v>
      </c>
      <c r="M29">
        <v>6700</v>
      </c>
      <c r="O29">
        <f>E29-$E$2</f>
        <v>6.7409722222291748</v>
      </c>
      <c r="P29" s="6">
        <f>J29/$J$8</f>
        <v>4.2090860786397455</v>
      </c>
      <c r="Q29" s="5">
        <f>LOG(P29,2)/O29</f>
        <v>0.30759762029969756</v>
      </c>
    </row>
    <row r="30" spans="1:17" x14ac:dyDescent="0.2">
      <c r="A30" t="s">
        <v>60</v>
      </c>
      <c r="B30" t="s">
        <v>67</v>
      </c>
      <c r="C30" t="s">
        <v>115</v>
      </c>
      <c r="D30" t="s">
        <v>123</v>
      </c>
      <c r="E30" s="2">
        <v>44812.675694444442</v>
      </c>
      <c r="F30">
        <v>7248</v>
      </c>
      <c r="G30">
        <v>7333</v>
      </c>
      <c r="H30">
        <v>1978</v>
      </c>
      <c r="I30">
        <v>60290</v>
      </c>
      <c r="J30">
        <v>33450</v>
      </c>
      <c r="K30">
        <v>12737</v>
      </c>
      <c r="L30">
        <v>10839</v>
      </c>
      <c r="M30">
        <v>7624</v>
      </c>
      <c r="O30">
        <f>E29-$E$2</f>
        <v>6.7409722222291748</v>
      </c>
      <c r="P30" s="6">
        <f t="shared" ref="P30:P32" si="12">J30/$J$8</f>
        <v>2.6660467587672692</v>
      </c>
      <c r="Q30" s="5">
        <f t="shared" ref="Q30:Q32" si="13">LOG(P30,2)/O30</f>
        <v>0.2098661790737382</v>
      </c>
    </row>
    <row r="31" spans="1:17" x14ac:dyDescent="0.2">
      <c r="A31" t="s">
        <v>61</v>
      </c>
      <c r="B31" t="s">
        <v>67</v>
      </c>
      <c r="C31" t="s">
        <v>116</v>
      </c>
      <c r="D31" t="s">
        <v>123</v>
      </c>
      <c r="E31" s="2">
        <v>44812.678472222222</v>
      </c>
      <c r="F31">
        <v>8347</v>
      </c>
      <c r="G31">
        <v>8468</v>
      </c>
      <c r="H31">
        <v>1978</v>
      </c>
      <c r="I31">
        <v>60290</v>
      </c>
      <c r="J31">
        <v>43660</v>
      </c>
      <c r="K31">
        <v>12545</v>
      </c>
      <c r="L31">
        <v>10379</v>
      </c>
      <c r="M31">
        <v>7588</v>
      </c>
      <c r="O31">
        <f>E29-$E$2</f>
        <v>6.7409722222291748</v>
      </c>
      <c r="P31" s="6">
        <f t="shared" si="12"/>
        <v>3.4798087141339002</v>
      </c>
      <c r="Q31" s="5">
        <f t="shared" si="13"/>
        <v>0.266876637920412</v>
      </c>
    </row>
    <row r="32" spans="1:17" x14ac:dyDescent="0.2">
      <c r="A32" t="s">
        <v>62</v>
      </c>
      <c r="B32" t="s">
        <v>67</v>
      </c>
      <c r="C32" t="s">
        <v>117</v>
      </c>
      <c r="D32" t="s">
        <v>123</v>
      </c>
      <c r="E32" s="2">
        <v>44812.681250000001</v>
      </c>
      <c r="F32">
        <v>7308</v>
      </c>
      <c r="G32">
        <v>7394</v>
      </c>
      <c r="H32">
        <v>1978</v>
      </c>
      <c r="I32">
        <v>60290</v>
      </c>
      <c r="J32">
        <v>33640</v>
      </c>
      <c r="K32">
        <v>12722</v>
      </c>
      <c r="L32">
        <v>10759</v>
      </c>
      <c r="M32">
        <v>7363</v>
      </c>
      <c r="O32">
        <f>E29-$E$2</f>
        <v>6.7409722222291748</v>
      </c>
      <c r="P32" s="6">
        <f t="shared" si="12"/>
        <v>2.6811902231668441</v>
      </c>
      <c r="Q32" s="5">
        <f t="shared" si="13"/>
        <v>0.21107839215768692</v>
      </c>
    </row>
    <row r="33" spans="1:17" x14ac:dyDescent="0.2">
      <c r="A33" t="s">
        <v>127</v>
      </c>
      <c r="J33">
        <f>AVERAGE(J29:J32)</f>
        <v>40890</v>
      </c>
      <c r="K33">
        <f t="shared" ref="K33" si="14">AVERAGE(K29:K32)</f>
        <v>12125.75</v>
      </c>
      <c r="L33">
        <f t="shared" ref="L33" si="15">AVERAGE(L29:L32)</f>
        <v>10124.5</v>
      </c>
      <c r="Q33" s="5">
        <f>AVERAGE(Q29:Q32)</f>
        <v>0.24885470736288368</v>
      </c>
    </row>
    <row r="35" spans="1:17" x14ac:dyDescent="0.2">
      <c r="A35" t="s">
        <v>63</v>
      </c>
      <c r="B35" t="s">
        <v>67</v>
      </c>
      <c r="C35" t="s">
        <v>118</v>
      </c>
      <c r="D35" t="s">
        <v>123</v>
      </c>
      <c r="E35" s="2">
        <v>44812.673611111109</v>
      </c>
      <c r="F35">
        <v>4387</v>
      </c>
      <c r="G35">
        <v>4416</v>
      </c>
      <c r="H35">
        <v>1978</v>
      </c>
      <c r="I35">
        <v>60290</v>
      </c>
      <c r="J35">
        <v>14150</v>
      </c>
      <c r="K35">
        <v>14365</v>
      </c>
      <c r="L35">
        <v>13101</v>
      </c>
      <c r="M35">
        <v>6975</v>
      </c>
      <c r="O35">
        <f>E29-$E$2</f>
        <v>6.7409722222291748</v>
      </c>
      <c r="P35" s="6">
        <f>J35/$J$8</f>
        <v>1.1277895855472901</v>
      </c>
      <c r="Q35" s="5">
        <f>LOG(P35,2)/O35</f>
        <v>2.5737819411231756E-2</v>
      </c>
    </row>
    <row r="36" spans="1:17" x14ac:dyDescent="0.2">
      <c r="A36" t="s">
        <v>64</v>
      </c>
      <c r="B36" t="s">
        <v>67</v>
      </c>
      <c r="C36" t="s">
        <v>119</v>
      </c>
      <c r="D36" t="s">
        <v>123</v>
      </c>
      <c r="E36" s="2">
        <v>44812.676388888889</v>
      </c>
      <c r="F36">
        <v>3890</v>
      </c>
      <c r="G36">
        <v>3912</v>
      </c>
      <c r="H36">
        <v>1978</v>
      </c>
      <c r="I36">
        <v>60290</v>
      </c>
      <c r="J36">
        <v>13100</v>
      </c>
      <c r="K36">
        <v>13929</v>
      </c>
      <c r="L36">
        <v>12721</v>
      </c>
      <c r="M36">
        <v>6655</v>
      </c>
      <c r="O36">
        <f>E29-$E$2</f>
        <v>6.7409722222291748</v>
      </c>
      <c r="P36" s="6">
        <f t="shared" ref="P36:P38" si="16">J36/$J$8</f>
        <v>1.0441020191285866</v>
      </c>
      <c r="Q36" s="5">
        <f t="shared" ref="Q36:Q38" si="17">LOG(P36,2)/O36</f>
        <v>9.2364546781713835E-3</v>
      </c>
    </row>
    <row r="37" spans="1:17" x14ac:dyDescent="0.2">
      <c r="A37" t="s">
        <v>65</v>
      </c>
      <c r="B37" t="s">
        <v>67</v>
      </c>
      <c r="C37" t="s">
        <v>120</v>
      </c>
      <c r="D37" t="s">
        <v>123</v>
      </c>
      <c r="E37" s="2">
        <v>44812.679166666669</v>
      </c>
      <c r="F37">
        <v>3669</v>
      </c>
      <c r="G37">
        <v>3693</v>
      </c>
      <c r="H37">
        <v>1978</v>
      </c>
      <c r="I37">
        <v>60290</v>
      </c>
      <c r="J37">
        <v>15100</v>
      </c>
      <c r="K37">
        <v>13935</v>
      </c>
      <c r="L37">
        <v>12697</v>
      </c>
      <c r="M37">
        <v>7099</v>
      </c>
      <c r="O37">
        <f>E29-$E$2</f>
        <v>6.7409722222291748</v>
      </c>
      <c r="P37" s="6">
        <f t="shared" si="16"/>
        <v>1.2035069075451648</v>
      </c>
      <c r="Q37" s="5">
        <f t="shared" si="17"/>
        <v>3.9644789118665966E-2</v>
      </c>
    </row>
    <row r="38" spans="1:17" x14ac:dyDescent="0.2">
      <c r="A38" t="s">
        <v>66</v>
      </c>
      <c r="B38" t="s">
        <v>67</v>
      </c>
      <c r="C38" t="s">
        <v>121</v>
      </c>
      <c r="D38" t="s">
        <v>123</v>
      </c>
      <c r="E38" s="2">
        <v>44812.681944444441</v>
      </c>
      <c r="F38">
        <v>3533</v>
      </c>
      <c r="G38">
        <v>3552</v>
      </c>
      <c r="H38">
        <v>1978</v>
      </c>
      <c r="I38">
        <v>60290</v>
      </c>
      <c r="J38">
        <v>12450</v>
      </c>
      <c r="K38">
        <v>14807</v>
      </c>
      <c r="L38">
        <v>13433</v>
      </c>
      <c r="M38">
        <v>7144</v>
      </c>
      <c r="O38">
        <f>E29-$E$2</f>
        <v>6.7409722222291748</v>
      </c>
      <c r="P38" s="6">
        <f t="shared" si="16"/>
        <v>0.99229543039319879</v>
      </c>
      <c r="Q38" s="5">
        <f t="shared" si="17"/>
        <v>-1.6553079710284332E-3</v>
      </c>
    </row>
    <row r="39" spans="1:17" x14ac:dyDescent="0.2">
      <c r="A39" t="s">
        <v>127</v>
      </c>
      <c r="J39">
        <f>AVERAGE(J35:J38)</f>
        <v>13700</v>
      </c>
      <c r="K39">
        <f t="shared" ref="K39" si="18">AVERAGE(K35:K38)</f>
        <v>14259</v>
      </c>
      <c r="L39">
        <f t="shared" ref="L39" si="19">AVERAGE(L35:L38)</f>
        <v>12988</v>
      </c>
      <c r="Q39" s="5">
        <f>AVERAGE(Q35:Q38)</f>
        <v>1.8240938809260168E-2</v>
      </c>
    </row>
    <row r="41" spans="1:17" x14ac:dyDescent="0.2">
      <c r="A41" t="s">
        <v>47</v>
      </c>
      <c r="B41" t="s">
        <v>67</v>
      </c>
      <c r="C41" t="s">
        <v>102</v>
      </c>
      <c r="D41" t="s">
        <v>123</v>
      </c>
      <c r="E41" s="2">
        <v>44812.675000000003</v>
      </c>
      <c r="F41">
        <v>3669</v>
      </c>
      <c r="G41">
        <v>3686</v>
      </c>
      <c r="H41">
        <v>1978</v>
      </c>
      <c r="I41">
        <v>60290</v>
      </c>
      <c r="J41">
        <v>10210</v>
      </c>
      <c r="K41">
        <v>14093</v>
      </c>
      <c r="L41">
        <v>13128</v>
      </c>
      <c r="M41">
        <v>6902</v>
      </c>
      <c r="O41">
        <f>E29-$E$2</f>
        <v>6.7409722222291748</v>
      </c>
      <c r="P41" s="6">
        <f>J41/$J$8</f>
        <v>0.81376195536663132</v>
      </c>
      <c r="Q41" s="5">
        <f>LOG(P41,2)/O41</f>
        <v>-4.4106584529324415E-2</v>
      </c>
    </row>
    <row r="42" spans="1:17" x14ac:dyDescent="0.2">
      <c r="A42" t="s">
        <v>48</v>
      </c>
      <c r="B42" t="s">
        <v>67</v>
      </c>
      <c r="C42" t="s">
        <v>103</v>
      </c>
      <c r="D42" t="s">
        <v>123</v>
      </c>
      <c r="E42" s="2">
        <v>44812.677777777782</v>
      </c>
      <c r="F42">
        <v>3481</v>
      </c>
      <c r="G42">
        <v>3498</v>
      </c>
      <c r="H42">
        <v>1978</v>
      </c>
      <c r="I42">
        <v>60290</v>
      </c>
      <c r="J42">
        <v>12300</v>
      </c>
      <c r="K42">
        <v>13990</v>
      </c>
      <c r="L42">
        <v>12573</v>
      </c>
      <c r="M42">
        <v>7022</v>
      </c>
      <c r="O42">
        <f>E29-$E$2</f>
        <v>6.7409722222291748</v>
      </c>
      <c r="P42" s="6">
        <f t="shared" ref="P42:P44" si="20">J42/$J$8</f>
        <v>0.98034006376195537</v>
      </c>
      <c r="Q42" s="5">
        <f t="shared" ref="Q42:Q44" si="21">LOG(P42,2)/O42</f>
        <v>-4.2495074651569256E-3</v>
      </c>
    </row>
    <row r="43" spans="1:17" x14ac:dyDescent="0.2">
      <c r="A43" t="s">
        <v>49</v>
      </c>
      <c r="B43" t="s">
        <v>67</v>
      </c>
      <c r="C43" t="s">
        <v>104</v>
      </c>
      <c r="D43" t="s">
        <v>123</v>
      </c>
      <c r="E43" s="2">
        <v>44812.680555555547</v>
      </c>
      <c r="F43">
        <v>3268</v>
      </c>
      <c r="G43">
        <v>3283</v>
      </c>
      <c r="H43">
        <v>1978</v>
      </c>
      <c r="I43">
        <v>60290</v>
      </c>
      <c r="J43">
        <v>10620</v>
      </c>
      <c r="K43">
        <v>13942</v>
      </c>
      <c r="L43">
        <v>12509</v>
      </c>
      <c r="M43">
        <v>6795</v>
      </c>
      <c r="O43">
        <f>E29-$E$2</f>
        <v>6.7409722222291748</v>
      </c>
      <c r="P43" s="6">
        <f t="shared" si="20"/>
        <v>0.84643995749202983</v>
      </c>
      <c r="Q43" s="5">
        <f t="shared" si="21"/>
        <v>-3.5680366759275724E-2</v>
      </c>
    </row>
    <row r="44" spans="1:17" x14ac:dyDescent="0.2">
      <c r="A44" t="s">
        <v>50</v>
      </c>
      <c r="B44" t="s">
        <v>67</v>
      </c>
      <c r="C44" t="s">
        <v>105</v>
      </c>
      <c r="D44" t="s">
        <v>123</v>
      </c>
      <c r="E44" s="2">
        <v>44812.684027777781</v>
      </c>
      <c r="F44">
        <v>3045</v>
      </c>
      <c r="G44">
        <v>3055</v>
      </c>
      <c r="H44">
        <v>1978</v>
      </c>
      <c r="I44">
        <v>60290</v>
      </c>
      <c r="J44">
        <v>8420</v>
      </c>
      <c r="K44">
        <v>14369</v>
      </c>
      <c r="L44">
        <v>13010</v>
      </c>
      <c r="M44">
        <v>7128</v>
      </c>
      <c r="O44">
        <f>E29-$E$2</f>
        <v>6.7409722222291748</v>
      </c>
      <c r="P44" s="6">
        <f t="shared" si="20"/>
        <v>0.67109458023379387</v>
      </c>
      <c r="Q44" s="5">
        <f t="shared" si="21"/>
        <v>-8.5360385708680639E-2</v>
      </c>
    </row>
    <row r="45" spans="1:17" x14ac:dyDescent="0.2">
      <c r="A45" t="s">
        <v>127</v>
      </c>
      <c r="J45">
        <f>AVERAGE(J41:J44)</f>
        <v>10387.5</v>
      </c>
      <c r="K45">
        <f t="shared" ref="K45" si="22">AVERAGE(K41:K44)</f>
        <v>14098.5</v>
      </c>
      <c r="L45">
        <f t="shared" ref="L45" si="23">AVERAGE(L41:L44)</f>
        <v>12805</v>
      </c>
      <c r="Q45" s="5">
        <f>AVERAGE(Q41:Q44)</f>
        <v>-4.2349211115609423E-2</v>
      </c>
    </row>
    <row r="48" spans="1:17" x14ac:dyDescent="0.2">
      <c r="A48" t="s">
        <v>13</v>
      </c>
      <c r="B48" t="s">
        <v>67</v>
      </c>
      <c r="C48" t="s">
        <v>68</v>
      </c>
      <c r="D48" t="s">
        <v>122</v>
      </c>
      <c r="E48" s="2">
        <v>44809.90347222222</v>
      </c>
      <c r="F48">
        <v>16852</v>
      </c>
      <c r="G48">
        <v>17876</v>
      </c>
      <c r="H48">
        <v>1978</v>
      </c>
      <c r="I48">
        <v>60290</v>
      </c>
      <c r="J48">
        <v>297000</v>
      </c>
      <c r="K48">
        <v>6083</v>
      </c>
      <c r="L48">
        <v>5631</v>
      </c>
      <c r="M48">
        <v>2447</v>
      </c>
      <c r="O48">
        <f>E48-$E$2</f>
        <v>3.9729166666729725</v>
      </c>
      <c r="P48" s="6">
        <f>J48/$J$8</f>
        <v>23.67162592986185</v>
      </c>
      <c r="Q48" s="5">
        <f>LOG(P48,2)/O48</f>
        <v>1.1490517626162637</v>
      </c>
    </row>
    <row r="49" spans="1:17" x14ac:dyDescent="0.2">
      <c r="A49" t="s">
        <v>14</v>
      </c>
      <c r="B49" t="s">
        <v>67</v>
      </c>
      <c r="C49" t="s">
        <v>69</v>
      </c>
      <c r="D49" t="s">
        <v>122</v>
      </c>
      <c r="E49" s="2">
        <v>44809.905555555553</v>
      </c>
      <c r="F49">
        <v>15733</v>
      </c>
      <c r="G49">
        <v>16670</v>
      </c>
      <c r="H49">
        <v>1978</v>
      </c>
      <c r="I49">
        <v>60290</v>
      </c>
      <c r="J49">
        <v>272700</v>
      </c>
      <c r="K49">
        <v>6233</v>
      </c>
      <c r="L49">
        <v>5741</v>
      </c>
      <c r="M49">
        <v>2475</v>
      </c>
      <c r="O49">
        <f>E48-$E$2</f>
        <v>3.9729166666729725</v>
      </c>
      <c r="P49" s="6">
        <f t="shared" ref="P49:P51" si="24">J49/$J$8</f>
        <v>21.734856535600425</v>
      </c>
      <c r="Q49" s="5">
        <f t="shared" ref="Q49:Q51" si="25">LOG(P49,2)/O49</f>
        <v>1.1180548298575426</v>
      </c>
    </row>
    <row r="50" spans="1:17" x14ac:dyDescent="0.2">
      <c r="A50" t="s">
        <v>15</v>
      </c>
      <c r="B50" t="s">
        <v>67</v>
      </c>
      <c r="C50" t="s">
        <v>70</v>
      </c>
      <c r="D50" t="s">
        <v>122</v>
      </c>
      <c r="E50" s="2">
        <v>44809.906944444447</v>
      </c>
      <c r="F50">
        <v>16453</v>
      </c>
      <c r="G50">
        <v>17459</v>
      </c>
      <c r="H50">
        <v>1978</v>
      </c>
      <c r="I50">
        <v>60290</v>
      </c>
      <c r="J50">
        <v>277100</v>
      </c>
      <c r="K50">
        <v>6352</v>
      </c>
      <c r="L50">
        <v>5843</v>
      </c>
      <c r="M50">
        <v>2633</v>
      </c>
      <c r="O50">
        <f>E48-$E$2</f>
        <v>3.9729166666729725</v>
      </c>
      <c r="P50" s="6">
        <f t="shared" si="24"/>
        <v>22.085547290116899</v>
      </c>
      <c r="Q50" s="5">
        <f t="shared" si="25"/>
        <v>1.123867187000561</v>
      </c>
    </row>
    <row r="51" spans="1:17" x14ac:dyDescent="0.2">
      <c r="A51" t="s">
        <v>16</v>
      </c>
      <c r="B51" t="s">
        <v>67</v>
      </c>
      <c r="C51" t="s">
        <v>71</v>
      </c>
      <c r="D51" t="s">
        <v>122</v>
      </c>
      <c r="E51" s="2">
        <v>44809.90902777778</v>
      </c>
      <c r="F51">
        <v>15069</v>
      </c>
      <c r="G51">
        <v>15873</v>
      </c>
      <c r="H51">
        <v>1978</v>
      </c>
      <c r="I51">
        <v>60290</v>
      </c>
      <c r="J51">
        <v>238400</v>
      </c>
      <c r="K51">
        <v>6453</v>
      </c>
      <c r="L51">
        <v>5968</v>
      </c>
      <c r="M51">
        <v>2575</v>
      </c>
      <c r="O51">
        <f>E48-$E$2</f>
        <v>3.9729166666729725</v>
      </c>
      <c r="P51" s="6">
        <f t="shared" si="24"/>
        <v>19.00106269925611</v>
      </c>
      <c r="Q51" s="5">
        <f t="shared" si="25"/>
        <v>1.069241708233347</v>
      </c>
    </row>
    <row r="52" spans="1:17" x14ac:dyDescent="0.2">
      <c r="A52" t="s">
        <v>127</v>
      </c>
      <c r="J52">
        <f>AVERAGE(J48:J51)</f>
        <v>271300</v>
      </c>
      <c r="K52">
        <f t="shared" ref="K52" si="26">AVERAGE(K48:K51)</f>
        <v>6280.25</v>
      </c>
      <c r="L52">
        <f t="shared" ref="L52" si="27">AVERAGE(L48:L51)</f>
        <v>5795.75</v>
      </c>
      <c r="Q52" s="5">
        <f>AVERAGE(Q48:Q51)</f>
        <v>1.1150538719269285</v>
      </c>
    </row>
    <row r="54" spans="1:17" x14ac:dyDescent="0.2">
      <c r="A54" t="s">
        <v>21</v>
      </c>
      <c r="B54" t="s">
        <v>67</v>
      </c>
      <c r="C54" t="s">
        <v>76</v>
      </c>
      <c r="D54" t="s">
        <v>122</v>
      </c>
      <c r="E54" s="2">
        <v>44809.904166666667</v>
      </c>
      <c r="F54">
        <v>12966</v>
      </c>
      <c r="G54">
        <v>13617</v>
      </c>
      <c r="H54">
        <v>1978</v>
      </c>
      <c r="I54">
        <v>60290</v>
      </c>
      <c r="J54">
        <v>211000</v>
      </c>
      <c r="K54">
        <v>6730</v>
      </c>
      <c r="L54">
        <v>6196</v>
      </c>
      <c r="M54">
        <v>2783</v>
      </c>
      <c r="O54">
        <f>E48-$E$2</f>
        <v>3.9729166666729725</v>
      </c>
      <c r="P54" s="6">
        <f>J54/$J$8</f>
        <v>16.817215727948991</v>
      </c>
      <c r="Q54" s="5">
        <f>LOG(P54,2)/O54</f>
        <v>1.0249062107523188</v>
      </c>
    </row>
    <row r="55" spans="1:17" x14ac:dyDescent="0.2">
      <c r="A55" t="s">
        <v>22</v>
      </c>
      <c r="B55" t="s">
        <v>67</v>
      </c>
      <c r="C55" t="s">
        <v>77</v>
      </c>
      <c r="D55" t="s">
        <v>122</v>
      </c>
      <c r="E55" s="2">
        <v>44809.90625</v>
      </c>
      <c r="F55">
        <v>11838</v>
      </c>
      <c r="G55">
        <v>12384</v>
      </c>
      <c r="H55">
        <v>1978</v>
      </c>
      <c r="I55">
        <v>60290</v>
      </c>
      <c r="J55">
        <v>188400</v>
      </c>
      <c r="K55">
        <v>6898</v>
      </c>
      <c r="L55">
        <v>6285</v>
      </c>
      <c r="M55">
        <v>2993</v>
      </c>
      <c r="O55">
        <f>E48-$E$2</f>
        <v>3.9729166666729725</v>
      </c>
      <c r="P55" s="6">
        <f t="shared" ref="P55:P57" si="28">J55/$J$8</f>
        <v>15.015940488841659</v>
      </c>
      <c r="Q55" s="5">
        <f t="shared" ref="Q55:Q57" si="29">LOG(P55,2)/O55</f>
        <v>0.9837666531691398</v>
      </c>
    </row>
    <row r="56" spans="1:17" x14ac:dyDescent="0.2">
      <c r="A56" t="s">
        <v>23</v>
      </c>
      <c r="B56" t="s">
        <v>67</v>
      </c>
      <c r="C56" t="s">
        <v>78</v>
      </c>
      <c r="D56" t="s">
        <v>122</v>
      </c>
      <c r="E56" s="2">
        <v>44809.907638888893</v>
      </c>
      <c r="F56">
        <v>12202</v>
      </c>
      <c r="G56">
        <v>12786</v>
      </c>
      <c r="H56">
        <v>1978</v>
      </c>
      <c r="I56">
        <v>60290</v>
      </c>
      <c r="J56">
        <v>195400</v>
      </c>
      <c r="K56">
        <v>6850</v>
      </c>
      <c r="L56">
        <v>6300</v>
      </c>
      <c r="M56">
        <v>2950</v>
      </c>
      <c r="O56">
        <f>E48-$E$2</f>
        <v>3.9729166666729725</v>
      </c>
      <c r="P56" s="6">
        <f t="shared" si="28"/>
        <v>15.573857598299682</v>
      </c>
      <c r="Q56" s="5">
        <f t="shared" si="29"/>
        <v>0.99701422586481303</v>
      </c>
    </row>
    <row r="57" spans="1:17" x14ac:dyDescent="0.2">
      <c r="A57" t="s">
        <v>24</v>
      </c>
      <c r="B57" t="s">
        <v>67</v>
      </c>
      <c r="C57" t="s">
        <v>79</v>
      </c>
      <c r="D57" t="s">
        <v>122</v>
      </c>
      <c r="E57" s="2">
        <v>44809.909722222219</v>
      </c>
      <c r="F57">
        <v>11489</v>
      </c>
      <c r="G57">
        <v>11997</v>
      </c>
      <c r="H57">
        <v>1978</v>
      </c>
      <c r="I57">
        <v>60290</v>
      </c>
      <c r="J57">
        <v>182800</v>
      </c>
      <c r="K57">
        <v>6916</v>
      </c>
      <c r="L57">
        <v>6294</v>
      </c>
      <c r="M57">
        <v>3076</v>
      </c>
      <c r="O57">
        <f>E48-$E$2</f>
        <v>3.9729166666729725</v>
      </c>
      <c r="P57" s="6">
        <f t="shared" si="28"/>
        <v>14.56960680127524</v>
      </c>
      <c r="Q57" s="5">
        <f t="shared" si="29"/>
        <v>0.97280923870336677</v>
      </c>
    </row>
    <row r="58" spans="1:17" x14ac:dyDescent="0.2">
      <c r="A58" t="s">
        <v>127</v>
      </c>
      <c r="J58">
        <f>AVERAGE(J54:J57)</f>
        <v>194400</v>
      </c>
      <c r="K58">
        <f t="shared" ref="K58" si="30">AVERAGE(K54:K57)</f>
        <v>6848.5</v>
      </c>
      <c r="L58">
        <f t="shared" ref="L58" si="31">AVERAGE(L54:L57)</f>
        <v>6268.75</v>
      </c>
      <c r="Q58" s="5">
        <f>AVERAGE(Q54:Q57)</f>
        <v>0.9946240821224096</v>
      </c>
    </row>
    <row r="60" spans="1:17" x14ac:dyDescent="0.2">
      <c r="A60" t="s">
        <v>25</v>
      </c>
      <c r="B60" t="s">
        <v>67</v>
      </c>
      <c r="C60" t="s">
        <v>80</v>
      </c>
      <c r="D60" t="s">
        <v>122</v>
      </c>
      <c r="E60" s="2">
        <v>44809.904861111107</v>
      </c>
      <c r="F60">
        <v>6968</v>
      </c>
      <c r="G60">
        <v>7163</v>
      </c>
      <c r="H60">
        <v>1978</v>
      </c>
      <c r="I60">
        <v>60290</v>
      </c>
      <c r="J60">
        <v>103200</v>
      </c>
      <c r="K60">
        <v>7644</v>
      </c>
      <c r="L60">
        <v>6874</v>
      </c>
      <c r="M60">
        <v>3493</v>
      </c>
      <c r="O60">
        <f>E48-$E$2</f>
        <v>3.9729166666729725</v>
      </c>
      <c r="P60" s="6">
        <f>J60/$J$8</f>
        <v>8.2252922422954313</v>
      </c>
      <c r="Q60" s="5">
        <f>LOG(P60,2)/O60</f>
        <v>0.76519776108192827</v>
      </c>
    </row>
    <row r="61" spans="1:17" x14ac:dyDescent="0.2">
      <c r="A61" t="s">
        <v>26</v>
      </c>
      <c r="B61" t="s">
        <v>67</v>
      </c>
      <c r="C61" t="s">
        <v>81</v>
      </c>
      <c r="D61" t="s">
        <v>122</v>
      </c>
      <c r="E61" s="2">
        <v>44809.906944444447</v>
      </c>
      <c r="F61">
        <v>6275</v>
      </c>
      <c r="G61">
        <v>6441</v>
      </c>
      <c r="H61">
        <v>1978</v>
      </c>
      <c r="I61">
        <v>60290</v>
      </c>
      <c r="J61">
        <v>95340</v>
      </c>
      <c r="K61">
        <v>7752</v>
      </c>
      <c r="L61">
        <v>6971</v>
      </c>
      <c r="M61">
        <v>3414</v>
      </c>
      <c r="O61">
        <f>E48-$E$2</f>
        <v>3.9729166666729725</v>
      </c>
      <c r="P61" s="6">
        <f t="shared" ref="P61:P63" si="32">J61/$J$8</f>
        <v>7.5988310308182792</v>
      </c>
      <c r="Q61" s="5">
        <f t="shared" ref="Q61:Q63" si="33">LOG(P61,2)/O61</f>
        <v>0.73643062352788269</v>
      </c>
    </row>
    <row r="62" spans="1:17" x14ac:dyDescent="0.2">
      <c r="A62" t="s">
        <v>27</v>
      </c>
      <c r="B62" t="s">
        <v>67</v>
      </c>
      <c r="C62" t="s">
        <v>82</v>
      </c>
      <c r="D62" t="s">
        <v>122</v>
      </c>
      <c r="E62" s="2">
        <v>44809.908333333333</v>
      </c>
      <c r="F62">
        <v>6452</v>
      </c>
      <c r="G62">
        <v>6625</v>
      </c>
      <c r="H62">
        <v>1978</v>
      </c>
      <c r="I62">
        <v>60290</v>
      </c>
      <c r="J62">
        <v>93540</v>
      </c>
      <c r="K62">
        <v>7959</v>
      </c>
      <c r="L62">
        <v>7205</v>
      </c>
      <c r="M62">
        <v>3641</v>
      </c>
      <c r="O62">
        <f>E48-$E$2</f>
        <v>3.9729166666729725</v>
      </c>
      <c r="P62" s="6">
        <f t="shared" si="32"/>
        <v>7.4553666312433586</v>
      </c>
      <c r="Q62" s="5">
        <f t="shared" si="33"/>
        <v>0.72950921063206142</v>
      </c>
    </row>
    <row r="63" spans="1:17" x14ac:dyDescent="0.2">
      <c r="A63" t="s">
        <v>28</v>
      </c>
      <c r="B63" t="s">
        <v>67</v>
      </c>
      <c r="C63" t="s">
        <v>83</v>
      </c>
      <c r="D63" t="s">
        <v>122</v>
      </c>
      <c r="E63" s="2">
        <v>44809.910416666673</v>
      </c>
      <c r="F63">
        <v>6352</v>
      </c>
      <c r="G63">
        <v>6508</v>
      </c>
      <c r="H63">
        <v>1978</v>
      </c>
      <c r="I63">
        <v>60290</v>
      </c>
      <c r="J63">
        <v>84360</v>
      </c>
      <c r="K63">
        <v>8035</v>
      </c>
      <c r="L63">
        <v>7216</v>
      </c>
      <c r="M63">
        <v>3795</v>
      </c>
      <c r="O63">
        <f>E48-$E$2</f>
        <v>3.9729166666729725</v>
      </c>
      <c r="P63" s="6">
        <f t="shared" si="32"/>
        <v>6.7236981934112645</v>
      </c>
      <c r="Q63" s="5">
        <f t="shared" si="33"/>
        <v>0.691999152876421</v>
      </c>
    </row>
    <row r="64" spans="1:17" x14ac:dyDescent="0.2">
      <c r="A64" t="s">
        <v>127</v>
      </c>
      <c r="J64">
        <f>AVERAGE(J60:J63)</f>
        <v>94110</v>
      </c>
      <c r="K64">
        <f t="shared" ref="K64" si="34">AVERAGE(K60:K63)</f>
        <v>7847.5</v>
      </c>
      <c r="L64">
        <f t="shared" ref="L64" si="35">AVERAGE(L60:L63)</f>
        <v>7066.5</v>
      </c>
      <c r="Q64" s="5">
        <f>AVERAGE(Q60:Q63)</f>
        <v>0.73078418702957326</v>
      </c>
    </row>
    <row r="66" spans="1:17" x14ac:dyDescent="0.2">
      <c r="A66" t="s">
        <v>29</v>
      </c>
      <c r="B66" t="s">
        <v>67</v>
      </c>
      <c r="C66" t="s">
        <v>84</v>
      </c>
      <c r="D66" t="s">
        <v>123</v>
      </c>
      <c r="E66" s="2">
        <v>44812.702777777777</v>
      </c>
      <c r="F66">
        <v>32945</v>
      </c>
      <c r="G66">
        <v>34945</v>
      </c>
      <c r="H66">
        <v>1978</v>
      </c>
      <c r="I66">
        <v>60290</v>
      </c>
      <c r="J66">
        <v>239100</v>
      </c>
      <c r="K66">
        <v>8161</v>
      </c>
      <c r="L66">
        <v>7259</v>
      </c>
      <c r="M66">
        <v>4177</v>
      </c>
      <c r="O66">
        <f>E66-$E$2</f>
        <v>6.7722222222291748</v>
      </c>
      <c r="P66" s="6">
        <f>J66/$J$8</f>
        <v>19.056854410201915</v>
      </c>
      <c r="Q66" s="5">
        <f>LOG(P66,2)/O66</f>
        <v>0.62789405870853487</v>
      </c>
    </row>
    <row r="67" spans="1:17" x14ac:dyDescent="0.2">
      <c r="A67" t="s">
        <v>30</v>
      </c>
      <c r="B67" t="s">
        <v>67</v>
      </c>
      <c r="C67" t="s">
        <v>85</v>
      </c>
      <c r="D67" t="s">
        <v>123</v>
      </c>
      <c r="E67" s="2">
        <v>44812.705555555563</v>
      </c>
      <c r="F67">
        <v>24235</v>
      </c>
      <c r="G67">
        <v>25362</v>
      </c>
      <c r="H67">
        <v>1978</v>
      </c>
      <c r="I67">
        <v>60290</v>
      </c>
      <c r="J67">
        <v>170400</v>
      </c>
      <c r="K67">
        <v>8805</v>
      </c>
      <c r="L67">
        <v>7661</v>
      </c>
      <c r="M67">
        <v>4783</v>
      </c>
      <c r="O67">
        <f>E66-$E$2</f>
        <v>6.7722222222291748</v>
      </c>
      <c r="P67" s="6">
        <f t="shared" ref="P67:P69" si="36">J67/$J$8</f>
        <v>13.581296493092456</v>
      </c>
      <c r="Q67" s="5">
        <f t="shared" ref="Q67:Q69" si="37">LOG(P67,2)/O67</f>
        <v>0.55573328511759812</v>
      </c>
    </row>
    <row r="68" spans="1:17" x14ac:dyDescent="0.2">
      <c r="A68" t="s">
        <v>31</v>
      </c>
      <c r="B68" t="s">
        <v>67</v>
      </c>
      <c r="C68" t="s">
        <v>86</v>
      </c>
      <c r="D68" t="s">
        <v>123</v>
      </c>
      <c r="E68" s="2">
        <v>44812.708333333343</v>
      </c>
      <c r="F68">
        <v>24692</v>
      </c>
      <c r="G68">
        <v>25763</v>
      </c>
      <c r="H68">
        <v>1978</v>
      </c>
      <c r="I68">
        <v>60290</v>
      </c>
      <c r="J68">
        <v>158000</v>
      </c>
      <c r="K68">
        <v>8757</v>
      </c>
      <c r="L68">
        <v>7707</v>
      </c>
      <c r="M68">
        <v>4664</v>
      </c>
      <c r="O68">
        <f>E66-$E$2</f>
        <v>6.7722222222291748</v>
      </c>
      <c r="P68" s="6">
        <f t="shared" si="36"/>
        <v>12.592986184909671</v>
      </c>
      <c r="Q68" s="5">
        <f t="shared" si="37"/>
        <v>0.5396380103932118</v>
      </c>
    </row>
    <row r="69" spans="1:17" x14ac:dyDescent="0.2">
      <c r="A69" t="s">
        <v>32</v>
      </c>
      <c r="B69" t="s">
        <v>67</v>
      </c>
      <c r="C69" t="s">
        <v>87</v>
      </c>
      <c r="D69" t="s">
        <v>123</v>
      </c>
      <c r="E69" s="2">
        <v>44812.711111111108</v>
      </c>
      <c r="F69">
        <v>24299</v>
      </c>
      <c r="G69">
        <v>25385</v>
      </c>
      <c r="H69">
        <v>1978</v>
      </c>
      <c r="I69">
        <v>60290</v>
      </c>
      <c r="J69">
        <v>167200</v>
      </c>
      <c r="K69">
        <v>8726</v>
      </c>
      <c r="L69">
        <v>7626</v>
      </c>
      <c r="M69">
        <v>4689</v>
      </c>
      <c r="O69">
        <f>E66-$E$2</f>
        <v>6.7722222222291748</v>
      </c>
      <c r="P69" s="6">
        <f t="shared" si="36"/>
        <v>13.32624867162593</v>
      </c>
      <c r="Q69" s="5">
        <f t="shared" si="37"/>
        <v>0.55169465684353169</v>
      </c>
    </row>
    <row r="70" spans="1:17" x14ac:dyDescent="0.2">
      <c r="A70" t="s">
        <v>127</v>
      </c>
      <c r="J70">
        <f>AVERAGE(J66:J69)</f>
        <v>183675</v>
      </c>
      <c r="K70">
        <f t="shared" ref="K70" si="38">AVERAGE(K66:K69)</f>
        <v>8612.25</v>
      </c>
      <c r="L70">
        <f t="shared" ref="L70" si="39">AVERAGE(L66:L69)</f>
        <v>7563.25</v>
      </c>
      <c r="Q70" s="5">
        <f>AVERAGE(Q66:Q69)</f>
        <v>0.56874000276571901</v>
      </c>
    </row>
    <row r="72" spans="1:17" x14ac:dyDescent="0.2">
      <c r="A72" t="s">
        <v>33</v>
      </c>
      <c r="B72" t="s">
        <v>67</v>
      </c>
      <c r="C72" t="s">
        <v>88</v>
      </c>
      <c r="D72" t="s">
        <v>123</v>
      </c>
      <c r="E72" s="2">
        <v>44812.703472222223</v>
      </c>
      <c r="F72">
        <v>13603</v>
      </c>
      <c r="G72">
        <v>13962</v>
      </c>
      <c r="H72">
        <v>1978</v>
      </c>
      <c r="I72">
        <v>60290</v>
      </c>
      <c r="J72">
        <v>83000</v>
      </c>
      <c r="K72">
        <v>9669</v>
      </c>
      <c r="L72">
        <v>8129</v>
      </c>
      <c r="M72">
        <v>5699</v>
      </c>
      <c r="O72">
        <f>E66-$E$2</f>
        <v>6.7722222222291748</v>
      </c>
      <c r="P72" s="6">
        <f>J72/$J$8</f>
        <v>6.6153028692879916</v>
      </c>
      <c r="Q72" s="5">
        <f>LOG(P72,2)/O72</f>
        <v>0.40249819330604164</v>
      </c>
    </row>
    <row r="73" spans="1:17" x14ac:dyDescent="0.2">
      <c r="A73" t="s">
        <v>34</v>
      </c>
      <c r="B73" t="s">
        <v>67</v>
      </c>
      <c r="C73" t="s">
        <v>89</v>
      </c>
      <c r="D73" t="s">
        <v>123</v>
      </c>
      <c r="E73" s="2">
        <v>44812.706250000003</v>
      </c>
      <c r="F73">
        <v>12593</v>
      </c>
      <c r="G73">
        <v>12896</v>
      </c>
      <c r="H73">
        <v>1978</v>
      </c>
      <c r="I73">
        <v>60290</v>
      </c>
      <c r="J73">
        <v>69930</v>
      </c>
      <c r="K73">
        <v>10642</v>
      </c>
      <c r="L73">
        <v>8916</v>
      </c>
      <c r="M73">
        <v>6317</v>
      </c>
      <c r="O73">
        <f>E66-$E$2</f>
        <v>6.7722222222291748</v>
      </c>
      <c r="P73" s="6">
        <f t="shared" ref="P73:P75" si="40">J73/$J$8</f>
        <v>5.5735919234856537</v>
      </c>
      <c r="Q73" s="5">
        <f t="shared" ref="Q73:Q75" si="41">LOG(P73,2)/O73</f>
        <v>0.36599616735948931</v>
      </c>
    </row>
    <row r="74" spans="1:17" x14ac:dyDescent="0.2">
      <c r="A74" t="s">
        <v>35</v>
      </c>
      <c r="B74" t="s">
        <v>67</v>
      </c>
      <c r="C74" t="s">
        <v>90</v>
      </c>
      <c r="D74" t="s">
        <v>123</v>
      </c>
      <c r="E74" s="2">
        <v>44812.709027777782</v>
      </c>
      <c r="F74">
        <v>10951</v>
      </c>
      <c r="G74">
        <v>11143</v>
      </c>
      <c r="H74">
        <v>1978</v>
      </c>
      <c r="I74">
        <v>60290</v>
      </c>
      <c r="J74">
        <v>49240</v>
      </c>
      <c r="K74">
        <v>10298</v>
      </c>
      <c r="L74">
        <v>8763</v>
      </c>
      <c r="M74">
        <v>5941</v>
      </c>
      <c r="O74">
        <f>E66-$E$2</f>
        <v>6.7722222222291748</v>
      </c>
      <c r="P74" s="6">
        <f t="shared" si="40"/>
        <v>3.9245483528161533</v>
      </c>
      <c r="Q74" s="5">
        <f t="shared" si="41"/>
        <v>0.29126726349918736</v>
      </c>
    </row>
    <row r="75" spans="1:17" x14ac:dyDescent="0.2">
      <c r="A75" t="s">
        <v>36</v>
      </c>
      <c r="B75" t="s">
        <v>67</v>
      </c>
      <c r="C75" t="s">
        <v>91</v>
      </c>
      <c r="D75" t="s">
        <v>123</v>
      </c>
      <c r="E75" s="2">
        <v>44812.711805555547</v>
      </c>
      <c r="F75">
        <v>11622</v>
      </c>
      <c r="G75">
        <v>11869</v>
      </c>
      <c r="H75">
        <v>1978</v>
      </c>
      <c r="I75">
        <v>60290</v>
      </c>
      <c r="J75">
        <v>61700</v>
      </c>
      <c r="K75">
        <v>10657</v>
      </c>
      <c r="L75">
        <v>8921</v>
      </c>
      <c r="M75">
        <v>6211</v>
      </c>
      <c r="O75">
        <f>E66-$E$2</f>
        <v>6.7722222222291748</v>
      </c>
      <c r="P75" s="6">
        <f t="shared" si="40"/>
        <v>4.9176408076514351</v>
      </c>
      <c r="Q75" s="5">
        <f t="shared" si="41"/>
        <v>0.33932235042236863</v>
      </c>
    </row>
    <row r="76" spans="1:17" x14ac:dyDescent="0.2">
      <c r="A76" t="s">
        <v>127</v>
      </c>
      <c r="J76">
        <f>AVERAGE(J72:J75)</f>
        <v>65967.5</v>
      </c>
      <c r="K76">
        <f t="shared" ref="K76" si="42">AVERAGE(K72:K75)</f>
        <v>10316.5</v>
      </c>
      <c r="L76">
        <f t="shared" ref="L76" si="43">AVERAGE(L72:L75)</f>
        <v>8682.25</v>
      </c>
      <c r="Q76" s="5">
        <f>AVERAGE(Q72:Q75)</f>
        <v>0.34977099364677172</v>
      </c>
    </row>
    <row r="78" spans="1:17" x14ac:dyDescent="0.2">
      <c r="A78" t="s">
        <v>17</v>
      </c>
      <c r="B78" t="s">
        <v>67</v>
      </c>
      <c r="C78" t="s">
        <v>72</v>
      </c>
      <c r="D78" t="s">
        <v>123</v>
      </c>
      <c r="E78" s="2">
        <v>44812.70416666667</v>
      </c>
      <c r="F78">
        <v>11459</v>
      </c>
      <c r="G78">
        <v>11684</v>
      </c>
      <c r="H78">
        <v>1978</v>
      </c>
      <c r="I78">
        <v>60290</v>
      </c>
      <c r="J78">
        <v>61210</v>
      </c>
      <c r="K78">
        <v>9730</v>
      </c>
      <c r="L78">
        <v>8424</v>
      </c>
      <c r="M78">
        <v>5339</v>
      </c>
      <c r="O78">
        <f>E66-$E$2</f>
        <v>6.7722222222291748</v>
      </c>
      <c r="P78" s="6">
        <f>J78/$J$8</f>
        <v>4.8785866099893731</v>
      </c>
      <c r="Q78" s="5">
        <f>LOG(P78,2)/O78</f>
        <v>0.33762377632767065</v>
      </c>
    </row>
    <row r="79" spans="1:17" x14ac:dyDescent="0.2">
      <c r="A79" t="s">
        <v>18</v>
      </c>
      <c r="B79" t="s">
        <v>67</v>
      </c>
      <c r="C79" t="s">
        <v>73</v>
      </c>
      <c r="D79" t="s">
        <v>123</v>
      </c>
      <c r="E79" s="2">
        <v>44812.706944444442</v>
      </c>
      <c r="F79">
        <v>9639</v>
      </c>
      <c r="G79">
        <v>9794</v>
      </c>
      <c r="H79">
        <v>1978</v>
      </c>
      <c r="I79">
        <v>60290</v>
      </c>
      <c r="J79">
        <v>48480</v>
      </c>
      <c r="K79">
        <v>10236</v>
      </c>
      <c r="L79">
        <v>8798</v>
      </c>
      <c r="M79">
        <v>5581</v>
      </c>
      <c r="O79">
        <f>E66-$E$2</f>
        <v>6.7722222222291748</v>
      </c>
      <c r="P79" s="6">
        <f t="shared" ref="P79:P81" si="44">J79/$J$8</f>
        <v>3.8639744952178536</v>
      </c>
      <c r="Q79" s="5">
        <f t="shared" ref="Q79:Q81" si="45">LOG(P79,2)/O79</f>
        <v>0.28795357084777878</v>
      </c>
    </row>
    <row r="80" spans="1:17" x14ac:dyDescent="0.2">
      <c r="A80" t="s">
        <v>19</v>
      </c>
      <c r="B80" t="s">
        <v>67</v>
      </c>
      <c r="C80" t="s">
        <v>74</v>
      </c>
      <c r="D80" t="s">
        <v>123</v>
      </c>
      <c r="E80" s="2">
        <v>44812.709722222222</v>
      </c>
      <c r="F80">
        <v>10103</v>
      </c>
      <c r="G80">
        <v>10272</v>
      </c>
      <c r="H80">
        <v>1978</v>
      </c>
      <c r="I80">
        <v>60290</v>
      </c>
      <c r="J80">
        <v>52710</v>
      </c>
      <c r="K80">
        <v>10281</v>
      </c>
      <c r="L80">
        <v>8827</v>
      </c>
      <c r="M80">
        <v>5652</v>
      </c>
      <c r="O80">
        <f>E66-$E$2</f>
        <v>6.7722222222291748</v>
      </c>
      <c r="P80" s="6">
        <f t="shared" si="44"/>
        <v>4.2011158342189159</v>
      </c>
      <c r="Q80" s="5">
        <f t="shared" si="45"/>
        <v>0.30577445582412194</v>
      </c>
    </row>
    <row r="81" spans="1:17" x14ac:dyDescent="0.2">
      <c r="A81" t="s">
        <v>20</v>
      </c>
      <c r="B81" t="s">
        <v>67</v>
      </c>
      <c r="C81" t="s">
        <v>75</v>
      </c>
      <c r="D81" t="s">
        <v>123</v>
      </c>
      <c r="E81" s="2">
        <v>44812.712500000001</v>
      </c>
      <c r="F81">
        <v>9507</v>
      </c>
      <c r="G81">
        <v>9661</v>
      </c>
      <c r="H81">
        <v>1978</v>
      </c>
      <c r="I81">
        <v>60290</v>
      </c>
      <c r="J81">
        <v>48860</v>
      </c>
      <c r="K81">
        <v>10219</v>
      </c>
      <c r="L81">
        <v>8825</v>
      </c>
      <c r="M81">
        <v>5656</v>
      </c>
      <c r="O81">
        <f>E66-$E$2</f>
        <v>6.7722222222291748</v>
      </c>
      <c r="P81" s="6">
        <f t="shared" si="44"/>
        <v>3.8942614240170035</v>
      </c>
      <c r="Q81" s="5">
        <f t="shared" si="45"/>
        <v>0.2896168601529247</v>
      </c>
    </row>
    <row r="82" spans="1:17" x14ac:dyDescent="0.2">
      <c r="A82" t="s">
        <v>127</v>
      </c>
      <c r="J82">
        <f>AVERAGE(J78:J81)</f>
        <v>52815</v>
      </c>
      <c r="K82">
        <f t="shared" ref="K82" si="46">AVERAGE(K78:K81)</f>
        <v>10116.5</v>
      </c>
      <c r="L82">
        <f t="shared" ref="L82" si="47">AVERAGE(L78:L81)</f>
        <v>8718.5</v>
      </c>
      <c r="Q82" s="5">
        <f>AVERAGE(Q78:Q81)</f>
        <v>0.30524216578812402</v>
      </c>
    </row>
    <row r="85" spans="1:17" x14ac:dyDescent="0.2">
      <c r="G85" s="7" t="s">
        <v>126</v>
      </c>
    </row>
    <row r="87" spans="1:17" x14ac:dyDescent="0.2">
      <c r="F87" t="s">
        <v>128</v>
      </c>
      <c r="G87" t="s">
        <v>129</v>
      </c>
      <c r="H87" t="s">
        <v>130</v>
      </c>
    </row>
    <row r="88" spans="1:17" x14ac:dyDescent="0.2">
      <c r="F88">
        <v>0</v>
      </c>
      <c r="G88">
        <v>1.116388146413887</v>
      </c>
      <c r="H88">
        <v>1.1150538719269285</v>
      </c>
    </row>
    <row r="89" spans="1:17" x14ac:dyDescent="0.2">
      <c r="F89">
        <v>1</v>
      </c>
      <c r="G89">
        <v>0.92336408835621075</v>
      </c>
      <c r="H89">
        <v>0.9946240821224096</v>
      </c>
    </row>
    <row r="90" spans="1:17" x14ac:dyDescent="0.2">
      <c r="F90">
        <v>2</v>
      </c>
      <c r="G90">
        <v>0.55732300544486091</v>
      </c>
      <c r="H90">
        <v>0.73078418702957326</v>
      </c>
    </row>
    <row r="91" spans="1:17" x14ac:dyDescent="0.2">
      <c r="F91">
        <v>3</v>
      </c>
      <c r="G91">
        <v>0.24885470736288368</v>
      </c>
      <c r="H91">
        <v>0.56874000276571901</v>
      </c>
    </row>
    <row r="92" spans="1:17" x14ac:dyDescent="0.2">
      <c r="F92">
        <v>6</v>
      </c>
      <c r="G92">
        <v>1.8240938809260168E-2</v>
      </c>
      <c r="H92">
        <v>0.34977099364677172</v>
      </c>
    </row>
    <row r="93" spans="1:17" x14ac:dyDescent="0.2">
      <c r="F93">
        <v>10</v>
      </c>
      <c r="G93">
        <v>-4.2349211115609423E-2</v>
      </c>
      <c r="H93">
        <v>0.30524216578812402</v>
      </c>
    </row>
    <row r="103" spans="6:8" x14ac:dyDescent="0.2">
      <c r="G103" s="7" t="s">
        <v>131</v>
      </c>
    </row>
    <row r="105" spans="6:8" x14ac:dyDescent="0.2">
      <c r="F105" t="s">
        <v>128</v>
      </c>
      <c r="G105" t="s">
        <v>129</v>
      </c>
      <c r="H105" t="s">
        <v>130</v>
      </c>
    </row>
    <row r="106" spans="6:8" x14ac:dyDescent="0.2">
      <c r="F106">
        <v>0</v>
      </c>
      <c r="G106">
        <v>6294.75</v>
      </c>
      <c r="H106">
        <v>6280.25</v>
      </c>
    </row>
    <row r="107" spans="6:8" x14ac:dyDescent="0.2">
      <c r="F107">
        <v>1</v>
      </c>
      <c r="G107">
        <v>7009.5</v>
      </c>
      <c r="H107">
        <v>6848.5</v>
      </c>
    </row>
    <row r="108" spans="6:8" x14ac:dyDescent="0.2">
      <c r="F108">
        <v>2</v>
      </c>
      <c r="G108">
        <v>9093.25</v>
      </c>
      <c r="H108">
        <v>7847.5</v>
      </c>
    </row>
    <row r="109" spans="6:8" x14ac:dyDescent="0.2">
      <c r="F109">
        <v>3</v>
      </c>
      <c r="G109">
        <v>12125.75</v>
      </c>
      <c r="H109">
        <v>8612.25</v>
      </c>
    </row>
    <row r="110" spans="6:8" x14ac:dyDescent="0.2">
      <c r="F110">
        <v>6</v>
      </c>
      <c r="G110">
        <v>14259</v>
      </c>
      <c r="H110">
        <v>10316.5</v>
      </c>
    </row>
    <row r="111" spans="6:8" x14ac:dyDescent="0.2">
      <c r="F111">
        <v>10</v>
      </c>
      <c r="G111">
        <v>14098.5</v>
      </c>
      <c r="H111">
        <v>10116.5</v>
      </c>
    </row>
    <row r="122" spans="5:7" x14ac:dyDescent="0.2">
      <c r="F122" t="s">
        <v>126</v>
      </c>
      <c r="G122" t="s">
        <v>132</v>
      </c>
    </row>
    <row r="123" spans="5:7" x14ac:dyDescent="0.2">
      <c r="E123" t="s">
        <v>129</v>
      </c>
      <c r="F123">
        <v>1.116388146413887</v>
      </c>
      <c r="G123">
        <v>6294.75</v>
      </c>
    </row>
    <row r="124" spans="5:7" x14ac:dyDescent="0.2">
      <c r="E124" t="s">
        <v>129</v>
      </c>
      <c r="F124">
        <v>0.92336408835621075</v>
      </c>
      <c r="G124">
        <v>7009.5</v>
      </c>
    </row>
    <row r="125" spans="5:7" x14ac:dyDescent="0.2">
      <c r="E125" t="s">
        <v>129</v>
      </c>
      <c r="F125">
        <v>0.55732300544486091</v>
      </c>
      <c r="G125">
        <v>9093.25</v>
      </c>
    </row>
    <row r="126" spans="5:7" x14ac:dyDescent="0.2">
      <c r="E126" t="s">
        <v>129</v>
      </c>
      <c r="F126">
        <v>0.24885470736288368</v>
      </c>
      <c r="G126">
        <v>12125.75</v>
      </c>
    </row>
    <row r="127" spans="5:7" x14ac:dyDescent="0.2">
      <c r="E127" t="s">
        <v>129</v>
      </c>
      <c r="F127">
        <v>1.8240938809260168E-2</v>
      </c>
      <c r="G127">
        <v>14259</v>
      </c>
    </row>
    <row r="128" spans="5:7" x14ac:dyDescent="0.2">
      <c r="E128" t="s">
        <v>129</v>
      </c>
      <c r="F128">
        <v>-4.2349211115609423E-2</v>
      </c>
      <c r="G128">
        <v>14098.5</v>
      </c>
    </row>
    <row r="129" spans="5:7" x14ac:dyDescent="0.2">
      <c r="E129" t="s">
        <v>130</v>
      </c>
      <c r="F129">
        <v>1.1150538719269285</v>
      </c>
      <c r="G129">
        <v>6280.25</v>
      </c>
    </row>
    <row r="130" spans="5:7" x14ac:dyDescent="0.2">
      <c r="E130" t="s">
        <v>130</v>
      </c>
      <c r="F130">
        <v>0.9946240821224096</v>
      </c>
      <c r="G130">
        <v>6848.5</v>
      </c>
    </row>
    <row r="131" spans="5:7" x14ac:dyDescent="0.2">
      <c r="E131" t="s">
        <v>130</v>
      </c>
      <c r="F131">
        <v>0.73078418702957326</v>
      </c>
      <c r="G131">
        <v>7847.5</v>
      </c>
    </row>
    <row r="132" spans="5:7" x14ac:dyDescent="0.2">
      <c r="E132" t="s">
        <v>130</v>
      </c>
      <c r="F132">
        <v>0.56874000276571901</v>
      </c>
      <c r="G132">
        <v>8612.25</v>
      </c>
    </row>
    <row r="133" spans="5:7" x14ac:dyDescent="0.2">
      <c r="E133" t="s">
        <v>130</v>
      </c>
      <c r="F133">
        <v>0.34977099364677172</v>
      </c>
      <c r="G133">
        <v>10316.5</v>
      </c>
    </row>
    <row r="134" spans="5:7" x14ac:dyDescent="0.2">
      <c r="E134" t="s">
        <v>130</v>
      </c>
      <c r="F134">
        <v>0.30524216578812402</v>
      </c>
      <c r="G134">
        <v>10116.5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2022-09-13T02:13:05Z</dcterms:created>
  <dcterms:modified xsi:type="dcterms:W3CDTF">2022-09-13T04:53:14Z</dcterms:modified>
</cp:coreProperties>
</file>