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ETCinhib_timeseries/143B/143B-Nuc-RFP_v1/"/>
    </mc:Choice>
  </mc:AlternateContent>
  <xr:revisionPtr revIDLastSave="0" documentId="13_ncr:1_{22A520CA-23B9-7F40-984B-1675E333C4A2}" xr6:coauthVersionLast="47" xr6:coauthVersionMax="47" xr10:uidLastSave="{00000000-0000-0000-0000-000000000000}"/>
  <bookViews>
    <workbookView xWindow="240" yWindow="500" windowWidth="25720" windowHeight="13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8" i="1" l="1"/>
  <c r="K108" i="1"/>
  <c r="J108" i="1"/>
  <c r="L104" i="1"/>
  <c r="K104" i="1"/>
  <c r="J104" i="1"/>
  <c r="L100" i="1"/>
  <c r="K100" i="1"/>
  <c r="J100" i="1"/>
  <c r="L96" i="1"/>
  <c r="K96" i="1"/>
  <c r="J96" i="1"/>
  <c r="L92" i="1"/>
  <c r="K92" i="1"/>
  <c r="J92" i="1"/>
  <c r="L88" i="1"/>
  <c r="K88" i="1"/>
  <c r="J88" i="1"/>
  <c r="L83" i="1"/>
  <c r="K83" i="1"/>
  <c r="J83" i="1"/>
  <c r="L79" i="1"/>
  <c r="K79" i="1"/>
  <c r="J79" i="1"/>
  <c r="L75" i="1"/>
  <c r="K75" i="1"/>
  <c r="J75" i="1"/>
  <c r="L71" i="1"/>
  <c r="K71" i="1"/>
  <c r="J71" i="1"/>
  <c r="L67" i="1"/>
  <c r="K67" i="1"/>
  <c r="J67" i="1"/>
  <c r="L63" i="1"/>
  <c r="K63" i="1"/>
  <c r="J63" i="1"/>
  <c r="L58" i="1"/>
  <c r="K58" i="1"/>
  <c r="J58" i="1"/>
  <c r="L54" i="1"/>
  <c r="K54" i="1"/>
  <c r="J54" i="1"/>
  <c r="L50" i="1"/>
  <c r="K50" i="1"/>
  <c r="J50" i="1"/>
  <c r="L46" i="1"/>
  <c r="K46" i="1"/>
  <c r="J46" i="1"/>
  <c r="L42" i="1"/>
  <c r="K42" i="1"/>
  <c r="J42" i="1"/>
  <c r="L38" i="1"/>
  <c r="K38" i="1"/>
  <c r="J38" i="1"/>
  <c r="L33" i="1"/>
  <c r="K33" i="1"/>
  <c r="J33" i="1"/>
  <c r="L29" i="1"/>
  <c r="K29" i="1"/>
  <c r="J29" i="1"/>
  <c r="L25" i="1"/>
  <c r="K25" i="1"/>
  <c r="J25" i="1"/>
  <c r="L21" i="1"/>
  <c r="K21" i="1"/>
  <c r="J21" i="1"/>
  <c r="L17" i="1"/>
  <c r="K17" i="1"/>
  <c r="J17" i="1"/>
  <c r="K13" i="1"/>
  <c r="L13" i="1"/>
  <c r="J13" i="1"/>
  <c r="P107" i="1"/>
  <c r="Q107" i="1" s="1"/>
  <c r="P106" i="1"/>
  <c r="Q106" i="1" s="1"/>
  <c r="Q108" i="1" s="1"/>
  <c r="P103" i="1"/>
  <c r="Q103" i="1" s="1"/>
  <c r="P102" i="1"/>
  <c r="Q102" i="1" s="1"/>
  <c r="Q104" i="1" s="1"/>
  <c r="P99" i="1"/>
  <c r="Q99" i="1" s="1"/>
  <c r="P98" i="1"/>
  <c r="Q98" i="1" s="1"/>
  <c r="Q100" i="1" s="1"/>
  <c r="P95" i="1"/>
  <c r="Q95" i="1" s="1"/>
  <c r="P94" i="1"/>
  <c r="Q94" i="1" s="1"/>
  <c r="Q96" i="1" s="1"/>
  <c r="P91" i="1"/>
  <c r="Q91" i="1" s="1"/>
  <c r="P90" i="1"/>
  <c r="Q90" i="1" s="1"/>
  <c r="Q92" i="1" s="1"/>
  <c r="P87" i="1"/>
  <c r="Q87" i="1" s="1"/>
  <c r="P86" i="1"/>
  <c r="Q86" i="1" s="1"/>
  <c r="Q88" i="1" s="1"/>
  <c r="P82" i="1"/>
  <c r="Q82" i="1" s="1"/>
  <c r="P81" i="1"/>
  <c r="Q81" i="1" s="1"/>
  <c r="Q83" i="1" s="1"/>
  <c r="Q78" i="1"/>
  <c r="P78" i="1"/>
  <c r="P77" i="1"/>
  <c r="Q77" i="1" s="1"/>
  <c r="Q79" i="1" s="1"/>
  <c r="P74" i="1"/>
  <c r="Q74" i="1" s="1"/>
  <c r="P73" i="1"/>
  <c r="Q73" i="1" s="1"/>
  <c r="Q75" i="1" s="1"/>
  <c r="Q70" i="1"/>
  <c r="P70" i="1"/>
  <c r="P69" i="1"/>
  <c r="Q69" i="1" s="1"/>
  <c r="Q71" i="1" s="1"/>
  <c r="P66" i="1"/>
  <c r="Q66" i="1" s="1"/>
  <c r="P65" i="1"/>
  <c r="Q65" i="1" s="1"/>
  <c r="Q67" i="1" s="1"/>
  <c r="P62" i="1"/>
  <c r="Q62" i="1" s="1"/>
  <c r="P61" i="1"/>
  <c r="Q61" i="1" s="1"/>
  <c r="Q63" i="1" s="1"/>
  <c r="O107" i="1"/>
  <c r="O106" i="1"/>
  <c r="O103" i="1"/>
  <c r="O102" i="1"/>
  <c r="O99" i="1"/>
  <c r="O98" i="1"/>
  <c r="O95" i="1"/>
  <c r="O94" i="1"/>
  <c r="O91" i="1"/>
  <c r="O90" i="1"/>
  <c r="O87" i="1"/>
  <c r="O86" i="1"/>
  <c r="O82" i="1"/>
  <c r="O81" i="1"/>
  <c r="O78" i="1"/>
  <c r="O77" i="1"/>
  <c r="O74" i="1"/>
  <c r="O73" i="1"/>
  <c r="O70" i="1"/>
  <c r="O69" i="1"/>
  <c r="O66" i="1"/>
  <c r="O65" i="1"/>
  <c r="O62" i="1"/>
  <c r="O61" i="1"/>
  <c r="O56" i="1"/>
  <c r="K8" i="1"/>
  <c r="L8" i="1"/>
  <c r="J8" i="1"/>
  <c r="P31" i="1" s="1"/>
  <c r="E8" i="1"/>
  <c r="O31" i="1" s="1"/>
  <c r="O41" i="1" l="1"/>
  <c r="O57" i="1"/>
  <c r="P45" i="1"/>
  <c r="P56" i="1"/>
  <c r="O11" i="1"/>
  <c r="O48" i="1"/>
  <c r="P36" i="1"/>
  <c r="P48" i="1"/>
  <c r="O16" i="1"/>
  <c r="O49" i="1"/>
  <c r="P40" i="1"/>
  <c r="P52" i="1"/>
  <c r="O40" i="1"/>
  <c r="P41" i="1"/>
  <c r="P53" i="1"/>
  <c r="O36" i="1"/>
  <c r="O44" i="1"/>
  <c r="O52" i="1"/>
  <c r="Q31" i="1"/>
  <c r="O37" i="1"/>
  <c r="O45" i="1"/>
  <c r="O53" i="1"/>
  <c r="P37" i="1"/>
  <c r="P44" i="1"/>
  <c r="P49" i="1"/>
  <c r="P57" i="1"/>
  <c r="O32" i="1"/>
  <c r="P19" i="1"/>
  <c r="P24" i="1"/>
  <c r="O24" i="1"/>
  <c r="P32" i="1"/>
  <c r="Q32" i="1" s="1"/>
  <c r="Q33" i="1" s="1"/>
  <c r="O19" i="1"/>
  <c r="O27" i="1"/>
  <c r="P11" i="1"/>
  <c r="P20" i="1"/>
  <c r="P27" i="1"/>
  <c r="O12" i="1"/>
  <c r="O20" i="1"/>
  <c r="O28" i="1"/>
  <c r="P12" i="1"/>
  <c r="P15" i="1"/>
  <c r="P28" i="1"/>
  <c r="O15" i="1"/>
  <c r="O23" i="1"/>
  <c r="P16" i="1"/>
  <c r="P23" i="1"/>
  <c r="Q41" i="1" l="1"/>
  <c r="Q40" i="1"/>
  <c r="Q48" i="1"/>
  <c r="Q56" i="1"/>
  <c r="Q52" i="1"/>
  <c r="Q36" i="1"/>
  <c r="Q49" i="1"/>
  <c r="Q50" i="1" s="1"/>
  <c r="Q45" i="1"/>
  <c r="Q57" i="1"/>
  <c r="Q53" i="1"/>
  <c r="Q37" i="1"/>
  <c r="Q44" i="1"/>
  <c r="Q16" i="1"/>
  <c r="Q24" i="1"/>
  <c r="Q12" i="1"/>
  <c r="Q19" i="1"/>
  <c r="Q28" i="1"/>
  <c r="Q23" i="1"/>
  <c r="Q25" i="1" s="1"/>
  <c r="Q27" i="1"/>
  <c r="Q20" i="1"/>
  <c r="Q15" i="1"/>
  <c r="Q17" i="1" s="1"/>
  <c r="Q11" i="1"/>
  <c r="Q46" i="1" l="1"/>
  <c r="Q58" i="1"/>
  <c r="Q42" i="1"/>
  <c r="Q38" i="1"/>
  <c r="Q54" i="1"/>
  <c r="Q21" i="1"/>
  <c r="Q29" i="1"/>
  <c r="Q13" i="1"/>
</calcChain>
</file>

<file path=xl/sharedStrings.xml><?xml version="1.0" encoding="utf-8"?>
<sst xmlns="http://schemas.openxmlformats.org/spreadsheetml/2006/main" count="265" uniqueCount="132">
  <si>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</si>
  <si>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</si>
  <si>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</si>
  <si>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</si>
  <si>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</si>
  <si>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</si>
  <si>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</si>
  <si>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</si>
  <si>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</si>
  <si>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</si>
  <si>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</si>
  <si>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</si>
  <si>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</si>
  <si>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t0_1</t>
  </si>
  <si>
    <t>t0_2</t>
  </si>
  <si>
    <t>t0_3</t>
  </si>
  <si>
    <t>t0_4</t>
  </si>
  <si>
    <t>t0_5</t>
  </si>
  <si>
    <t>t0_6</t>
  </si>
  <si>
    <t>d2_0uM_1</t>
  </si>
  <si>
    <t>d2_0uM_2</t>
  </si>
  <si>
    <t>d2_1000uM-Asp_1</t>
  </si>
  <si>
    <t>d2_1000uM-Asp_2</t>
  </si>
  <si>
    <t>d2_1000uM-Pyr_1</t>
  </si>
  <si>
    <t>d2_1000uM-Pyr_2</t>
  </si>
  <si>
    <t>d2_1000uM_1</t>
  </si>
  <si>
    <t>d2_1000uM_2</t>
  </si>
  <si>
    <t>d2_500uM_1</t>
  </si>
  <si>
    <t>d2_500uM_2</t>
  </si>
  <si>
    <t>d2_750uM_1</t>
  </si>
  <si>
    <t>d2_750uM_2</t>
  </si>
  <si>
    <t>d3_0uM_1</t>
  </si>
  <si>
    <t>d3_0uM_2</t>
  </si>
  <si>
    <t>d3_1000uM-Asp_1</t>
  </si>
  <si>
    <t>d3_1000uM-Asp_2</t>
  </si>
  <si>
    <t>d3_1000uM-Pyr_1</t>
  </si>
  <si>
    <t>d3_1000uM-Pyr_2</t>
  </si>
  <si>
    <t>d3_1000uM_1</t>
  </si>
  <si>
    <t>d3_1000uM_2</t>
  </si>
  <si>
    <t>d3_500uM_1</t>
  </si>
  <si>
    <t>d3_500uM_2</t>
  </si>
  <si>
    <t>d3_750uM_1</t>
  </si>
  <si>
    <t>d3_750uM_2</t>
  </si>
  <si>
    <t>d4_0uM_1</t>
  </si>
  <si>
    <t>d4_0uM_2</t>
  </si>
  <si>
    <t>d4_1000uM-Asp_1</t>
  </si>
  <si>
    <t>d4_1000uM-Asp_2</t>
  </si>
  <si>
    <t>d4_1000uM-Pyr_1</t>
  </si>
  <si>
    <t>d4_1000uM-Pyr_2</t>
  </si>
  <si>
    <t>d4_1000uM_1</t>
  </si>
  <si>
    <t>d4_1000uM_2</t>
  </si>
  <si>
    <t>d4_500uM_1</t>
  </si>
  <si>
    <t>d4_500uM_2</t>
  </si>
  <si>
    <t>d4_750uM_1</t>
  </si>
  <si>
    <t>d4_750uM_2</t>
  </si>
  <si>
    <t>d5_0uM_1</t>
  </si>
  <si>
    <t>d5_0uM_2</t>
  </si>
  <si>
    <t>d5_1000uM-Asp_1</t>
  </si>
  <si>
    <t>d5_1000uM-Asp_2</t>
  </si>
  <si>
    <t>d5_1000uM-Pyr_1</t>
  </si>
  <si>
    <t>d5_1000uM-Pyr_2</t>
  </si>
  <si>
    <t>d5_1000uM_1</t>
  </si>
  <si>
    <t>d5_1000uM_2</t>
  </si>
  <si>
    <t>d5_500uM_1</t>
  </si>
  <si>
    <t>d5_500uM_2</t>
  </si>
  <si>
    <t>d5_750uM_1</t>
  </si>
  <si>
    <t>d5_750uM_2</t>
  </si>
  <si>
    <t>count-metab_time_metformin_143B</t>
  </si>
  <si>
    <t>count-metab_time_rotenone_143B</t>
  </si>
  <si>
    <t>count-metab_time_metformin_143B_t0_1_ 4 Sep 2022_01.#m4</t>
  </si>
  <si>
    <t>count-metab_time_metformin_143B_t0_2_ 4 Sep 2022_01.#m4</t>
  </si>
  <si>
    <t>count-metab_time_metformin_143B_t0_3_ 4 Sep 2022_01.#m4</t>
  </si>
  <si>
    <t>count-metab_time_metformin_143B_t0_4_ 4 Sep 2022_01.#m4</t>
  </si>
  <si>
    <t>count-metab_time_metformin_143B_t0_5_ 4 Sep 2022_01.#m4</t>
  </si>
  <si>
    <t>count-metab_time_metformin_143B_t0_6_ 4 Sep 2022_01.#m4</t>
  </si>
  <si>
    <t>count-metab_time_rotenone_143B_d2_0uM_1_ 6 Sep 2022_01.#m4</t>
  </si>
  <si>
    <t>count-metab_time_rotenone_143B_d2_0uM_2_ 6 Sep 2022_01.#m4</t>
  </si>
  <si>
    <t>count-metab_time_rotenone_143B_d2_1000uM-Asp_1_ 6 Sep 2022_01.#m4</t>
  </si>
  <si>
    <t>count-metab_time_rotenone_143B_d2_1000uM-Asp_2_ 6 Sep 2022_01.#m4</t>
  </si>
  <si>
    <t>count-metab_time_rotenone_143B_d2_1000uM-Pyr_1_ 6 Sep 2022_01.#m4</t>
  </si>
  <si>
    <t>count-metab_time_rotenone_143B_d2_1000uM-Pyr_2_ 6 Sep 2022_01.#m4</t>
  </si>
  <si>
    <t>count-metab_time_rotenone_143B_d2_1000uM_1_ 6 Sep 2022_01.#m4</t>
  </si>
  <si>
    <t>count-metab_time_rotenone_143B_d2_1000uM_2_ 6 Sep 2022_01.#m4</t>
  </si>
  <si>
    <t>count-metab_time_rotenone_143B_d2_500uM_1_ 6 Sep 2022_01.#m4</t>
  </si>
  <si>
    <t>count-metab_time_rotenone_143B_d2_500uM_2_ 6 Sep 2022_01.#m4</t>
  </si>
  <si>
    <t>count-metab_time_rotenone_143B_d2_750uM_1_ 6 Sep 2022_01.#m4</t>
  </si>
  <si>
    <t>count-metab_time_rotenone_143B_d2_750uM_2_ 6 Sep 2022_01.#m4</t>
  </si>
  <si>
    <t>count-metab_time_rotenone_143B_d3_0uM_1_ 7 Sep 2022_01.#m4</t>
  </si>
  <si>
    <t>count-metab_time_rotenone_143B_d3_0uM_2_ 7 Sep 2022_01.#m4</t>
  </si>
  <si>
    <t>count-metab_time_rotenone_143B_d3_1000uM-Asp_1_ 7 Sep 2022_01.#m4</t>
  </si>
  <si>
    <t>count-metab_time_rotenone_143B_d3_1000uM-Asp_2_ 7 Sep 2022_01.#m4</t>
  </si>
  <si>
    <t>count-metab_time_rotenone_143B_d3_1000uM-Pyr_1_ 7 Sep 2022_01.#m4</t>
  </si>
  <si>
    <t>count-metab_time_rotenone_143B_d3_1000uM-Pyr_2_ 7 Sep 2022_01.#m4</t>
  </si>
  <si>
    <t>count-metab_time_rotenone_143B_d3_1000uM_1_ 7 Sep 2022_01.#m4</t>
  </si>
  <si>
    <t>count-metab_time_rotenone_143B_d3_1000uM_2_ 7 Sep 2022_01.#m4</t>
  </si>
  <si>
    <t>count-metab_time_rotenone_143B_d3_500uM_1_ 7 Sep 2022_01.#m4</t>
  </si>
  <si>
    <t>count-metab_time_rotenone_143B_d3_500uM_2_ 7 Sep 2022_01.#m4</t>
  </si>
  <si>
    <t>count-metab_time_rotenone_143B_d3_750uM_1_ 7 Sep 2022_01.#m4</t>
  </si>
  <si>
    <t>count-metab_time_rotenone_143B_d3_750uM_2_ 7 Sep 2022_01.#m4</t>
  </si>
  <si>
    <t>count-metab_time_rotenone_143B_d4_0uM_1_ 8 Sep 2022_01.#m4</t>
  </si>
  <si>
    <t>count-metab_time_rotenone_143B_d4_0uM_2_ 8 Sep 2022_01.#m4</t>
  </si>
  <si>
    <t>count-metab_time_rotenone_143B_d4_1000uM-Asp_1_ 8 Sep 2022_01.#m4</t>
  </si>
  <si>
    <t>count-metab_time_rotenone_143B_d4_1000uM-Asp_2_ 8 Sep 2022_01.#m4</t>
  </si>
  <si>
    <t>count-metab_time_rotenone_143B_d4_1000uM-Pyr_1_ 8 Sep 2022_01.#m4</t>
  </si>
  <si>
    <t>count-metab_time_rotenone_143B_d4_1000uM-Pyr_2_ 8 Sep 2022_01.#m4</t>
  </si>
  <si>
    <t>count-metab_time_rotenone_143B_d4_1000uM_1_ 8 Sep 2022_01.#m4</t>
  </si>
  <si>
    <t>count-metab_time_rotenone_143B_d4_1000uM_2_ 8 Sep 2022_01.#m4</t>
  </si>
  <si>
    <t>count-metab_time_rotenone_143B_d4_500uM_1_ 8 Sep 2022_01.#m4</t>
  </si>
  <si>
    <t>count-metab_time_rotenone_143B_d4_500uM_2_ 8 Sep 2022_01.#m4</t>
  </si>
  <si>
    <t>count-metab_time_rotenone_143B_d4_750uM_1_ 8 Sep 2022_01.#m4</t>
  </si>
  <si>
    <t>count-metab_time_rotenone_143B_d4_750uM_2_ 8 Sep 2022_01.#m4</t>
  </si>
  <si>
    <t>count-metab_time_rotenone_143B_d5_0uM_1_ 9 Sep 2022_01.#m4</t>
  </si>
  <si>
    <t>count-metab_time_rotenone_143B_d5_0uM_2_ 9 Sep 2022_01.#m4</t>
  </si>
  <si>
    <t>count-metab_time_rotenone_143B_d5_1000uM-Asp_1_ 9 Sep 2022_01.#m4</t>
  </si>
  <si>
    <t>count-metab_time_rotenone_143B_d5_1000uM-Asp_2_ 9 Sep 2022_01.#m4</t>
  </si>
  <si>
    <t>count-metab_time_rotenone_143B_d5_1000uM-Pyr_1_ 9 Sep 2022_01.#m4</t>
  </si>
  <si>
    <t>count-metab_time_rotenone_143B_d5_1000uM-Pyr_2_ 9 Sep 2022_01.#m4</t>
  </si>
  <si>
    <t>count-metab_time_rotenone_143B_d5_1000uM_1_ 9 Sep 2022_01.#m4</t>
  </si>
  <si>
    <t>count-metab_time_rotenone_143B_d5_1000uM_2_ 9 Sep 2022_01.#m4</t>
  </si>
  <si>
    <t>count-metab_time_rotenone_143B_d5_500uM_1_ 9 Sep 2022_01.#m4</t>
  </si>
  <si>
    <t>count-metab_time_rotenone_143B_d5_500uM_2_ 9 Sep 2022_01.#m4</t>
  </si>
  <si>
    <t>count-metab_time_rotenone_143B_d5_750uM_1_ 9 Sep 2022_01.#m4</t>
  </si>
  <si>
    <t>count-metab_time_rotenone_143B_d5_750uM_2_ 9 Sep 2022_01.#m4</t>
  </si>
  <si>
    <t>Volumetric,  2000  uL</t>
  </si>
  <si>
    <t>Avg</t>
  </si>
  <si>
    <t>Delta time</t>
  </si>
  <si>
    <t>Fold cells</t>
  </si>
  <si>
    <t>Prlfr</t>
  </si>
  <si>
    <t>day</t>
  </si>
  <si>
    <t>1000-Asp</t>
  </si>
  <si>
    <t>1000-Pyr</t>
  </si>
  <si>
    <t>Mean cell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</si>
</sst>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Sheet1!$F$113:$F$116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Sheet1!$G$113:$G$116</c:f>
              <c:numCache>
                <c:formatCode>0.000</c:formatCode>
                <c:ptCount val="4"/>
                <c:pt idx="0">
                  <c:v>0.96374834648637586</c:v>
                </c:pt>
                <c:pt idx="1">
                  <c:v>1.0766550964583486</c:v>
                </c:pt>
                <c:pt idx="2">
                  <c:v>1.1328656281463896</c:v>
                </c:pt>
                <c:pt idx="3">
                  <c:v>1.1486815909467802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DF-E040-8959-578614AA1316}"/>
            </c:ext>
          </c:extLst>
        </c:ser>
        <c:ser>
          <c:idx val="1"/>
          <c:order val="1"/>
          <c:tx>
            <c:strRef>
              <c:f>Sheet1!$H$112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Sheet1!$F$113:$F$116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Sheet1!$H$113:$H$116</c:f>
              <c:numCache>
                <c:formatCode>0.000</c:formatCode>
                <c:ptCount val="4"/>
                <c:pt idx="0">
                  <c:v>0.6803201326173699</c:v>
                </c:pt>
                <c:pt idx="1">
                  <c:v>0.87239198941712037</c:v>
                </c:pt>
                <c:pt idx="2">
                  <c:v>1.0338335007915513</c:v>
                </c:pt>
                <c:pt idx="3">
                  <c:v>1.1183681713974258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DF-E040-8959-578614AA1316}"/>
            </c:ext>
          </c:extLst>
        </c:ser>
        <c:ser>
          <c:idx val="2"/>
          <c:order val="2"/>
          <c:tx>
            <c:strRef>
              <c:f>Sheet1!$I$112</c:f>
              <c:strCache>
                <c:ptCount val="1"/>
                <c:pt idx="0">
                  <c:v>750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Sheet1!$F$113:$F$116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Sheet1!$I$113:$I$116</c:f>
              <c:numCache>
                <c:formatCode>0.000</c:formatCode>
                <c:ptCount val="4"/>
                <c:pt idx="0">
                  <c:v>0.5299665588224064</c:v>
                </c:pt>
                <c:pt idx="1">
                  <c:v>0.64945762057805001</c:v>
                </c:pt>
                <c:pt idx="2">
                  <c:v>0.79169971897388014</c:v>
                </c:pt>
                <c:pt idx="3">
                  <c:v>1.040143279859103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DF-E040-8959-578614AA1316}"/>
            </c:ext>
          </c:extLst>
        </c:ser>
        <c:ser>
          <c:idx val="3"/>
          <c:order val="3"/>
          <c:tx>
            <c:strRef>
              <c:f>Sheet1!$J$112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Sheet1!$F$113:$F$116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Sheet1!$J$113:$J$116</c:f>
              <c:numCache>
                <c:formatCode>0.000</c:formatCode>
                <c:ptCount val="4"/>
                <c:pt idx="0">
                  <c:v>0.47670248034056795</c:v>
                </c:pt>
                <c:pt idx="1">
                  <c:v>0.53622325618370559</c:v>
                </c:pt>
                <c:pt idx="2">
                  <c:v>0.5824813989987353</c:v>
                </c:pt>
                <c:pt idx="3">
                  <c:v>0.91322774731970624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DF-E040-8959-578614AA1316}"/>
            </c:ext>
          </c:extLst>
        </c:ser>
        <c:ser>
          <c:idx val="4"/>
          <c:order val="4"/>
          <c:tx>
            <c:strRef>
              <c:f>Sheet1!$K$112</c:f>
              <c:strCache>
                <c:ptCount val="1"/>
                <c:pt idx="0">
                  <c:v>1000-Asp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Sheet1!$F$113:$F$116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Sheet1!$K$113:$K$116</c:f>
              <c:numCache>
                <c:formatCode>0.000</c:formatCode>
                <c:ptCount val="4"/>
                <c:pt idx="0">
                  <c:v>0.72184266839629108</c:v>
                </c:pt>
                <c:pt idx="1">
                  <c:v>0.81398264839181733</c:v>
                </c:pt>
                <c:pt idx="2">
                  <c:v>0.99252897749610614</c:v>
                </c:pt>
                <c:pt idx="3">
                  <c:v>1.0816370846930243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DF-E040-8959-578614AA1316}"/>
            </c:ext>
          </c:extLst>
        </c:ser>
        <c:ser>
          <c:idx val="5"/>
          <c:order val="5"/>
          <c:tx>
            <c:strRef>
              <c:f>Sheet1!$L$112</c:f>
              <c:strCache>
                <c:ptCount val="1"/>
                <c:pt idx="0">
                  <c:v>1000-Pyr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Sheet1!$F$113:$F$116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Sheet1!$L$113:$L$116</c:f>
              <c:numCache>
                <c:formatCode>0.000</c:formatCode>
                <c:ptCount val="4"/>
                <c:pt idx="0">
                  <c:v>0.62622772270917948</c:v>
                </c:pt>
                <c:pt idx="1">
                  <c:v>0.40443635405061007</c:v>
                </c:pt>
                <c:pt idx="2">
                  <c:v>0.49054520924469991</c:v>
                </c:pt>
                <c:pt idx="3">
                  <c:v>0.70166313269878544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DF-E040-8959-578614AA1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48784"/>
        <c:axId val="1689879216"/>
      </c:scatterChart>
      <c:valAx>
        <c:axId val="1700648784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79216"/>
        <c:crosses val="autoZero"/>
        <c:crossBetween val="midCat"/>
      </c:valAx>
      <c:valAx>
        <c:axId val="16898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64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Sheet1!$G$125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Sheet1!$F$126:$F$129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Sheet1!$G$126:$G$129</c:f>
              <c:numCache>
                <c:formatCode>General</c:formatCode>
                <c:ptCount val="4"/>
                <c:pt idx="0">
                  <c:v>4983</c:v>
                </c:pt>
                <c:pt idx="1">
                  <c:v>5197.5</c:v>
                </c:pt>
                <c:pt idx="2">
                  <c:v>4648.5</c:v>
                </c:pt>
                <c:pt idx="3">
                  <c:v>3651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57-0B48-A823-94E36BD62D67}"/>
            </c:ext>
          </c:extLst>
        </c:ser>
        <c:ser>
          <c:idx val="1"/>
          <c:order val="1"/>
          <c:tx>
            <c:strRef>
              <c:f>Sheet1!$H$125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Sheet1!$F$126:$F$129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Sheet1!$H$126:$H$129</c:f>
              <c:numCache>
                <c:formatCode>General</c:formatCode>
                <c:ptCount val="4"/>
                <c:pt idx="0">
                  <c:v>4906.5</c:v>
                </c:pt>
                <c:pt idx="1">
                  <c:v>5175</c:v>
                </c:pt>
                <c:pt idx="2">
                  <c:v>4804</c:v>
                </c:pt>
                <c:pt idx="3">
                  <c:v>3985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57-0B48-A823-94E36BD62D67}"/>
            </c:ext>
          </c:extLst>
        </c:ser>
        <c:ser>
          <c:idx val="2"/>
          <c:order val="2"/>
          <c:tx>
            <c:strRef>
              <c:f>Sheet1!$I$125</c:f>
              <c:strCache>
                <c:ptCount val="1"/>
                <c:pt idx="0">
                  <c:v>750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Sheet1!$F$126:$F$129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Sheet1!$I$126:$I$129</c:f>
              <c:numCache>
                <c:formatCode>General</c:formatCode>
                <c:ptCount val="4"/>
                <c:pt idx="0">
                  <c:v>4980.5</c:v>
                </c:pt>
                <c:pt idx="1">
                  <c:v>5193</c:v>
                </c:pt>
                <c:pt idx="2">
                  <c:v>4928.5</c:v>
                </c:pt>
                <c:pt idx="3">
                  <c:v>4346.5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57-0B48-A823-94E36BD62D67}"/>
            </c:ext>
          </c:extLst>
        </c:ser>
        <c:ser>
          <c:idx val="3"/>
          <c:order val="3"/>
          <c:tx>
            <c:strRef>
              <c:f>Sheet1!$J$125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Sheet1!$F$126:$F$129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Sheet1!$J$126:$J$129</c:f>
              <c:numCache>
                <c:formatCode>General</c:formatCode>
                <c:ptCount val="4"/>
                <c:pt idx="0">
                  <c:v>5142</c:v>
                </c:pt>
                <c:pt idx="1">
                  <c:v>5311.5</c:v>
                </c:pt>
                <c:pt idx="2">
                  <c:v>4913.5</c:v>
                </c:pt>
                <c:pt idx="3">
                  <c:v>4692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57-0B48-A823-94E36BD62D67}"/>
            </c:ext>
          </c:extLst>
        </c:ser>
        <c:ser>
          <c:idx val="4"/>
          <c:order val="4"/>
          <c:tx>
            <c:strRef>
              <c:f>Sheet1!$K$125</c:f>
              <c:strCache>
                <c:ptCount val="1"/>
                <c:pt idx="0">
                  <c:v>1000-Asp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Sheet1!$F$126:$F$129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Sheet1!$K$126:$K$129</c:f>
              <c:numCache>
                <c:formatCode>General</c:formatCode>
                <c:ptCount val="4"/>
                <c:pt idx="0">
                  <c:v>5249.5</c:v>
                </c:pt>
                <c:pt idx="1">
                  <c:v>5437.5</c:v>
                </c:pt>
                <c:pt idx="2">
                  <c:v>5024.5</c:v>
                </c:pt>
                <c:pt idx="3">
                  <c:v>3976.5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57-0B48-A823-94E36BD62D67}"/>
            </c:ext>
          </c:extLst>
        </c:ser>
        <c:ser>
          <c:idx val="5"/>
          <c:order val="5"/>
          <c:tx>
            <c:strRef>
              <c:f>Sheet1!$L$125</c:f>
              <c:strCache>
                <c:ptCount val="1"/>
                <c:pt idx="0">
                  <c:v>1000-Pyr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Sheet1!$F$126:$F$129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Sheet1!$L$126:$L$129</c:f>
              <c:numCache>
                <c:formatCode>General</c:formatCode>
                <c:ptCount val="4"/>
                <c:pt idx="0">
                  <c:v>5601.5</c:v>
                </c:pt>
                <c:pt idx="1">
                  <c:v>5673</c:v>
                </c:pt>
                <c:pt idx="2">
                  <c:v>5221.5</c:v>
                </c:pt>
                <c:pt idx="3">
                  <c:v>4920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57-0B48-A823-94E36BD6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911968"/>
        <c:axId val="1758338672"/>
      </c:scatterChart>
      <c:valAx>
        <c:axId val="1757911968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38672"/>
        <c:crosses val="autoZero"/>
        <c:crossBetween val="midCat"/>
      </c:valAx>
      <c:valAx>
        <c:axId val="1758338672"/>
        <c:scaling>
          <c:orientation val="minMax"/>
          <c:max val="58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1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13092</xdr:colOff>
      <xdr:row>108</xdr:row>
      <xdr:rowOff>120258</xdr:rowOff>
    </xdr:from>
    <xdr:to>
      <xdr:col>23</xdr:col>
      <xdr:colOff>407183</xdr:colOff>
      <xdr:row>133</xdr:row>
      <xdr:rowOff>113908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C6F10-1EB7-8FA8-C67F-7CF26CA0A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379433</xdr:colOff>
      <xdr:row>135</xdr:row>
      <xdr:rowOff>313</xdr:rowOff>
    </xdr:from>
    <xdr:to>
      <xdr:col>23</xdr:col>
      <xdr:colOff>580123</xdr:colOff>
      <xdr:row>160</xdr:row>
      <xdr:rowOff>172469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11EEF7-300A-F365-7472-5EDEF6711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9"/>
  <sheetViews>
    <sheetView tabSelected="1" topLeftCell="G139" workbookViewId="0">
      <selection activeCell="AA149" sqref="AA149"/>
    </sheetView>
  </sheetViews>
  <sheetFormatPr baseColWidth="10" defaultColWidth="8.83203125" defaultRowHeight="15" x14ac:dyDescent="0.2"/>
  <cols>
    <col min="1" max="1" width="15.5" bestFit="1" customWidth="1"/>
    <col min="5" max="5" width="18.5" bestFit="1" customWidth="1"/>
    <col min="10" max="10" width="12.1640625" bestFit="1" customWidth="1"/>
    <col min="11" max="12" width="11" bestFit="1" customWidth="1"/>
    <col min="15" max="15" width="9.33203125" bestFit="1" customWidth="1"/>
    <col min="16" max="16" width="8.6640625" bestFit="1" customWidth="1"/>
    <col min="17" max="17" width="9.832031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4" t="s">
        <v>125</v>
      </c>
      <c r="P1" s="4" t="s">
        <v>126</v>
      </c>
      <c r="Q1" s="4" t="s">
        <v>127</v>
      </c>
    </row>
    <row r="2" spans="1:17" x14ac:dyDescent="0.2">
      <c r="A2" t="s">
        <v>13</v>
      </c>
      <c r="B2" t="s">
        <v>67</v>
      </c>
      <c r="C2" t="s">
        <v>69</v>
      </c>
      <c r="D2" t="s">
        <v>123</v>
      </c>
      <c r="E2" s="2">
        <v>44808.849305555559</v>
      </c>
      <c r="F2">
        <v>1966</v>
      </c>
      <c r="G2">
        <v>1971</v>
      </c>
      <c r="H2">
        <v>1117</v>
      </c>
      <c r="I2">
        <v>30466</v>
      </c>
      <c r="J2">
        <v>14480</v>
      </c>
      <c r="K2">
        <v>4564</v>
      </c>
      <c r="L2">
        <v>4261</v>
      </c>
      <c r="M2">
        <v>1871</v>
      </c>
    </row>
    <row r="3" spans="1:17" x14ac:dyDescent="0.2">
      <c r="A3" t="s">
        <v>14</v>
      </c>
      <c r="B3" t="s">
        <v>67</v>
      </c>
      <c r="C3" t="s">
        <v>70</v>
      </c>
      <c r="D3" t="s">
        <v>123</v>
      </c>
      <c r="E3" s="2">
        <v>44808.85</v>
      </c>
      <c r="F3">
        <v>2030</v>
      </c>
      <c r="G3">
        <v>2036</v>
      </c>
      <c r="H3">
        <v>1117</v>
      </c>
      <c r="I3">
        <v>30466</v>
      </c>
      <c r="J3">
        <v>14670</v>
      </c>
      <c r="K3">
        <v>4566</v>
      </c>
      <c r="L3">
        <v>4211</v>
      </c>
      <c r="M3">
        <v>1805</v>
      </c>
    </row>
    <row r="4" spans="1:17" x14ac:dyDescent="0.2">
      <c r="A4" t="s">
        <v>15</v>
      </c>
      <c r="B4" t="s">
        <v>67</v>
      </c>
      <c r="C4" t="s">
        <v>71</v>
      </c>
      <c r="D4" t="s">
        <v>123</v>
      </c>
      <c r="E4" s="2">
        <v>44808.850694444453</v>
      </c>
      <c r="F4">
        <v>1962</v>
      </c>
      <c r="G4">
        <v>1967</v>
      </c>
      <c r="H4">
        <v>1117</v>
      </c>
      <c r="I4">
        <v>30466</v>
      </c>
      <c r="J4">
        <v>14530</v>
      </c>
      <c r="K4">
        <v>4747</v>
      </c>
      <c r="L4">
        <v>4337</v>
      </c>
      <c r="M4">
        <v>2009</v>
      </c>
    </row>
    <row r="5" spans="1:17" x14ac:dyDescent="0.2">
      <c r="A5" t="s">
        <v>16</v>
      </c>
      <c r="B5" t="s">
        <v>67</v>
      </c>
      <c r="C5" t="s">
        <v>72</v>
      </c>
      <c r="D5" t="s">
        <v>123</v>
      </c>
      <c r="E5" s="2">
        <v>44808.852083333331</v>
      </c>
      <c r="F5">
        <v>1957</v>
      </c>
      <c r="G5">
        <v>1962</v>
      </c>
      <c r="H5">
        <v>1117</v>
      </c>
      <c r="I5">
        <v>30466</v>
      </c>
      <c r="J5">
        <v>14650</v>
      </c>
      <c r="K5">
        <v>4930</v>
      </c>
      <c r="L5">
        <v>4565</v>
      </c>
      <c r="M5">
        <v>2048</v>
      </c>
    </row>
    <row r="6" spans="1:17" x14ac:dyDescent="0.2">
      <c r="A6" t="s">
        <v>17</v>
      </c>
      <c r="B6" t="s">
        <v>67</v>
      </c>
      <c r="C6" t="s">
        <v>73</v>
      </c>
      <c r="D6" t="s">
        <v>123</v>
      </c>
      <c r="E6" s="2">
        <v>44808.854166666657</v>
      </c>
      <c r="F6">
        <v>1867</v>
      </c>
      <c r="G6">
        <v>1872</v>
      </c>
      <c r="H6">
        <v>1117</v>
      </c>
      <c r="I6">
        <v>30466</v>
      </c>
      <c r="J6">
        <v>14000</v>
      </c>
      <c r="K6">
        <v>5186</v>
      </c>
      <c r="L6">
        <v>4801</v>
      </c>
      <c r="M6">
        <v>2116</v>
      </c>
    </row>
    <row r="7" spans="1:17" x14ac:dyDescent="0.2">
      <c r="A7" t="s">
        <v>18</v>
      </c>
      <c r="B7" t="s">
        <v>67</v>
      </c>
      <c r="C7" t="s">
        <v>74</v>
      </c>
      <c r="D7" t="s">
        <v>123</v>
      </c>
      <c r="E7" s="2">
        <v>44808.854861111111</v>
      </c>
      <c r="F7">
        <v>1966</v>
      </c>
      <c r="G7">
        <v>1972</v>
      </c>
      <c r="H7">
        <v>1117</v>
      </c>
      <c r="I7">
        <v>30466</v>
      </c>
      <c r="J7">
        <v>15290</v>
      </c>
      <c r="K7">
        <v>5176</v>
      </c>
      <c r="L7">
        <v>4837</v>
      </c>
      <c r="M7">
        <v>2060</v>
      </c>
    </row>
    <row r="8" spans="1:17" x14ac:dyDescent="0.2">
      <c r="A8" t="s">
        <v>124</v>
      </c>
      <c r="E8" s="2">
        <f>E2</f>
        <v>44808.849305555559</v>
      </c>
      <c r="J8" s="3">
        <f>AVERAGE(J2:J7)</f>
        <v>14603.333333333334</v>
      </c>
      <c r="K8" s="3">
        <f t="shared" ref="K8:L8" si="0">AVERAGE(K2:K7)</f>
        <v>4861.5</v>
      </c>
      <c r="L8" s="3">
        <f t="shared" si="0"/>
        <v>4502</v>
      </c>
    </row>
    <row r="11" spans="1:17" x14ac:dyDescent="0.2">
      <c r="A11" t="s">
        <v>19</v>
      </c>
      <c r="B11" t="s">
        <v>68</v>
      </c>
      <c r="C11" t="s">
        <v>75</v>
      </c>
      <c r="D11" t="s">
        <v>123</v>
      </c>
      <c r="E11" s="2">
        <v>44810.833333333343</v>
      </c>
      <c r="F11">
        <v>8314</v>
      </c>
      <c r="G11">
        <v>8408</v>
      </c>
      <c r="H11">
        <v>1117</v>
      </c>
      <c r="I11">
        <v>30466</v>
      </c>
      <c r="J11">
        <v>55650</v>
      </c>
      <c r="K11">
        <v>4837</v>
      </c>
      <c r="L11">
        <v>4457</v>
      </c>
      <c r="M11">
        <v>2102</v>
      </c>
      <c r="O11">
        <f>E11-$E$8</f>
        <v>1.9840277777839219</v>
      </c>
      <c r="P11" s="5">
        <f>J11/$J$8</f>
        <v>3.8107737959370005</v>
      </c>
      <c r="Q11" s="5">
        <f>LOG(P11,2)/O11</f>
        <v>0.97281096325342398</v>
      </c>
    </row>
    <row r="12" spans="1:17" x14ac:dyDescent="0.2">
      <c r="A12" t="s">
        <v>20</v>
      </c>
      <c r="B12" t="s">
        <v>68</v>
      </c>
      <c r="C12" t="s">
        <v>76</v>
      </c>
      <c r="D12" t="s">
        <v>123</v>
      </c>
      <c r="E12" s="2">
        <v>44810.838888888888</v>
      </c>
      <c r="F12">
        <v>7825</v>
      </c>
      <c r="G12">
        <v>7917</v>
      </c>
      <c r="H12">
        <v>1117</v>
      </c>
      <c r="I12">
        <v>30466</v>
      </c>
      <c r="J12">
        <v>54280</v>
      </c>
      <c r="K12">
        <v>5129</v>
      </c>
      <c r="L12">
        <v>4798</v>
      </c>
      <c r="M12">
        <v>2015</v>
      </c>
      <c r="O12">
        <f>E11-$E$8</f>
        <v>1.9840277777839219</v>
      </c>
      <c r="P12" s="5">
        <f>J12/$J$8</f>
        <v>3.7169595982652361</v>
      </c>
      <c r="Q12" s="5">
        <f>LOG(P12,2)/O12</f>
        <v>0.95468572971932775</v>
      </c>
    </row>
    <row r="13" spans="1:17" x14ac:dyDescent="0.2">
      <c r="A13" t="s">
        <v>124</v>
      </c>
      <c r="J13" s="3">
        <f>AVERAGE(J11:J12)</f>
        <v>54965</v>
      </c>
      <c r="K13" s="3">
        <f t="shared" ref="K13:L13" si="1">AVERAGE(K11:K12)</f>
        <v>4983</v>
      </c>
      <c r="L13" s="3">
        <f t="shared" si="1"/>
        <v>4627.5</v>
      </c>
      <c r="Q13" s="5">
        <f>AVERAGE(Q11:Q12)</f>
        <v>0.96374834648637586</v>
      </c>
    </row>
    <row r="15" spans="1:17" x14ac:dyDescent="0.2">
      <c r="A15" t="s">
        <v>27</v>
      </c>
      <c r="B15" t="s">
        <v>68</v>
      </c>
      <c r="C15" t="s">
        <v>83</v>
      </c>
      <c r="D15" t="s">
        <v>123</v>
      </c>
      <c r="E15" s="2">
        <v>44810.834027777782</v>
      </c>
      <c r="F15">
        <v>6291</v>
      </c>
      <c r="G15">
        <v>6344</v>
      </c>
      <c r="H15">
        <v>1117</v>
      </c>
      <c r="I15">
        <v>30466</v>
      </c>
      <c r="J15">
        <v>37330</v>
      </c>
      <c r="K15">
        <v>4784</v>
      </c>
      <c r="L15">
        <v>4468</v>
      </c>
      <c r="M15">
        <v>1986</v>
      </c>
      <c r="O15">
        <f>E11-$E$8</f>
        <v>1.9840277777839219</v>
      </c>
      <c r="P15" s="5">
        <f>J15/$J$8</f>
        <v>2.5562656927642089</v>
      </c>
      <c r="Q15" s="5">
        <f>LOG(P15,2)/O15</f>
        <v>0.68246917198592871</v>
      </c>
    </row>
    <row r="16" spans="1:17" x14ac:dyDescent="0.2">
      <c r="A16" t="s">
        <v>28</v>
      </c>
      <c r="B16" t="s">
        <v>68</v>
      </c>
      <c r="C16" t="s">
        <v>84</v>
      </c>
      <c r="D16" t="s">
        <v>123</v>
      </c>
      <c r="E16" s="2">
        <v>44810.840277777781</v>
      </c>
      <c r="F16">
        <v>5873</v>
      </c>
      <c r="G16">
        <v>5924</v>
      </c>
      <c r="H16">
        <v>1117</v>
      </c>
      <c r="I16">
        <v>30466</v>
      </c>
      <c r="J16">
        <v>37110</v>
      </c>
      <c r="K16">
        <v>5029</v>
      </c>
      <c r="L16">
        <v>4746</v>
      </c>
      <c r="M16">
        <v>2066</v>
      </c>
      <c r="O16">
        <f>E11-$E$8</f>
        <v>1.9840277777839219</v>
      </c>
      <c r="P16" s="5">
        <f>J16/$J$8</f>
        <v>2.5412006391234878</v>
      </c>
      <c r="Q16" s="5">
        <f>LOG(P16,2)/O16</f>
        <v>0.67817109324881109</v>
      </c>
    </row>
    <row r="17" spans="1:17" x14ac:dyDescent="0.2">
      <c r="A17" t="s">
        <v>124</v>
      </c>
      <c r="J17" s="3">
        <f>AVERAGE(J15:J16)</f>
        <v>37220</v>
      </c>
      <c r="K17" s="3">
        <f t="shared" ref="K17" si="2">AVERAGE(K15:K16)</f>
        <v>4906.5</v>
      </c>
      <c r="L17" s="3">
        <f t="shared" ref="L17" si="3">AVERAGE(L15:L16)</f>
        <v>4607</v>
      </c>
      <c r="Q17" s="5">
        <f>AVERAGE(Q15:Q16)</f>
        <v>0.6803201326173699</v>
      </c>
    </row>
    <row r="19" spans="1:17" x14ac:dyDescent="0.2">
      <c r="A19" t="s">
        <v>29</v>
      </c>
      <c r="B19" t="s">
        <v>68</v>
      </c>
      <c r="C19" t="s">
        <v>85</v>
      </c>
      <c r="D19" t="s">
        <v>123</v>
      </c>
      <c r="E19" s="2">
        <v>44810.835416666669</v>
      </c>
      <c r="F19">
        <v>5687</v>
      </c>
      <c r="G19">
        <v>5732</v>
      </c>
      <c r="H19">
        <v>1117</v>
      </c>
      <c r="I19">
        <v>30466</v>
      </c>
      <c r="J19">
        <v>35730</v>
      </c>
      <c r="K19">
        <v>4930</v>
      </c>
      <c r="L19">
        <v>4582</v>
      </c>
      <c r="M19">
        <v>2074</v>
      </c>
      <c r="O19">
        <f>E11-$E$8</f>
        <v>1.9840277777839219</v>
      </c>
      <c r="P19" s="5">
        <f>J19/$J$8</f>
        <v>2.446701666286236</v>
      </c>
      <c r="Q19" s="5">
        <f>LOG(P19,2)/O19</f>
        <v>0.65061498353883396</v>
      </c>
    </row>
    <row r="20" spans="1:17" x14ac:dyDescent="0.2">
      <c r="A20" t="s">
        <v>30</v>
      </c>
      <c r="B20" t="s">
        <v>68</v>
      </c>
      <c r="C20" t="s">
        <v>86</v>
      </c>
      <c r="D20" t="s">
        <v>123</v>
      </c>
      <c r="E20" s="2">
        <v>44810.84097222222</v>
      </c>
      <c r="F20">
        <v>4702</v>
      </c>
      <c r="G20">
        <v>4732</v>
      </c>
      <c r="H20">
        <v>1117</v>
      </c>
      <c r="I20">
        <v>30466</v>
      </c>
      <c r="J20">
        <v>25640</v>
      </c>
      <c r="K20">
        <v>5031</v>
      </c>
      <c r="L20">
        <v>4764</v>
      </c>
      <c r="M20">
        <v>2063</v>
      </c>
      <c r="O20">
        <f>E11-$E$8</f>
        <v>1.9840277777839219</v>
      </c>
      <c r="P20" s="5">
        <f>J20/$J$8</f>
        <v>1.7557635243095182</v>
      </c>
      <c r="Q20" s="5">
        <f>LOG(P20,2)/O20</f>
        <v>0.40931813410597878</v>
      </c>
    </row>
    <row r="21" spans="1:17" x14ac:dyDescent="0.2">
      <c r="A21" t="s">
        <v>124</v>
      </c>
      <c r="J21" s="3">
        <f>AVERAGE(J19:J20)</f>
        <v>30685</v>
      </c>
      <c r="K21" s="3">
        <f t="shared" ref="K21" si="4">AVERAGE(K19:K20)</f>
        <v>4980.5</v>
      </c>
      <c r="L21" s="3">
        <f t="shared" ref="L21" si="5">AVERAGE(L19:L20)</f>
        <v>4673</v>
      </c>
      <c r="Q21" s="5">
        <f>AVERAGE(Q19:Q20)</f>
        <v>0.5299665588224064</v>
      </c>
    </row>
    <row r="23" spans="1:17" x14ac:dyDescent="0.2">
      <c r="A23" t="s">
        <v>25</v>
      </c>
      <c r="B23" t="s">
        <v>68</v>
      </c>
      <c r="C23" t="s">
        <v>81</v>
      </c>
      <c r="D23" t="s">
        <v>123</v>
      </c>
      <c r="E23" s="2">
        <v>44810.836111111108</v>
      </c>
      <c r="F23">
        <v>5074</v>
      </c>
      <c r="G23">
        <v>5111</v>
      </c>
      <c r="H23">
        <v>1117</v>
      </c>
      <c r="I23">
        <v>30466</v>
      </c>
      <c r="J23">
        <v>31350</v>
      </c>
      <c r="K23">
        <v>5105</v>
      </c>
      <c r="L23">
        <v>4755</v>
      </c>
      <c r="M23">
        <v>2149</v>
      </c>
      <c r="O23">
        <f>E11-$E$8</f>
        <v>1.9840277777839219</v>
      </c>
      <c r="P23" s="5">
        <f>J23/$J$8</f>
        <v>2.1467701438027849</v>
      </c>
      <c r="Q23" s="5">
        <f>LOG(P23,2)/O23</f>
        <v>0.55552031147400727</v>
      </c>
    </row>
    <row r="24" spans="1:17" x14ac:dyDescent="0.2">
      <c r="A24" t="s">
        <v>26</v>
      </c>
      <c r="B24" t="s">
        <v>68</v>
      </c>
      <c r="C24" t="s">
        <v>82</v>
      </c>
      <c r="D24" t="s">
        <v>123</v>
      </c>
      <c r="E24" s="2">
        <v>44810.841666666667</v>
      </c>
      <c r="F24">
        <v>4805</v>
      </c>
      <c r="G24">
        <v>4835</v>
      </c>
      <c r="H24">
        <v>1117</v>
      </c>
      <c r="I24">
        <v>30466</v>
      </c>
      <c r="J24">
        <v>25240</v>
      </c>
      <c r="K24">
        <v>5179</v>
      </c>
      <c r="L24">
        <v>4864</v>
      </c>
      <c r="M24">
        <v>2247</v>
      </c>
      <c r="O24">
        <f>E11-$E$8</f>
        <v>1.9840277777839219</v>
      </c>
      <c r="P24" s="5">
        <f>J24/$J$8</f>
        <v>1.7283725176900251</v>
      </c>
      <c r="Q24" s="5">
        <f>LOG(P24,2)/O24</f>
        <v>0.39788464920712857</v>
      </c>
    </row>
    <row r="25" spans="1:17" x14ac:dyDescent="0.2">
      <c r="A25" t="s">
        <v>124</v>
      </c>
      <c r="J25" s="3">
        <f>AVERAGE(J23:J24)</f>
        <v>28295</v>
      </c>
      <c r="K25" s="3">
        <f t="shared" ref="K25" si="6">AVERAGE(K23:K24)</f>
        <v>5142</v>
      </c>
      <c r="L25" s="3">
        <f t="shared" ref="L25" si="7">AVERAGE(L23:L24)</f>
        <v>4809.5</v>
      </c>
      <c r="Q25" s="5">
        <f>AVERAGE(Q23:Q24)</f>
        <v>0.47670248034056795</v>
      </c>
    </row>
    <row r="27" spans="1:17" x14ac:dyDescent="0.2">
      <c r="A27" t="s">
        <v>21</v>
      </c>
      <c r="B27" t="s">
        <v>68</v>
      </c>
      <c r="C27" t="s">
        <v>77</v>
      </c>
      <c r="D27" t="s">
        <v>123</v>
      </c>
      <c r="E27" s="2">
        <v>44810.836805555547</v>
      </c>
      <c r="F27">
        <v>6988</v>
      </c>
      <c r="G27">
        <v>7059</v>
      </c>
      <c r="H27">
        <v>1117</v>
      </c>
      <c r="I27">
        <v>30466</v>
      </c>
      <c r="J27">
        <v>44230</v>
      </c>
      <c r="K27">
        <v>5172</v>
      </c>
      <c r="L27">
        <v>4817</v>
      </c>
      <c r="M27">
        <v>2178</v>
      </c>
      <c r="O27">
        <f>E11-$E$8</f>
        <v>1.9840277777839219</v>
      </c>
      <c r="P27" s="5">
        <f>J27/$J$8</f>
        <v>3.0287605569504676</v>
      </c>
      <c r="Q27" s="5">
        <f>LOG(P27,2)/O27</f>
        <v>0.8057989642073321</v>
      </c>
    </row>
    <row r="28" spans="1:17" x14ac:dyDescent="0.2">
      <c r="A28" t="s">
        <v>22</v>
      </c>
      <c r="B28" t="s">
        <v>68</v>
      </c>
      <c r="C28" t="s">
        <v>78</v>
      </c>
      <c r="D28" t="s">
        <v>123</v>
      </c>
      <c r="E28" s="2">
        <v>44810.843055555553</v>
      </c>
      <c r="F28">
        <v>5852</v>
      </c>
      <c r="G28">
        <v>5900</v>
      </c>
      <c r="H28">
        <v>1117</v>
      </c>
      <c r="I28">
        <v>30466</v>
      </c>
      <c r="J28">
        <v>35110</v>
      </c>
      <c r="K28">
        <v>5327</v>
      </c>
      <c r="L28">
        <v>4988</v>
      </c>
      <c r="M28">
        <v>2162</v>
      </c>
      <c r="O28">
        <f>E11-$E$8</f>
        <v>1.9840277777839219</v>
      </c>
      <c r="P28" s="5">
        <f>J28/$J$8</f>
        <v>2.4042456060260213</v>
      </c>
      <c r="Q28" s="5">
        <f>LOG(P28,2)/O28</f>
        <v>0.63788637258525005</v>
      </c>
    </row>
    <row r="29" spans="1:17" x14ac:dyDescent="0.2">
      <c r="A29" t="s">
        <v>124</v>
      </c>
      <c r="J29" s="3">
        <f>AVERAGE(J27:J28)</f>
        <v>39670</v>
      </c>
      <c r="K29" s="3">
        <f t="shared" ref="K29" si="8">AVERAGE(K27:K28)</f>
        <v>5249.5</v>
      </c>
      <c r="L29" s="3">
        <f t="shared" ref="L29" si="9">AVERAGE(L27:L28)</f>
        <v>4902.5</v>
      </c>
      <c r="Q29" s="5">
        <f>AVERAGE(Q27:Q28)</f>
        <v>0.72184266839629108</v>
      </c>
    </row>
    <row r="31" spans="1:17" x14ac:dyDescent="0.2">
      <c r="A31" t="s">
        <v>23</v>
      </c>
      <c r="B31" t="s">
        <v>68</v>
      </c>
      <c r="C31" t="s">
        <v>79</v>
      </c>
      <c r="D31" t="s">
        <v>123</v>
      </c>
      <c r="E31" s="2">
        <v>44810.838194444441</v>
      </c>
      <c r="F31">
        <v>6062</v>
      </c>
      <c r="G31">
        <v>6116</v>
      </c>
      <c r="H31">
        <v>1117</v>
      </c>
      <c r="I31">
        <v>30466</v>
      </c>
      <c r="J31">
        <v>37260</v>
      </c>
      <c r="K31">
        <v>5465</v>
      </c>
      <c r="L31">
        <v>5128</v>
      </c>
      <c r="M31">
        <v>2216</v>
      </c>
      <c r="O31">
        <f>E11-$E$8</f>
        <v>1.9840277777839219</v>
      </c>
      <c r="P31" s="5">
        <f>J31/$J$8</f>
        <v>2.5514722666057978</v>
      </c>
      <c r="Q31" s="5">
        <f>LOG(P31,2)/O31</f>
        <v>0.68110435522693313</v>
      </c>
    </row>
    <row r="32" spans="1:17" x14ac:dyDescent="0.2">
      <c r="A32" t="s">
        <v>24</v>
      </c>
      <c r="B32" t="s">
        <v>68</v>
      </c>
      <c r="C32" t="s">
        <v>80</v>
      </c>
      <c r="D32" t="s">
        <v>123</v>
      </c>
      <c r="E32" s="2">
        <v>44810.84375</v>
      </c>
      <c r="F32">
        <v>5490</v>
      </c>
      <c r="G32">
        <v>5533</v>
      </c>
      <c r="H32">
        <v>1117</v>
      </c>
      <c r="I32">
        <v>30466</v>
      </c>
      <c r="J32">
        <v>32040</v>
      </c>
      <c r="K32">
        <v>5738</v>
      </c>
      <c r="L32">
        <v>5390</v>
      </c>
      <c r="M32">
        <v>2363</v>
      </c>
      <c r="O32">
        <f>E11-$E$8</f>
        <v>1.9840277777839219</v>
      </c>
      <c r="P32" s="5">
        <f>J32/$J$8</f>
        <v>2.1940196302214106</v>
      </c>
      <c r="Q32" s="5">
        <f>LOG(P32,2)/O32</f>
        <v>0.57135109019142583</v>
      </c>
    </row>
    <row r="33" spans="1:17" x14ac:dyDescent="0.2">
      <c r="A33" t="s">
        <v>124</v>
      </c>
      <c r="J33" s="3">
        <f>AVERAGE(J31:J32)</f>
        <v>34650</v>
      </c>
      <c r="K33" s="3">
        <f t="shared" ref="K33" si="10">AVERAGE(K31:K32)</f>
        <v>5601.5</v>
      </c>
      <c r="L33" s="3">
        <f t="shared" ref="L33" si="11">AVERAGE(L31:L32)</f>
        <v>5259</v>
      </c>
      <c r="Q33" s="5">
        <f>AVERAGE(Q31:Q32)</f>
        <v>0.62622772270917948</v>
      </c>
    </row>
    <row r="36" spans="1:17" x14ac:dyDescent="0.2">
      <c r="A36" t="s">
        <v>31</v>
      </c>
      <c r="B36" t="s">
        <v>68</v>
      </c>
      <c r="C36" t="s">
        <v>87</v>
      </c>
      <c r="D36" t="s">
        <v>123</v>
      </c>
      <c r="E36" s="2">
        <v>44811.845138888893</v>
      </c>
      <c r="F36">
        <v>22508</v>
      </c>
      <c r="G36">
        <v>23229</v>
      </c>
      <c r="H36">
        <v>1117</v>
      </c>
      <c r="I36">
        <v>30466</v>
      </c>
      <c r="J36">
        <v>152300</v>
      </c>
      <c r="K36">
        <v>4971</v>
      </c>
      <c r="L36">
        <v>4677</v>
      </c>
      <c r="M36">
        <v>1927</v>
      </c>
      <c r="O36">
        <f>E36-$E$8</f>
        <v>2.9958333333343035</v>
      </c>
      <c r="P36" s="5">
        <f>J36/$J$8</f>
        <v>10.42912577037206</v>
      </c>
      <c r="Q36" s="5">
        <f>LOG(P36,2)/O36</f>
        <v>1.1290836126080996</v>
      </c>
    </row>
    <row r="37" spans="1:17" x14ac:dyDescent="0.2">
      <c r="A37" t="s">
        <v>32</v>
      </c>
      <c r="B37" t="s">
        <v>68</v>
      </c>
      <c r="C37" t="s">
        <v>88</v>
      </c>
      <c r="D37" t="s">
        <v>123</v>
      </c>
      <c r="E37" s="2">
        <v>44811.857638888891</v>
      </c>
      <c r="F37">
        <v>19157</v>
      </c>
      <c r="G37">
        <v>19698</v>
      </c>
      <c r="H37">
        <v>1117</v>
      </c>
      <c r="I37">
        <v>30466</v>
      </c>
      <c r="J37">
        <v>122500</v>
      </c>
      <c r="K37">
        <v>5424</v>
      </c>
      <c r="L37">
        <v>5151</v>
      </c>
      <c r="M37">
        <v>2010</v>
      </c>
      <c r="O37">
        <f>E36-$E$8</f>
        <v>2.9958333333343035</v>
      </c>
      <c r="P37" s="5">
        <f>J37/$J$8</f>
        <v>8.3884957772198128</v>
      </c>
      <c r="Q37" s="5">
        <f>LOG(P37,2)/O37</f>
        <v>1.0242265803085977</v>
      </c>
    </row>
    <row r="38" spans="1:17" x14ac:dyDescent="0.2">
      <c r="A38" t="s">
        <v>124</v>
      </c>
      <c r="J38" s="3">
        <f>AVERAGE(J36:J37)</f>
        <v>137400</v>
      </c>
      <c r="K38" s="3">
        <f t="shared" ref="K38" si="12">AVERAGE(K36:K37)</f>
        <v>5197.5</v>
      </c>
      <c r="L38" s="3">
        <f t="shared" ref="L38" si="13">AVERAGE(L36:L37)</f>
        <v>4914</v>
      </c>
      <c r="Q38" s="5">
        <f>AVERAGE(Q36:Q37)</f>
        <v>1.0766550964583486</v>
      </c>
    </row>
    <row r="40" spans="1:17" x14ac:dyDescent="0.2">
      <c r="A40" t="s">
        <v>39</v>
      </c>
      <c r="B40" t="s">
        <v>68</v>
      </c>
      <c r="C40" t="s">
        <v>95</v>
      </c>
      <c r="D40" t="s">
        <v>123</v>
      </c>
      <c r="E40" s="2">
        <v>44811.845833333333</v>
      </c>
      <c r="F40">
        <v>15567</v>
      </c>
      <c r="G40">
        <v>15911</v>
      </c>
      <c r="H40">
        <v>1117</v>
      </c>
      <c r="I40">
        <v>30466</v>
      </c>
      <c r="J40">
        <v>94740</v>
      </c>
      <c r="K40">
        <v>4941</v>
      </c>
      <c r="L40">
        <v>4676</v>
      </c>
      <c r="M40">
        <v>1853</v>
      </c>
      <c r="O40">
        <f>E36-$E$8</f>
        <v>2.9958333333343035</v>
      </c>
      <c r="P40" s="5">
        <f>J40/$J$8</f>
        <v>6.4875599178269798</v>
      </c>
      <c r="Q40" s="5">
        <f>LOG(P40,2)/O40</f>
        <v>0.90047598041014476</v>
      </c>
    </row>
    <row r="41" spans="1:17" x14ac:dyDescent="0.2">
      <c r="A41" t="s">
        <v>40</v>
      </c>
      <c r="B41" t="s">
        <v>68</v>
      </c>
      <c r="C41" t="s">
        <v>96</v>
      </c>
      <c r="D41" t="s">
        <v>123</v>
      </c>
      <c r="E41" s="2">
        <v>44811.85833333333</v>
      </c>
      <c r="F41">
        <v>15014</v>
      </c>
      <c r="G41">
        <v>15337</v>
      </c>
      <c r="H41">
        <v>1117</v>
      </c>
      <c r="I41">
        <v>30466</v>
      </c>
      <c r="J41">
        <v>84310</v>
      </c>
      <c r="K41">
        <v>5409</v>
      </c>
      <c r="L41">
        <v>5215</v>
      </c>
      <c r="M41">
        <v>1975</v>
      </c>
      <c r="O41">
        <f>E36-$E$8</f>
        <v>2.9958333333343035</v>
      </c>
      <c r="P41" s="5">
        <f>J41/$J$8</f>
        <v>5.7733394202236932</v>
      </c>
      <c r="Q41" s="5">
        <f>LOG(P41,2)/O41</f>
        <v>0.8443079984240961</v>
      </c>
    </row>
    <row r="42" spans="1:17" x14ac:dyDescent="0.2">
      <c r="A42" t="s">
        <v>124</v>
      </c>
      <c r="J42" s="3">
        <f>AVERAGE(J40:J41)</f>
        <v>89525</v>
      </c>
      <c r="K42" s="3">
        <f t="shared" ref="K42" si="14">AVERAGE(K40:K41)</f>
        <v>5175</v>
      </c>
      <c r="L42" s="3">
        <f t="shared" ref="L42" si="15">AVERAGE(L40:L41)</f>
        <v>4945.5</v>
      </c>
      <c r="Q42" s="5">
        <f>AVERAGE(Q40:Q41)</f>
        <v>0.87239198941712037</v>
      </c>
    </row>
    <row r="44" spans="1:17" x14ac:dyDescent="0.2">
      <c r="A44" t="s">
        <v>41</v>
      </c>
      <c r="B44" t="s">
        <v>68</v>
      </c>
      <c r="C44" t="s">
        <v>97</v>
      </c>
      <c r="D44" t="s">
        <v>123</v>
      </c>
      <c r="E44" s="2">
        <v>44811.847222222219</v>
      </c>
      <c r="F44">
        <v>12600</v>
      </c>
      <c r="G44">
        <v>12822</v>
      </c>
      <c r="H44">
        <v>1117</v>
      </c>
      <c r="I44">
        <v>30466</v>
      </c>
      <c r="J44">
        <v>73560</v>
      </c>
      <c r="K44">
        <v>5060</v>
      </c>
      <c r="L44">
        <v>4770</v>
      </c>
      <c r="M44">
        <v>2022</v>
      </c>
      <c r="O44">
        <f>E36-$E$8</f>
        <v>2.9958333333343035</v>
      </c>
      <c r="P44" s="5">
        <f>J44/$J$8</f>
        <v>5.0372061173248115</v>
      </c>
      <c r="Q44" s="5">
        <f>LOG(P44,2)/O44</f>
        <v>0.77862267565264687</v>
      </c>
    </row>
    <row r="45" spans="1:17" x14ac:dyDescent="0.2">
      <c r="A45" t="s">
        <v>42</v>
      </c>
      <c r="B45" t="s">
        <v>68</v>
      </c>
      <c r="C45" t="s">
        <v>98</v>
      </c>
      <c r="D45" t="s">
        <v>123</v>
      </c>
      <c r="E45" s="2">
        <v>44811.859722222223</v>
      </c>
      <c r="F45">
        <v>10460</v>
      </c>
      <c r="G45">
        <v>10592</v>
      </c>
      <c r="H45">
        <v>1117</v>
      </c>
      <c r="I45">
        <v>30466</v>
      </c>
      <c r="J45">
        <v>43020</v>
      </c>
      <c r="K45">
        <v>5326</v>
      </c>
      <c r="L45">
        <v>5144</v>
      </c>
      <c r="M45">
        <v>1974</v>
      </c>
      <c r="O45">
        <f>E36-$E$8</f>
        <v>2.9958333333343035</v>
      </c>
      <c r="P45" s="5">
        <f>J45/$J$8</f>
        <v>2.9459027619265008</v>
      </c>
      <c r="Q45" s="5">
        <f>LOG(P45,2)/O45</f>
        <v>0.52029256550345315</v>
      </c>
    </row>
    <row r="46" spans="1:17" x14ac:dyDescent="0.2">
      <c r="A46" t="s">
        <v>124</v>
      </c>
      <c r="J46" s="3">
        <f>AVERAGE(J44:J45)</f>
        <v>58290</v>
      </c>
      <c r="K46" s="3">
        <f t="shared" ref="K46" si="16">AVERAGE(K44:K45)</f>
        <v>5193</v>
      </c>
      <c r="L46" s="3">
        <f t="shared" ref="L46" si="17">AVERAGE(L44:L45)</f>
        <v>4957</v>
      </c>
      <c r="Q46" s="5">
        <f>AVERAGE(Q44:Q45)</f>
        <v>0.64945762057805001</v>
      </c>
    </row>
    <row r="48" spans="1:17" x14ac:dyDescent="0.2">
      <c r="A48" t="s">
        <v>37</v>
      </c>
      <c r="B48" t="s">
        <v>68</v>
      </c>
      <c r="C48" t="s">
        <v>93</v>
      </c>
      <c r="D48" t="s">
        <v>123</v>
      </c>
      <c r="E48" s="2">
        <v>44811.847916666673</v>
      </c>
      <c r="F48">
        <v>9658</v>
      </c>
      <c r="G48">
        <v>9787</v>
      </c>
      <c r="H48">
        <v>1117</v>
      </c>
      <c r="I48">
        <v>30466</v>
      </c>
      <c r="J48">
        <v>52940</v>
      </c>
      <c r="K48">
        <v>5091</v>
      </c>
      <c r="L48">
        <v>4811</v>
      </c>
      <c r="M48">
        <v>2045</v>
      </c>
      <c r="O48">
        <f>E36-$E$8</f>
        <v>2.9958333333343035</v>
      </c>
      <c r="P48" s="5">
        <f>J48/$J$8</f>
        <v>3.6251997260899338</v>
      </c>
      <c r="Q48" s="5">
        <f>LOG(P48,2)/O48</f>
        <v>0.62021490321880479</v>
      </c>
    </row>
    <row r="49" spans="1:17" x14ac:dyDescent="0.2">
      <c r="A49" t="s">
        <v>38</v>
      </c>
      <c r="B49" t="s">
        <v>68</v>
      </c>
      <c r="C49" t="s">
        <v>94</v>
      </c>
      <c r="D49" t="s">
        <v>123</v>
      </c>
      <c r="E49" s="2">
        <v>44811.86041666667</v>
      </c>
      <c r="F49">
        <v>8162</v>
      </c>
      <c r="G49">
        <v>8245</v>
      </c>
      <c r="H49">
        <v>1117</v>
      </c>
      <c r="I49">
        <v>30466</v>
      </c>
      <c r="J49">
        <v>37350</v>
      </c>
      <c r="K49">
        <v>5532</v>
      </c>
      <c r="L49">
        <v>5425</v>
      </c>
      <c r="M49">
        <v>2005</v>
      </c>
      <c r="O49">
        <f>E36-$E$8</f>
        <v>2.9958333333343035</v>
      </c>
      <c r="P49" s="5">
        <f>J49/$J$8</f>
        <v>2.5576352430951839</v>
      </c>
      <c r="Q49" s="5">
        <f>LOG(P49,2)/O49</f>
        <v>0.45223160914860633</v>
      </c>
    </row>
    <row r="50" spans="1:17" x14ac:dyDescent="0.2">
      <c r="A50" t="s">
        <v>124</v>
      </c>
      <c r="J50" s="3">
        <f>AVERAGE(J48:J49)</f>
        <v>45145</v>
      </c>
      <c r="K50" s="3">
        <f t="shared" ref="K50" si="18">AVERAGE(K48:K49)</f>
        <v>5311.5</v>
      </c>
      <c r="L50" s="3">
        <f t="shared" ref="L50" si="19">AVERAGE(L48:L49)</f>
        <v>5118</v>
      </c>
      <c r="Q50" s="5">
        <f>AVERAGE(Q48:Q49)</f>
        <v>0.53622325618370559</v>
      </c>
    </row>
    <row r="52" spans="1:17" x14ac:dyDescent="0.2">
      <c r="A52" t="s">
        <v>33</v>
      </c>
      <c r="B52" t="s">
        <v>68</v>
      </c>
      <c r="C52" t="s">
        <v>89</v>
      </c>
      <c r="D52" t="s">
        <v>123</v>
      </c>
      <c r="E52" s="2">
        <v>44811.848611111112</v>
      </c>
      <c r="F52">
        <v>18087</v>
      </c>
      <c r="G52">
        <v>18494</v>
      </c>
      <c r="H52">
        <v>1117</v>
      </c>
      <c r="I52">
        <v>30466</v>
      </c>
      <c r="J52">
        <v>95870</v>
      </c>
      <c r="K52">
        <v>5300</v>
      </c>
      <c r="L52">
        <v>5070</v>
      </c>
      <c r="M52">
        <v>1867</v>
      </c>
      <c r="O52">
        <f>E36-$E$8</f>
        <v>2.9958333333343035</v>
      </c>
      <c r="P52" s="5">
        <f>J52/$J$8</f>
        <v>6.5649395115270481</v>
      </c>
      <c r="Q52" s="5">
        <f>LOG(P52,2)/O52</f>
        <v>0.90618583089170657</v>
      </c>
    </row>
    <row r="53" spans="1:17" x14ac:dyDescent="0.2">
      <c r="A53" t="s">
        <v>34</v>
      </c>
      <c r="B53" t="s">
        <v>68</v>
      </c>
      <c r="C53" t="s">
        <v>90</v>
      </c>
      <c r="D53" t="s">
        <v>123</v>
      </c>
      <c r="E53" s="2">
        <v>44811.861111111109</v>
      </c>
      <c r="F53">
        <v>13859</v>
      </c>
      <c r="G53">
        <v>14102</v>
      </c>
      <c r="H53">
        <v>1117</v>
      </c>
      <c r="I53">
        <v>30466</v>
      </c>
      <c r="J53">
        <v>65370</v>
      </c>
      <c r="K53">
        <v>5575</v>
      </c>
      <c r="L53">
        <v>5438</v>
      </c>
      <c r="M53">
        <v>1880</v>
      </c>
      <c r="O53">
        <f>E36-$E$8</f>
        <v>2.9958333333343035</v>
      </c>
      <c r="P53" s="5">
        <f>J53/$J$8</f>
        <v>4.4763752567906865</v>
      </c>
      <c r="Q53" s="5">
        <f>LOG(P53,2)/O53</f>
        <v>0.72177946589192821</v>
      </c>
    </row>
    <row r="54" spans="1:17" x14ac:dyDescent="0.2">
      <c r="A54" t="s">
        <v>124</v>
      </c>
      <c r="J54" s="3">
        <f>AVERAGE(J52:J53)</f>
        <v>80620</v>
      </c>
      <c r="K54" s="3">
        <f t="shared" ref="K54" si="20">AVERAGE(K52:K53)</f>
        <v>5437.5</v>
      </c>
      <c r="L54" s="3">
        <f t="shared" ref="L54" si="21">AVERAGE(L52:L53)</f>
        <v>5254</v>
      </c>
      <c r="Q54" s="5">
        <f>AVERAGE(Q52:Q53)</f>
        <v>0.81398264839181733</v>
      </c>
    </row>
    <row r="56" spans="1:17" x14ac:dyDescent="0.2">
      <c r="A56" t="s">
        <v>35</v>
      </c>
      <c r="B56" t="s">
        <v>68</v>
      </c>
      <c r="C56" t="s">
        <v>91</v>
      </c>
      <c r="D56" t="s">
        <v>123</v>
      </c>
      <c r="E56" s="2">
        <v>44811.856944444437</v>
      </c>
      <c r="F56">
        <v>8536</v>
      </c>
      <c r="G56">
        <v>8622</v>
      </c>
      <c r="H56">
        <v>1117</v>
      </c>
      <c r="I56">
        <v>30466</v>
      </c>
      <c r="J56">
        <v>37590</v>
      </c>
      <c r="K56">
        <v>5514</v>
      </c>
      <c r="L56">
        <v>5324</v>
      </c>
      <c r="M56">
        <v>2163</v>
      </c>
      <c r="O56">
        <f>E36-$E$8</f>
        <v>2.9958333333343035</v>
      </c>
      <c r="P56" s="5">
        <f>J56/$J$8</f>
        <v>2.5740698470668795</v>
      </c>
      <c r="Q56" s="5">
        <f>LOG(P56,2)/O56</f>
        <v>0.45531611730985716</v>
      </c>
    </row>
    <row r="57" spans="1:17" x14ac:dyDescent="0.2">
      <c r="A57" t="s">
        <v>36</v>
      </c>
      <c r="B57" t="s">
        <v>68</v>
      </c>
      <c r="C57" t="s">
        <v>92</v>
      </c>
      <c r="D57" t="s">
        <v>123</v>
      </c>
      <c r="E57" s="2">
        <v>44811.862500000003</v>
      </c>
      <c r="F57">
        <v>7002</v>
      </c>
      <c r="G57">
        <v>7062</v>
      </c>
      <c r="H57">
        <v>1117</v>
      </c>
      <c r="I57">
        <v>30466</v>
      </c>
      <c r="J57">
        <v>30430</v>
      </c>
      <c r="K57">
        <v>5832</v>
      </c>
      <c r="L57">
        <v>5586</v>
      </c>
      <c r="M57">
        <v>2253</v>
      </c>
      <c r="O57">
        <f>E36-$E$8</f>
        <v>2.9958333333343035</v>
      </c>
      <c r="P57" s="5">
        <f>J57/$J$8</f>
        <v>2.0837708285779502</v>
      </c>
      <c r="Q57" s="5">
        <f>LOG(P57,2)/O57</f>
        <v>0.35355659079136303</v>
      </c>
    </row>
    <row r="58" spans="1:17" x14ac:dyDescent="0.2">
      <c r="A58" t="s">
        <v>124</v>
      </c>
      <c r="J58" s="3">
        <f>AVERAGE(J56:J57)</f>
        <v>34010</v>
      </c>
      <c r="K58" s="3">
        <f t="shared" ref="K58" si="22">AVERAGE(K56:K57)</f>
        <v>5673</v>
      </c>
      <c r="L58" s="3">
        <f t="shared" ref="L58" si="23">AVERAGE(L56:L57)</f>
        <v>5455</v>
      </c>
      <c r="Q58" s="5">
        <f>AVERAGE(Q56:Q57)</f>
        <v>0.40443635405061007</v>
      </c>
    </row>
    <row r="61" spans="1:17" x14ac:dyDescent="0.2">
      <c r="A61" t="s">
        <v>43</v>
      </c>
      <c r="B61" t="s">
        <v>68</v>
      </c>
      <c r="C61" t="s">
        <v>99</v>
      </c>
      <c r="D61" t="s">
        <v>123</v>
      </c>
      <c r="E61" s="2">
        <v>44812.864583333343</v>
      </c>
      <c r="F61">
        <v>48785</v>
      </c>
      <c r="G61">
        <v>52025</v>
      </c>
      <c r="H61">
        <v>1117</v>
      </c>
      <c r="I61">
        <v>30466</v>
      </c>
      <c r="J61">
        <v>316000</v>
      </c>
      <c r="K61">
        <v>4722</v>
      </c>
      <c r="L61">
        <v>4443</v>
      </c>
      <c r="M61">
        <v>1768</v>
      </c>
      <c r="O61">
        <f>E61-$E$8</f>
        <v>4.0152777777839219</v>
      </c>
      <c r="P61" s="5">
        <f>J61/$J$8</f>
        <v>21.638895229399679</v>
      </c>
      <c r="Q61" s="5">
        <f>LOG(P61,2)/O61</f>
        <v>1.1046695110090408</v>
      </c>
    </row>
    <row r="62" spans="1:17" x14ac:dyDescent="0.2">
      <c r="A62" t="s">
        <v>44</v>
      </c>
      <c r="B62" t="s">
        <v>68</v>
      </c>
      <c r="C62" t="s">
        <v>100</v>
      </c>
      <c r="D62" t="s">
        <v>123</v>
      </c>
      <c r="E62" s="2">
        <v>44812.870138888888</v>
      </c>
      <c r="F62">
        <v>51012</v>
      </c>
      <c r="G62">
        <v>54836</v>
      </c>
      <c r="H62">
        <v>1117</v>
      </c>
      <c r="I62">
        <v>30466</v>
      </c>
      <c r="J62">
        <v>369700</v>
      </c>
      <c r="K62">
        <v>4575</v>
      </c>
      <c r="L62">
        <v>4268</v>
      </c>
      <c r="M62">
        <v>1759</v>
      </c>
      <c r="O62">
        <f>E61-$E$8</f>
        <v>4.0152777777839219</v>
      </c>
      <c r="P62" s="5">
        <f>J62/$J$8</f>
        <v>25.316137868066651</v>
      </c>
      <c r="Q62" s="5">
        <f>LOG(P62,2)/O62</f>
        <v>1.1610617452837384</v>
      </c>
    </row>
    <row r="63" spans="1:17" x14ac:dyDescent="0.2">
      <c r="A63" t="s">
        <v>124</v>
      </c>
      <c r="J63" s="3">
        <f>AVERAGE(J61:J62)</f>
        <v>342850</v>
      </c>
      <c r="K63" s="3">
        <f t="shared" ref="K63" si="24">AVERAGE(K61:K62)</f>
        <v>4648.5</v>
      </c>
      <c r="L63" s="3">
        <f t="shared" ref="L63" si="25">AVERAGE(L61:L62)</f>
        <v>4355.5</v>
      </c>
      <c r="Q63" s="5">
        <f>AVERAGE(Q61:Q62)</f>
        <v>1.1328656281463896</v>
      </c>
    </row>
    <row r="65" spans="1:17" x14ac:dyDescent="0.2">
      <c r="A65" t="s">
        <v>51</v>
      </c>
      <c r="B65" t="s">
        <v>68</v>
      </c>
      <c r="C65" t="s">
        <v>107</v>
      </c>
      <c r="D65" t="s">
        <v>123</v>
      </c>
      <c r="E65" s="2">
        <v>44812.865277777782</v>
      </c>
      <c r="F65">
        <v>38254</v>
      </c>
      <c r="G65">
        <v>40402</v>
      </c>
      <c r="H65">
        <v>1117</v>
      </c>
      <c r="I65">
        <v>30466</v>
      </c>
      <c r="J65">
        <v>251000</v>
      </c>
      <c r="K65">
        <v>4847</v>
      </c>
      <c r="L65">
        <v>4590</v>
      </c>
      <c r="M65">
        <v>1746</v>
      </c>
      <c r="O65">
        <f>E61-$E$8</f>
        <v>4.0152777777839219</v>
      </c>
      <c r="P65" s="5">
        <f>J65/$J$8</f>
        <v>17.187856653732023</v>
      </c>
      <c r="Q65" s="5">
        <f>LOG(P65,2)/O65</f>
        <v>1.0219262457573661</v>
      </c>
    </row>
    <row r="66" spans="1:17" x14ac:dyDescent="0.2">
      <c r="A66" t="s">
        <v>52</v>
      </c>
      <c r="B66" t="s">
        <v>68</v>
      </c>
      <c r="C66" t="s">
        <v>108</v>
      </c>
      <c r="D66" t="s">
        <v>123</v>
      </c>
      <c r="E66" s="2">
        <v>44812.871527777781</v>
      </c>
      <c r="F66">
        <v>38337</v>
      </c>
      <c r="G66">
        <v>40621</v>
      </c>
      <c r="H66">
        <v>1117</v>
      </c>
      <c r="I66">
        <v>30466</v>
      </c>
      <c r="J66">
        <v>268200</v>
      </c>
      <c r="K66">
        <v>4761</v>
      </c>
      <c r="L66">
        <v>4488</v>
      </c>
      <c r="M66">
        <v>1755</v>
      </c>
      <c r="O66">
        <f>E61-$E$8</f>
        <v>4.0152777777839219</v>
      </c>
      <c r="P66" s="5">
        <f>J66/$J$8</f>
        <v>18.365669938370235</v>
      </c>
      <c r="Q66" s="5">
        <f>LOG(P66,2)/O66</f>
        <v>1.0457407558257366</v>
      </c>
    </row>
    <row r="67" spans="1:17" x14ac:dyDescent="0.2">
      <c r="A67" t="s">
        <v>124</v>
      </c>
      <c r="J67" s="3">
        <f>AVERAGE(J65:J66)</f>
        <v>259600</v>
      </c>
      <c r="K67" s="3">
        <f t="shared" ref="K67" si="26">AVERAGE(K65:K66)</f>
        <v>4804</v>
      </c>
      <c r="L67" s="3">
        <f t="shared" ref="L67" si="27">AVERAGE(L65:L66)</f>
        <v>4539</v>
      </c>
      <c r="Q67" s="5">
        <f>AVERAGE(Q65:Q66)</f>
        <v>1.0338335007915513</v>
      </c>
    </row>
    <row r="69" spans="1:17" x14ac:dyDescent="0.2">
      <c r="A69" t="s">
        <v>53</v>
      </c>
      <c r="B69" t="s">
        <v>68</v>
      </c>
      <c r="C69" t="s">
        <v>109</v>
      </c>
      <c r="D69" t="s">
        <v>123</v>
      </c>
      <c r="E69" s="2">
        <v>44812.866666666669</v>
      </c>
      <c r="F69">
        <v>26530</v>
      </c>
      <c r="G69">
        <v>27517</v>
      </c>
      <c r="H69">
        <v>1117</v>
      </c>
      <c r="I69">
        <v>30466</v>
      </c>
      <c r="J69">
        <v>156300</v>
      </c>
      <c r="K69">
        <v>4846</v>
      </c>
      <c r="L69">
        <v>4581</v>
      </c>
      <c r="M69">
        <v>1765</v>
      </c>
      <c r="O69">
        <f>E61-$E$8</f>
        <v>4.0152777777839219</v>
      </c>
      <c r="P69" s="5">
        <f>J69/$J$8</f>
        <v>10.703035836566993</v>
      </c>
      <c r="Q69" s="5">
        <f>LOG(P69,2)/O69</f>
        <v>0.85173388954742291</v>
      </c>
    </row>
    <row r="70" spans="1:17" x14ac:dyDescent="0.2">
      <c r="A70" t="s">
        <v>54</v>
      </c>
      <c r="B70" t="s">
        <v>68</v>
      </c>
      <c r="C70" t="s">
        <v>110</v>
      </c>
      <c r="D70" t="s">
        <v>123</v>
      </c>
      <c r="E70" s="2">
        <v>44812.872916666667</v>
      </c>
      <c r="F70">
        <v>23361</v>
      </c>
      <c r="G70">
        <v>24075</v>
      </c>
      <c r="H70">
        <v>1117</v>
      </c>
      <c r="I70">
        <v>30466</v>
      </c>
      <c r="J70">
        <v>111900</v>
      </c>
      <c r="K70">
        <v>5011</v>
      </c>
      <c r="L70">
        <v>4817</v>
      </c>
      <c r="M70">
        <v>1880</v>
      </c>
      <c r="O70">
        <f>E61-$E$8</f>
        <v>4.0152777777839219</v>
      </c>
      <c r="P70" s="5">
        <f>J70/$J$8</f>
        <v>7.6626341018032411</v>
      </c>
      <c r="Q70" s="5">
        <f>LOG(P70,2)/O70</f>
        <v>0.73166554840033748</v>
      </c>
    </row>
    <row r="71" spans="1:17" x14ac:dyDescent="0.2">
      <c r="A71" t="s">
        <v>124</v>
      </c>
      <c r="J71" s="3">
        <f>AVERAGE(J69:J70)</f>
        <v>134100</v>
      </c>
      <c r="K71" s="3">
        <f t="shared" ref="K71" si="28">AVERAGE(K69:K70)</f>
        <v>4928.5</v>
      </c>
      <c r="L71" s="3">
        <f t="shared" ref="L71" si="29">AVERAGE(L69:L70)</f>
        <v>4699</v>
      </c>
      <c r="Q71" s="5">
        <f>AVERAGE(Q69:Q70)</f>
        <v>0.79169971897388014</v>
      </c>
    </row>
    <row r="73" spans="1:17" x14ac:dyDescent="0.2">
      <c r="A73" t="s">
        <v>49</v>
      </c>
      <c r="B73" t="s">
        <v>68</v>
      </c>
      <c r="C73" t="s">
        <v>105</v>
      </c>
      <c r="D73" t="s">
        <v>123</v>
      </c>
      <c r="E73" s="2">
        <v>44812.867361111108</v>
      </c>
      <c r="F73">
        <v>18181</v>
      </c>
      <c r="G73">
        <v>18608</v>
      </c>
      <c r="H73">
        <v>1117</v>
      </c>
      <c r="I73">
        <v>30466</v>
      </c>
      <c r="J73">
        <v>97880</v>
      </c>
      <c r="K73">
        <v>4798</v>
      </c>
      <c r="L73">
        <v>4464</v>
      </c>
      <c r="M73">
        <v>1961</v>
      </c>
      <c r="O73">
        <f>E61-$E$8</f>
        <v>4.0152777777839219</v>
      </c>
      <c r="P73" s="5">
        <f>J73/$J$8</f>
        <v>6.7025793197900017</v>
      </c>
      <c r="Q73" s="5">
        <f>LOG(P73,2)/O73</f>
        <v>0.68356824592903653</v>
      </c>
    </row>
    <row r="74" spans="1:17" x14ac:dyDescent="0.2">
      <c r="A74" t="s">
        <v>50</v>
      </c>
      <c r="B74" t="s">
        <v>68</v>
      </c>
      <c r="C74" t="s">
        <v>106</v>
      </c>
      <c r="D74" t="s">
        <v>123</v>
      </c>
      <c r="E74" s="2">
        <v>44812.873611111107</v>
      </c>
      <c r="F74">
        <v>13492</v>
      </c>
      <c r="G74">
        <v>13708</v>
      </c>
      <c r="H74">
        <v>1117</v>
      </c>
      <c r="I74">
        <v>30466</v>
      </c>
      <c r="J74">
        <v>55760</v>
      </c>
      <c r="K74">
        <v>5029</v>
      </c>
      <c r="L74">
        <v>4854</v>
      </c>
      <c r="M74">
        <v>1819</v>
      </c>
      <c r="O74">
        <f>E61-$E$8</f>
        <v>4.0152777777839219</v>
      </c>
      <c r="P74" s="5">
        <f>J74/$J$8</f>
        <v>3.818306322757361</v>
      </c>
      <c r="Q74" s="5">
        <f>LOG(P74,2)/O74</f>
        <v>0.48139455206843407</v>
      </c>
    </row>
    <row r="75" spans="1:17" x14ac:dyDescent="0.2">
      <c r="A75" t="s">
        <v>124</v>
      </c>
      <c r="J75" s="3">
        <f>AVERAGE(J73:J74)</f>
        <v>76820</v>
      </c>
      <c r="K75" s="3">
        <f t="shared" ref="K75" si="30">AVERAGE(K73:K74)</f>
        <v>4913.5</v>
      </c>
      <c r="L75" s="3">
        <f t="shared" ref="L75" si="31">AVERAGE(L73:L74)</f>
        <v>4659</v>
      </c>
      <c r="Q75" s="5">
        <f>AVERAGE(Q73:Q74)</f>
        <v>0.5824813989987353</v>
      </c>
    </row>
    <row r="77" spans="1:17" x14ac:dyDescent="0.2">
      <c r="A77" t="s">
        <v>45</v>
      </c>
      <c r="B77" t="s">
        <v>68</v>
      </c>
      <c r="C77" t="s">
        <v>101</v>
      </c>
      <c r="D77" t="s">
        <v>123</v>
      </c>
      <c r="E77" s="2">
        <v>44812.868055555547</v>
      </c>
      <c r="F77">
        <v>35757</v>
      </c>
      <c r="G77">
        <v>37528</v>
      </c>
      <c r="H77">
        <v>1117</v>
      </c>
      <c r="I77">
        <v>30466</v>
      </c>
      <c r="J77">
        <v>220400</v>
      </c>
      <c r="K77">
        <v>4966</v>
      </c>
      <c r="L77">
        <v>4738</v>
      </c>
      <c r="M77">
        <v>1788</v>
      </c>
      <c r="O77">
        <f>E61-$E$8</f>
        <v>4.0152777777839219</v>
      </c>
      <c r="P77" s="5">
        <f>J77/$J$8</f>
        <v>15.092444647340789</v>
      </c>
      <c r="Q77" s="5">
        <f>LOG(P77,2)/O77</f>
        <v>0.97521387599188103</v>
      </c>
    </row>
    <row r="78" spans="1:17" x14ac:dyDescent="0.2">
      <c r="A78" t="s">
        <v>46</v>
      </c>
      <c r="B78" t="s">
        <v>68</v>
      </c>
      <c r="C78" t="s">
        <v>102</v>
      </c>
      <c r="D78" t="s">
        <v>123</v>
      </c>
      <c r="E78" s="2">
        <v>44812.875</v>
      </c>
      <c r="F78">
        <v>36408</v>
      </c>
      <c r="G78">
        <v>38349</v>
      </c>
      <c r="H78">
        <v>1117</v>
      </c>
      <c r="I78">
        <v>30466</v>
      </c>
      <c r="J78">
        <v>242700</v>
      </c>
      <c r="K78">
        <v>5083</v>
      </c>
      <c r="L78">
        <v>4829</v>
      </c>
      <c r="M78">
        <v>1805</v>
      </c>
      <c r="O78">
        <f>E61-$E$8</f>
        <v>4.0152777777839219</v>
      </c>
      <c r="P78" s="5">
        <f>J78/$J$8</f>
        <v>16.619493266377539</v>
      </c>
      <c r="Q78" s="5">
        <f>LOG(P78,2)/O78</f>
        <v>1.0098440790003314</v>
      </c>
    </row>
    <row r="79" spans="1:17" x14ac:dyDescent="0.2">
      <c r="A79" t="s">
        <v>124</v>
      </c>
      <c r="J79" s="3">
        <f>AVERAGE(J77:J78)</f>
        <v>231550</v>
      </c>
      <c r="K79" s="3">
        <f t="shared" ref="K79" si="32">AVERAGE(K77:K78)</f>
        <v>5024.5</v>
      </c>
      <c r="L79" s="3">
        <f t="shared" ref="L79" si="33">AVERAGE(L77:L78)</f>
        <v>4783.5</v>
      </c>
      <c r="Q79" s="5">
        <f>AVERAGE(Q77:Q78)</f>
        <v>0.99252897749610614</v>
      </c>
    </row>
    <row r="81" spans="1:17" x14ac:dyDescent="0.2">
      <c r="A81" t="s">
        <v>47</v>
      </c>
      <c r="B81" t="s">
        <v>68</v>
      </c>
      <c r="C81" t="s">
        <v>103</v>
      </c>
      <c r="D81" t="s">
        <v>123</v>
      </c>
      <c r="E81" s="2">
        <v>44812.869444444441</v>
      </c>
      <c r="F81">
        <v>16747</v>
      </c>
      <c r="G81">
        <v>17117</v>
      </c>
      <c r="H81">
        <v>1117</v>
      </c>
      <c r="I81">
        <v>30466</v>
      </c>
      <c r="J81">
        <v>84670</v>
      </c>
      <c r="K81">
        <v>5139</v>
      </c>
      <c r="L81">
        <v>4893</v>
      </c>
      <c r="M81">
        <v>1912</v>
      </c>
      <c r="O81">
        <f>E61-$E$8</f>
        <v>4.0152777777839219</v>
      </c>
      <c r="P81" s="5">
        <f>J81/$J$8</f>
        <v>5.7979913261812372</v>
      </c>
      <c r="Q81" s="5">
        <f>LOG(P81,2)/O81</f>
        <v>0.63147640473398026</v>
      </c>
    </row>
    <row r="82" spans="1:17" x14ac:dyDescent="0.2">
      <c r="A82" t="s">
        <v>48</v>
      </c>
      <c r="B82" t="s">
        <v>68</v>
      </c>
      <c r="C82" t="s">
        <v>104</v>
      </c>
      <c r="D82" t="s">
        <v>123</v>
      </c>
      <c r="E82" s="2">
        <v>44812.879166666673</v>
      </c>
      <c r="F82">
        <v>8596</v>
      </c>
      <c r="G82">
        <v>8677</v>
      </c>
      <c r="H82">
        <v>1117</v>
      </c>
      <c r="I82">
        <v>30466</v>
      </c>
      <c r="J82">
        <v>38640</v>
      </c>
      <c r="K82">
        <v>5304</v>
      </c>
      <c r="L82">
        <v>5150</v>
      </c>
      <c r="M82">
        <v>1919</v>
      </c>
      <c r="O82">
        <f>E61-$E$8</f>
        <v>4.0152777777839219</v>
      </c>
      <c r="P82" s="5">
        <f>J82/$J$8</f>
        <v>2.6459712394430492</v>
      </c>
      <c r="Q82" s="5">
        <f>LOG(P82,2)/O82</f>
        <v>0.34961401375541956</v>
      </c>
    </row>
    <row r="83" spans="1:17" x14ac:dyDescent="0.2">
      <c r="A83" t="s">
        <v>124</v>
      </c>
      <c r="J83" s="3">
        <f>AVERAGE(J81:J82)</f>
        <v>61655</v>
      </c>
      <c r="K83" s="3">
        <f t="shared" ref="K83" si="34">AVERAGE(K81:K82)</f>
        <v>5221.5</v>
      </c>
      <c r="L83" s="3">
        <f t="shared" ref="L83" si="35">AVERAGE(L81:L82)</f>
        <v>5021.5</v>
      </c>
      <c r="Q83" s="5">
        <f>AVERAGE(Q81:Q82)</f>
        <v>0.49054520924469991</v>
      </c>
    </row>
    <row r="86" spans="1:17" x14ac:dyDescent="0.2">
      <c r="A86" t="s">
        <v>55</v>
      </c>
      <c r="B86" t="s">
        <v>68</v>
      </c>
      <c r="C86" t="s">
        <v>111</v>
      </c>
      <c r="D86" t="s">
        <v>123</v>
      </c>
      <c r="E86" s="2">
        <v>44813.809027777781</v>
      </c>
      <c r="F86">
        <v>131358</v>
      </c>
      <c r="G86">
        <v>150294</v>
      </c>
      <c r="H86">
        <v>1117</v>
      </c>
      <c r="I86">
        <v>30466</v>
      </c>
      <c r="J86">
        <v>697300</v>
      </c>
      <c r="K86">
        <v>3689</v>
      </c>
      <c r="L86">
        <v>3386</v>
      </c>
      <c r="M86">
        <v>1539</v>
      </c>
      <c r="O86">
        <f>E86-$E$8</f>
        <v>4.9597222222218988</v>
      </c>
      <c r="P86" s="5">
        <f>J86/$J$8</f>
        <v>47.749372289431633</v>
      </c>
      <c r="Q86" s="5">
        <f>LOG(P86,2)/O86</f>
        <v>1.1245407731874448</v>
      </c>
    </row>
    <row r="87" spans="1:17" x14ac:dyDescent="0.2">
      <c r="A87" t="s">
        <v>56</v>
      </c>
      <c r="B87" t="s">
        <v>68</v>
      </c>
      <c r="C87" t="s">
        <v>112</v>
      </c>
      <c r="D87" t="s">
        <v>123</v>
      </c>
      <c r="E87" s="2">
        <v>44813.815972222219</v>
      </c>
      <c r="F87">
        <v>121059</v>
      </c>
      <c r="G87">
        <v>140127</v>
      </c>
      <c r="H87">
        <v>1117</v>
      </c>
      <c r="I87">
        <v>30466</v>
      </c>
      <c r="J87">
        <v>823200</v>
      </c>
      <c r="K87">
        <v>3613</v>
      </c>
      <c r="L87">
        <v>3294</v>
      </c>
      <c r="M87">
        <v>1563</v>
      </c>
      <c r="O87">
        <f>E86-$E$8</f>
        <v>4.9597222222218988</v>
      </c>
      <c r="P87" s="5">
        <f>J87/$J$8</f>
        <v>56.370691622917143</v>
      </c>
      <c r="Q87" s="5">
        <f>LOG(P87,2)/O87</f>
        <v>1.1728224087061159</v>
      </c>
    </row>
    <row r="88" spans="1:17" x14ac:dyDescent="0.2">
      <c r="A88" t="s">
        <v>124</v>
      </c>
      <c r="J88" s="3">
        <f>AVERAGE(J86:J87)</f>
        <v>760250</v>
      </c>
      <c r="K88" s="3">
        <f t="shared" ref="K88" si="36">AVERAGE(K86:K87)</f>
        <v>3651</v>
      </c>
      <c r="L88" s="3">
        <f t="shared" ref="L88" si="37">AVERAGE(L86:L87)</f>
        <v>3340</v>
      </c>
      <c r="Q88" s="5">
        <f>AVERAGE(Q86:Q87)</f>
        <v>1.1486815909467802</v>
      </c>
    </row>
    <row r="90" spans="1:17" x14ac:dyDescent="0.2">
      <c r="A90" t="s">
        <v>63</v>
      </c>
      <c r="B90" t="s">
        <v>68</v>
      </c>
      <c r="C90" t="s">
        <v>119</v>
      </c>
      <c r="D90" t="s">
        <v>123</v>
      </c>
      <c r="E90" s="2">
        <v>44813.810416666667</v>
      </c>
      <c r="F90">
        <v>111021</v>
      </c>
      <c r="G90">
        <v>126485</v>
      </c>
      <c r="H90">
        <v>1117</v>
      </c>
      <c r="I90">
        <v>30466</v>
      </c>
      <c r="J90">
        <v>666700</v>
      </c>
      <c r="K90">
        <v>3931</v>
      </c>
      <c r="L90">
        <v>3618</v>
      </c>
      <c r="M90">
        <v>1616</v>
      </c>
      <c r="O90">
        <f>E86-$E$8</f>
        <v>4.9597222222218988</v>
      </c>
      <c r="P90" s="5">
        <f>J90/$J$8</f>
        <v>45.653960283040398</v>
      </c>
      <c r="Q90" s="5">
        <f>LOG(P90,2)/O90</f>
        <v>1.1114872690577788</v>
      </c>
    </row>
    <row r="91" spans="1:17" x14ac:dyDescent="0.2">
      <c r="A91" t="s">
        <v>64</v>
      </c>
      <c r="B91" t="s">
        <v>68</v>
      </c>
      <c r="C91" t="s">
        <v>120</v>
      </c>
      <c r="D91" t="s">
        <v>123</v>
      </c>
      <c r="E91" s="2">
        <v>44813.816666666673</v>
      </c>
      <c r="F91">
        <v>97758</v>
      </c>
      <c r="G91">
        <v>111519</v>
      </c>
      <c r="H91">
        <v>1117</v>
      </c>
      <c r="I91">
        <v>30466</v>
      </c>
      <c r="J91">
        <v>699000</v>
      </c>
      <c r="K91">
        <v>4039</v>
      </c>
      <c r="L91">
        <v>3707</v>
      </c>
      <c r="M91">
        <v>1696</v>
      </c>
      <c r="O91">
        <f>E86-$E$8</f>
        <v>4.9597222222218988</v>
      </c>
      <c r="P91" s="5">
        <f>J91/$J$8</f>
        <v>47.865784067564483</v>
      </c>
      <c r="Q91" s="5">
        <f>LOG(P91,2)/O91</f>
        <v>1.1252490737370726</v>
      </c>
    </row>
    <row r="92" spans="1:17" x14ac:dyDescent="0.2">
      <c r="A92" t="s">
        <v>124</v>
      </c>
      <c r="J92" s="3">
        <f>AVERAGE(J90:J91)</f>
        <v>682850</v>
      </c>
      <c r="K92" s="3">
        <f t="shared" ref="K92" si="38">AVERAGE(K90:K91)</f>
        <v>3985</v>
      </c>
      <c r="L92" s="3">
        <f t="shared" ref="L92" si="39">AVERAGE(L90:L91)</f>
        <v>3662.5</v>
      </c>
      <c r="Q92" s="5">
        <f>AVERAGE(Q90:Q91)</f>
        <v>1.1183681713974258</v>
      </c>
    </row>
    <row r="94" spans="1:17" x14ac:dyDescent="0.2">
      <c r="A94" t="s">
        <v>65</v>
      </c>
      <c r="B94" t="s">
        <v>68</v>
      </c>
      <c r="C94" t="s">
        <v>121</v>
      </c>
      <c r="D94" t="s">
        <v>123</v>
      </c>
      <c r="E94" s="2">
        <v>44813.811111111107</v>
      </c>
      <c r="F94">
        <v>75689</v>
      </c>
      <c r="G94">
        <v>84170</v>
      </c>
      <c r="H94">
        <v>1117</v>
      </c>
      <c r="I94">
        <v>30466</v>
      </c>
      <c r="J94">
        <v>542800</v>
      </c>
      <c r="K94">
        <v>4266</v>
      </c>
      <c r="L94">
        <v>3969</v>
      </c>
      <c r="M94">
        <v>1679</v>
      </c>
      <c r="O94">
        <f>E86-$E$8</f>
        <v>4.9597222222218988</v>
      </c>
      <c r="P94" s="5">
        <f>J94/$J$8</f>
        <v>37.169595982652361</v>
      </c>
      <c r="Q94" s="5">
        <f>LOG(P94,2)/O94</f>
        <v>1.0516821039561548</v>
      </c>
    </row>
    <row r="95" spans="1:17" x14ac:dyDescent="0.2">
      <c r="A95" t="s">
        <v>66</v>
      </c>
      <c r="B95" t="s">
        <v>68</v>
      </c>
      <c r="C95" t="s">
        <v>122</v>
      </c>
      <c r="D95" t="s">
        <v>123</v>
      </c>
      <c r="E95" s="2">
        <v>44813.818055555559</v>
      </c>
      <c r="F95">
        <v>80859</v>
      </c>
      <c r="G95">
        <v>89904</v>
      </c>
      <c r="H95">
        <v>1117</v>
      </c>
      <c r="I95">
        <v>30466</v>
      </c>
      <c r="J95">
        <v>501400</v>
      </c>
      <c r="K95">
        <v>4427</v>
      </c>
      <c r="L95">
        <v>4129</v>
      </c>
      <c r="M95">
        <v>1735</v>
      </c>
      <c r="O95">
        <f>E86-$E$8</f>
        <v>4.9597222222218988</v>
      </c>
      <c r="P95" s="5">
        <f>J95/$J$8</f>
        <v>34.33462679753481</v>
      </c>
      <c r="Q95" s="5">
        <f>LOG(P95,2)/O95</f>
        <v>1.0286044557620513</v>
      </c>
    </row>
    <row r="96" spans="1:17" x14ac:dyDescent="0.2">
      <c r="A96" t="s">
        <v>124</v>
      </c>
      <c r="J96" s="3">
        <f>AVERAGE(J94:J95)</f>
        <v>522100</v>
      </c>
      <c r="K96" s="3">
        <f t="shared" ref="K96" si="40">AVERAGE(K94:K95)</f>
        <v>4346.5</v>
      </c>
      <c r="L96" s="3">
        <f t="shared" ref="L96" si="41">AVERAGE(L94:L95)</f>
        <v>4049</v>
      </c>
      <c r="Q96" s="5">
        <f>AVERAGE(Q94:Q95)</f>
        <v>1.040143279859103</v>
      </c>
    </row>
    <row r="98" spans="1:17" x14ac:dyDescent="0.2">
      <c r="A98" t="s">
        <v>61</v>
      </c>
      <c r="B98" t="s">
        <v>68</v>
      </c>
      <c r="C98" t="s">
        <v>117</v>
      </c>
      <c r="D98" t="s">
        <v>123</v>
      </c>
      <c r="E98" s="2">
        <v>44813.8125</v>
      </c>
      <c r="F98">
        <v>49416</v>
      </c>
      <c r="G98">
        <v>53227</v>
      </c>
      <c r="H98">
        <v>1117</v>
      </c>
      <c r="I98">
        <v>30466</v>
      </c>
      <c r="J98">
        <v>363100</v>
      </c>
      <c r="K98">
        <v>4509</v>
      </c>
      <c r="L98">
        <v>4207</v>
      </c>
      <c r="M98">
        <v>1748</v>
      </c>
      <c r="O98">
        <f>E86-$E$8</f>
        <v>4.9597222222218988</v>
      </c>
      <c r="P98" s="5">
        <f>J98/$J$8</f>
        <v>24.864186258845013</v>
      </c>
      <c r="Q98" s="5">
        <f>LOG(P98,2)/O98</f>
        <v>0.93472922542200387</v>
      </c>
    </row>
    <row r="99" spans="1:17" x14ac:dyDescent="0.2">
      <c r="A99" t="s">
        <v>62</v>
      </c>
      <c r="B99" t="s">
        <v>68</v>
      </c>
      <c r="C99" t="s">
        <v>118</v>
      </c>
      <c r="D99" t="s">
        <v>123</v>
      </c>
      <c r="E99" s="2">
        <v>44813.818749999999</v>
      </c>
      <c r="F99">
        <v>47711</v>
      </c>
      <c r="G99">
        <v>51236</v>
      </c>
      <c r="H99">
        <v>1117</v>
      </c>
      <c r="I99">
        <v>30466</v>
      </c>
      <c r="J99">
        <v>313200</v>
      </c>
      <c r="K99">
        <v>4875</v>
      </c>
      <c r="L99">
        <v>4602</v>
      </c>
      <c r="M99">
        <v>1850</v>
      </c>
      <c r="O99">
        <f>E86-$E$8</f>
        <v>4.9597222222218988</v>
      </c>
      <c r="P99" s="5">
        <f>J99/$J$8</f>
        <v>21.447158183063227</v>
      </c>
      <c r="Q99" s="5">
        <f>LOG(P99,2)/O99</f>
        <v>0.89172626921740861</v>
      </c>
    </row>
    <row r="100" spans="1:17" x14ac:dyDescent="0.2">
      <c r="A100" t="s">
        <v>124</v>
      </c>
      <c r="J100" s="3">
        <f>AVERAGE(J98:J99)</f>
        <v>338150</v>
      </c>
      <c r="K100" s="3">
        <f t="shared" ref="K100" si="42">AVERAGE(K98:K99)</f>
        <v>4692</v>
      </c>
      <c r="L100" s="3">
        <f t="shared" ref="L100" si="43">AVERAGE(L98:L99)</f>
        <v>4404.5</v>
      </c>
      <c r="Q100" s="5">
        <f>AVERAGE(Q98:Q99)</f>
        <v>0.91322774731970624</v>
      </c>
    </row>
    <row r="102" spans="1:17" x14ac:dyDescent="0.2">
      <c r="A102" t="s">
        <v>57</v>
      </c>
      <c r="B102" t="s">
        <v>68</v>
      </c>
      <c r="C102" t="s">
        <v>113</v>
      </c>
      <c r="D102" t="s">
        <v>123</v>
      </c>
      <c r="E102" s="2">
        <v>44813.813194444447</v>
      </c>
      <c r="F102">
        <v>108250</v>
      </c>
      <c r="G102">
        <v>121515</v>
      </c>
      <c r="H102">
        <v>1117</v>
      </c>
      <c r="I102">
        <v>30466</v>
      </c>
      <c r="J102">
        <v>566800</v>
      </c>
      <c r="K102">
        <v>3919</v>
      </c>
      <c r="L102">
        <v>3636</v>
      </c>
      <c r="M102">
        <v>1514</v>
      </c>
      <c r="O102">
        <f>E86-$E$8</f>
        <v>4.9597222222218988</v>
      </c>
      <c r="P102" s="5">
        <f>J102/$J$8</f>
        <v>38.813056379821958</v>
      </c>
      <c r="Q102" s="5">
        <f>LOG(P102,2)/O102</f>
        <v>1.0642672921385692</v>
      </c>
    </row>
    <row r="103" spans="1:17" x14ac:dyDescent="0.2">
      <c r="A103" t="s">
        <v>58</v>
      </c>
      <c r="B103" t="s">
        <v>68</v>
      </c>
      <c r="C103" t="s">
        <v>114</v>
      </c>
      <c r="D103" t="s">
        <v>123</v>
      </c>
      <c r="E103" s="2">
        <v>44813.819444444453</v>
      </c>
      <c r="F103">
        <v>101028</v>
      </c>
      <c r="G103">
        <v>114165</v>
      </c>
      <c r="H103">
        <v>1117</v>
      </c>
      <c r="I103">
        <v>30466</v>
      </c>
      <c r="J103">
        <v>638700</v>
      </c>
      <c r="K103">
        <v>4034</v>
      </c>
      <c r="L103">
        <v>3752</v>
      </c>
      <c r="M103">
        <v>1547</v>
      </c>
      <c r="O103">
        <f>E86-$E$8</f>
        <v>4.9597222222218988</v>
      </c>
      <c r="P103" s="5">
        <f>J103/$J$8</f>
        <v>43.736589819675871</v>
      </c>
      <c r="Q103" s="5">
        <f>LOG(P103,2)/O103</f>
        <v>1.0990068772474795</v>
      </c>
    </row>
    <row r="104" spans="1:17" x14ac:dyDescent="0.2">
      <c r="A104" t="s">
        <v>124</v>
      </c>
      <c r="J104" s="3">
        <f>AVERAGE(J102:J103)</f>
        <v>602750</v>
      </c>
      <c r="K104" s="3">
        <f t="shared" ref="K104" si="44">AVERAGE(K102:K103)</f>
        <v>3976.5</v>
      </c>
      <c r="L104" s="3">
        <f t="shared" ref="L104" si="45">AVERAGE(L102:L103)</f>
        <v>3694</v>
      </c>
      <c r="Q104" s="5">
        <f>AVERAGE(Q102:Q103)</f>
        <v>1.0816370846930243</v>
      </c>
    </row>
    <row r="106" spans="1:17" x14ac:dyDescent="0.2">
      <c r="A106" t="s">
        <v>59</v>
      </c>
      <c r="B106" t="s">
        <v>68</v>
      </c>
      <c r="C106" t="s">
        <v>115</v>
      </c>
      <c r="D106" t="s">
        <v>123</v>
      </c>
      <c r="E106" s="2">
        <v>44813.813888888893</v>
      </c>
      <c r="F106">
        <v>45060</v>
      </c>
      <c r="G106">
        <v>47643</v>
      </c>
      <c r="H106">
        <v>1117</v>
      </c>
      <c r="I106">
        <v>30466</v>
      </c>
      <c r="J106">
        <v>237500</v>
      </c>
      <c r="K106">
        <v>4619</v>
      </c>
      <c r="L106">
        <v>4338</v>
      </c>
      <c r="M106">
        <v>1765</v>
      </c>
      <c r="O106">
        <f>E86-$E$8</f>
        <v>4.9597222222218988</v>
      </c>
      <c r="P106" s="5">
        <f>J106/$J$8</f>
        <v>16.263410180324126</v>
      </c>
      <c r="Q106" s="5">
        <f>LOG(P106,2)/O106</f>
        <v>0.81124662110385948</v>
      </c>
    </row>
    <row r="107" spans="1:17" x14ac:dyDescent="0.2">
      <c r="A107" t="s">
        <v>60</v>
      </c>
      <c r="B107" t="s">
        <v>68</v>
      </c>
      <c r="C107" t="s">
        <v>116</v>
      </c>
      <c r="D107" t="s">
        <v>123</v>
      </c>
      <c r="E107" s="2">
        <v>44813.820833333331</v>
      </c>
      <c r="F107">
        <v>22334</v>
      </c>
      <c r="G107">
        <v>23055</v>
      </c>
      <c r="H107">
        <v>1117</v>
      </c>
      <c r="I107">
        <v>30466</v>
      </c>
      <c r="J107">
        <v>111800</v>
      </c>
      <c r="K107">
        <v>5221</v>
      </c>
      <c r="L107">
        <v>4962</v>
      </c>
      <c r="M107">
        <v>1913</v>
      </c>
      <c r="O107">
        <f>E86-$E$8</f>
        <v>4.9597222222218988</v>
      </c>
      <c r="P107" s="5">
        <f>J107/$J$8</f>
        <v>7.6557863501483681</v>
      </c>
      <c r="Q107" s="5">
        <f>LOG(P107,2)/O107</f>
        <v>0.5920796442937114</v>
      </c>
    </row>
    <row r="108" spans="1:17" x14ac:dyDescent="0.2">
      <c r="A108" t="s">
        <v>124</v>
      </c>
      <c r="J108" s="3">
        <f>AVERAGE(J106:J107)</f>
        <v>174650</v>
      </c>
      <c r="K108" s="3">
        <f t="shared" ref="K108" si="46">AVERAGE(K106:K107)</f>
        <v>4920</v>
      </c>
      <c r="L108" s="3">
        <f t="shared" ref="L108" si="47">AVERAGE(L106:L107)</f>
        <v>4650</v>
      </c>
      <c r="Q108" s="5">
        <f>AVERAGE(Q106:Q107)</f>
        <v>0.70166313269878544</v>
      </c>
    </row>
    <row r="110" spans="1:17" x14ac:dyDescent="0.2">
      <c r="G110" s="6" t="s">
        <v>127</v>
      </c>
    </row>
    <row r="112" spans="1:17" x14ac:dyDescent="0.2">
      <c r="F112" t="s">
        <v>128</v>
      </c>
      <c r="G112">
        <v>0</v>
      </c>
      <c r="H112">
        <v>500</v>
      </c>
      <c r="I112">
        <v>750</v>
      </c>
      <c r="J112">
        <v>1000</v>
      </c>
      <c r="K112" t="s">
        <v>129</v>
      </c>
      <c r="L112" t="s">
        <v>130</v>
      </c>
    </row>
    <row r="113" spans="6:12" x14ac:dyDescent="0.2">
      <c r="F113">
        <v>2</v>
      </c>
      <c r="G113" s="5">
        <v>0.96374834648637586</v>
      </c>
      <c r="H113" s="5">
        <v>0.6803201326173699</v>
      </c>
      <c r="I113" s="5">
        <v>0.5299665588224064</v>
      </c>
      <c r="J113" s="5">
        <v>0.47670248034056795</v>
      </c>
      <c r="K113" s="5">
        <v>0.72184266839629108</v>
      </c>
      <c r="L113" s="5">
        <v>0.62622772270917948</v>
      </c>
    </row>
    <row r="114" spans="6:12" x14ac:dyDescent="0.2">
      <c r="F114">
        <v>3</v>
      </c>
      <c r="G114" s="5">
        <v>1.0766550964583486</v>
      </c>
      <c r="H114" s="5">
        <v>0.87239198941712037</v>
      </c>
      <c r="I114" s="5">
        <v>0.64945762057805001</v>
      </c>
      <c r="J114" s="5">
        <v>0.53622325618370559</v>
      </c>
      <c r="K114" s="5">
        <v>0.81398264839181733</v>
      </c>
      <c r="L114" s="5">
        <v>0.40443635405061007</v>
      </c>
    </row>
    <row r="115" spans="6:12" x14ac:dyDescent="0.2">
      <c r="F115">
        <v>4</v>
      </c>
      <c r="G115" s="5">
        <v>1.1328656281463896</v>
      </c>
      <c r="H115" s="5">
        <v>1.0338335007915513</v>
      </c>
      <c r="I115" s="5">
        <v>0.79169971897388014</v>
      </c>
      <c r="J115" s="5">
        <v>0.5824813989987353</v>
      </c>
      <c r="K115" s="5">
        <v>0.99252897749610614</v>
      </c>
      <c r="L115" s="5">
        <v>0.49054520924469991</v>
      </c>
    </row>
    <row r="116" spans="6:12" x14ac:dyDescent="0.2">
      <c r="F116">
        <v>5</v>
      </c>
      <c r="G116" s="5">
        <v>1.1486815909467802</v>
      </c>
      <c r="H116" s="5">
        <v>1.1183681713974258</v>
      </c>
      <c r="I116" s="5">
        <v>1.040143279859103</v>
      </c>
      <c r="J116" s="5">
        <v>0.91322774731970624</v>
      </c>
      <c r="K116" s="5">
        <v>1.0816370846930243</v>
      </c>
      <c r="L116" s="5">
        <v>0.70166313269878544</v>
      </c>
    </row>
    <row r="123" spans="6:12" x14ac:dyDescent="0.2">
      <c r="G123" t="s">
        <v>131</v>
      </c>
    </row>
    <row r="125" spans="6:12" x14ac:dyDescent="0.2">
      <c r="F125" t="s">
        <v>128</v>
      </c>
      <c r="G125">
        <v>0</v>
      </c>
      <c r="H125">
        <v>500</v>
      </c>
      <c r="I125">
        <v>750</v>
      </c>
      <c r="J125">
        <v>1000</v>
      </c>
      <c r="K125" t="s">
        <v>129</v>
      </c>
      <c r="L125" t="s">
        <v>130</v>
      </c>
    </row>
    <row r="126" spans="6:12" x14ac:dyDescent="0.2">
      <c r="F126">
        <v>2</v>
      </c>
      <c r="G126">
        <v>4983</v>
      </c>
      <c r="H126">
        <v>4906.5</v>
      </c>
      <c r="I126">
        <v>4980.5</v>
      </c>
      <c r="J126">
        <v>5142</v>
      </c>
      <c r="K126">
        <v>5249.5</v>
      </c>
      <c r="L126">
        <v>5601.5</v>
      </c>
    </row>
    <row r="127" spans="6:12" x14ac:dyDescent="0.2">
      <c r="F127">
        <v>3</v>
      </c>
      <c r="G127">
        <v>5197.5</v>
      </c>
      <c r="H127">
        <v>5175</v>
      </c>
      <c r="I127">
        <v>5193</v>
      </c>
      <c r="J127">
        <v>5311.5</v>
      </c>
      <c r="K127">
        <v>5437.5</v>
      </c>
      <c r="L127">
        <v>5673</v>
      </c>
    </row>
    <row r="128" spans="6:12" x14ac:dyDescent="0.2">
      <c r="F128">
        <v>4</v>
      </c>
      <c r="G128">
        <v>4648.5</v>
      </c>
      <c r="H128">
        <v>4804</v>
      </c>
      <c r="I128">
        <v>4928.5</v>
      </c>
      <c r="J128">
        <v>4913.5</v>
      </c>
      <c r="K128">
        <v>5024.5</v>
      </c>
      <c r="L128">
        <v>5221.5</v>
      </c>
    </row>
    <row r="129" spans="6:12" x14ac:dyDescent="0.2">
      <c r="F129">
        <v>5</v>
      </c>
      <c r="G129">
        <v>3651</v>
      </c>
      <c r="H129">
        <v>3985</v>
      </c>
      <c r="I129">
        <v>4346.5</v>
      </c>
      <c r="J129">
        <v>4692</v>
      </c>
      <c r="K129">
        <v>3976.5</v>
      </c>
      <c r="L129">
        <v>4920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2022-09-12T21:55:04Z</dcterms:created>
  <dcterms:modified xsi:type="dcterms:W3CDTF">2022-09-13T04:00:45Z</dcterms:modified>
</cp:coreProperties>
</file>