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143B-GOT-DKO_characterization/FCCP_rescue2/"/>
    </mc:Choice>
  </mc:AlternateContent>
  <xr:revisionPtr revIDLastSave="0" documentId="13_ncr:1_{9389D374-29C8-234C-8344-240BE8A5725D}" xr6:coauthVersionLast="47" xr6:coauthVersionMax="47" xr10:uidLastSave="{00000000-0000-0000-0000-000000000000}"/>
  <bookViews>
    <workbookView xWindow="240" yWindow="500" windowWidth="28560" windowHeight="16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" i="1" l="1"/>
  <c r="N69" i="1"/>
  <c r="P69" i="1" s="1"/>
  <c r="O68" i="1"/>
  <c r="P68" i="1" s="1"/>
  <c r="N68" i="1"/>
  <c r="P67" i="1"/>
  <c r="O67" i="1"/>
  <c r="N67" i="1"/>
  <c r="P64" i="1"/>
  <c r="O63" i="1"/>
  <c r="O62" i="1"/>
  <c r="O61" i="1"/>
  <c r="P61" i="1" s="1"/>
  <c r="N62" i="1"/>
  <c r="N61" i="1"/>
  <c r="N63" i="1"/>
  <c r="P63" i="1" s="1"/>
  <c r="P62" i="1"/>
  <c r="O57" i="1"/>
  <c r="N57" i="1"/>
  <c r="P57" i="1" s="1"/>
  <c r="O56" i="1"/>
  <c r="N56" i="1"/>
  <c r="P56" i="1" s="1"/>
  <c r="O55" i="1"/>
  <c r="N55" i="1"/>
  <c r="P55" i="1" s="1"/>
  <c r="P52" i="1"/>
  <c r="O51" i="1"/>
  <c r="O50" i="1"/>
  <c r="O49" i="1"/>
  <c r="N50" i="1"/>
  <c r="N49" i="1"/>
  <c r="N51" i="1"/>
  <c r="P51" i="1" s="1"/>
  <c r="P50" i="1"/>
  <c r="N45" i="1"/>
  <c r="N44" i="1"/>
  <c r="N43" i="1"/>
  <c r="P43" i="1" s="1"/>
  <c r="N38" i="1"/>
  <c r="N39" i="1"/>
  <c r="N37" i="1"/>
  <c r="P37" i="1" s="1"/>
  <c r="P49" i="1"/>
  <c r="O45" i="1"/>
  <c r="P45" i="1"/>
  <c r="O44" i="1"/>
  <c r="P44" i="1"/>
  <c r="O43" i="1"/>
  <c r="O39" i="1"/>
  <c r="O38" i="1"/>
  <c r="O37" i="1"/>
  <c r="P39" i="1"/>
  <c r="P38" i="1"/>
  <c r="P15" i="1"/>
  <c r="P21" i="1"/>
  <c r="P13" i="1"/>
  <c r="P14" i="1"/>
  <c r="P18" i="1"/>
  <c r="P19" i="1"/>
  <c r="P20" i="1"/>
  <c r="O18" i="1"/>
  <c r="O20" i="1"/>
  <c r="O19" i="1"/>
  <c r="O14" i="1"/>
  <c r="O13" i="1"/>
  <c r="O12" i="1"/>
  <c r="N13" i="1"/>
  <c r="N12" i="1"/>
  <c r="N14" i="1"/>
  <c r="N18" i="1"/>
  <c r="N19" i="1"/>
  <c r="N20" i="1"/>
  <c r="M70" i="1"/>
  <c r="L70" i="1"/>
  <c r="K70" i="1"/>
  <c r="J70" i="1"/>
  <c r="E70" i="1"/>
  <c r="M64" i="1"/>
  <c r="L64" i="1"/>
  <c r="K64" i="1"/>
  <c r="J64" i="1"/>
  <c r="E64" i="1"/>
  <c r="M58" i="1"/>
  <c r="L58" i="1"/>
  <c r="K58" i="1"/>
  <c r="J58" i="1"/>
  <c r="E58" i="1"/>
  <c r="M52" i="1"/>
  <c r="L52" i="1"/>
  <c r="K52" i="1"/>
  <c r="J52" i="1"/>
  <c r="E52" i="1"/>
  <c r="M46" i="1"/>
  <c r="L46" i="1"/>
  <c r="K46" i="1"/>
  <c r="J46" i="1"/>
  <c r="E46" i="1"/>
  <c r="M40" i="1"/>
  <c r="L40" i="1"/>
  <c r="K40" i="1"/>
  <c r="J40" i="1"/>
  <c r="E40" i="1"/>
  <c r="E33" i="1"/>
  <c r="M33" i="1"/>
  <c r="L33" i="1"/>
  <c r="K33" i="1"/>
  <c r="J33" i="1"/>
  <c r="J21" i="1"/>
  <c r="E21" i="1"/>
  <c r="M21" i="1"/>
  <c r="L21" i="1"/>
  <c r="K21" i="1"/>
  <c r="K15" i="1"/>
  <c r="L15" i="1"/>
  <c r="M15" i="1"/>
  <c r="J15" i="1"/>
  <c r="E15" i="1"/>
  <c r="P12" i="1"/>
  <c r="E8" i="1"/>
  <c r="M8" i="1"/>
  <c r="K8" i="1"/>
  <c r="L8" i="1"/>
  <c r="J8" i="1"/>
  <c r="P70" i="1" l="1"/>
  <c r="P58" i="1"/>
  <c r="P40" i="1"/>
  <c r="P46" i="1"/>
</calcChain>
</file>

<file path=xl/sharedStrings.xml><?xml version="1.0" encoding="utf-8"?>
<sst xmlns="http://schemas.openxmlformats.org/spreadsheetml/2006/main" count="175" uniqueCount="87">
  <si>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</si>
  <si>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</si>
  <si>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</si>
  <si>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</si>
  <si>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</si>
  <si>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</si>
  <si>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</si>
  <si>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</si>
  <si>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</si>
  <si>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</si>
  <si>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</si>
  <si>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</si>
  <si>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</si>
  <si>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0uM-UCPH_1uM-FCCP_1</t>
  </si>
  <si>
    <t>0uM-UCPH_1uM-FCCP_2</t>
  </si>
  <si>
    <t>0uM-UCPH_1uM-FCCP_3</t>
  </si>
  <si>
    <t>0uM-UCPH_Vec_1</t>
  </si>
  <si>
    <t>0uM-UCPH_Vec_2</t>
  </si>
  <si>
    <t>0uM-UCPH_Vec_3</t>
  </si>
  <si>
    <t>10uM-UCPH_1uM-FCCP_1</t>
  </si>
  <si>
    <t>10uM-UCPH_1uM-FCCP_2</t>
  </si>
  <si>
    <t>10uM-UCPH_1uM-FCCP_3</t>
  </si>
  <si>
    <t>10uM-UCPH_Vec_1</t>
  </si>
  <si>
    <t>10uM-UCPH_Vec_2</t>
  </si>
  <si>
    <t>10uM-UCPH_Vec_3</t>
  </si>
  <si>
    <t>5uM-UCPH_1uM-FCCP_1</t>
  </si>
  <si>
    <t>5uM-UCPH_1uM-FCCP_2</t>
  </si>
  <si>
    <t>5uM-UCPH_1uM-FCCP_3</t>
  </si>
  <si>
    <t>5uM-UCPH_Vec_1</t>
  </si>
  <si>
    <t>5uM-UCPH_Vec_2</t>
  </si>
  <si>
    <t>5uM-UCPH_Vec_3</t>
  </si>
  <si>
    <t>7.5uM-UCPH_1uM-FCCP_1</t>
  </si>
  <si>
    <t>7.5uM-UCPH_1uM-FCCP_2</t>
  </si>
  <si>
    <t>7.5uM-UCPH_1uM-FCCP_3</t>
  </si>
  <si>
    <t>7.5uM-UCPH_Vec_1</t>
  </si>
  <si>
    <t>7.5uM-UCPH_Vec_2</t>
  </si>
  <si>
    <t>7.5uM-UCPH_Vec_3</t>
  </si>
  <si>
    <t>t0_1</t>
  </si>
  <si>
    <t>t0_2</t>
  </si>
  <si>
    <t>t0_3</t>
  </si>
  <si>
    <t>t0_4</t>
  </si>
  <si>
    <t>t0_5</t>
  </si>
  <si>
    <t>t0_6</t>
  </si>
  <si>
    <t>2xGOT-KO_UCPH_FCCP-rescue</t>
  </si>
  <si>
    <t>2xGOT-KO_UCPH_FCCP-rescue_0uM-UCPH_1uM-FCCP_1_ 7 Jul 2021_01.#m4</t>
  </si>
  <si>
    <t>2xGOT-KO_UCPH_FCCP-rescue_0uM-UCPH_1uM-FCCP_2_ 7 Jul 2021_02.#m4</t>
  </si>
  <si>
    <t>2xGOT-KO_UCPH_FCCP-rescue_0uM-UCPH_1uM-FCCP_3_ 7 Jul 2021_03.#m4</t>
  </si>
  <si>
    <t>2xGOT-KO_UCPH_FCCP-rescue_0uM-UCPH_Vec_1_ 7 Jul 2021_01.#m4</t>
  </si>
  <si>
    <t>2xGOT-KO_UCPH_FCCP-rescue_0uM-UCPH_Vec_2_ 7 Jul 2021_02.#m4</t>
  </si>
  <si>
    <t>2xGOT-KO_UCPH_FCCP-rescue_0uM-UCPH_Vec_3_ 7 Jul 2021_03.#m4</t>
  </si>
  <si>
    <t>2xGOT-KO_UCPH_FCCP-rescue_10uM-UCPH_1uM-FCCP_1_ 2 Jul 2021_01.#m4</t>
  </si>
  <si>
    <t>2xGOT-KO_UCPH_FCCP-rescue_10uM-UCPH_1uM-FCCP_2_ 2 Jul 2021_01.#m4</t>
  </si>
  <si>
    <t>2xGOT-KO_UCPH_FCCP-rescue_10uM-UCPH_1uM-FCCP_3_ 2 Jul 2021_01.#m4</t>
  </si>
  <si>
    <t>2xGOT-KO_UCPH_FCCP-rescue_10uM-UCPH_Vec_1_ 2 Jul 2021_01.#m4</t>
  </si>
  <si>
    <t>2xGOT-KO_UCPH_FCCP-rescue_10uM-UCPH_Vec_2_ 2 Jul 2021_01.#m4</t>
  </si>
  <si>
    <t>2xGOT-KO_UCPH_FCCP-rescue_10uM-UCPH_Vec_3_ 2 Jul 2021_01.#m4</t>
  </si>
  <si>
    <t>2xGOT-KO_UCPH_FCCP-rescue_5uM-UCPH_1uM-FCCP_1_30 Jun 2021_01.#m4</t>
  </si>
  <si>
    <t>2xGOT-KO_UCPH_FCCP-rescue_5uM-UCPH_1uM-FCCP_2_30 Jun 2021_01.#m4</t>
  </si>
  <si>
    <t>2xGOT-KO_UCPH_FCCP-rescue_5uM-UCPH_1uM-FCCP_3_30 Jun 2021_01.#m4</t>
  </si>
  <si>
    <t>2xGOT-KO_UCPH_FCCP-rescue_5uM-UCPH_Vec_1_30 Jun 2021_01.#m4</t>
  </si>
  <si>
    <t>2xGOT-KO_UCPH_FCCP-rescue_5uM-UCPH_Vec_2_30 Jun 2021_01.#m4</t>
  </si>
  <si>
    <t>2xGOT-KO_UCPH_FCCP-rescue_5uM-UCPH_Vec_3_30 Jun 2021_01.#m4</t>
  </si>
  <si>
    <t>2xGOT-KO_UCPH_FCCP-rescue_7.5uM-UCPH_1uM-FCCP_1_ 1 Jul 2021_01.#m4</t>
  </si>
  <si>
    <t>2xGOT-KO_UCPH_FCCP-rescue_7.5uM-UCPH_1uM-FCCP_2_ 1 Jul 2021_01.#m4</t>
  </si>
  <si>
    <t>2xGOT-KO_UCPH_FCCP-rescue_7.5uM-UCPH_1uM-FCCP_3_ 1 Jul 2021_01.#m4</t>
  </si>
  <si>
    <t>2xGOT-KO_UCPH_FCCP-rescue_7.5uM-UCPH_Vec_1_ 1 Jul 2021_01.#m4</t>
  </si>
  <si>
    <t>2xGOT-KO_UCPH_FCCP-rescue_7.5uM-UCPH_Vec_2_ 1 Jul 2021_01.#m4</t>
  </si>
  <si>
    <t>2xGOT-KO_UCPH_FCCP-rescue_7.5uM-UCPH_Vec_3_ 1 Jul 2021_01.#m4</t>
  </si>
  <si>
    <t>2xGOT-KO_UCPH_FCCP-rescue_t0_1_ 3 Jul 2021_01.#m4</t>
  </si>
  <si>
    <t>2xGOT-KO_UCPH_FCCP-rescue_t0_1_25 Jun 2021_01.#m4</t>
  </si>
  <si>
    <t>2xGOT-KO_UCPH_FCCP-rescue_t0_2_ 3 Jul 2021_01.#m4</t>
  </si>
  <si>
    <t>2xGOT-KO_UCPH_FCCP-rescue_t0_2_25 Jun 2021_01.#m4</t>
  </si>
  <si>
    <t>2xGOT-KO_UCPH_FCCP-rescue_t0_3_ 3 Jul 2021_01.#m4</t>
  </si>
  <si>
    <t>2xGOT-KO_UCPH_FCCP-rescue_t0_3_25 Jun 2021_01.#m4</t>
  </si>
  <si>
    <t>2xGOT-KO_UCPH_FCCP-rescue_t0_4_ 3 Jul 2021_01.#m4</t>
  </si>
  <si>
    <t>2xGOT-KO_UCPH_FCCP-rescue_t0_4_25 Jun 2021_01.#m4</t>
  </si>
  <si>
    <t>2xGOT-KO_UCPH_FCCP-rescue_t0_5_ 3 Jul 2021_01.#m4</t>
  </si>
  <si>
    <t>2xGOT-KO_UCPH_FCCP-rescue_t0_5_25 Jun 2021_01.#m4</t>
  </si>
  <si>
    <t>2xGOT-KO_UCPH_FCCP-rescue_t0_6_ 3 Jul 2021_01.#m4</t>
  </si>
  <si>
    <t>2xGOT-KO_UCPH_FCCP-rescue_t0_6_25 Jun 2021_01.#m4</t>
  </si>
  <si>
    <t>Volumetric,  2000  uL</t>
  </si>
  <si>
    <t>Fold cells</t>
  </si>
  <si>
    <t>Delta time</t>
  </si>
  <si>
    <t>Prlfr</t>
  </si>
  <si>
    <t>Avg</t>
  </si>
  <si>
    <t>UCPH</t>
  </si>
  <si>
    <t>FCCP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</si>
</sst>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workbookViewId="0">
      <selection activeCell="K64" sqref="K64"/>
    </sheetView>
  </sheetViews>
  <sheetFormatPr baseColWidth="10" defaultColWidth="8.83203125" defaultRowHeight="15" x14ac:dyDescent="0.2"/>
  <cols>
    <col min="1" max="1" width="21.83203125" bestFit="1" customWidth="1"/>
    <col min="5" max="5" width="17.6640625" bestFit="1" customWidth="1"/>
    <col min="14" max="14" width="8.33203125" bestFit="1" customWidth="1"/>
    <col min="15" max="15" width="9.66406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81</v>
      </c>
      <c r="O1" s="3" t="s">
        <v>82</v>
      </c>
      <c r="P1" s="3" t="s">
        <v>83</v>
      </c>
      <c r="Q1" s="7" t="s">
        <v>85</v>
      </c>
      <c r="R1" s="7" t="s">
        <v>86</v>
      </c>
    </row>
    <row r="2" spans="1:18" x14ac:dyDescent="0.2">
      <c r="A2" t="s">
        <v>37</v>
      </c>
      <c r="B2" t="s">
        <v>43</v>
      </c>
      <c r="C2" t="s">
        <v>68</v>
      </c>
      <c r="D2" t="s">
        <v>80</v>
      </c>
      <c r="E2" s="2">
        <v>44380.785416666673</v>
      </c>
      <c r="F2">
        <v>2759</v>
      </c>
      <c r="G2">
        <v>2770</v>
      </c>
      <c r="H2">
        <v>12.43</v>
      </c>
      <c r="I2">
        <v>35.15</v>
      </c>
      <c r="J2">
        <v>22090</v>
      </c>
      <c r="K2">
        <v>20.2</v>
      </c>
      <c r="L2">
        <v>20.03</v>
      </c>
      <c r="M2">
        <v>2.4409999999999998</v>
      </c>
    </row>
    <row r="3" spans="1:18" x14ac:dyDescent="0.2">
      <c r="A3" t="s">
        <v>38</v>
      </c>
      <c r="B3" t="s">
        <v>43</v>
      </c>
      <c r="C3" t="s">
        <v>70</v>
      </c>
      <c r="D3" t="s">
        <v>80</v>
      </c>
      <c r="E3" s="2">
        <v>44380.786805555559</v>
      </c>
      <c r="F3">
        <v>2615</v>
      </c>
      <c r="G3">
        <v>2625</v>
      </c>
      <c r="H3">
        <v>12.43</v>
      </c>
      <c r="I3">
        <v>35.15</v>
      </c>
      <c r="J3">
        <v>20370</v>
      </c>
      <c r="K3">
        <v>20.170000000000002</v>
      </c>
      <c r="L3">
        <v>20.09</v>
      </c>
      <c r="M3">
        <v>2.3809999999999998</v>
      </c>
    </row>
    <row r="4" spans="1:18" x14ac:dyDescent="0.2">
      <c r="A4" t="s">
        <v>39</v>
      </c>
      <c r="B4" t="s">
        <v>43</v>
      </c>
      <c r="C4" t="s">
        <v>72</v>
      </c>
      <c r="D4" t="s">
        <v>80</v>
      </c>
      <c r="E4" s="2">
        <v>44380.787499999999</v>
      </c>
      <c r="F4">
        <v>2847</v>
      </c>
      <c r="G4">
        <v>2859</v>
      </c>
      <c r="H4">
        <v>12.43</v>
      </c>
      <c r="I4">
        <v>35.15</v>
      </c>
      <c r="J4">
        <v>22430</v>
      </c>
      <c r="K4">
        <v>20.36</v>
      </c>
      <c r="L4">
        <v>20.260000000000002</v>
      </c>
      <c r="M4">
        <v>2.4049999999999998</v>
      </c>
    </row>
    <row r="5" spans="1:18" x14ac:dyDescent="0.2">
      <c r="A5" t="s">
        <v>40</v>
      </c>
      <c r="B5" t="s">
        <v>43</v>
      </c>
      <c r="C5" t="s">
        <v>74</v>
      </c>
      <c r="D5" t="s">
        <v>80</v>
      </c>
      <c r="E5" s="2">
        <v>44380.788888888892</v>
      </c>
      <c r="F5">
        <v>2675</v>
      </c>
      <c r="G5">
        <v>2685</v>
      </c>
      <c r="H5">
        <v>12.43</v>
      </c>
      <c r="I5">
        <v>35.15</v>
      </c>
      <c r="J5">
        <v>20450</v>
      </c>
      <c r="K5">
        <v>20.52</v>
      </c>
      <c r="L5">
        <v>20.39</v>
      </c>
      <c r="M5">
        <v>2.4569999999999999</v>
      </c>
    </row>
    <row r="6" spans="1:18" x14ac:dyDescent="0.2">
      <c r="A6" t="s">
        <v>41</v>
      </c>
      <c r="B6" t="s">
        <v>43</v>
      </c>
      <c r="C6" t="s">
        <v>76</v>
      </c>
      <c r="D6" t="s">
        <v>80</v>
      </c>
      <c r="E6" s="2">
        <v>44380.790277777778</v>
      </c>
      <c r="F6">
        <v>3008</v>
      </c>
      <c r="G6">
        <v>3022</v>
      </c>
      <c r="H6">
        <v>12.43</v>
      </c>
      <c r="I6">
        <v>35.15</v>
      </c>
      <c r="J6">
        <v>23660</v>
      </c>
      <c r="K6">
        <v>20.41</v>
      </c>
      <c r="L6">
        <v>20.36</v>
      </c>
      <c r="M6">
        <v>2.391</v>
      </c>
    </row>
    <row r="7" spans="1:18" x14ac:dyDescent="0.2">
      <c r="A7" t="s">
        <v>42</v>
      </c>
      <c r="B7" t="s">
        <v>43</v>
      </c>
      <c r="C7" t="s">
        <v>78</v>
      </c>
      <c r="D7" t="s">
        <v>80</v>
      </c>
      <c r="E7" s="2">
        <v>44380.790972222218</v>
      </c>
      <c r="F7">
        <v>2879</v>
      </c>
      <c r="G7">
        <v>2891</v>
      </c>
      <c r="H7">
        <v>12.43</v>
      </c>
      <c r="I7">
        <v>35.15</v>
      </c>
      <c r="J7">
        <v>22860</v>
      </c>
      <c r="K7">
        <v>20.41</v>
      </c>
      <c r="L7">
        <v>20.34</v>
      </c>
      <c r="M7">
        <v>2.3809999999999998</v>
      </c>
    </row>
    <row r="8" spans="1:18" x14ac:dyDescent="0.2">
      <c r="A8" t="s">
        <v>84</v>
      </c>
      <c r="E8" s="2">
        <f>E2</f>
        <v>44380.785416666673</v>
      </c>
      <c r="J8" s="4">
        <f>AVERAGE(J2:J7)</f>
        <v>21976.666666666668</v>
      </c>
      <c r="K8">
        <f t="shared" ref="K8:L8" si="0">AVERAGE(K2:K7)</f>
        <v>20.344999999999999</v>
      </c>
      <c r="L8">
        <f t="shared" si="0"/>
        <v>20.245000000000001</v>
      </c>
      <c r="M8">
        <f>AVERAGE(M2:M7)</f>
        <v>2.4093333333333331</v>
      </c>
    </row>
    <row r="12" spans="1:18" x14ac:dyDescent="0.2">
      <c r="A12" t="s">
        <v>16</v>
      </c>
      <c r="B12" t="s">
        <v>43</v>
      </c>
      <c r="C12" t="s">
        <v>47</v>
      </c>
      <c r="D12" t="s">
        <v>80</v>
      </c>
      <c r="E12" s="2">
        <v>44384.685416666667</v>
      </c>
      <c r="F12">
        <v>36832</v>
      </c>
      <c r="G12">
        <v>39199</v>
      </c>
      <c r="H12">
        <v>65.45</v>
      </c>
      <c r="I12">
        <v>65450</v>
      </c>
      <c r="J12">
        <v>1960000</v>
      </c>
      <c r="K12">
        <v>4104</v>
      </c>
      <c r="L12">
        <v>3893</v>
      </c>
      <c r="M12">
        <v>2377</v>
      </c>
      <c r="N12">
        <f>(J12/2)/$J$8</f>
        <v>44.592749886242984</v>
      </c>
      <c r="O12">
        <f>$E$12-$E$8</f>
        <v>3.8999999999941792</v>
      </c>
      <c r="P12" s="5">
        <f>LOG(N12,2)/O12</f>
        <v>1.4048044265345596</v>
      </c>
      <c r="Q12">
        <v>0</v>
      </c>
      <c r="R12">
        <v>0</v>
      </c>
    </row>
    <row r="13" spans="1:18" x14ac:dyDescent="0.2">
      <c r="A13" t="s">
        <v>17</v>
      </c>
      <c r="B13" t="s">
        <v>43</v>
      </c>
      <c r="C13" t="s">
        <v>48</v>
      </c>
      <c r="D13" t="s">
        <v>80</v>
      </c>
      <c r="E13" s="2">
        <v>44384.6875</v>
      </c>
      <c r="F13">
        <v>42463</v>
      </c>
      <c r="G13">
        <v>45682</v>
      </c>
      <c r="H13">
        <v>65.45</v>
      </c>
      <c r="I13">
        <v>65450</v>
      </c>
      <c r="J13">
        <v>2284000</v>
      </c>
      <c r="K13">
        <v>3937</v>
      </c>
      <c r="L13">
        <v>3792</v>
      </c>
      <c r="M13">
        <v>2326</v>
      </c>
      <c r="N13">
        <f>(J13/2)/$J$8</f>
        <v>51.964204459274988</v>
      </c>
      <c r="O13">
        <f>$E$12-$E$8</f>
        <v>3.8999999999941792</v>
      </c>
      <c r="P13" s="5">
        <f t="shared" ref="P13:P20" si="1">LOG(N13,2)/O13</f>
        <v>1.4613964768834318</v>
      </c>
      <c r="Q13">
        <v>0</v>
      </c>
      <c r="R13">
        <v>0</v>
      </c>
    </row>
    <row r="14" spans="1:18" x14ac:dyDescent="0.2">
      <c r="A14" t="s">
        <v>18</v>
      </c>
      <c r="B14" t="s">
        <v>43</v>
      </c>
      <c r="C14" t="s">
        <v>49</v>
      </c>
      <c r="D14" t="s">
        <v>80</v>
      </c>
      <c r="E14" s="2">
        <v>44384.688888888893</v>
      </c>
      <c r="F14">
        <v>41612</v>
      </c>
      <c r="G14">
        <v>44731</v>
      </c>
      <c r="H14">
        <v>65.45</v>
      </c>
      <c r="I14">
        <v>65450</v>
      </c>
      <c r="J14">
        <v>2237000</v>
      </c>
      <c r="K14">
        <v>3957</v>
      </c>
      <c r="L14">
        <v>3811</v>
      </c>
      <c r="M14">
        <v>2255</v>
      </c>
      <c r="N14">
        <f t="shared" ref="N14:N20" si="2">(J14/2)/$J$8</f>
        <v>50.894888518125285</v>
      </c>
      <c r="O14">
        <f>$E$12-$E$8</f>
        <v>3.8999999999941792</v>
      </c>
      <c r="P14" s="5">
        <f t="shared" si="1"/>
        <v>1.453704837318363</v>
      </c>
      <c r="Q14">
        <v>0</v>
      </c>
      <c r="R14">
        <v>0</v>
      </c>
    </row>
    <row r="15" spans="1:18" x14ac:dyDescent="0.2">
      <c r="A15" t="s">
        <v>84</v>
      </c>
      <c r="E15" s="2">
        <f>E12</f>
        <v>44384.685416666667</v>
      </c>
      <c r="J15" s="4">
        <f>AVERAGE(J12:J14)</f>
        <v>2160333.3333333335</v>
      </c>
      <c r="K15" s="4">
        <f t="shared" ref="K15:M15" si="3">AVERAGE(K12:K14)</f>
        <v>3999.3333333333335</v>
      </c>
      <c r="L15" s="4">
        <f t="shared" si="3"/>
        <v>3832</v>
      </c>
      <c r="M15" s="4">
        <f t="shared" si="3"/>
        <v>2319.3333333333335</v>
      </c>
      <c r="P15" s="6">
        <f>AVERAGE(P12:P14)</f>
        <v>1.4399685802454514</v>
      </c>
    </row>
    <row r="16" spans="1:18" x14ac:dyDescent="0.2">
      <c r="P16" s="5"/>
    </row>
    <row r="17" spans="1:18" x14ac:dyDescent="0.2">
      <c r="P17" s="5"/>
    </row>
    <row r="18" spans="1:18" x14ac:dyDescent="0.2">
      <c r="A18" t="s">
        <v>13</v>
      </c>
      <c r="B18" t="s">
        <v>43</v>
      </c>
      <c r="C18" t="s">
        <v>44</v>
      </c>
      <c r="D18" t="s">
        <v>80</v>
      </c>
      <c r="E18" s="2">
        <v>44384.691666666673</v>
      </c>
      <c r="F18">
        <v>46058</v>
      </c>
      <c r="G18">
        <v>49834</v>
      </c>
      <c r="H18">
        <v>65.45</v>
      </c>
      <c r="I18">
        <v>65450</v>
      </c>
      <c r="J18">
        <v>2492000</v>
      </c>
      <c r="K18">
        <v>3936</v>
      </c>
      <c r="L18">
        <v>3771</v>
      </c>
      <c r="M18">
        <v>2301</v>
      </c>
      <c r="N18">
        <f t="shared" si="2"/>
        <v>56.696496283937506</v>
      </c>
      <c r="O18">
        <f>$E$12-$E$8</f>
        <v>3.8999999999941792</v>
      </c>
      <c r="P18" s="5">
        <f t="shared" si="1"/>
        <v>1.493637866027367</v>
      </c>
      <c r="Q18">
        <v>0</v>
      </c>
      <c r="R18">
        <v>1</v>
      </c>
    </row>
    <row r="19" spans="1:18" x14ac:dyDescent="0.2">
      <c r="A19" t="s">
        <v>14</v>
      </c>
      <c r="B19" t="s">
        <v>43</v>
      </c>
      <c r="C19" t="s">
        <v>45</v>
      </c>
      <c r="D19" t="s">
        <v>80</v>
      </c>
      <c r="E19" s="2">
        <v>44384.693055555559</v>
      </c>
      <c r="F19">
        <v>48849</v>
      </c>
      <c r="G19">
        <v>52927</v>
      </c>
      <c r="H19">
        <v>65.45</v>
      </c>
      <c r="I19">
        <v>65450</v>
      </c>
      <c r="J19">
        <v>2646000</v>
      </c>
      <c r="K19">
        <v>3545</v>
      </c>
      <c r="L19">
        <v>3407</v>
      </c>
      <c r="M19">
        <v>2055</v>
      </c>
      <c r="N19">
        <f t="shared" si="2"/>
        <v>60.200212346428025</v>
      </c>
      <c r="O19">
        <f>$E$12-$E$8</f>
        <v>3.8999999999941792</v>
      </c>
      <c r="P19" s="5">
        <f t="shared" si="1"/>
        <v>1.5158196591696245</v>
      </c>
      <c r="Q19">
        <v>0</v>
      </c>
      <c r="R19">
        <v>1</v>
      </c>
    </row>
    <row r="20" spans="1:18" x14ac:dyDescent="0.2">
      <c r="A20" t="s">
        <v>15</v>
      </c>
      <c r="B20" t="s">
        <v>43</v>
      </c>
      <c r="C20" t="s">
        <v>46</v>
      </c>
      <c r="D20" t="s">
        <v>80</v>
      </c>
      <c r="E20" s="2">
        <v>44384.694444444453</v>
      </c>
      <c r="F20">
        <v>50831</v>
      </c>
      <c r="G20">
        <v>55416</v>
      </c>
      <c r="H20">
        <v>65.45</v>
      </c>
      <c r="I20">
        <v>65450</v>
      </c>
      <c r="J20">
        <v>2771000</v>
      </c>
      <c r="K20">
        <v>3907</v>
      </c>
      <c r="L20">
        <v>3775</v>
      </c>
      <c r="M20">
        <v>2196</v>
      </c>
      <c r="N20">
        <f t="shared" si="2"/>
        <v>63.044137721826175</v>
      </c>
      <c r="O20">
        <f>$E$12-$E$8</f>
        <v>3.8999999999941792</v>
      </c>
      <c r="P20" s="5">
        <f t="shared" si="1"/>
        <v>1.5328949538370191</v>
      </c>
      <c r="Q20">
        <v>0</v>
      </c>
      <c r="R20">
        <v>1</v>
      </c>
    </row>
    <row r="21" spans="1:18" x14ac:dyDescent="0.2">
      <c r="A21" t="s">
        <v>84</v>
      </c>
      <c r="E21" s="2">
        <f>E18</f>
        <v>44384.691666666673</v>
      </c>
      <c r="J21" s="4">
        <f>AVERAGE(J18:J20)</f>
        <v>2636333.3333333335</v>
      </c>
      <c r="K21" s="4">
        <f t="shared" ref="K21" si="4">AVERAGE(K18:K20)</f>
        <v>3796</v>
      </c>
      <c r="L21" s="4">
        <f t="shared" ref="L21" si="5">AVERAGE(L18:L20)</f>
        <v>3651</v>
      </c>
      <c r="M21" s="4">
        <f t="shared" ref="M21" si="6">AVERAGE(M18:M20)</f>
        <v>2184</v>
      </c>
      <c r="P21" s="6">
        <f t="shared" ref="P21" si="7">AVERAGE(P18:P20)</f>
        <v>1.514117493011337</v>
      </c>
    </row>
    <row r="27" spans="1:18" x14ac:dyDescent="0.2">
      <c r="A27" t="s">
        <v>37</v>
      </c>
      <c r="B27" t="s">
        <v>43</v>
      </c>
      <c r="C27" t="s">
        <v>69</v>
      </c>
      <c r="D27" t="s">
        <v>80</v>
      </c>
      <c r="E27" s="2">
        <v>44372.67083333333</v>
      </c>
      <c r="F27">
        <v>2415</v>
      </c>
      <c r="G27">
        <v>2423</v>
      </c>
      <c r="H27">
        <v>12.43</v>
      </c>
      <c r="I27">
        <v>30.88</v>
      </c>
      <c r="J27">
        <v>19200</v>
      </c>
      <c r="K27">
        <v>20.82</v>
      </c>
      <c r="L27">
        <v>20.74</v>
      </c>
      <c r="M27">
        <v>2.3610000000000002</v>
      </c>
    </row>
    <row r="28" spans="1:18" x14ac:dyDescent="0.2">
      <c r="A28" t="s">
        <v>38</v>
      </c>
      <c r="B28" t="s">
        <v>43</v>
      </c>
      <c r="C28" t="s">
        <v>71</v>
      </c>
      <c r="D28" t="s">
        <v>80</v>
      </c>
      <c r="E28" s="2">
        <v>44372.671527777777</v>
      </c>
      <c r="F28">
        <v>2653</v>
      </c>
      <c r="G28">
        <v>2664</v>
      </c>
      <c r="H28">
        <v>12.43</v>
      </c>
      <c r="I28">
        <v>31.1</v>
      </c>
      <c r="J28">
        <v>20750</v>
      </c>
      <c r="K28">
        <v>20.87</v>
      </c>
      <c r="L28">
        <v>20.78</v>
      </c>
      <c r="M28">
        <v>2.335</v>
      </c>
    </row>
    <row r="29" spans="1:18" x14ac:dyDescent="0.2">
      <c r="A29" t="s">
        <v>39</v>
      </c>
      <c r="B29" t="s">
        <v>43</v>
      </c>
      <c r="C29" t="s">
        <v>73</v>
      </c>
      <c r="D29" t="s">
        <v>80</v>
      </c>
      <c r="E29" s="2">
        <v>44372.67291666667</v>
      </c>
      <c r="F29">
        <v>2602</v>
      </c>
      <c r="G29">
        <v>2612</v>
      </c>
      <c r="H29">
        <v>12.43</v>
      </c>
      <c r="I29">
        <v>31.55</v>
      </c>
      <c r="J29">
        <v>19770</v>
      </c>
      <c r="K29">
        <v>20.94</v>
      </c>
      <c r="L29">
        <v>20.88</v>
      </c>
      <c r="M29">
        <v>2.516</v>
      </c>
    </row>
    <row r="30" spans="1:18" x14ac:dyDescent="0.2">
      <c r="A30" t="s">
        <v>40</v>
      </c>
      <c r="B30" t="s">
        <v>43</v>
      </c>
      <c r="C30" t="s">
        <v>75</v>
      </c>
      <c r="D30" t="s">
        <v>80</v>
      </c>
      <c r="E30" s="2">
        <v>44372.674305555563</v>
      </c>
      <c r="F30">
        <v>2170</v>
      </c>
      <c r="G30">
        <v>2177</v>
      </c>
      <c r="H30">
        <v>12.43</v>
      </c>
      <c r="I30">
        <v>31.77</v>
      </c>
      <c r="J30">
        <v>16440</v>
      </c>
      <c r="K30">
        <v>20.82</v>
      </c>
      <c r="L30">
        <v>20.74</v>
      </c>
      <c r="M30">
        <v>2.613</v>
      </c>
    </row>
    <row r="31" spans="1:18" x14ac:dyDescent="0.2">
      <c r="A31" t="s">
        <v>41</v>
      </c>
      <c r="B31" t="s">
        <v>43</v>
      </c>
      <c r="C31" t="s">
        <v>77</v>
      </c>
      <c r="D31" t="s">
        <v>80</v>
      </c>
      <c r="E31" s="2">
        <v>44372.675694444442</v>
      </c>
      <c r="F31">
        <v>2251</v>
      </c>
      <c r="G31">
        <v>2259</v>
      </c>
      <c r="H31">
        <v>12.43</v>
      </c>
      <c r="I31">
        <v>31.55</v>
      </c>
      <c r="J31">
        <v>17430</v>
      </c>
      <c r="K31">
        <v>20.94</v>
      </c>
      <c r="L31">
        <v>20.91</v>
      </c>
      <c r="M31">
        <v>2.448</v>
      </c>
    </row>
    <row r="32" spans="1:18" x14ac:dyDescent="0.2">
      <c r="A32" t="s">
        <v>42</v>
      </c>
      <c r="B32" t="s">
        <v>43</v>
      </c>
      <c r="C32" t="s">
        <v>79</v>
      </c>
      <c r="D32" t="s">
        <v>80</v>
      </c>
      <c r="E32" s="2">
        <v>44372.677083333343</v>
      </c>
      <c r="F32">
        <v>1980</v>
      </c>
      <c r="G32">
        <v>1986</v>
      </c>
      <c r="H32">
        <v>12.43</v>
      </c>
      <c r="I32">
        <v>32</v>
      </c>
      <c r="J32">
        <v>15270</v>
      </c>
      <c r="K32">
        <v>20.93</v>
      </c>
      <c r="L32">
        <v>20.93</v>
      </c>
      <c r="M32">
        <v>2.52</v>
      </c>
    </row>
    <row r="33" spans="1:18" x14ac:dyDescent="0.2">
      <c r="A33" t="s">
        <v>84</v>
      </c>
      <c r="E33" s="2">
        <f>E27</f>
        <v>44372.67083333333</v>
      </c>
      <c r="J33" s="4">
        <f>AVERAGE(J27:J32)</f>
        <v>18143.333333333332</v>
      </c>
      <c r="K33">
        <f t="shared" ref="K33" si="8">AVERAGE(K27:K32)</f>
        <v>20.886666666666667</v>
      </c>
      <c r="L33">
        <f t="shared" ref="L33" si="9">AVERAGE(L27:L32)</f>
        <v>20.83</v>
      </c>
      <c r="M33">
        <f>AVERAGE(M27:M32)</f>
        <v>2.4655</v>
      </c>
    </row>
    <row r="37" spans="1:18" x14ac:dyDescent="0.2">
      <c r="A37" t="s">
        <v>28</v>
      </c>
      <c r="B37" t="s">
        <v>43</v>
      </c>
      <c r="C37" t="s">
        <v>59</v>
      </c>
      <c r="D37" t="s">
        <v>80</v>
      </c>
      <c r="E37" s="2">
        <v>44377.468055555553</v>
      </c>
      <c r="F37">
        <v>9413</v>
      </c>
      <c r="G37">
        <v>9537</v>
      </c>
      <c r="H37">
        <v>12.43</v>
      </c>
      <c r="I37">
        <v>35.15</v>
      </c>
      <c r="J37">
        <v>61000</v>
      </c>
      <c r="K37">
        <v>21.4</v>
      </c>
      <c r="L37">
        <v>21.06</v>
      </c>
      <c r="M37">
        <v>3.198</v>
      </c>
      <c r="N37">
        <f>J37/$J$33</f>
        <v>3.3621164798824181</v>
      </c>
      <c r="O37" s="6">
        <f>$E$37-$E$33</f>
        <v>4.797222222223354</v>
      </c>
      <c r="P37" s="5">
        <f>LOG(N37,2)/O37</f>
        <v>0.36466305422117773</v>
      </c>
      <c r="Q37">
        <v>5</v>
      </c>
      <c r="R37">
        <v>0</v>
      </c>
    </row>
    <row r="38" spans="1:18" x14ac:dyDescent="0.2">
      <c r="A38" t="s">
        <v>29</v>
      </c>
      <c r="B38" t="s">
        <v>43</v>
      </c>
      <c r="C38" t="s">
        <v>60</v>
      </c>
      <c r="D38" t="s">
        <v>80</v>
      </c>
      <c r="E38" s="2">
        <v>44377.469444444447</v>
      </c>
      <c r="F38">
        <v>9485</v>
      </c>
      <c r="G38">
        <v>9615</v>
      </c>
      <c r="H38">
        <v>12.43</v>
      </c>
      <c r="I38">
        <v>35.15</v>
      </c>
      <c r="J38">
        <v>60030</v>
      </c>
      <c r="K38">
        <v>21.21</v>
      </c>
      <c r="L38">
        <v>20.93</v>
      </c>
      <c r="M38">
        <v>3.08</v>
      </c>
      <c r="N38">
        <f t="shared" ref="N38:N39" si="10">J38/$J$33</f>
        <v>3.3086533161859273</v>
      </c>
      <c r="O38" s="6">
        <f>$E$37-$E$33</f>
        <v>4.797222222223354</v>
      </c>
      <c r="P38" s="5">
        <f t="shared" ref="P38:P39" si="11">LOG(N38,2)/O38</f>
        <v>0.3598424364470868</v>
      </c>
      <c r="Q38">
        <v>5</v>
      </c>
      <c r="R38">
        <v>0</v>
      </c>
    </row>
    <row r="39" spans="1:18" x14ac:dyDescent="0.2">
      <c r="A39" t="s">
        <v>30</v>
      </c>
      <c r="B39" t="s">
        <v>43</v>
      </c>
      <c r="C39" t="s">
        <v>61</v>
      </c>
      <c r="D39" t="s">
        <v>80</v>
      </c>
      <c r="E39" s="2">
        <v>44377.47152777778</v>
      </c>
      <c r="F39">
        <v>7954</v>
      </c>
      <c r="G39">
        <v>8041</v>
      </c>
      <c r="H39">
        <v>12.43</v>
      </c>
      <c r="I39">
        <v>35.15</v>
      </c>
      <c r="J39">
        <v>43790</v>
      </c>
      <c r="K39">
        <v>21.51</v>
      </c>
      <c r="L39">
        <v>21.15</v>
      </c>
      <c r="M39">
        <v>3.278</v>
      </c>
      <c r="N39">
        <f t="shared" si="10"/>
        <v>2.4135586992467393</v>
      </c>
      <c r="O39" s="6">
        <f>$E$37-$E$33</f>
        <v>4.797222222223354</v>
      </c>
      <c r="P39" s="5">
        <f t="shared" si="11"/>
        <v>0.2649787430234099</v>
      </c>
      <c r="Q39">
        <v>5</v>
      </c>
      <c r="R39">
        <v>0</v>
      </c>
    </row>
    <row r="40" spans="1:18" x14ac:dyDescent="0.2">
      <c r="A40" t="s">
        <v>84</v>
      </c>
      <c r="E40" s="2">
        <f>E37</f>
        <v>44377.468055555553</v>
      </c>
      <c r="J40" s="4">
        <f>AVERAGE(J37:J39)</f>
        <v>54940</v>
      </c>
      <c r="K40" s="6">
        <f t="shared" ref="K40" si="12">AVERAGE(K37:K39)</f>
        <v>21.373333333333335</v>
      </c>
      <c r="L40" s="4">
        <f t="shared" ref="L40" si="13">AVERAGE(L37:L39)</f>
        <v>21.046666666666663</v>
      </c>
      <c r="M40" s="4">
        <f t="shared" ref="M40" si="14">AVERAGE(M37:M39)</f>
        <v>3.1853333333333338</v>
      </c>
      <c r="P40" s="6">
        <f>AVERAGE(P37:P39)</f>
        <v>0.32982807789722485</v>
      </c>
    </row>
    <row r="43" spans="1:18" x14ac:dyDescent="0.2">
      <c r="A43" t="s">
        <v>25</v>
      </c>
      <c r="B43" t="s">
        <v>43</v>
      </c>
      <c r="C43" t="s">
        <v>56</v>
      </c>
      <c r="D43" t="s">
        <v>80</v>
      </c>
      <c r="E43" s="2">
        <v>44377.472916666673</v>
      </c>
      <c r="F43">
        <v>18394</v>
      </c>
      <c r="G43">
        <v>18901</v>
      </c>
      <c r="H43">
        <v>12.43</v>
      </c>
      <c r="I43">
        <v>35.15</v>
      </c>
      <c r="J43">
        <v>130400</v>
      </c>
      <c r="K43">
        <v>20.81</v>
      </c>
      <c r="L43">
        <v>20.71</v>
      </c>
      <c r="M43">
        <v>2.7949999999999999</v>
      </c>
      <c r="N43">
        <f>J43/$J$33</f>
        <v>7.1872129340437265</v>
      </c>
      <c r="O43" s="6">
        <f>$E$37-$E$33</f>
        <v>4.797222222223354</v>
      </c>
      <c r="P43" s="5">
        <f>LOG(N43,2)/O43</f>
        <v>0.59314167601678003</v>
      </c>
      <c r="Q43">
        <v>5</v>
      </c>
      <c r="R43">
        <v>1</v>
      </c>
    </row>
    <row r="44" spans="1:18" x14ac:dyDescent="0.2">
      <c r="A44" t="s">
        <v>26</v>
      </c>
      <c r="B44" t="s">
        <v>43</v>
      </c>
      <c r="C44" t="s">
        <v>57</v>
      </c>
      <c r="D44" t="s">
        <v>80</v>
      </c>
      <c r="E44" s="2">
        <v>44377.473611111112</v>
      </c>
      <c r="F44">
        <v>17730</v>
      </c>
      <c r="G44">
        <v>18208</v>
      </c>
      <c r="H44">
        <v>12.43</v>
      </c>
      <c r="I44">
        <v>35.15</v>
      </c>
      <c r="J44">
        <v>124600</v>
      </c>
      <c r="K44">
        <v>20.77</v>
      </c>
      <c r="L44">
        <v>20.67</v>
      </c>
      <c r="M44">
        <v>2.802</v>
      </c>
      <c r="N44">
        <f t="shared" ref="N44" si="15">J44/$J$33</f>
        <v>6.8675362851368735</v>
      </c>
      <c r="O44" s="6">
        <f>$E$37-$E$33</f>
        <v>4.797222222223354</v>
      </c>
      <c r="P44" s="5">
        <f t="shared" ref="P44:P45" si="16">LOG(N44,2)/O44</f>
        <v>0.57945879910042697</v>
      </c>
      <c r="Q44">
        <v>5</v>
      </c>
      <c r="R44">
        <v>1</v>
      </c>
    </row>
    <row r="45" spans="1:18" x14ac:dyDescent="0.2">
      <c r="A45" t="s">
        <v>27</v>
      </c>
      <c r="B45" t="s">
        <v>43</v>
      </c>
      <c r="C45" t="s">
        <v>58</v>
      </c>
      <c r="D45" t="s">
        <v>80</v>
      </c>
      <c r="E45" s="2">
        <v>44377.474999999999</v>
      </c>
      <c r="F45">
        <v>15323</v>
      </c>
      <c r="G45">
        <v>15669</v>
      </c>
      <c r="H45">
        <v>12.43</v>
      </c>
      <c r="I45">
        <v>35.15</v>
      </c>
      <c r="J45">
        <v>101200</v>
      </c>
      <c r="K45">
        <v>20.71</v>
      </c>
      <c r="L45">
        <v>20.71</v>
      </c>
      <c r="M45">
        <v>2.8650000000000002</v>
      </c>
      <c r="N45">
        <f>J45/$J$33</f>
        <v>5.5778063567885363</v>
      </c>
      <c r="O45" s="6">
        <f>$E$37-$E$33</f>
        <v>4.797222222223354</v>
      </c>
      <c r="P45" s="5">
        <f t="shared" si="16"/>
        <v>0.51690285225696242</v>
      </c>
      <c r="Q45">
        <v>5</v>
      </c>
      <c r="R45">
        <v>1</v>
      </c>
    </row>
    <row r="46" spans="1:18" x14ac:dyDescent="0.2">
      <c r="A46" t="s">
        <v>84</v>
      </c>
      <c r="E46" s="2">
        <f>E43</f>
        <v>44377.472916666673</v>
      </c>
      <c r="J46" s="4">
        <f>AVERAGE(J43:J45)</f>
        <v>118733.33333333333</v>
      </c>
      <c r="K46" s="6">
        <f t="shared" ref="K46" si="17">AVERAGE(K43:K45)</f>
        <v>20.763333333333332</v>
      </c>
      <c r="L46" s="4">
        <f t="shared" ref="L46" si="18">AVERAGE(L43:L45)</f>
        <v>20.696666666666669</v>
      </c>
      <c r="M46" s="4">
        <f t="shared" ref="M46" si="19">AVERAGE(M43:M45)</f>
        <v>2.8206666666666664</v>
      </c>
      <c r="P46" s="6">
        <f>AVERAGE(P43:P45)</f>
        <v>0.56316777579138977</v>
      </c>
    </row>
    <row r="49" spans="1:18" x14ac:dyDescent="0.2">
      <c r="A49" t="s">
        <v>34</v>
      </c>
      <c r="B49" t="s">
        <v>43</v>
      </c>
      <c r="C49" t="s">
        <v>65</v>
      </c>
      <c r="D49" t="s">
        <v>80</v>
      </c>
      <c r="E49" s="2">
        <v>44378.536111111112</v>
      </c>
      <c r="F49">
        <v>7256</v>
      </c>
      <c r="G49">
        <v>7319</v>
      </c>
      <c r="H49">
        <v>12.43</v>
      </c>
      <c r="I49">
        <v>35.15</v>
      </c>
      <c r="J49">
        <v>37230</v>
      </c>
      <c r="K49">
        <v>21.21</v>
      </c>
      <c r="L49">
        <v>21.06</v>
      </c>
      <c r="M49">
        <v>3.0720000000000001</v>
      </c>
      <c r="N49">
        <f>J49/$J$33</f>
        <v>2.0519933860003676</v>
      </c>
      <c r="O49" s="6">
        <f>$E$49-$E$33</f>
        <v>5.8652777777824667</v>
      </c>
      <c r="P49" s="5">
        <f>LOG(N49,2)/O49</f>
        <v>0.17680766711097734</v>
      </c>
      <c r="Q49">
        <v>7.5</v>
      </c>
      <c r="R49">
        <v>0</v>
      </c>
    </row>
    <row r="50" spans="1:18" x14ac:dyDescent="0.2">
      <c r="A50" t="s">
        <v>35</v>
      </c>
      <c r="B50" t="s">
        <v>43</v>
      </c>
      <c r="C50" t="s">
        <v>66</v>
      </c>
      <c r="D50" t="s">
        <v>80</v>
      </c>
      <c r="E50" s="2">
        <v>44378.537499999999</v>
      </c>
      <c r="F50">
        <v>6629</v>
      </c>
      <c r="G50">
        <v>6684</v>
      </c>
      <c r="H50">
        <v>12.43</v>
      </c>
      <c r="I50">
        <v>35.15</v>
      </c>
      <c r="J50">
        <v>34810</v>
      </c>
      <c r="K50">
        <v>21.16</v>
      </c>
      <c r="L50">
        <v>21.02</v>
      </c>
      <c r="M50">
        <v>3.052</v>
      </c>
      <c r="N50">
        <f>J50/$J$33</f>
        <v>1.9186110600771635</v>
      </c>
      <c r="O50" s="6">
        <f>$E$49-$E$33</f>
        <v>5.8652777777824667</v>
      </c>
      <c r="P50" s="5">
        <f t="shared" ref="P50:P51" si="20">LOG(N50,2)/O50</f>
        <v>0.16027583250714547</v>
      </c>
      <c r="Q50">
        <v>7.5</v>
      </c>
      <c r="R50">
        <v>0</v>
      </c>
    </row>
    <row r="51" spans="1:18" x14ac:dyDescent="0.2">
      <c r="A51" t="s">
        <v>36</v>
      </c>
      <c r="B51" t="s">
        <v>43</v>
      </c>
      <c r="C51" t="s">
        <v>67</v>
      </c>
      <c r="D51" t="s">
        <v>80</v>
      </c>
      <c r="E51" s="2">
        <v>44378.538888888892</v>
      </c>
      <c r="F51">
        <v>5528</v>
      </c>
      <c r="G51">
        <v>5563</v>
      </c>
      <c r="H51">
        <v>12.43</v>
      </c>
      <c r="I51">
        <v>35.15</v>
      </c>
      <c r="J51">
        <v>25070</v>
      </c>
      <c r="K51">
        <v>21.19</v>
      </c>
      <c r="L51">
        <v>21.08</v>
      </c>
      <c r="M51">
        <v>3.1829999999999998</v>
      </c>
      <c r="N51">
        <f>J51/$J$33</f>
        <v>1.3817747565680691</v>
      </c>
      <c r="O51" s="6">
        <f>$E$49-$E$33</f>
        <v>5.8652777777824667</v>
      </c>
      <c r="P51" s="5">
        <f t="shared" si="20"/>
        <v>7.9539704427500024E-2</v>
      </c>
      <c r="Q51">
        <v>7.5</v>
      </c>
      <c r="R51">
        <v>0</v>
      </c>
    </row>
    <row r="52" spans="1:18" x14ac:dyDescent="0.2">
      <c r="A52" t="s">
        <v>84</v>
      </c>
      <c r="E52" s="2">
        <f>E49</f>
        <v>44378.536111111112</v>
      </c>
      <c r="J52" s="4">
        <f>AVERAGE(J49:J51)</f>
        <v>32370</v>
      </c>
      <c r="K52" s="6">
        <f t="shared" ref="K52" si="21">AVERAGE(K49:K51)</f>
        <v>21.186666666666667</v>
      </c>
      <c r="L52" s="4">
        <f t="shared" ref="L52" si="22">AVERAGE(L49:L51)</f>
        <v>21.053333333333331</v>
      </c>
      <c r="M52" s="4">
        <f t="shared" ref="M52" si="23">AVERAGE(M49:M51)</f>
        <v>3.1023333333333336</v>
      </c>
      <c r="P52" s="6">
        <f>AVERAGE(P49:P51)</f>
        <v>0.13887440134854093</v>
      </c>
    </row>
    <row r="55" spans="1:18" x14ac:dyDescent="0.2">
      <c r="A55" t="s">
        <v>31</v>
      </c>
      <c r="B55" t="s">
        <v>43</v>
      </c>
      <c r="C55" t="s">
        <v>62</v>
      </c>
      <c r="D55" t="s">
        <v>80</v>
      </c>
      <c r="E55" s="2">
        <v>44378.540277777778</v>
      </c>
      <c r="F55">
        <v>18863</v>
      </c>
      <c r="G55">
        <v>19357</v>
      </c>
      <c r="H55">
        <v>12.43</v>
      </c>
      <c r="I55">
        <v>35.15</v>
      </c>
      <c r="J55">
        <v>126200</v>
      </c>
      <c r="K55">
        <v>20.66</v>
      </c>
      <c r="L55">
        <v>20.67</v>
      </c>
      <c r="M55">
        <v>2.6749999999999998</v>
      </c>
      <c r="N55">
        <f>J55/$J$33</f>
        <v>6.9557229469042809</v>
      </c>
      <c r="O55" s="6">
        <f>$E$49-$E$33</f>
        <v>5.8652777777824667</v>
      </c>
      <c r="P55" s="5">
        <f>LOG(N55,2)/O55</f>
        <v>0.47707893400471002</v>
      </c>
      <c r="Q55">
        <v>7.5</v>
      </c>
      <c r="R55">
        <v>1</v>
      </c>
    </row>
    <row r="56" spans="1:18" x14ac:dyDescent="0.2">
      <c r="A56" t="s">
        <v>32</v>
      </c>
      <c r="B56" t="s">
        <v>43</v>
      </c>
      <c r="C56" t="s">
        <v>63</v>
      </c>
      <c r="D56" t="s">
        <v>80</v>
      </c>
      <c r="E56" s="2">
        <v>44378.541666666657</v>
      </c>
      <c r="F56">
        <v>17420</v>
      </c>
      <c r="G56">
        <v>17852</v>
      </c>
      <c r="H56">
        <v>12.43</v>
      </c>
      <c r="I56">
        <v>35.15</v>
      </c>
      <c r="J56">
        <v>113300</v>
      </c>
      <c r="K56">
        <v>20.54</v>
      </c>
      <c r="L56">
        <v>20.6</v>
      </c>
      <c r="M56">
        <v>2.8010000000000002</v>
      </c>
      <c r="N56">
        <f>J56/$J$33</f>
        <v>6.2447179864045568</v>
      </c>
      <c r="O56" s="6">
        <f>$E$49-$E$33</f>
        <v>5.8652777777824667</v>
      </c>
      <c r="P56" s="5">
        <f t="shared" ref="P56:P57" si="24">LOG(N56,2)/O56</f>
        <v>0.45055605562522283</v>
      </c>
      <c r="Q56">
        <v>7.5</v>
      </c>
      <c r="R56">
        <v>1</v>
      </c>
    </row>
    <row r="57" spans="1:18" x14ac:dyDescent="0.2">
      <c r="A57" t="s">
        <v>33</v>
      </c>
      <c r="B57" t="s">
        <v>43</v>
      </c>
      <c r="C57" t="s">
        <v>64</v>
      </c>
      <c r="D57" t="s">
        <v>80</v>
      </c>
      <c r="E57" s="2">
        <v>44378.543055555558</v>
      </c>
      <c r="F57">
        <v>17053</v>
      </c>
      <c r="G57">
        <v>17456</v>
      </c>
      <c r="H57">
        <v>12.43</v>
      </c>
      <c r="I57">
        <v>35.15</v>
      </c>
      <c r="J57">
        <v>104100</v>
      </c>
      <c r="K57">
        <v>20.81</v>
      </c>
      <c r="L57">
        <v>20.86</v>
      </c>
      <c r="M57">
        <v>2.9009999999999998</v>
      </c>
      <c r="N57">
        <f>J57/$J$33</f>
        <v>5.7376446812419628</v>
      </c>
      <c r="O57" s="6">
        <f>$E$49-$E$33</f>
        <v>5.8652777777824667</v>
      </c>
      <c r="P57" s="5">
        <f t="shared" si="24"/>
        <v>0.4297253640279885</v>
      </c>
      <c r="Q57">
        <v>7.5</v>
      </c>
      <c r="R57">
        <v>1</v>
      </c>
    </row>
    <row r="58" spans="1:18" x14ac:dyDescent="0.2">
      <c r="A58" t="s">
        <v>84</v>
      </c>
      <c r="E58" s="2">
        <f>E55</f>
        <v>44378.540277777778</v>
      </c>
      <c r="J58" s="4">
        <f>AVERAGE(J55:J57)</f>
        <v>114533.33333333333</v>
      </c>
      <c r="K58" s="6">
        <f t="shared" ref="K58" si="25">AVERAGE(K55:K57)</f>
        <v>20.67</v>
      </c>
      <c r="L58" s="4">
        <f t="shared" ref="L58" si="26">AVERAGE(L55:L57)</f>
        <v>20.71</v>
      </c>
      <c r="M58" s="4">
        <f t="shared" ref="M58" si="27">AVERAGE(M55:M57)</f>
        <v>2.7923333333333331</v>
      </c>
      <c r="P58" s="6">
        <f>AVERAGE(P55:P57)</f>
        <v>0.45245345121930708</v>
      </c>
    </row>
    <row r="61" spans="1:18" x14ac:dyDescent="0.2">
      <c r="A61" t="s">
        <v>22</v>
      </c>
      <c r="B61" t="s">
        <v>43</v>
      </c>
      <c r="C61" t="s">
        <v>53</v>
      </c>
      <c r="D61" t="s">
        <v>80</v>
      </c>
      <c r="E61" s="2">
        <v>44379.559027777781</v>
      </c>
      <c r="F61">
        <v>5989</v>
      </c>
      <c r="G61">
        <v>6029</v>
      </c>
      <c r="H61">
        <v>12.43</v>
      </c>
      <c r="I61">
        <v>35.15</v>
      </c>
      <c r="J61">
        <v>28360</v>
      </c>
      <c r="K61">
        <v>20.94</v>
      </c>
      <c r="L61">
        <v>20.79</v>
      </c>
      <c r="M61">
        <v>3.024</v>
      </c>
      <c r="N61">
        <f>J61/$J$33</f>
        <v>1.5631085798273012</v>
      </c>
      <c r="O61" s="6">
        <f>$E$61-$E$33</f>
        <v>6.8881944444510737</v>
      </c>
      <c r="P61" s="5">
        <f>LOG(N61,2)/O61</f>
        <v>9.3553978830359902E-2</v>
      </c>
      <c r="Q61">
        <v>10</v>
      </c>
      <c r="R61">
        <v>0</v>
      </c>
    </row>
    <row r="62" spans="1:18" x14ac:dyDescent="0.2">
      <c r="A62" t="s">
        <v>23</v>
      </c>
      <c r="B62" t="s">
        <v>43</v>
      </c>
      <c r="C62" t="s">
        <v>54</v>
      </c>
      <c r="D62" t="s">
        <v>80</v>
      </c>
      <c r="E62" s="2">
        <v>44379.55972222222</v>
      </c>
      <c r="F62">
        <v>6375</v>
      </c>
      <c r="G62">
        <v>6422</v>
      </c>
      <c r="H62">
        <v>12.43</v>
      </c>
      <c r="I62">
        <v>35.15</v>
      </c>
      <c r="J62">
        <v>30660</v>
      </c>
      <c r="K62">
        <v>21.06</v>
      </c>
      <c r="L62">
        <v>20.86</v>
      </c>
      <c r="M62">
        <v>2.9239999999999999</v>
      </c>
      <c r="N62">
        <f>J62/$J$33</f>
        <v>1.6898769061179497</v>
      </c>
      <c r="O62" s="6">
        <f>$E$61-$E$33</f>
        <v>6.8881944444510737</v>
      </c>
      <c r="P62" s="5">
        <f t="shared" ref="P62:P63" si="28">LOG(N62,2)/O62</f>
        <v>0.1098862942617119</v>
      </c>
      <c r="Q62">
        <v>10</v>
      </c>
      <c r="R62">
        <v>0</v>
      </c>
    </row>
    <row r="63" spans="1:18" x14ac:dyDescent="0.2">
      <c r="A63" t="s">
        <v>24</v>
      </c>
      <c r="B63" t="s">
        <v>43</v>
      </c>
      <c r="C63" t="s">
        <v>55</v>
      </c>
      <c r="D63" t="s">
        <v>80</v>
      </c>
      <c r="E63" s="2">
        <v>44379.561111111107</v>
      </c>
      <c r="F63">
        <v>4894</v>
      </c>
      <c r="G63">
        <v>4922</v>
      </c>
      <c r="H63">
        <v>12.43</v>
      </c>
      <c r="I63">
        <v>35.15</v>
      </c>
      <c r="J63">
        <v>22070</v>
      </c>
      <c r="K63">
        <v>21.02</v>
      </c>
      <c r="L63">
        <v>20.86</v>
      </c>
      <c r="M63">
        <v>3.1190000000000002</v>
      </c>
      <c r="N63">
        <f>J63/$J$33</f>
        <v>1.2164247657541798</v>
      </c>
      <c r="O63" s="6">
        <f>$E$61-$E$33</f>
        <v>6.8881944444510737</v>
      </c>
      <c r="P63" s="5">
        <f t="shared" si="28"/>
        <v>4.1033553357856876E-2</v>
      </c>
      <c r="Q63">
        <v>10</v>
      </c>
      <c r="R63">
        <v>0</v>
      </c>
    </row>
    <row r="64" spans="1:18" x14ac:dyDescent="0.2">
      <c r="A64" t="s">
        <v>84</v>
      </c>
      <c r="E64" s="2">
        <f>E61</f>
        <v>44379.559027777781</v>
      </c>
      <c r="J64" s="4">
        <f>AVERAGE(J61:J63)</f>
        <v>27030</v>
      </c>
      <c r="K64" s="6">
        <f t="shared" ref="K64" si="29">AVERAGE(K61:K63)</f>
        <v>21.006666666666664</v>
      </c>
      <c r="L64" s="4">
        <f t="shared" ref="L64" si="30">AVERAGE(L61:L63)</f>
        <v>20.836666666666666</v>
      </c>
      <c r="M64" s="4">
        <f t="shared" ref="M64" si="31">AVERAGE(M61:M63)</f>
        <v>3.0223333333333335</v>
      </c>
      <c r="P64" s="6">
        <f>AVERAGE(P61:P63)</f>
        <v>8.1491275483309561E-2</v>
      </c>
    </row>
    <row r="67" spans="1:18" x14ac:dyDescent="0.2">
      <c r="A67" t="s">
        <v>19</v>
      </c>
      <c r="B67" t="s">
        <v>43</v>
      </c>
      <c r="C67" t="s">
        <v>50</v>
      </c>
      <c r="D67" t="s">
        <v>80</v>
      </c>
      <c r="E67" s="2">
        <v>44379.5625</v>
      </c>
      <c r="F67">
        <v>18881</v>
      </c>
      <c r="G67">
        <v>19375</v>
      </c>
      <c r="H67">
        <v>12.43</v>
      </c>
      <c r="I67">
        <v>35.15</v>
      </c>
      <c r="J67">
        <v>126700</v>
      </c>
      <c r="K67">
        <v>20.68</v>
      </c>
      <c r="L67">
        <v>20.57</v>
      </c>
      <c r="M67">
        <v>2.5529999999999999</v>
      </c>
      <c r="N67">
        <f>J67/$J$33</f>
        <v>6.9832812787065963</v>
      </c>
      <c r="O67" s="6">
        <f>$E$61-$E$33</f>
        <v>6.8881944444510737</v>
      </c>
      <c r="P67" s="5">
        <f>LOG(N67,2)/O67</f>
        <v>0.40705951416382818</v>
      </c>
      <c r="Q67">
        <v>10</v>
      </c>
      <c r="R67">
        <v>1</v>
      </c>
    </row>
    <row r="68" spans="1:18" x14ac:dyDescent="0.2">
      <c r="A68" t="s">
        <v>20</v>
      </c>
      <c r="B68" t="s">
        <v>43</v>
      </c>
      <c r="C68" t="s">
        <v>51</v>
      </c>
      <c r="D68" t="s">
        <v>80</v>
      </c>
      <c r="E68" s="2">
        <v>44379.563194444447</v>
      </c>
      <c r="F68">
        <v>18062</v>
      </c>
      <c r="G68">
        <v>18540</v>
      </c>
      <c r="H68">
        <v>12.43</v>
      </c>
      <c r="I68">
        <v>35.15</v>
      </c>
      <c r="J68">
        <v>124400</v>
      </c>
      <c r="K68">
        <v>20.69</v>
      </c>
      <c r="L68">
        <v>20.56</v>
      </c>
      <c r="M68">
        <v>2.54</v>
      </c>
      <c r="N68">
        <f>J68/$J$33</f>
        <v>6.8565129524159474</v>
      </c>
      <c r="O68" s="6">
        <f>$E$61-$E$33</f>
        <v>6.8881944444510737</v>
      </c>
      <c r="P68" s="5">
        <f t="shared" ref="P68:P69" si="32">LOG(N68,2)/O68</f>
        <v>0.40322250880293886</v>
      </c>
      <c r="Q68">
        <v>10</v>
      </c>
      <c r="R68">
        <v>1</v>
      </c>
    </row>
    <row r="69" spans="1:18" x14ac:dyDescent="0.2">
      <c r="A69" t="s">
        <v>21</v>
      </c>
      <c r="B69" t="s">
        <v>43</v>
      </c>
      <c r="C69" t="s">
        <v>52</v>
      </c>
      <c r="D69" t="s">
        <v>80</v>
      </c>
      <c r="E69" s="2">
        <v>44379.564583333333</v>
      </c>
      <c r="F69">
        <v>15908</v>
      </c>
      <c r="G69">
        <v>16265</v>
      </c>
      <c r="H69">
        <v>12.43</v>
      </c>
      <c r="I69">
        <v>35.15</v>
      </c>
      <c r="J69">
        <v>102300</v>
      </c>
      <c r="K69">
        <v>20.69</v>
      </c>
      <c r="L69">
        <v>20.63</v>
      </c>
      <c r="M69">
        <v>2.6560000000000001</v>
      </c>
      <c r="N69">
        <f>J69/$J$33</f>
        <v>5.6384346867536292</v>
      </c>
      <c r="O69" s="6">
        <f>$E$61-$E$33</f>
        <v>6.8881944444510737</v>
      </c>
      <c r="P69" s="5">
        <f t="shared" si="32"/>
        <v>0.36225671687286487</v>
      </c>
      <c r="Q69">
        <v>10</v>
      </c>
      <c r="R69">
        <v>1</v>
      </c>
    </row>
    <row r="70" spans="1:18" x14ac:dyDescent="0.2">
      <c r="A70" t="s">
        <v>84</v>
      </c>
      <c r="E70" s="2">
        <f>E67</f>
        <v>44379.5625</v>
      </c>
      <c r="J70" s="4">
        <f>AVERAGE(J67:J69)</f>
        <v>117800</v>
      </c>
      <c r="K70" s="6">
        <f t="shared" ref="K70" si="33">AVERAGE(K67:K69)</f>
        <v>20.686666666666667</v>
      </c>
      <c r="L70" s="4">
        <f t="shared" ref="L70" si="34">AVERAGE(L67:L69)</f>
        <v>20.586666666666662</v>
      </c>
      <c r="M70" s="4">
        <f t="shared" ref="M70" si="35">AVERAGE(M67:M69)</f>
        <v>2.5830000000000002</v>
      </c>
      <c r="P70" s="6">
        <f>AVERAGE(P67:P69)</f>
        <v>0.39084624661321071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1803-7D1F-DB4C-8381-DBE4DD0A9A53}">
  <dimension ref="A1:C25"/>
  <sheetViews>
    <sheetView workbookViewId="0">
      <selection activeCell="F17" sqref="F17"/>
    </sheetView>
  </sheetViews>
  <sheetFormatPr baseColWidth="10" defaultRowHeight="15" x14ac:dyDescent="0.2"/>
  <sheetData>
    <row r="1" spans="1:3" x14ac:dyDescent="0.2">
      <c r="A1" t="s">
        <v>83</v>
      </c>
      <c r="B1" t="s">
        <v>85</v>
      </c>
      <c r="C1" t="s">
        <v>86</v>
      </c>
    </row>
    <row r="2" spans="1:3" x14ac:dyDescent="0.2">
      <c r="A2">
        <v>1.4048044265345596</v>
      </c>
      <c r="B2">
        <v>0</v>
      </c>
      <c r="C2">
        <v>0</v>
      </c>
    </row>
    <row r="3" spans="1:3" x14ac:dyDescent="0.2">
      <c r="A3">
        <v>1.4613964768834318</v>
      </c>
      <c r="B3">
        <v>0</v>
      </c>
      <c r="C3">
        <v>0</v>
      </c>
    </row>
    <row r="4" spans="1:3" x14ac:dyDescent="0.2">
      <c r="A4">
        <v>1.453704837318363</v>
      </c>
      <c r="B4">
        <v>0</v>
      </c>
      <c r="C4">
        <v>0</v>
      </c>
    </row>
    <row r="5" spans="1:3" x14ac:dyDescent="0.2">
      <c r="A5">
        <v>1.493637866027367</v>
      </c>
      <c r="B5">
        <v>0</v>
      </c>
      <c r="C5">
        <v>1</v>
      </c>
    </row>
    <row r="6" spans="1:3" x14ac:dyDescent="0.2">
      <c r="A6">
        <v>1.5158196591696245</v>
      </c>
      <c r="B6">
        <v>0</v>
      </c>
      <c r="C6">
        <v>1</v>
      </c>
    </row>
    <row r="7" spans="1:3" x14ac:dyDescent="0.2">
      <c r="A7">
        <v>1.5328949538370191</v>
      </c>
      <c r="B7">
        <v>0</v>
      </c>
      <c r="C7">
        <v>1</v>
      </c>
    </row>
    <row r="8" spans="1:3" x14ac:dyDescent="0.2">
      <c r="A8">
        <v>0.36466305422117773</v>
      </c>
      <c r="B8">
        <v>5</v>
      </c>
      <c r="C8">
        <v>0</v>
      </c>
    </row>
    <row r="9" spans="1:3" x14ac:dyDescent="0.2">
      <c r="A9">
        <v>0.3598424364470868</v>
      </c>
      <c r="B9">
        <v>5</v>
      </c>
      <c r="C9">
        <v>0</v>
      </c>
    </row>
    <row r="10" spans="1:3" x14ac:dyDescent="0.2">
      <c r="A10">
        <v>0.2649787430234099</v>
      </c>
      <c r="B10">
        <v>5</v>
      </c>
      <c r="C10">
        <v>0</v>
      </c>
    </row>
    <row r="11" spans="1:3" x14ac:dyDescent="0.2">
      <c r="A11">
        <v>0.59314167601678003</v>
      </c>
      <c r="B11">
        <v>5</v>
      </c>
      <c r="C11">
        <v>1</v>
      </c>
    </row>
    <row r="12" spans="1:3" x14ac:dyDescent="0.2">
      <c r="A12">
        <v>0.57945879910042697</v>
      </c>
      <c r="B12">
        <v>5</v>
      </c>
      <c r="C12">
        <v>1</v>
      </c>
    </row>
    <row r="13" spans="1:3" x14ac:dyDescent="0.2">
      <c r="A13">
        <v>0.51690285225696242</v>
      </c>
      <c r="B13">
        <v>5</v>
      </c>
      <c r="C13">
        <v>1</v>
      </c>
    </row>
    <row r="14" spans="1:3" x14ac:dyDescent="0.2">
      <c r="A14">
        <v>0.17680766711097734</v>
      </c>
      <c r="B14">
        <v>7.5</v>
      </c>
      <c r="C14">
        <v>0</v>
      </c>
    </row>
    <row r="15" spans="1:3" x14ac:dyDescent="0.2">
      <c r="A15">
        <v>0.16027583250714547</v>
      </c>
      <c r="B15">
        <v>7.5</v>
      </c>
      <c r="C15">
        <v>0</v>
      </c>
    </row>
    <row r="16" spans="1:3" x14ac:dyDescent="0.2">
      <c r="A16">
        <v>7.9539704427500024E-2</v>
      </c>
      <c r="B16">
        <v>7.5</v>
      </c>
      <c r="C16">
        <v>0</v>
      </c>
    </row>
    <row r="17" spans="1:3" x14ac:dyDescent="0.2">
      <c r="A17">
        <v>0.47707893400471002</v>
      </c>
      <c r="B17">
        <v>7.5</v>
      </c>
      <c r="C17">
        <v>1</v>
      </c>
    </row>
    <row r="18" spans="1:3" x14ac:dyDescent="0.2">
      <c r="A18">
        <v>0.45055605562522283</v>
      </c>
      <c r="B18">
        <v>7.5</v>
      </c>
      <c r="C18">
        <v>1</v>
      </c>
    </row>
    <row r="19" spans="1:3" x14ac:dyDescent="0.2">
      <c r="A19">
        <v>0.4297253640279885</v>
      </c>
      <c r="B19">
        <v>7.5</v>
      </c>
      <c r="C19">
        <v>1</v>
      </c>
    </row>
    <row r="20" spans="1:3" x14ac:dyDescent="0.2">
      <c r="A20">
        <v>9.3553978830359902E-2</v>
      </c>
      <c r="B20">
        <v>10</v>
      </c>
      <c r="C20">
        <v>0</v>
      </c>
    </row>
    <row r="21" spans="1:3" x14ac:dyDescent="0.2">
      <c r="A21">
        <v>0.1098862942617119</v>
      </c>
      <c r="B21">
        <v>10</v>
      </c>
      <c r="C21">
        <v>0</v>
      </c>
    </row>
    <row r="22" spans="1:3" x14ac:dyDescent="0.2">
      <c r="A22">
        <v>4.1033553357856876E-2</v>
      </c>
      <c r="B22">
        <v>10</v>
      </c>
      <c r="C22">
        <v>0</v>
      </c>
    </row>
    <row r="23" spans="1:3" x14ac:dyDescent="0.2">
      <c r="A23">
        <v>0.40705951416382818</v>
      </c>
      <c r="B23">
        <v>10</v>
      </c>
      <c r="C23">
        <v>1</v>
      </c>
    </row>
    <row r="24" spans="1:3" x14ac:dyDescent="0.2">
      <c r="A24">
        <v>0.40322250880293886</v>
      </c>
      <c r="B24">
        <v>10</v>
      </c>
      <c r="C24">
        <v>1</v>
      </c>
    </row>
    <row r="25" spans="1:3" x14ac:dyDescent="0.2">
      <c r="A25">
        <v>0.36225671687286487</v>
      </c>
      <c r="B25">
        <v>10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2021-07-14T17:37:45Z</dcterms:created>
  <dcterms:modified xsi:type="dcterms:W3CDTF">2022-09-16T00:22:55Z</dcterms:modified>
</cp:coreProperties>
</file>