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Asp_post_salvage/steady-state/H1299_SLC1A3/Prlfr_2/"/>
    </mc:Choice>
  </mc:AlternateContent>
  <xr:revisionPtr revIDLastSave="0" documentId="13_ncr:1_{6A8B605F-B535-B149-89CF-2850B59C78C1}" xr6:coauthVersionLast="47" xr6:coauthVersionMax="47" xr10:uidLastSave="{00000000-0000-0000-0000-000000000000}"/>
  <bookViews>
    <workbookView xWindow="240" yWindow="500" windowWidth="28560" windowHeight="16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83" i="1" l="1"/>
  <c r="L83" i="1"/>
  <c r="K83" i="1"/>
  <c r="J83" i="1"/>
  <c r="Q77" i="1"/>
  <c r="L77" i="1"/>
  <c r="K77" i="1"/>
  <c r="J77" i="1"/>
  <c r="Q71" i="1"/>
  <c r="L71" i="1"/>
  <c r="K71" i="1"/>
  <c r="J71" i="1"/>
  <c r="Q65" i="1"/>
  <c r="L65" i="1"/>
  <c r="K65" i="1"/>
  <c r="J65" i="1"/>
  <c r="Q59" i="1"/>
  <c r="L59" i="1"/>
  <c r="K59" i="1"/>
  <c r="J59" i="1"/>
  <c r="Q53" i="1"/>
  <c r="L53" i="1"/>
  <c r="K53" i="1"/>
  <c r="J53" i="1"/>
  <c r="Q45" i="1"/>
  <c r="L45" i="1"/>
  <c r="K45" i="1"/>
  <c r="J45" i="1"/>
  <c r="Q39" i="1"/>
  <c r="L39" i="1"/>
  <c r="K39" i="1"/>
  <c r="J39" i="1"/>
  <c r="Q33" i="1"/>
  <c r="L33" i="1"/>
  <c r="K33" i="1"/>
  <c r="J33" i="1"/>
  <c r="Q27" i="1"/>
  <c r="L27" i="1"/>
  <c r="K27" i="1"/>
  <c r="J27" i="1"/>
  <c r="Q21" i="1"/>
  <c r="L21" i="1"/>
  <c r="K21" i="1"/>
  <c r="J21" i="1"/>
  <c r="K15" i="1"/>
  <c r="L15" i="1"/>
  <c r="J15" i="1"/>
  <c r="P82" i="1"/>
  <c r="Q82" i="1" s="1"/>
  <c r="Q81" i="1"/>
  <c r="P81" i="1"/>
  <c r="P80" i="1"/>
  <c r="Q80" i="1" s="1"/>
  <c r="Q79" i="1"/>
  <c r="P79" i="1"/>
  <c r="P76" i="1"/>
  <c r="Q76" i="1" s="1"/>
  <c r="P75" i="1"/>
  <c r="Q75" i="1" s="1"/>
  <c r="P74" i="1"/>
  <c r="Q74" i="1" s="1"/>
  <c r="P73" i="1"/>
  <c r="Q73" i="1" s="1"/>
  <c r="P70" i="1"/>
  <c r="Q70" i="1" s="1"/>
  <c r="Q69" i="1"/>
  <c r="P69" i="1"/>
  <c r="P68" i="1"/>
  <c r="Q68" i="1" s="1"/>
  <c r="Q67" i="1"/>
  <c r="P67" i="1"/>
  <c r="P64" i="1"/>
  <c r="Q64" i="1" s="1"/>
  <c r="Q63" i="1"/>
  <c r="P63" i="1"/>
  <c r="P62" i="1"/>
  <c r="Q62" i="1" s="1"/>
  <c r="Q61" i="1"/>
  <c r="P61" i="1"/>
  <c r="P58" i="1"/>
  <c r="Q58" i="1" s="1"/>
  <c r="P57" i="1"/>
  <c r="Q57" i="1" s="1"/>
  <c r="P56" i="1"/>
  <c r="Q56" i="1" s="1"/>
  <c r="P55" i="1"/>
  <c r="Q55" i="1" s="1"/>
  <c r="P52" i="1"/>
  <c r="Q52" i="1" s="1"/>
  <c r="P51" i="1"/>
  <c r="Q51" i="1" s="1"/>
  <c r="P50" i="1"/>
  <c r="Q50" i="1" s="1"/>
  <c r="P49" i="1"/>
  <c r="Q49" i="1" s="1"/>
  <c r="P44" i="1"/>
  <c r="Q44" i="1" s="1"/>
  <c r="P43" i="1"/>
  <c r="Q43" i="1" s="1"/>
  <c r="P42" i="1"/>
  <c r="Q42" i="1" s="1"/>
  <c r="P41" i="1"/>
  <c r="Q41" i="1" s="1"/>
  <c r="Q38" i="1"/>
  <c r="P38" i="1"/>
  <c r="P37" i="1"/>
  <c r="Q37" i="1" s="1"/>
  <c r="Q36" i="1"/>
  <c r="P36" i="1"/>
  <c r="P35" i="1"/>
  <c r="Q35" i="1" s="1"/>
  <c r="P32" i="1"/>
  <c r="Q32" i="1" s="1"/>
  <c r="P31" i="1"/>
  <c r="Q31" i="1" s="1"/>
  <c r="P30" i="1"/>
  <c r="Q30" i="1" s="1"/>
  <c r="P29" i="1"/>
  <c r="Q29" i="1" s="1"/>
  <c r="P26" i="1"/>
  <c r="Q26" i="1" s="1"/>
  <c r="P25" i="1"/>
  <c r="Q25" i="1" s="1"/>
  <c r="P24" i="1"/>
  <c r="Q24" i="1" s="1"/>
  <c r="P23" i="1"/>
  <c r="Q23" i="1" s="1"/>
  <c r="P20" i="1"/>
  <c r="Q20" i="1" s="1"/>
  <c r="P19" i="1"/>
  <c r="Q19" i="1" s="1"/>
  <c r="Q18" i="1"/>
  <c r="P18" i="1"/>
  <c r="P17" i="1"/>
  <c r="Q17" i="1" s="1"/>
  <c r="Q15" i="1"/>
  <c r="P12" i="1"/>
  <c r="Q12" i="1"/>
  <c r="P13" i="1"/>
  <c r="Q13" i="1"/>
  <c r="P14" i="1"/>
  <c r="Q14" i="1"/>
  <c r="Q11" i="1"/>
  <c r="P11" i="1"/>
  <c r="O82" i="1"/>
  <c r="O81" i="1"/>
  <c r="O80" i="1"/>
  <c r="O79" i="1"/>
  <c r="O76" i="1"/>
  <c r="O75" i="1"/>
  <c r="O74" i="1"/>
  <c r="O73" i="1"/>
  <c r="O70" i="1"/>
  <c r="O69" i="1"/>
  <c r="O68" i="1"/>
  <c r="O67" i="1"/>
  <c r="O64" i="1"/>
  <c r="O63" i="1"/>
  <c r="O62" i="1"/>
  <c r="O61" i="1"/>
  <c r="O58" i="1"/>
  <c r="O57" i="1"/>
  <c r="O56" i="1"/>
  <c r="O55" i="1"/>
  <c r="O52" i="1"/>
  <c r="O51" i="1"/>
  <c r="O50" i="1"/>
  <c r="O49" i="1"/>
  <c r="O44" i="1"/>
  <c r="O43" i="1"/>
  <c r="O42" i="1"/>
  <c r="O41" i="1"/>
  <c r="O38" i="1"/>
  <c r="O37" i="1"/>
  <c r="O36" i="1"/>
  <c r="O35" i="1"/>
  <c r="O32" i="1"/>
  <c r="O31" i="1"/>
  <c r="O30" i="1"/>
  <c r="O29" i="1"/>
  <c r="O26" i="1"/>
  <c r="O25" i="1"/>
  <c r="O24" i="1"/>
  <c r="O23" i="1"/>
  <c r="O20" i="1"/>
  <c r="O19" i="1"/>
  <c r="O18" i="1"/>
  <c r="O17" i="1"/>
  <c r="O14" i="1"/>
  <c r="O13" i="1"/>
  <c r="O12" i="1"/>
  <c r="O11" i="1"/>
  <c r="K8" i="1"/>
  <c r="L8" i="1"/>
  <c r="J8" i="1"/>
</calcChain>
</file>

<file path=xl/sharedStrings.xml><?xml version="1.0" encoding="utf-8"?>
<sst xmlns="http://schemas.openxmlformats.org/spreadsheetml/2006/main" count="269" uniqueCount="134">
  <si>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</si>
  <si>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</si>
  <si>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</si>
  <si>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</si>
  <si>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</si>
  <si>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</si>
  <si>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</si>
  <si>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</si>
  <si>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</si>
  <si>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</si>
  <si>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</si>
  <si>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</si>
  <si>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</si>
  <si>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Asp_0mM_1</t>
  </si>
  <si>
    <t>Asp_0mM_2</t>
  </si>
  <si>
    <t>Asp_0mM_3</t>
  </si>
  <si>
    <t>Asp_0mM_4</t>
  </si>
  <si>
    <t>Asp_10mM_1</t>
  </si>
  <si>
    <t>Asp_10mM_2</t>
  </si>
  <si>
    <t>Asp_10mM_3</t>
  </si>
  <si>
    <t>Asp_10mM_4</t>
  </si>
  <si>
    <t>Asp_1mM_1</t>
  </si>
  <si>
    <t>Asp_1mM_2</t>
  </si>
  <si>
    <t>Asp_1mM_3</t>
  </si>
  <si>
    <t>Asp_1mM_4</t>
  </si>
  <si>
    <t>Asp_2mM_1</t>
  </si>
  <si>
    <t>Asp_2mM_2</t>
  </si>
  <si>
    <t>Asp_2mM_3</t>
  </si>
  <si>
    <t>Asp_2mM_4</t>
  </si>
  <si>
    <t>Asp_3mM_1</t>
  </si>
  <si>
    <t>Asp_3mM_2</t>
  </si>
  <si>
    <t>Asp_3mM_3</t>
  </si>
  <si>
    <t>Asp_3mM_4</t>
  </si>
  <si>
    <t>Asp_6mM_1</t>
  </si>
  <si>
    <t>Asp_6mM_2</t>
  </si>
  <si>
    <t>Asp_6mM_3</t>
  </si>
  <si>
    <t>Asp_6mM_4</t>
  </si>
  <si>
    <t>vec_0mM_1</t>
  </si>
  <si>
    <t>vec_0mM_2</t>
  </si>
  <si>
    <t>vec_0mM_3</t>
  </si>
  <si>
    <t>vec_0mM_4</t>
  </si>
  <si>
    <t>vec_10mM_1</t>
  </si>
  <si>
    <t>vec_10mM_2</t>
  </si>
  <si>
    <t>vec_10mM_3</t>
  </si>
  <si>
    <t>vec_10mM_4</t>
  </si>
  <si>
    <t>vec_1mM_1</t>
  </si>
  <si>
    <t>vec_1mM_2</t>
  </si>
  <si>
    <t>vec_1mM_3</t>
  </si>
  <si>
    <t>vec_1mM_4</t>
  </si>
  <si>
    <t>vec_2mM_1</t>
  </si>
  <si>
    <t>vec_2mM_2</t>
  </si>
  <si>
    <t>vec_2mM_3</t>
  </si>
  <si>
    <t>vec_2mM_4</t>
  </si>
  <si>
    <t>vec_3mM_1</t>
  </si>
  <si>
    <t>vec_3mM_2</t>
  </si>
  <si>
    <t>vec_3mM_3</t>
  </si>
  <si>
    <t>vec_3mM_4</t>
  </si>
  <si>
    <t>vec_6mM_1</t>
  </si>
  <si>
    <t>vec_6mM_2</t>
  </si>
  <si>
    <t>vec_6mM_3</t>
  </si>
  <si>
    <t>vec_6mM_4</t>
  </si>
  <si>
    <t>t0_1</t>
  </si>
  <si>
    <t>t0_2</t>
  </si>
  <si>
    <t>t0_3</t>
  </si>
  <si>
    <t>t0_4</t>
  </si>
  <si>
    <t>t0_5</t>
  </si>
  <si>
    <t>t0_6</t>
  </si>
  <si>
    <t>H1299-Nuc-RFP-SLC_Asp-levels_post-salvage</t>
  </si>
  <si>
    <t>H1299-SLC1A3_Asp-levels_post-salvage</t>
  </si>
  <si>
    <t>H1299-Nuc-RFP-SLC_Asp-levels_post-salvage_Asp_0mM_1_13 Sep 2022_01.#m4</t>
  </si>
  <si>
    <t>H1299-Nuc-RFP-SLC_Asp-levels_post-salvage_Asp_0mM_2_13 Sep 2022_01.#m4</t>
  </si>
  <si>
    <t>H1299-Nuc-RFP-SLC_Asp-levels_post-salvage_Asp_0mM_3_13 Sep 2022_01.#m4</t>
  </si>
  <si>
    <t>H1299-Nuc-RFP-SLC_Asp-levels_post-salvage_Asp_0mM_4_13 Sep 2022_01.#m4</t>
  </si>
  <si>
    <t>H1299-Nuc-RFP-SLC_Asp-levels_post-salvage_Asp_10mM_1_14 Sep 2022_01.#m4</t>
  </si>
  <si>
    <t>H1299-Nuc-RFP-SLC_Asp-levels_post-salvage_Asp_10mM_2_14 Sep 2022_01.#m4</t>
  </si>
  <si>
    <t>H1299-Nuc-RFP-SLC_Asp-levels_post-salvage_Asp_10mM_3_14 Sep 2022_01.#m4</t>
  </si>
  <si>
    <t>H1299-Nuc-RFP-SLC_Asp-levels_post-salvage_Asp_10mM_4_14 Sep 2022_01.#m4</t>
  </si>
  <si>
    <t>H1299-Nuc-RFP-SLC_Asp-levels_post-salvage_Asp_1mM_1_13 Sep 2022_01.#m4</t>
  </si>
  <si>
    <t>H1299-Nuc-RFP-SLC_Asp-levels_post-salvage_Asp_1mM_2_13 Sep 2022_01.#m4</t>
  </si>
  <si>
    <t>H1299-Nuc-RFP-SLC_Asp-levels_post-salvage_Asp_1mM_3_13 Sep 2022_01.#m4</t>
  </si>
  <si>
    <t>H1299-Nuc-RFP-SLC_Asp-levels_post-salvage_Asp_1mM_4_13 Sep 2022_01.#m4</t>
  </si>
  <si>
    <t>H1299-Nuc-RFP-SLC_Asp-levels_post-salvage_Asp_2mM_1_13 Sep 2022_01.#m4</t>
  </si>
  <si>
    <t>H1299-Nuc-RFP-SLC_Asp-levels_post-salvage_Asp_2mM_2_13 Sep 2022_01.#m4</t>
  </si>
  <si>
    <t>H1299-Nuc-RFP-SLC_Asp-levels_post-salvage_Asp_2mM_3_13 Sep 2022_01.#m4</t>
  </si>
  <si>
    <t>H1299-Nuc-RFP-SLC_Asp-levels_post-salvage_Asp_2mM_4_13 Sep 2022_01.#m4</t>
  </si>
  <si>
    <t>H1299-Nuc-RFP-SLC_Asp-levels_post-salvage_Asp_3mM_1_14 Sep 2022_01.#m4</t>
  </si>
  <si>
    <t>H1299-Nuc-RFP-SLC_Asp-levels_post-salvage_Asp_3mM_2_14 Sep 2022_01.#m4</t>
  </si>
  <si>
    <t>H1299-Nuc-RFP-SLC_Asp-levels_post-salvage_Asp_3mM_3_14 Sep 2022_01.#m4</t>
  </si>
  <si>
    <t>H1299-Nuc-RFP-SLC_Asp-levels_post-salvage_Asp_3mM_4_14 Sep 2022_01.#m4</t>
  </si>
  <si>
    <t>H1299-Nuc-RFP-SLC_Asp-levels_post-salvage_Asp_6mM_1_14 Sep 2022_01.#m4</t>
  </si>
  <si>
    <t>H1299-Nuc-RFP-SLC_Asp-levels_post-salvage_Asp_6mM_2_14 Sep 2022_01.#m4</t>
  </si>
  <si>
    <t>H1299-Nuc-RFP-SLC_Asp-levels_post-salvage_Asp_6mM_3_14 Sep 2022_01.#m4</t>
  </si>
  <si>
    <t>H1299-Nuc-RFP-SLC_Asp-levels_post-salvage_Asp_6mM_4_14 Sep 2022_01.#m4</t>
  </si>
  <si>
    <t>H1299-Nuc-RFP-SLC_Asp-levels_post-salvage_vec_0mM_1_13 Sep 2022_01.#m4</t>
  </si>
  <si>
    <t>H1299-Nuc-RFP-SLC_Asp-levels_post-salvage_vec_0mM_2_13 Sep 2022_01.#m4</t>
  </si>
  <si>
    <t>H1299-Nuc-RFP-SLC_Asp-levels_post-salvage_vec_0mM_3_13 Sep 2022_01.#m4</t>
  </si>
  <si>
    <t>H1299-Nuc-RFP-SLC_Asp-levels_post-salvage_vec_0mM_4_13 Sep 2022_01.#m4</t>
  </si>
  <si>
    <t>H1299-Nuc-RFP-SLC_Asp-levels_post-salvage_vec_10mM_1_13 Sep 2022_01.#m4</t>
  </si>
  <si>
    <t>H1299-Nuc-RFP-SLC_Asp-levels_post-salvage_vec_10mM_2_13 Sep 2022_01.#m4</t>
  </si>
  <si>
    <t>H1299-Nuc-RFP-SLC_Asp-levels_post-salvage_vec_10mM_3_13 Sep 2022_01.#m4</t>
  </si>
  <si>
    <t>H1299-Nuc-RFP-SLC_Asp-levels_post-salvage_vec_10mM_4_14 Sep 2022_01.#m4</t>
  </si>
  <si>
    <t>H1299-Nuc-RFP-SLC_Asp-levels_post-salvage_vec_1mM_1_13 Sep 2022_01.#m4</t>
  </si>
  <si>
    <t>H1299-Nuc-RFP-SLC_Asp-levels_post-salvage_vec_1mM_2_13 Sep 2022_01.#m4</t>
  </si>
  <si>
    <t>H1299-Nuc-RFP-SLC_Asp-levels_post-salvage_vec_1mM_3_13 Sep 2022_01.#m4</t>
  </si>
  <si>
    <t>H1299-Nuc-RFP-SLC_Asp-levels_post-salvage_vec_1mM_4_13 Sep 2022_01.#m4</t>
  </si>
  <si>
    <t>H1299-Nuc-RFP-SLC_Asp-levels_post-salvage_vec_2mM_1_13 Sep 2022_01.#m4</t>
  </si>
  <si>
    <t>H1299-Nuc-RFP-SLC_Asp-levels_post-salvage_vec_2mM_2_13 Sep 2022_01.#m4</t>
  </si>
  <si>
    <t>H1299-Nuc-RFP-SLC_Asp-levels_post-salvage_vec_2mM_3_13 Sep 2022_01.#m4</t>
  </si>
  <si>
    <t>H1299-Nuc-RFP-SLC_Asp-levels_post-salvage_vec_2mM_4_13 Sep 2022_01.#m4</t>
  </si>
  <si>
    <t>H1299-Nuc-RFP-SLC_Asp-levels_post-salvage_vec_3mM_1_13 Sep 2022_01.#m4</t>
  </si>
  <si>
    <t>H1299-Nuc-RFP-SLC_Asp-levels_post-salvage_vec_3mM_2_13 Sep 2022_01.#m4</t>
  </si>
  <si>
    <t>H1299-Nuc-RFP-SLC_Asp-levels_post-salvage_vec_3mM_3_13 Sep 2022_01.#m4</t>
  </si>
  <si>
    <t>H1299-Nuc-RFP-SLC_Asp-levels_post-salvage_vec_3mM_4_13 Sep 2022_01.#m4</t>
  </si>
  <si>
    <t>H1299-Nuc-RFP-SLC_Asp-levels_post-salvage_vec_6mM_1_13 Sep 2022_01.#m4</t>
  </si>
  <si>
    <t>H1299-Nuc-RFP-SLC_Asp-levels_post-salvage_vec_6mM_2_13 Sep 2022_01.#m4</t>
  </si>
  <si>
    <t>H1299-Nuc-RFP-SLC_Asp-levels_post-salvage_vec_6mM_3_13 Sep 2022_01.#m4</t>
  </si>
  <si>
    <t>H1299-Nuc-RFP-SLC_Asp-levels_post-salvage_vec_6mM_4_13 Sep 2022_01.#m4</t>
  </si>
  <si>
    <t>H1299-SLC1A3_Asp-levels_post-salvage_t0_1_ 8 Sep 2022_01.#m4</t>
  </si>
  <si>
    <t>H1299-SLC1A3_Asp-levels_post-salvage_t0_2_ 8 Sep 2022_01.#m4</t>
  </si>
  <si>
    <t>H1299-SLC1A3_Asp-levels_post-salvage_t0_3_ 8 Sep 2022_01.#m4</t>
  </si>
  <si>
    <t>H1299-SLC1A3_Asp-levels_post-salvage_t0_4_ 8 Sep 2022_01.#m4</t>
  </si>
  <si>
    <t>H1299-SLC1A3_Asp-levels_post-salvage_t0_5_ 8 Sep 2022_01.#m4</t>
  </si>
  <si>
    <t>H1299-SLC1A3_Asp-levels_post-salvage_t0_6_ 8 Sep 2022_01.#m4</t>
  </si>
  <si>
    <t>Volumetric,  1000  uL</t>
  </si>
  <si>
    <t>Volumetric,  2000  uL</t>
  </si>
  <si>
    <t>Avg</t>
  </si>
  <si>
    <t>Delta time</t>
  </si>
  <si>
    <t>Fold cells</t>
  </si>
  <si>
    <t>Prlfr</t>
  </si>
  <si>
    <t>Met</t>
  </si>
  <si>
    <t>Vec</t>
  </si>
  <si>
    <t>Asp</t>
  </si>
  <si>
    <t>Cell size</t>
  </si>
  <si>
    <t>Prlfr vs. cell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</si>
</sst>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Sheet1!$G$88</c:f>
              <c:strCache>
                <c:ptCount val="1"/>
                <c:pt idx="0">
                  <c:v>Vec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Sheet1!$F$89:$F$94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10</c:v>
                </c:pt>
              </c:numCache>
            </c:numRef>
          </c:xVal>
          <c:yVal>
            <c:numRef>
              <c:f>Sheet1!$G$89:$G$94</c:f>
              <c:numCache>
                <c:formatCode>General</c:formatCode>
                <c:ptCount val="6"/>
                <c:pt idx="0">
                  <c:v>1.0456626162942739</c:v>
                </c:pt>
                <c:pt idx="1">
                  <c:v>1.0510314935008238</c:v>
                </c:pt>
                <c:pt idx="2">
                  <c:v>1.0221865162917498</c:v>
                </c:pt>
                <c:pt idx="3">
                  <c:v>0.9675890556114557</c:v>
                </c:pt>
                <c:pt idx="4">
                  <c:v>0.55556537695184782</c:v>
                </c:pt>
                <c:pt idx="5">
                  <c:v>0.30306702410769693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B4-994B-95CD-856CBFD3F9E1}"/>
            </c:ext>
          </c:extLst>
        </c:ser>
        <c:ser>
          <c:idx val="1"/>
          <c:order val="1"/>
          <c:tx>
            <c:strRef>
              <c:f>Sheet1!$H$88</c:f>
              <c:strCache>
                <c:ptCount val="1"/>
                <c:pt idx="0">
                  <c:v>Asp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Sheet1!$F$89:$F$94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10</c:v>
                </c:pt>
              </c:numCache>
            </c:numRef>
          </c:xVal>
          <c:yVal>
            <c:numRef>
              <c:f>Sheet1!$H$89:$H$94</c:f>
              <c:numCache>
                <c:formatCode>General</c:formatCode>
                <c:ptCount val="6"/>
                <c:pt idx="0">
                  <c:v>1.0503237092457223</c:v>
                </c:pt>
                <c:pt idx="1">
                  <c:v>1.0535347518469931</c:v>
                </c:pt>
                <c:pt idx="2">
                  <c:v>1.036487541496359</c:v>
                </c:pt>
                <c:pt idx="3">
                  <c:v>0.97820239945450915</c:v>
                </c:pt>
                <c:pt idx="4">
                  <c:v>0.68182974565686627</c:v>
                </c:pt>
                <c:pt idx="5">
                  <c:v>0.4190294167098253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B4-994B-95CD-856CBFD3F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671759"/>
        <c:axId val="514556879"/>
      </c:scatterChart>
      <c:valAx>
        <c:axId val="51467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556879"/>
        <c:crosses val="autoZero"/>
        <c:crossBetween val="midCat"/>
      </c:valAx>
      <c:valAx>
        <c:axId val="51455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71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Sheet1!$G$106</c:f>
              <c:strCache>
                <c:ptCount val="1"/>
                <c:pt idx="0">
                  <c:v>Vec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Sheet1!$F$107:$F$112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10</c:v>
                </c:pt>
              </c:numCache>
            </c:numRef>
          </c:xVal>
          <c:yVal>
            <c:numRef>
              <c:f>Sheet1!$G$107:$G$112</c:f>
              <c:numCache>
                <c:formatCode>General</c:formatCode>
                <c:ptCount val="6"/>
                <c:pt idx="0">
                  <c:v>5337.25</c:v>
                </c:pt>
                <c:pt idx="1">
                  <c:v>5704.5</c:v>
                </c:pt>
                <c:pt idx="2">
                  <c:v>6210</c:v>
                </c:pt>
                <c:pt idx="3">
                  <c:v>6089.5</c:v>
                </c:pt>
                <c:pt idx="4">
                  <c:v>8502</c:v>
                </c:pt>
                <c:pt idx="5">
                  <c:v>11156.25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77-2542-BB1F-BB3D239D8ACE}"/>
            </c:ext>
          </c:extLst>
        </c:ser>
        <c:ser>
          <c:idx val="1"/>
          <c:order val="1"/>
          <c:tx>
            <c:strRef>
              <c:f>Sheet1!$H$106</c:f>
              <c:strCache>
                <c:ptCount val="1"/>
                <c:pt idx="0">
                  <c:v>Asp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Sheet1!$F$107:$F$112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10</c:v>
                </c:pt>
              </c:numCache>
            </c:numRef>
          </c:xVal>
          <c:yVal>
            <c:numRef>
              <c:f>Sheet1!$H$107:$H$112</c:f>
              <c:numCache>
                <c:formatCode>General</c:formatCode>
                <c:ptCount val="6"/>
                <c:pt idx="0">
                  <c:v>5198.5</c:v>
                </c:pt>
                <c:pt idx="1">
                  <c:v>5513.25</c:v>
                </c:pt>
                <c:pt idx="2">
                  <c:v>5950.5</c:v>
                </c:pt>
                <c:pt idx="3">
                  <c:v>6065.75</c:v>
                </c:pt>
                <c:pt idx="4">
                  <c:v>7685.5</c:v>
                </c:pt>
                <c:pt idx="5">
                  <c:v>10266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77-2542-BB1F-BB3D239D8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803391"/>
        <c:axId val="457859247"/>
      </c:scatterChart>
      <c:valAx>
        <c:axId val="48880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859247"/>
        <c:crosses val="autoZero"/>
        <c:crossBetween val="midCat"/>
      </c:valAx>
      <c:valAx>
        <c:axId val="45785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803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Sheet1!$H$123</c:f>
              <c:strCache>
                <c:ptCount val="1"/>
                <c:pt idx="0">
                  <c:v>Vec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Sheet1!$G$124:$G$135</c:f>
              <c:numCache>
                <c:formatCode>General</c:formatCode>
                <c:ptCount val="12"/>
                <c:pt idx="0">
                  <c:v>1.0456626162942739</c:v>
                </c:pt>
                <c:pt idx="1">
                  <c:v>1.0510314935008238</c:v>
                </c:pt>
                <c:pt idx="2">
                  <c:v>1.0221865162917498</c:v>
                </c:pt>
                <c:pt idx="3">
                  <c:v>0.9675890556114557</c:v>
                </c:pt>
                <c:pt idx="4">
                  <c:v>0.55556537695184782</c:v>
                </c:pt>
                <c:pt idx="5">
                  <c:v>0.30306702410769693</c:v>
                </c:pt>
                <c:pt idx="6">
                  <c:v>1.0503237092457223</c:v>
                </c:pt>
                <c:pt idx="7">
                  <c:v>1.0535347518469931</c:v>
                </c:pt>
                <c:pt idx="8">
                  <c:v>1.036487541496359</c:v>
                </c:pt>
                <c:pt idx="9">
                  <c:v>0.97820239945450915</c:v>
                </c:pt>
                <c:pt idx="10">
                  <c:v>0.68182974565686627</c:v>
                </c:pt>
                <c:pt idx="11">
                  <c:v>0.4190294167098253</c:v>
                </c:pt>
              </c:numCache>
            </c:numRef>
          </c:xVal>
          <c:yVal>
            <c:numRef>
              <c:f>Sheet1!$H$124:$H$135</c:f>
              <c:numCache>
                <c:formatCode>General</c:formatCode>
                <c:ptCount val="12"/>
                <c:pt idx="0">
                  <c:v>5337.25</c:v>
                </c:pt>
                <c:pt idx="1">
                  <c:v>5704.5</c:v>
                </c:pt>
                <c:pt idx="2">
                  <c:v>6210</c:v>
                </c:pt>
                <c:pt idx="3">
                  <c:v>6089.5</c:v>
                </c:pt>
                <c:pt idx="4">
                  <c:v>8502</c:v>
                </c:pt>
                <c:pt idx="5">
                  <c:v>11156.25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E8-EB46-8222-6A5B3FA7DA37}"/>
            </c:ext>
          </c:extLst>
        </c:ser>
        <c:ser>
          <c:idx val="1"/>
          <c:order val="1"/>
          <c:tx>
            <c:strRef>
              <c:f>Sheet1!$I$123</c:f>
              <c:strCache>
                <c:ptCount val="1"/>
                <c:pt idx="0">
                  <c:v>Asp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Sheet1!$G$124:$G$135</c:f>
              <c:numCache>
                <c:formatCode>General</c:formatCode>
                <c:ptCount val="12"/>
                <c:pt idx="0">
                  <c:v>1.0456626162942739</c:v>
                </c:pt>
                <c:pt idx="1">
                  <c:v>1.0510314935008238</c:v>
                </c:pt>
                <c:pt idx="2">
                  <c:v>1.0221865162917498</c:v>
                </c:pt>
                <c:pt idx="3">
                  <c:v>0.9675890556114557</c:v>
                </c:pt>
                <c:pt idx="4">
                  <c:v>0.55556537695184782</c:v>
                </c:pt>
                <c:pt idx="5">
                  <c:v>0.30306702410769693</c:v>
                </c:pt>
                <c:pt idx="6">
                  <c:v>1.0503237092457223</c:v>
                </c:pt>
                <c:pt idx="7">
                  <c:v>1.0535347518469931</c:v>
                </c:pt>
                <c:pt idx="8">
                  <c:v>1.036487541496359</c:v>
                </c:pt>
                <c:pt idx="9">
                  <c:v>0.97820239945450915</c:v>
                </c:pt>
                <c:pt idx="10">
                  <c:v>0.68182974565686627</c:v>
                </c:pt>
                <c:pt idx="11">
                  <c:v>0.4190294167098253</c:v>
                </c:pt>
              </c:numCache>
            </c:numRef>
          </c:xVal>
          <c:yVal>
            <c:numRef>
              <c:f>Sheet1!$I$124:$I$135</c:f>
              <c:numCache>
                <c:formatCode>General</c:formatCode>
                <c:ptCount val="12"/>
                <c:pt idx="6">
                  <c:v>5198.5</c:v>
                </c:pt>
                <c:pt idx="7">
                  <c:v>5513.25</c:v>
                </c:pt>
                <c:pt idx="8">
                  <c:v>5950.5</c:v>
                </c:pt>
                <c:pt idx="9">
                  <c:v>6065.75</c:v>
                </c:pt>
                <c:pt idx="10">
                  <c:v>7685.5</c:v>
                </c:pt>
                <c:pt idx="11">
                  <c:v>10266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E8-EB46-8222-6A5B3FA7D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821312"/>
        <c:axId val="1676560400"/>
      </c:scatterChart>
      <c:valAx>
        <c:axId val="167582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560400"/>
        <c:crosses val="autoZero"/>
        <c:crossBetween val="midCat"/>
      </c:valAx>
      <c:valAx>
        <c:axId val="167656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82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116217</xdr:colOff>
      <xdr:row>86</xdr:row>
      <xdr:rowOff>78117</xdr:rowOff>
    </xdr:from>
    <xdr:to>
      <xdr:col>15</xdr:col>
      <xdr:colOff>614632</xdr:colOff>
      <xdr:row>100</xdr:row>
      <xdr:rowOff>137544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6C84C7-3FC4-D9E6-AC10-E83A67F0B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44330</xdr:colOff>
      <xdr:row>103</xdr:row>
      <xdr:rowOff>30192</xdr:rowOff>
    </xdr:from>
    <xdr:to>
      <xdr:col>15</xdr:col>
      <xdr:colOff>542745</xdr:colOff>
      <xdr:row>117</xdr:row>
      <xdr:rowOff>89619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D81F04-B7AD-D91B-4A85-240D184490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80273</xdr:colOff>
      <xdr:row>120</xdr:row>
      <xdr:rowOff>59904</xdr:rowOff>
    </xdr:from>
    <xdr:to>
      <xdr:col>17</xdr:col>
      <xdr:colOff>658961</xdr:colOff>
      <xdr:row>138</xdr:row>
      <xdr:rowOff>41693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414746-A344-AF98-DC2C-BF85F37DF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5"/>
  <sheetViews>
    <sheetView tabSelected="1" topLeftCell="A105" zoomScale="106" workbookViewId="0">
      <selection activeCell="T125" sqref="T125"/>
    </sheetView>
  </sheetViews>
  <sheetFormatPr baseColWidth="10" defaultColWidth="8.83203125" defaultRowHeight="15" x14ac:dyDescent="0.2"/>
  <cols>
    <col min="1" max="1" width="11.5" bestFit="1" customWidth="1"/>
    <col min="2" max="2" width="14.5" customWidth="1"/>
    <col min="5" max="5" width="17.6640625" bestFit="1" customWidth="1"/>
    <col min="15" max="15" width="9.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3" t="s">
        <v>126</v>
      </c>
      <c r="P1" s="3" t="s">
        <v>127</v>
      </c>
      <c r="Q1" s="3" t="s">
        <v>128</v>
      </c>
    </row>
    <row r="2" spans="1:17" x14ac:dyDescent="0.2">
      <c r="A2" t="s">
        <v>61</v>
      </c>
      <c r="B2" t="s">
        <v>68</v>
      </c>
      <c r="C2" t="s">
        <v>117</v>
      </c>
      <c r="D2" t="s">
        <v>124</v>
      </c>
      <c r="E2" s="2">
        <v>44812.816666666673</v>
      </c>
      <c r="F2">
        <v>1937</v>
      </c>
      <c r="G2">
        <v>1942</v>
      </c>
      <c r="H2">
        <v>1978</v>
      </c>
      <c r="I2">
        <v>60290</v>
      </c>
      <c r="J2">
        <v>12470</v>
      </c>
      <c r="K2">
        <v>5882</v>
      </c>
      <c r="L2">
        <v>5466</v>
      </c>
      <c r="M2">
        <v>2282</v>
      </c>
    </row>
    <row r="3" spans="1:17" x14ac:dyDescent="0.2">
      <c r="A3" t="s">
        <v>62</v>
      </c>
      <c r="B3" t="s">
        <v>68</v>
      </c>
      <c r="C3" t="s">
        <v>118</v>
      </c>
      <c r="D3" t="s">
        <v>124</v>
      </c>
      <c r="E3" s="2">
        <v>44812.817361111112</v>
      </c>
      <c r="F3">
        <v>1950</v>
      </c>
      <c r="G3">
        <v>1956</v>
      </c>
      <c r="H3">
        <v>1978</v>
      </c>
      <c r="I3">
        <v>60290</v>
      </c>
      <c r="J3">
        <v>13580</v>
      </c>
      <c r="K3">
        <v>6024</v>
      </c>
      <c r="L3">
        <v>5611</v>
      </c>
      <c r="M3">
        <v>2500</v>
      </c>
    </row>
    <row r="4" spans="1:17" x14ac:dyDescent="0.2">
      <c r="A4" t="s">
        <v>63</v>
      </c>
      <c r="B4" t="s">
        <v>68</v>
      </c>
      <c r="C4" t="s">
        <v>119</v>
      </c>
      <c r="D4" t="s">
        <v>124</v>
      </c>
      <c r="E4" s="2">
        <v>44812.818055555559</v>
      </c>
      <c r="F4">
        <v>1685</v>
      </c>
      <c r="G4">
        <v>1689</v>
      </c>
      <c r="H4">
        <v>1978</v>
      </c>
      <c r="I4">
        <v>60290</v>
      </c>
      <c r="J4">
        <v>12390</v>
      </c>
      <c r="K4">
        <v>5939</v>
      </c>
      <c r="L4">
        <v>5500</v>
      </c>
      <c r="M4">
        <v>2435</v>
      </c>
    </row>
    <row r="5" spans="1:17" x14ac:dyDescent="0.2">
      <c r="A5" t="s">
        <v>64</v>
      </c>
      <c r="B5" t="s">
        <v>68</v>
      </c>
      <c r="C5" t="s">
        <v>120</v>
      </c>
      <c r="D5" t="s">
        <v>124</v>
      </c>
      <c r="E5" s="2">
        <v>44812.819444444453</v>
      </c>
      <c r="F5">
        <v>1758</v>
      </c>
      <c r="G5">
        <v>1763</v>
      </c>
      <c r="H5">
        <v>1978</v>
      </c>
      <c r="I5">
        <v>60290</v>
      </c>
      <c r="J5">
        <v>13140</v>
      </c>
      <c r="K5">
        <v>6242</v>
      </c>
      <c r="L5">
        <v>5786</v>
      </c>
      <c r="M5">
        <v>2477</v>
      </c>
    </row>
    <row r="6" spans="1:17" x14ac:dyDescent="0.2">
      <c r="A6" t="s">
        <v>65</v>
      </c>
      <c r="B6" t="s">
        <v>68</v>
      </c>
      <c r="C6" t="s">
        <v>121</v>
      </c>
      <c r="D6" t="s">
        <v>124</v>
      </c>
      <c r="E6" s="2">
        <v>44812.820138888892</v>
      </c>
      <c r="F6">
        <v>1712</v>
      </c>
      <c r="G6">
        <v>1717</v>
      </c>
      <c r="H6">
        <v>1978</v>
      </c>
      <c r="I6">
        <v>60290</v>
      </c>
      <c r="J6">
        <v>12850</v>
      </c>
      <c r="K6">
        <v>6050</v>
      </c>
      <c r="L6">
        <v>5623</v>
      </c>
      <c r="M6">
        <v>2401</v>
      </c>
    </row>
    <row r="7" spans="1:17" x14ac:dyDescent="0.2">
      <c r="A7" t="s">
        <v>66</v>
      </c>
      <c r="B7" t="s">
        <v>68</v>
      </c>
      <c r="C7" t="s">
        <v>122</v>
      </c>
      <c r="D7" t="s">
        <v>124</v>
      </c>
      <c r="E7" s="2">
        <v>44812.820833333331</v>
      </c>
      <c r="F7">
        <v>1605</v>
      </c>
      <c r="G7">
        <v>1609</v>
      </c>
      <c r="H7">
        <v>1978</v>
      </c>
      <c r="I7">
        <v>60290</v>
      </c>
      <c r="J7">
        <v>12050</v>
      </c>
      <c r="K7">
        <v>6114</v>
      </c>
      <c r="L7">
        <v>5762</v>
      </c>
      <c r="M7">
        <v>2353</v>
      </c>
    </row>
    <row r="8" spans="1:17" x14ac:dyDescent="0.2">
      <c r="A8" t="s">
        <v>125</v>
      </c>
      <c r="J8">
        <f>AVERAGE(J2:J7)</f>
        <v>12746.666666666666</v>
      </c>
      <c r="K8">
        <f t="shared" ref="K8:L8" si="0">AVERAGE(K2:K7)</f>
        <v>6041.833333333333</v>
      </c>
      <c r="L8">
        <f t="shared" si="0"/>
        <v>5624.666666666667</v>
      </c>
    </row>
    <row r="11" spans="1:17" x14ac:dyDescent="0.2">
      <c r="A11" t="s">
        <v>37</v>
      </c>
      <c r="B11" t="s">
        <v>67</v>
      </c>
      <c r="C11" t="s">
        <v>93</v>
      </c>
      <c r="D11" t="s">
        <v>123</v>
      </c>
      <c r="E11" s="2">
        <v>44817.938194444447</v>
      </c>
      <c r="F11">
        <v>27655</v>
      </c>
      <c r="G11">
        <v>30323</v>
      </c>
      <c r="H11">
        <v>1978</v>
      </c>
      <c r="I11">
        <v>60290</v>
      </c>
      <c r="J11">
        <v>495900</v>
      </c>
      <c r="K11">
        <v>5347</v>
      </c>
      <c r="L11">
        <v>4980</v>
      </c>
      <c r="M11">
        <v>1868</v>
      </c>
      <c r="O11" s="4">
        <f>E11-$E$2</f>
        <v>5.1215277777737356</v>
      </c>
      <c r="P11" s="5">
        <f>J11/$J$8</f>
        <v>38.904288702928874</v>
      </c>
      <c r="Q11" s="4">
        <f>LOG(P11,2)/O11</f>
        <v>1.0313050181165273</v>
      </c>
    </row>
    <row r="12" spans="1:17" x14ac:dyDescent="0.2">
      <c r="A12" t="s">
        <v>38</v>
      </c>
      <c r="B12" t="s">
        <v>67</v>
      </c>
      <c r="C12" t="s">
        <v>94</v>
      </c>
      <c r="D12" t="s">
        <v>123</v>
      </c>
      <c r="E12" s="2">
        <v>44817.938888888893</v>
      </c>
      <c r="F12">
        <v>27685</v>
      </c>
      <c r="G12">
        <v>30522</v>
      </c>
      <c r="H12">
        <v>1978</v>
      </c>
      <c r="I12">
        <v>60290</v>
      </c>
      <c r="J12">
        <v>515800</v>
      </c>
      <c r="K12">
        <v>5269</v>
      </c>
      <c r="L12">
        <v>4860</v>
      </c>
      <c r="M12">
        <v>1964</v>
      </c>
      <c r="O12" s="4">
        <f>E11-$E$2</f>
        <v>5.1215277777737356</v>
      </c>
      <c r="P12" s="5">
        <f t="shared" ref="P12:P14" si="1">J12/$J$8</f>
        <v>40.46548117154812</v>
      </c>
      <c r="Q12" s="4">
        <f t="shared" ref="Q12:Q14" si="2">LOG(P12,2)/O12</f>
        <v>1.0423881460890203</v>
      </c>
    </row>
    <row r="13" spans="1:17" x14ac:dyDescent="0.2">
      <c r="A13" t="s">
        <v>39</v>
      </c>
      <c r="B13" t="s">
        <v>67</v>
      </c>
      <c r="C13" t="s">
        <v>95</v>
      </c>
      <c r="D13" t="s">
        <v>123</v>
      </c>
      <c r="E13" s="2">
        <v>44817.941666666673</v>
      </c>
      <c r="F13">
        <v>29441</v>
      </c>
      <c r="G13">
        <v>32751</v>
      </c>
      <c r="H13">
        <v>1978</v>
      </c>
      <c r="I13">
        <v>60290</v>
      </c>
      <c r="J13">
        <v>552500</v>
      </c>
      <c r="K13">
        <v>5336</v>
      </c>
      <c r="L13">
        <v>4937</v>
      </c>
      <c r="M13">
        <v>1955</v>
      </c>
      <c r="O13" s="4">
        <f>E11-$E$2</f>
        <v>5.1215277777737356</v>
      </c>
      <c r="P13" s="5">
        <f t="shared" si="1"/>
        <v>43.344665271966527</v>
      </c>
      <c r="Q13" s="4">
        <f t="shared" si="2"/>
        <v>1.0617500817612793</v>
      </c>
    </row>
    <row r="14" spans="1:17" x14ac:dyDescent="0.2">
      <c r="A14" t="s">
        <v>40</v>
      </c>
      <c r="B14" t="s">
        <v>67</v>
      </c>
      <c r="C14" t="s">
        <v>96</v>
      </c>
      <c r="D14" t="s">
        <v>123</v>
      </c>
      <c r="E14" s="2">
        <v>44817.942361111112</v>
      </c>
      <c r="F14">
        <v>28331</v>
      </c>
      <c r="G14">
        <v>31415</v>
      </c>
      <c r="H14">
        <v>1978</v>
      </c>
      <c r="I14">
        <v>60290</v>
      </c>
      <c r="J14">
        <v>524700</v>
      </c>
      <c r="K14">
        <v>5397</v>
      </c>
      <c r="L14">
        <v>4983</v>
      </c>
      <c r="M14">
        <v>1943</v>
      </c>
      <c r="O14" s="4">
        <f>E11-$E$2</f>
        <v>5.1215277777737356</v>
      </c>
      <c r="P14" s="5">
        <f t="shared" si="1"/>
        <v>41.163702928870293</v>
      </c>
      <c r="Q14" s="4">
        <f t="shared" si="2"/>
        <v>1.0472072192102684</v>
      </c>
    </row>
    <row r="15" spans="1:17" x14ac:dyDescent="0.2">
      <c r="A15" t="s">
        <v>125</v>
      </c>
      <c r="J15">
        <f>AVERAGE(J11:J14)</f>
        <v>522225</v>
      </c>
      <c r="K15">
        <f t="shared" ref="K15:L15" si="3">AVERAGE(K11:K14)</f>
        <v>5337.25</v>
      </c>
      <c r="L15">
        <f t="shared" si="3"/>
        <v>4940</v>
      </c>
      <c r="O15" s="4"/>
      <c r="Q15" s="4">
        <f>AVERAGE(Q11:Q14)</f>
        <v>1.0456626162942739</v>
      </c>
    </row>
    <row r="16" spans="1:17" x14ac:dyDescent="0.2">
      <c r="O16" s="4"/>
    </row>
    <row r="17" spans="1:17" x14ac:dyDescent="0.2">
      <c r="A17" t="s">
        <v>45</v>
      </c>
      <c r="B17" t="s">
        <v>67</v>
      </c>
      <c r="C17" t="s">
        <v>101</v>
      </c>
      <c r="D17" t="s">
        <v>123</v>
      </c>
      <c r="E17" s="2">
        <v>44817.94027777778</v>
      </c>
      <c r="F17">
        <v>29827</v>
      </c>
      <c r="G17">
        <v>33170</v>
      </c>
      <c r="H17">
        <v>1978</v>
      </c>
      <c r="I17">
        <v>60290</v>
      </c>
      <c r="J17">
        <v>518700</v>
      </c>
      <c r="K17">
        <v>5603</v>
      </c>
      <c r="L17">
        <v>5222</v>
      </c>
      <c r="M17">
        <v>2021</v>
      </c>
      <c r="O17" s="4">
        <f>E11-$E$2</f>
        <v>5.1215277777737356</v>
      </c>
      <c r="P17" s="5">
        <f>J17/$J$8</f>
        <v>40.692991631799167</v>
      </c>
      <c r="Q17" s="4">
        <f>LOG(P17,2)/O17</f>
        <v>1.0439674788438531</v>
      </c>
    </row>
    <row r="18" spans="1:17" x14ac:dyDescent="0.2">
      <c r="A18" t="s">
        <v>46</v>
      </c>
      <c r="B18" t="s">
        <v>67</v>
      </c>
      <c r="C18" t="s">
        <v>102</v>
      </c>
      <c r="D18" t="s">
        <v>123</v>
      </c>
      <c r="E18" s="2">
        <v>44817.939583333333</v>
      </c>
      <c r="F18">
        <v>30018</v>
      </c>
      <c r="G18">
        <v>33465</v>
      </c>
      <c r="H18">
        <v>1978</v>
      </c>
      <c r="I18">
        <v>60290</v>
      </c>
      <c r="J18">
        <v>528700</v>
      </c>
      <c r="K18">
        <v>5909</v>
      </c>
      <c r="L18">
        <v>5500</v>
      </c>
      <c r="M18">
        <v>2142</v>
      </c>
      <c r="O18" s="4">
        <f>E11-$E$2</f>
        <v>5.1215277777737356</v>
      </c>
      <c r="P18" s="5">
        <f t="shared" ref="P18:P20" si="4">J18/$J$8</f>
        <v>41.477510460251047</v>
      </c>
      <c r="Q18" s="4">
        <f t="shared" ref="Q18:Q20" si="5">LOG(P18,2)/O18</f>
        <v>1.0493465294343938</v>
      </c>
    </row>
    <row r="19" spans="1:17" x14ac:dyDescent="0.2">
      <c r="A19" t="s">
        <v>47</v>
      </c>
      <c r="B19" t="s">
        <v>67</v>
      </c>
      <c r="C19" t="s">
        <v>103</v>
      </c>
      <c r="D19" t="s">
        <v>123</v>
      </c>
      <c r="E19" s="2">
        <v>44817.943749999999</v>
      </c>
      <c r="F19">
        <v>29976</v>
      </c>
      <c r="G19">
        <v>33435</v>
      </c>
      <c r="H19">
        <v>1978</v>
      </c>
      <c r="I19">
        <v>60290</v>
      </c>
      <c r="J19">
        <v>550900</v>
      </c>
      <c r="K19">
        <v>5632</v>
      </c>
      <c r="L19">
        <v>5214</v>
      </c>
      <c r="M19">
        <v>2109</v>
      </c>
      <c r="O19" s="4">
        <f>E11-$E$2</f>
        <v>5.1215277777737356</v>
      </c>
      <c r="P19" s="5">
        <f t="shared" si="4"/>
        <v>43.219142259414227</v>
      </c>
      <c r="Q19" s="4">
        <f t="shared" si="5"/>
        <v>1.0609331377198501</v>
      </c>
    </row>
    <row r="20" spans="1:17" x14ac:dyDescent="0.2">
      <c r="A20" t="s">
        <v>48</v>
      </c>
      <c r="B20" t="s">
        <v>67</v>
      </c>
      <c r="C20" t="s">
        <v>104</v>
      </c>
      <c r="D20" t="s">
        <v>123</v>
      </c>
      <c r="E20" s="2">
        <v>44817.943055555559</v>
      </c>
      <c r="F20">
        <v>29313</v>
      </c>
      <c r="G20">
        <v>32640</v>
      </c>
      <c r="H20">
        <v>1978</v>
      </c>
      <c r="I20">
        <v>60290</v>
      </c>
      <c r="J20">
        <v>529700</v>
      </c>
      <c r="K20">
        <v>5674</v>
      </c>
      <c r="L20">
        <v>5266</v>
      </c>
      <c r="M20">
        <v>2069</v>
      </c>
      <c r="O20" s="4">
        <f>E11-$E$2</f>
        <v>5.1215277777737356</v>
      </c>
      <c r="P20" s="5">
        <f t="shared" si="4"/>
        <v>41.555962343096233</v>
      </c>
      <c r="Q20" s="4">
        <f t="shared" si="5"/>
        <v>1.0498788280051981</v>
      </c>
    </row>
    <row r="21" spans="1:17" x14ac:dyDescent="0.2">
      <c r="A21" t="s">
        <v>125</v>
      </c>
      <c r="J21">
        <f>AVERAGE(J17:J20)</f>
        <v>532000</v>
      </c>
      <c r="K21">
        <f t="shared" ref="K21" si="6">AVERAGE(K17:K20)</f>
        <v>5704.5</v>
      </c>
      <c r="L21">
        <f t="shared" ref="L21" si="7">AVERAGE(L17:L20)</f>
        <v>5300.5</v>
      </c>
      <c r="O21" s="4"/>
      <c r="Q21" s="4">
        <f>AVERAGE(Q17:Q20)</f>
        <v>1.0510314935008238</v>
      </c>
    </row>
    <row r="22" spans="1:17" x14ac:dyDescent="0.2">
      <c r="O22" s="4"/>
    </row>
    <row r="23" spans="1:17" x14ac:dyDescent="0.2">
      <c r="A23" t="s">
        <v>49</v>
      </c>
      <c r="B23" t="s">
        <v>67</v>
      </c>
      <c r="C23" t="s">
        <v>105</v>
      </c>
      <c r="D23" t="s">
        <v>123</v>
      </c>
      <c r="E23" s="2">
        <v>44817.940972222219</v>
      </c>
      <c r="F23">
        <v>28096</v>
      </c>
      <c r="G23">
        <v>31222</v>
      </c>
      <c r="H23">
        <v>1978</v>
      </c>
      <c r="I23">
        <v>60290</v>
      </c>
      <c r="J23">
        <v>471400</v>
      </c>
      <c r="K23">
        <v>6432</v>
      </c>
      <c r="L23">
        <v>6018</v>
      </c>
      <c r="M23">
        <v>2286</v>
      </c>
      <c r="O23" s="4">
        <f>E11-$E$2</f>
        <v>5.1215277777737356</v>
      </c>
      <c r="P23" s="5">
        <f>J23/$J$8</f>
        <v>36.98221757322176</v>
      </c>
      <c r="Q23" s="4">
        <f>LOG(P23,2)/O23</f>
        <v>1.0170324279959526</v>
      </c>
    </row>
    <row r="24" spans="1:17" x14ac:dyDescent="0.2">
      <c r="A24" t="s">
        <v>50</v>
      </c>
      <c r="B24" t="s">
        <v>67</v>
      </c>
      <c r="C24" t="s">
        <v>106</v>
      </c>
      <c r="D24" t="s">
        <v>123</v>
      </c>
      <c r="E24" s="2">
        <v>44817.941666666673</v>
      </c>
      <c r="F24">
        <v>29051</v>
      </c>
      <c r="G24">
        <v>32332</v>
      </c>
      <c r="H24">
        <v>1978</v>
      </c>
      <c r="I24">
        <v>60290</v>
      </c>
      <c r="J24">
        <v>499300</v>
      </c>
      <c r="K24">
        <v>6121</v>
      </c>
      <c r="L24">
        <v>5727</v>
      </c>
      <c r="M24">
        <v>2210</v>
      </c>
      <c r="O24" s="4">
        <f>E11-$E$2</f>
        <v>5.1215277777737356</v>
      </c>
      <c r="P24" s="5">
        <f t="shared" ref="P24:P26" si="8">J24/$J$8</f>
        <v>39.171025104602514</v>
      </c>
      <c r="Q24" s="4">
        <f t="shared" ref="Q24:Q26" si="9">LOG(P24,2)/O24</f>
        <v>1.0332297721634356</v>
      </c>
    </row>
    <row r="25" spans="1:17" x14ac:dyDescent="0.2">
      <c r="A25" t="s">
        <v>51</v>
      </c>
      <c r="B25" t="s">
        <v>67</v>
      </c>
      <c r="C25" t="s">
        <v>107</v>
      </c>
      <c r="D25" t="s">
        <v>123</v>
      </c>
      <c r="E25" s="2">
        <v>44817.944444444453</v>
      </c>
      <c r="F25">
        <v>28393</v>
      </c>
      <c r="G25">
        <v>31587</v>
      </c>
      <c r="H25">
        <v>1978</v>
      </c>
      <c r="I25">
        <v>60290</v>
      </c>
      <c r="J25">
        <v>486700</v>
      </c>
      <c r="K25">
        <v>6170</v>
      </c>
      <c r="L25">
        <v>5763</v>
      </c>
      <c r="M25">
        <v>2172</v>
      </c>
      <c r="O25" s="4">
        <f>E11-$E$2</f>
        <v>5.1215277777737356</v>
      </c>
      <c r="P25" s="5">
        <f t="shared" si="8"/>
        <v>38.18253138075314</v>
      </c>
      <c r="Q25" s="4">
        <f t="shared" si="9"/>
        <v>1.0260299416340344</v>
      </c>
    </row>
    <row r="26" spans="1:17" x14ac:dyDescent="0.2">
      <c r="A26" t="s">
        <v>52</v>
      </c>
      <c r="B26" t="s">
        <v>67</v>
      </c>
      <c r="C26" t="s">
        <v>108</v>
      </c>
      <c r="D26" t="s">
        <v>123</v>
      </c>
      <c r="E26" s="2">
        <v>44817.945138888892</v>
      </c>
      <c r="F26">
        <v>27020</v>
      </c>
      <c r="G26">
        <v>29884</v>
      </c>
      <c r="H26">
        <v>1978</v>
      </c>
      <c r="I26">
        <v>60290</v>
      </c>
      <c r="J26">
        <v>463800</v>
      </c>
      <c r="K26">
        <v>6117</v>
      </c>
      <c r="L26">
        <v>5718</v>
      </c>
      <c r="M26">
        <v>2139</v>
      </c>
      <c r="O26" s="4">
        <f>E11-$E$2</f>
        <v>5.1215277777737356</v>
      </c>
      <c r="P26" s="5">
        <f t="shared" si="8"/>
        <v>36.385983263598327</v>
      </c>
      <c r="Q26" s="4">
        <f t="shared" si="9"/>
        <v>1.0124539233735768</v>
      </c>
    </row>
    <row r="27" spans="1:17" x14ac:dyDescent="0.2">
      <c r="A27" t="s">
        <v>125</v>
      </c>
      <c r="J27">
        <f>AVERAGE(J23:J26)</f>
        <v>480300</v>
      </c>
      <c r="K27">
        <f t="shared" ref="K27" si="10">AVERAGE(K23:K26)</f>
        <v>6210</v>
      </c>
      <c r="L27">
        <f t="shared" ref="L27" si="11">AVERAGE(L23:L26)</f>
        <v>5806.5</v>
      </c>
      <c r="O27" s="4"/>
      <c r="Q27" s="4">
        <f>AVERAGE(Q23:Q26)</f>
        <v>1.0221865162917498</v>
      </c>
    </row>
    <row r="28" spans="1:17" x14ac:dyDescent="0.2">
      <c r="O28" s="4"/>
    </row>
    <row r="29" spans="1:17" x14ac:dyDescent="0.2">
      <c r="A29" t="s">
        <v>53</v>
      </c>
      <c r="B29" t="s">
        <v>67</v>
      </c>
      <c r="C29" t="s">
        <v>109</v>
      </c>
      <c r="D29" t="s">
        <v>123</v>
      </c>
      <c r="E29" s="2">
        <v>44817.993055555547</v>
      </c>
      <c r="F29">
        <v>24742</v>
      </c>
      <c r="G29">
        <v>26944</v>
      </c>
      <c r="H29">
        <v>1978</v>
      </c>
      <c r="I29">
        <v>60290</v>
      </c>
      <c r="J29">
        <v>414100</v>
      </c>
      <c r="K29">
        <v>6143</v>
      </c>
      <c r="L29">
        <v>5749</v>
      </c>
      <c r="M29">
        <v>2168</v>
      </c>
      <c r="O29" s="4">
        <f>E29-$E$2</f>
        <v>5.1763888888744987</v>
      </c>
      <c r="P29" s="5">
        <f>J29/$J$8</f>
        <v>32.486924686192474</v>
      </c>
      <c r="Q29" s="4">
        <f>LOG(P29,2)/O29</f>
        <v>0.97013330775646855</v>
      </c>
    </row>
    <row r="30" spans="1:17" x14ac:dyDescent="0.2">
      <c r="A30" t="s">
        <v>54</v>
      </c>
      <c r="B30" t="s">
        <v>67</v>
      </c>
      <c r="C30" t="s">
        <v>110</v>
      </c>
      <c r="D30" t="s">
        <v>123</v>
      </c>
      <c r="E30" s="2">
        <v>44817.993750000001</v>
      </c>
      <c r="F30">
        <v>23547</v>
      </c>
      <c r="G30">
        <v>25651</v>
      </c>
      <c r="H30">
        <v>1978</v>
      </c>
      <c r="I30">
        <v>60290</v>
      </c>
      <c r="J30">
        <v>399700</v>
      </c>
      <c r="K30">
        <v>5989</v>
      </c>
      <c r="L30">
        <v>5605</v>
      </c>
      <c r="M30">
        <v>2180</v>
      </c>
      <c r="O30" s="4">
        <f>E29-$E$2</f>
        <v>5.1763888888744987</v>
      </c>
      <c r="P30" s="5">
        <f t="shared" ref="P30:P32" si="12">J30/$J$8</f>
        <v>31.35721757322176</v>
      </c>
      <c r="Q30" s="4">
        <f t="shared" ref="Q30:Q32" si="13">LOG(P30,2)/O30</f>
        <v>0.96026897355639007</v>
      </c>
    </row>
    <row r="31" spans="1:17" x14ac:dyDescent="0.2">
      <c r="A31" t="s">
        <v>55</v>
      </c>
      <c r="B31" t="s">
        <v>67</v>
      </c>
      <c r="C31" t="s">
        <v>111</v>
      </c>
      <c r="D31" t="s">
        <v>123</v>
      </c>
      <c r="E31" s="2">
        <v>44817.996527777781</v>
      </c>
      <c r="F31">
        <v>24039</v>
      </c>
      <c r="G31">
        <v>26191</v>
      </c>
      <c r="H31">
        <v>1978</v>
      </c>
      <c r="I31">
        <v>60290</v>
      </c>
      <c r="J31">
        <v>422200</v>
      </c>
      <c r="K31">
        <v>6088</v>
      </c>
      <c r="L31">
        <v>5663</v>
      </c>
      <c r="M31">
        <v>2202</v>
      </c>
      <c r="O31" s="4">
        <f>E29-$E$2</f>
        <v>5.1763888888744987</v>
      </c>
      <c r="P31" s="5">
        <f t="shared" si="12"/>
        <v>33.122384937238493</v>
      </c>
      <c r="Q31" s="4">
        <f t="shared" si="13"/>
        <v>0.97553231787283456</v>
      </c>
    </row>
    <row r="32" spans="1:17" x14ac:dyDescent="0.2">
      <c r="A32" t="s">
        <v>56</v>
      </c>
      <c r="B32" t="s">
        <v>67</v>
      </c>
      <c r="C32" t="s">
        <v>112</v>
      </c>
      <c r="D32" t="s">
        <v>123</v>
      </c>
      <c r="E32" s="2">
        <v>44817.99722222222</v>
      </c>
      <c r="F32">
        <v>22936</v>
      </c>
      <c r="G32">
        <v>24997</v>
      </c>
      <c r="H32">
        <v>1978</v>
      </c>
      <c r="I32">
        <v>60290</v>
      </c>
      <c r="J32">
        <v>405700</v>
      </c>
      <c r="K32">
        <v>6138</v>
      </c>
      <c r="L32">
        <v>5706</v>
      </c>
      <c r="M32">
        <v>2314</v>
      </c>
      <c r="O32" s="4">
        <f>E29-$E$2</f>
        <v>5.1763888888744987</v>
      </c>
      <c r="P32" s="5">
        <f t="shared" si="12"/>
        <v>31.82792887029289</v>
      </c>
      <c r="Q32" s="4">
        <f t="shared" si="13"/>
        <v>0.96442162326012959</v>
      </c>
    </row>
    <row r="33" spans="1:17" x14ac:dyDescent="0.2">
      <c r="A33" t="s">
        <v>125</v>
      </c>
      <c r="J33">
        <f>AVERAGE(J29:J32)</f>
        <v>410425</v>
      </c>
      <c r="K33">
        <f t="shared" ref="K33" si="14">AVERAGE(K29:K32)</f>
        <v>6089.5</v>
      </c>
      <c r="L33">
        <f t="shared" ref="L33" si="15">AVERAGE(L29:L32)</f>
        <v>5680.75</v>
      </c>
      <c r="O33" s="4"/>
      <c r="Q33" s="4">
        <f>AVERAGE(Q29:Q32)</f>
        <v>0.9675890556114557</v>
      </c>
    </row>
    <row r="34" spans="1:17" x14ac:dyDescent="0.2">
      <c r="O34" s="4"/>
    </row>
    <row r="35" spans="1:17" x14ac:dyDescent="0.2">
      <c r="A35" t="s">
        <v>57</v>
      </c>
      <c r="B35" t="s">
        <v>67</v>
      </c>
      <c r="C35" t="s">
        <v>113</v>
      </c>
      <c r="D35" t="s">
        <v>123</v>
      </c>
      <c r="E35" s="2">
        <v>44817.994444444441</v>
      </c>
      <c r="F35">
        <v>7066</v>
      </c>
      <c r="G35">
        <v>7267</v>
      </c>
      <c r="H35">
        <v>1978</v>
      </c>
      <c r="I35">
        <v>60290</v>
      </c>
      <c r="J35">
        <v>103800</v>
      </c>
      <c r="K35">
        <v>8100</v>
      </c>
      <c r="L35">
        <v>7382</v>
      </c>
      <c r="M35">
        <v>3665</v>
      </c>
      <c r="O35" s="4">
        <f>E29-$E$2</f>
        <v>5.1763888888744987</v>
      </c>
      <c r="P35" s="5">
        <f>J35/$J$8</f>
        <v>8.1433054393305451</v>
      </c>
      <c r="Q35" s="4">
        <f>LOG(P35,2)/O35</f>
        <v>0.58450293842654277</v>
      </c>
    </row>
    <row r="36" spans="1:17" x14ac:dyDescent="0.2">
      <c r="A36" t="s">
        <v>58</v>
      </c>
      <c r="B36" t="s">
        <v>67</v>
      </c>
      <c r="C36" t="s">
        <v>114</v>
      </c>
      <c r="D36" t="s">
        <v>123</v>
      </c>
      <c r="E36" s="2">
        <v>44817.994444444441</v>
      </c>
      <c r="F36">
        <v>6606</v>
      </c>
      <c r="G36">
        <v>6794</v>
      </c>
      <c r="H36">
        <v>1978</v>
      </c>
      <c r="I36">
        <v>60290</v>
      </c>
      <c r="J36">
        <v>83280</v>
      </c>
      <c r="K36">
        <v>9018</v>
      </c>
      <c r="L36">
        <v>8217</v>
      </c>
      <c r="M36">
        <v>3975</v>
      </c>
      <c r="O36" s="4">
        <f>E29-$E$2</f>
        <v>5.1763888888744987</v>
      </c>
      <c r="P36" s="5">
        <f t="shared" ref="P36:P38" si="16">J36/$J$8</f>
        <v>6.5334728033472809</v>
      </c>
      <c r="Q36" s="4">
        <f t="shared" ref="Q36:Q38" si="17">LOG(P36,2)/O36</f>
        <v>0.52311565150364747</v>
      </c>
    </row>
    <row r="37" spans="1:17" x14ac:dyDescent="0.2">
      <c r="A37" t="s">
        <v>59</v>
      </c>
      <c r="B37" t="s">
        <v>67</v>
      </c>
      <c r="C37" t="s">
        <v>115</v>
      </c>
      <c r="D37" t="s">
        <v>123</v>
      </c>
      <c r="E37" s="2">
        <v>44817.997916666667</v>
      </c>
      <c r="F37">
        <v>6252</v>
      </c>
      <c r="G37">
        <v>6416</v>
      </c>
      <c r="H37">
        <v>1978</v>
      </c>
      <c r="I37">
        <v>60290</v>
      </c>
      <c r="J37">
        <v>89240</v>
      </c>
      <c r="K37">
        <v>8664</v>
      </c>
      <c r="L37">
        <v>7985</v>
      </c>
      <c r="M37">
        <v>3689</v>
      </c>
      <c r="O37" s="4">
        <f>E29-$E$2</f>
        <v>5.1763888888744987</v>
      </c>
      <c r="P37" s="5">
        <f t="shared" si="16"/>
        <v>7.0010460251046025</v>
      </c>
      <c r="Q37" s="4">
        <f t="shared" si="17"/>
        <v>0.54238013241601668</v>
      </c>
    </row>
    <row r="38" spans="1:17" x14ac:dyDescent="0.2">
      <c r="A38" t="s">
        <v>60</v>
      </c>
      <c r="B38" t="s">
        <v>67</v>
      </c>
      <c r="C38" t="s">
        <v>116</v>
      </c>
      <c r="D38" t="s">
        <v>123</v>
      </c>
      <c r="E38" s="2">
        <v>44817.997916666667</v>
      </c>
      <c r="F38">
        <v>7280</v>
      </c>
      <c r="G38">
        <v>7514</v>
      </c>
      <c r="H38">
        <v>1978</v>
      </c>
      <c r="I38">
        <v>60290</v>
      </c>
      <c r="J38">
        <v>99340</v>
      </c>
      <c r="K38">
        <v>8226</v>
      </c>
      <c r="L38">
        <v>7544</v>
      </c>
      <c r="M38">
        <v>3580</v>
      </c>
      <c r="O38" s="4">
        <f>E29-$E$2</f>
        <v>5.1763888888744987</v>
      </c>
      <c r="P38" s="5">
        <f t="shared" si="16"/>
        <v>7.7934100418410042</v>
      </c>
      <c r="Q38" s="4">
        <f t="shared" si="17"/>
        <v>0.57226278546118436</v>
      </c>
    </row>
    <row r="39" spans="1:17" x14ac:dyDescent="0.2">
      <c r="A39" t="s">
        <v>125</v>
      </c>
      <c r="J39">
        <f>AVERAGE(J35:J38)</f>
        <v>93915</v>
      </c>
      <c r="K39">
        <f t="shared" ref="K39" si="18">AVERAGE(K35:K38)</f>
        <v>8502</v>
      </c>
      <c r="L39">
        <f t="shared" ref="L39" si="19">AVERAGE(L35:L38)</f>
        <v>7782</v>
      </c>
      <c r="O39" s="4"/>
      <c r="Q39" s="4">
        <f>AVERAGE(Q35:Q38)</f>
        <v>0.55556537695184782</v>
      </c>
    </row>
    <row r="40" spans="1:17" x14ac:dyDescent="0.2">
      <c r="E40" s="2"/>
      <c r="O40" s="4"/>
    </row>
    <row r="41" spans="1:17" x14ac:dyDescent="0.2">
      <c r="A41" t="s">
        <v>41</v>
      </c>
      <c r="B41" t="s">
        <v>67</v>
      </c>
      <c r="C41" t="s">
        <v>97</v>
      </c>
      <c r="D41" t="s">
        <v>123</v>
      </c>
      <c r="E41" s="2">
        <v>44817.995138888888</v>
      </c>
      <c r="F41">
        <v>3526</v>
      </c>
      <c r="G41">
        <v>3574</v>
      </c>
      <c r="H41">
        <v>1978</v>
      </c>
      <c r="I41">
        <v>60290</v>
      </c>
      <c r="J41">
        <v>32540</v>
      </c>
      <c r="K41">
        <v>11605</v>
      </c>
      <c r="L41">
        <v>10557</v>
      </c>
      <c r="M41">
        <v>5414</v>
      </c>
      <c r="O41" s="4">
        <f>E29-$E$2</f>
        <v>5.1763888888744987</v>
      </c>
      <c r="P41" s="5">
        <f>J41/$J$8</f>
        <v>2.5528242677824271</v>
      </c>
      <c r="Q41" s="4">
        <f>LOG(P41,2)/O41</f>
        <v>0.26120414393883012</v>
      </c>
    </row>
    <row r="42" spans="1:17" x14ac:dyDescent="0.2">
      <c r="A42" t="s">
        <v>42</v>
      </c>
      <c r="B42" t="s">
        <v>67</v>
      </c>
      <c r="C42" t="s">
        <v>98</v>
      </c>
      <c r="D42" t="s">
        <v>123</v>
      </c>
      <c r="E42" s="2">
        <v>44817.995833333327</v>
      </c>
      <c r="F42">
        <v>3344</v>
      </c>
      <c r="G42">
        <v>3389</v>
      </c>
      <c r="H42">
        <v>1978</v>
      </c>
      <c r="I42">
        <v>60290</v>
      </c>
      <c r="J42">
        <v>41540</v>
      </c>
      <c r="K42">
        <v>10946</v>
      </c>
      <c r="L42">
        <v>10031</v>
      </c>
      <c r="M42">
        <v>4951</v>
      </c>
      <c r="O42" s="4">
        <f>E29-$E$2</f>
        <v>5.1763888888744987</v>
      </c>
      <c r="P42" s="5">
        <f t="shared" ref="P42:P44" si="20">J42/$J$8</f>
        <v>3.2588912133891217</v>
      </c>
      <c r="Q42" s="4">
        <f t="shared" ref="Q42:Q44" si="21">LOG(P42,2)/O42</f>
        <v>0.32926065451694431</v>
      </c>
    </row>
    <row r="43" spans="1:17" x14ac:dyDescent="0.2">
      <c r="A43" t="s">
        <v>43</v>
      </c>
      <c r="B43" t="s">
        <v>67</v>
      </c>
      <c r="C43" t="s">
        <v>99</v>
      </c>
      <c r="D43" t="s">
        <v>123</v>
      </c>
      <c r="E43" s="2">
        <v>44817.998611111107</v>
      </c>
      <c r="F43">
        <v>3534</v>
      </c>
      <c r="G43">
        <v>3586</v>
      </c>
      <c r="H43">
        <v>1978</v>
      </c>
      <c r="I43">
        <v>60290</v>
      </c>
      <c r="J43">
        <v>40400</v>
      </c>
      <c r="K43">
        <v>10987</v>
      </c>
      <c r="L43">
        <v>9901</v>
      </c>
      <c r="M43">
        <v>5270</v>
      </c>
      <c r="O43" s="4">
        <f>E29-$E$2</f>
        <v>5.1763888888744987</v>
      </c>
      <c r="P43" s="5">
        <f t="shared" si="20"/>
        <v>3.1694560669456067</v>
      </c>
      <c r="Q43" s="4">
        <f t="shared" si="21"/>
        <v>0.3215050696744346</v>
      </c>
    </row>
    <row r="44" spans="1:17" x14ac:dyDescent="0.2">
      <c r="A44" t="s">
        <v>44</v>
      </c>
      <c r="B44" t="s">
        <v>67</v>
      </c>
      <c r="C44" t="s">
        <v>100</v>
      </c>
      <c r="D44" t="s">
        <v>123</v>
      </c>
      <c r="E44" s="2">
        <v>44817.999305555553</v>
      </c>
      <c r="F44">
        <v>3013</v>
      </c>
      <c r="G44">
        <v>3051</v>
      </c>
      <c r="H44">
        <v>1978</v>
      </c>
      <c r="I44">
        <v>60290</v>
      </c>
      <c r="J44">
        <v>37440</v>
      </c>
      <c r="K44">
        <v>11087</v>
      </c>
      <c r="L44">
        <v>10119</v>
      </c>
      <c r="M44">
        <v>4959</v>
      </c>
      <c r="O44" s="4">
        <f>E29-$E$2</f>
        <v>5.1763888888744987</v>
      </c>
      <c r="P44" s="5">
        <f t="shared" si="20"/>
        <v>2.9372384937238496</v>
      </c>
      <c r="Q44" s="4">
        <f t="shared" si="21"/>
        <v>0.30029822830057851</v>
      </c>
    </row>
    <row r="45" spans="1:17" x14ac:dyDescent="0.2">
      <c r="A45" t="s">
        <v>125</v>
      </c>
      <c r="J45">
        <f>AVERAGE(J41:J44)</f>
        <v>37980</v>
      </c>
      <c r="K45">
        <f t="shared" ref="K45" si="22">AVERAGE(K41:K44)</f>
        <v>11156.25</v>
      </c>
      <c r="L45">
        <f t="shared" ref="L45" si="23">AVERAGE(L41:L44)</f>
        <v>10152</v>
      </c>
      <c r="O45" s="4"/>
      <c r="Q45" s="4">
        <f>AVERAGE(Q41:Q44)</f>
        <v>0.30306702410769693</v>
      </c>
    </row>
    <row r="46" spans="1:17" x14ac:dyDescent="0.2">
      <c r="E46" s="2"/>
      <c r="O46" s="4"/>
    </row>
    <row r="47" spans="1:17" x14ac:dyDescent="0.2">
      <c r="O47" s="4"/>
    </row>
    <row r="48" spans="1:17" x14ac:dyDescent="0.2">
      <c r="O48" s="4"/>
    </row>
    <row r="49" spans="1:17" x14ac:dyDescent="0.2">
      <c r="A49" t="s">
        <v>13</v>
      </c>
      <c r="B49" t="s">
        <v>67</v>
      </c>
      <c r="C49" t="s">
        <v>69</v>
      </c>
      <c r="D49" t="s">
        <v>123</v>
      </c>
      <c r="E49" s="2">
        <v>44817.969444444447</v>
      </c>
      <c r="F49">
        <v>29742</v>
      </c>
      <c r="G49">
        <v>32845</v>
      </c>
      <c r="H49">
        <v>1978</v>
      </c>
      <c r="I49">
        <v>60290</v>
      </c>
      <c r="J49">
        <v>559400</v>
      </c>
      <c r="K49">
        <v>5113</v>
      </c>
      <c r="L49">
        <v>4719</v>
      </c>
      <c r="M49">
        <v>1933</v>
      </c>
      <c r="O49" s="4">
        <f>E49-$E$2</f>
        <v>5.1527777777737356</v>
      </c>
      <c r="P49" s="5">
        <f>J49/$J$8</f>
        <v>43.885983263598327</v>
      </c>
      <c r="Q49" s="4">
        <f>LOG(P49,2)/O49</f>
        <v>1.0587858746086076</v>
      </c>
    </row>
    <row r="50" spans="1:17" x14ac:dyDescent="0.2">
      <c r="A50" t="s">
        <v>14</v>
      </c>
      <c r="B50" t="s">
        <v>67</v>
      </c>
      <c r="C50" t="s">
        <v>70</v>
      </c>
      <c r="D50" t="s">
        <v>123</v>
      </c>
      <c r="E50" s="2">
        <v>44817.970138888893</v>
      </c>
      <c r="F50">
        <v>28103</v>
      </c>
      <c r="G50">
        <v>31038</v>
      </c>
      <c r="H50">
        <v>1978</v>
      </c>
      <c r="I50">
        <v>60290</v>
      </c>
      <c r="J50">
        <v>530500</v>
      </c>
      <c r="K50">
        <v>5114</v>
      </c>
      <c r="L50">
        <v>4736</v>
      </c>
      <c r="M50">
        <v>1939</v>
      </c>
      <c r="O50" s="4">
        <f>E49-$E$2</f>
        <v>5.1527777777737356</v>
      </c>
      <c r="P50" s="5">
        <f t="shared" ref="P50:P52" si="24">J50/$J$8</f>
        <v>41.618723849372387</v>
      </c>
      <c r="Q50" s="4">
        <f t="shared" ref="Q50:Q52" si="25">LOG(P50,2)/O50</f>
        <v>1.0439341759764325</v>
      </c>
    </row>
    <row r="51" spans="1:17" x14ac:dyDescent="0.2">
      <c r="A51" t="s">
        <v>15</v>
      </c>
      <c r="B51" t="s">
        <v>67</v>
      </c>
      <c r="C51" t="s">
        <v>71</v>
      </c>
      <c r="D51" t="s">
        <v>123</v>
      </c>
      <c r="E51" s="2">
        <v>44817.972916666673</v>
      </c>
      <c r="F51">
        <v>29632</v>
      </c>
      <c r="G51">
        <v>32977</v>
      </c>
      <c r="H51">
        <v>1978</v>
      </c>
      <c r="I51">
        <v>60290</v>
      </c>
      <c r="J51">
        <v>556000</v>
      </c>
      <c r="K51">
        <v>5234</v>
      </c>
      <c r="L51">
        <v>4823</v>
      </c>
      <c r="M51">
        <v>2011</v>
      </c>
      <c r="O51" s="4">
        <f>E49-$E$2</f>
        <v>5.1527777777737356</v>
      </c>
      <c r="P51" s="5">
        <f t="shared" si="24"/>
        <v>43.619246861924687</v>
      </c>
      <c r="Q51" s="4">
        <f t="shared" si="25"/>
        <v>1.0570789562735572</v>
      </c>
    </row>
    <row r="52" spans="1:17" x14ac:dyDescent="0.2">
      <c r="A52" t="s">
        <v>16</v>
      </c>
      <c r="B52" t="s">
        <v>67</v>
      </c>
      <c r="C52" t="s">
        <v>72</v>
      </c>
      <c r="D52" t="s">
        <v>123</v>
      </c>
      <c r="E52" s="2">
        <v>44817.972916666673</v>
      </c>
      <c r="F52">
        <v>28059</v>
      </c>
      <c r="G52">
        <v>31082</v>
      </c>
      <c r="H52">
        <v>1978</v>
      </c>
      <c r="I52">
        <v>60290</v>
      </c>
      <c r="J52">
        <v>525900</v>
      </c>
      <c r="K52">
        <v>5333</v>
      </c>
      <c r="L52">
        <v>4936</v>
      </c>
      <c r="M52">
        <v>2007</v>
      </c>
      <c r="O52" s="4">
        <f>E49-$E$2</f>
        <v>5.1527777777737356</v>
      </c>
      <c r="P52" s="5">
        <f t="shared" si="24"/>
        <v>41.25784518828452</v>
      </c>
      <c r="Q52" s="4">
        <f t="shared" si="25"/>
        <v>1.0414958301242927</v>
      </c>
    </row>
    <row r="53" spans="1:17" x14ac:dyDescent="0.2">
      <c r="A53" t="s">
        <v>125</v>
      </c>
      <c r="J53">
        <f>AVERAGE(J49:J52)</f>
        <v>542950</v>
      </c>
      <c r="K53">
        <f t="shared" ref="K53" si="26">AVERAGE(K49:K52)</f>
        <v>5198.5</v>
      </c>
      <c r="L53">
        <f t="shared" ref="L53" si="27">AVERAGE(L49:L52)</f>
        <v>4803.5</v>
      </c>
      <c r="O53" s="4"/>
      <c r="Q53" s="4">
        <f>AVERAGE(Q49:Q52)</f>
        <v>1.0503237092457223</v>
      </c>
    </row>
    <row r="54" spans="1:17" x14ac:dyDescent="0.2">
      <c r="O54" s="4"/>
    </row>
    <row r="55" spans="1:17" x14ac:dyDescent="0.2">
      <c r="A55" t="s">
        <v>21</v>
      </c>
      <c r="B55" t="s">
        <v>67</v>
      </c>
      <c r="C55" t="s">
        <v>77</v>
      </c>
      <c r="D55" t="s">
        <v>123</v>
      </c>
      <c r="E55" s="2">
        <v>44817.970833333333</v>
      </c>
      <c r="F55">
        <v>29884</v>
      </c>
      <c r="G55">
        <v>33257</v>
      </c>
      <c r="H55">
        <v>1978</v>
      </c>
      <c r="I55">
        <v>60290</v>
      </c>
      <c r="J55">
        <v>537900</v>
      </c>
      <c r="K55">
        <v>5391</v>
      </c>
      <c r="L55">
        <v>4990</v>
      </c>
      <c r="M55">
        <v>1998</v>
      </c>
      <c r="O55" s="4">
        <f>E49-$E$2</f>
        <v>5.1527777777737356</v>
      </c>
      <c r="P55" s="5">
        <f>J55/$J$8</f>
        <v>42.19926778242678</v>
      </c>
      <c r="Q55" s="4">
        <f>LOG(P55,2)/O55</f>
        <v>1.047812712689894</v>
      </c>
    </row>
    <row r="56" spans="1:17" x14ac:dyDescent="0.2">
      <c r="A56" t="s">
        <v>22</v>
      </c>
      <c r="B56" t="s">
        <v>67</v>
      </c>
      <c r="C56" t="s">
        <v>78</v>
      </c>
      <c r="D56" t="s">
        <v>123</v>
      </c>
      <c r="E56" s="2">
        <v>44817.970833333333</v>
      </c>
      <c r="F56">
        <v>30158</v>
      </c>
      <c r="G56">
        <v>33587</v>
      </c>
      <c r="H56">
        <v>1978</v>
      </c>
      <c r="I56">
        <v>60290</v>
      </c>
      <c r="J56">
        <v>546000</v>
      </c>
      <c r="K56">
        <v>5577</v>
      </c>
      <c r="L56">
        <v>5151</v>
      </c>
      <c r="M56">
        <v>2151</v>
      </c>
      <c r="O56" s="4">
        <f>E49-$E$2</f>
        <v>5.1527777777737356</v>
      </c>
      <c r="P56" s="5">
        <f t="shared" ref="P56:P58" si="28">J56/$J$8</f>
        <v>42.834728033472807</v>
      </c>
      <c r="Q56" s="4">
        <f t="shared" ref="Q56:Q58" si="29">LOG(P56,2)/O56</f>
        <v>1.0519974385111188</v>
      </c>
    </row>
    <row r="57" spans="1:17" x14ac:dyDescent="0.2">
      <c r="A57" t="s">
        <v>23</v>
      </c>
      <c r="B57" t="s">
        <v>67</v>
      </c>
      <c r="C57" t="s">
        <v>79</v>
      </c>
      <c r="D57" t="s">
        <v>123</v>
      </c>
      <c r="E57" s="2">
        <v>44817.974305555559</v>
      </c>
      <c r="F57">
        <v>29979</v>
      </c>
      <c r="G57">
        <v>33421</v>
      </c>
      <c r="H57">
        <v>1978</v>
      </c>
      <c r="I57">
        <v>60290</v>
      </c>
      <c r="J57">
        <v>550400</v>
      </c>
      <c r="K57">
        <v>5544</v>
      </c>
      <c r="L57">
        <v>5136</v>
      </c>
      <c r="M57">
        <v>2046</v>
      </c>
      <c r="O57" s="4">
        <f>E49-$E$2</f>
        <v>5.1527777777737356</v>
      </c>
      <c r="P57" s="5">
        <f t="shared" si="28"/>
        <v>43.179916317991633</v>
      </c>
      <c r="Q57" s="4">
        <f t="shared" si="29"/>
        <v>1.0542446766793998</v>
      </c>
    </row>
    <row r="58" spans="1:17" x14ac:dyDescent="0.2">
      <c r="A58" t="s">
        <v>24</v>
      </c>
      <c r="B58" t="s">
        <v>67</v>
      </c>
      <c r="C58" t="s">
        <v>80</v>
      </c>
      <c r="D58" t="s">
        <v>123</v>
      </c>
      <c r="E58" s="2">
        <v>44817.973611111112</v>
      </c>
      <c r="F58">
        <v>30411</v>
      </c>
      <c r="G58">
        <v>33953</v>
      </c>
      <c r="H58">
        <v>1978</v>
      </c>
      <c r="I58">
        <v>60290</v>
      </c>
      <c r="J58">
        <v>562000</v>
      </c>
      <c r="K58">
        <v>5541</v>
      </c>
      <c r="L58">
        <v>5132</v>
      </c>
      <c r="M58">
        <v>2069</v>
      </c>
      <c r="O58" s="4">
        <f>E49-$E$2</f>
        <v>5.1527777777737356</v>
      </c>
      <c r="P58" s="5">
        <f t="shared" si="28"/>
        <v>44.08995815899582</v>
      </c>
      <c r="Q58" s="4">
        <f t="shared" si="29"/>
        <v>1.0600841795075602</v>
      </c>
    </row>
    <row r="59" spans="1:17" x14ac:dyDescent="0.2">
      <c r="A59" t="s">
        <v>125</v>
      </c>
      <c r="J59">
        <f>AVERAGE(J55:J58)</f>
        <v>549075</v>
      </c>
      <c r="K59">
        <f t="shared" ref="K59" si="30">AVERAGE(K55:K58)</f>
        <v>5513.25</v>
      </c>
      <c r="L59">
        <f t="shared" ref="L59" si="31">AVERAGE(L55:L58)</f>
        <v>5102.25</v>
      </c>
      <c r="O59" s="4"/>
      <c r="Q59" s="4">
        <f>AVERAGE(Q55:Q58)</f>
        <v>1.0535347518469931</v>
      </c>
    </row>
    <row r="60" spans="1:17" x14ac:dyDescent="0.2">
      <c r="O60" s="4"/>
    </row>
    <row r="61" spans="1:17" x14ac:dyDescent="0.2">
      <c r="A61" t="s">
        <v>25</v>
      </c>
      <c r="B61" t="s">
        <v>67</v>
      </c>
      <c r="C61" t="s">
        <v>81</v>
      </c>
      <c r="D61" t="s">
        <v>123</v>
      </c>
      <c r="E61" s="2">
        <v>44817.97152777778</v>
      </c>
      <c r="F61">
        <v>28625</v>
      </c>
      <c r="G61">
        <v>31852</v>
      </c>
      <c r="H61">
        <v>1978</v>
      </c>
      <c r="I61">
        <v>60290</v>
      </c>
      <c r="J61">
        <v>503800</v>
      </c>
      <c r="K61">
        <v>6052</v>
      </c>
      <c r="L61">
        <v>5671</v>
      </c>
      <c r="M61">
        <v>2137</v>
      </c>
      <c r="O61" s="4">
        <f>E49-$E$2</f>
        <v>5.1527777777737356</v>
      </c>
      <c r="P61" s="5">
        <f>J61/$J$8</f>
        <v>39.52405857740586</v>
      </c>
      <c r="Q61" s="4">
        <f>LOG(P61,2)/O61</f>
        <v>1.029475638798826</v>
      </c>
    </row>
    <row r="62" spans="1:17" x14ac:dyDescent="0.2">
      <c r="A62" t="s">
        <v>26</v>
      </c>
      <c r="B62" t="s">
        <v>67</v>
      </c>
      <c r="C62" t="s">
        <v>82</v>
      </c>
      <c r="D62" t="s">
        <v>123</v>
      </c>
      <c r="E62" s="2">
        <v>44817.972222222219</v>
      </c>
      <c r="F62">
        <v>29994</v>
      </c>
      <c r="G62">
        <v>33483</v>
      </c>
      <c r="H62">
        <v>1978</v>
      </c>
      <c r="I62">
        <v>60290</v>
      </c>
      <c r="J62">
        <v>539200</v>
      </c>
      <c r="K62">
        <v>5808</v>
      </c>
      <c r="L62">
        <v>5423</v>
      </c>
      <c r="M62">
        <v>2109</v>
      </c>
      <c r="O62" s="4">
        <f>E49-$E$2</f>
        <v>5.1527777777737356</v>
      </c>
      <c r="P62" s="5">
        <f t="shared" ref="P62:P64" si="32">J62/$J$8</f>
        <v>42.301255230125527</v>
      </c>
      <c r="Q62" s="4">
        <f t="shared" ref="Q62:Q64" si="33">LOG(P62,2)/O62</f>
        <v>1.0484885632199419</v>
      </c>
    </row>
    <row r="63" spans="1:17" x14ac:dyDescent="0.2">
      <c r="A63" t="s">
        <v>27</v>
      </c>
      <c r="B63" t="s">
        <v>67</v>
      </c>
      <c r="C63" t="s">
        <v>83</v>
      </c>
      <c r="D63" t="s">
        <v>123</v>
      </c>
      <c r="E63" s="2">
        <v>44817.974999999999</v>
      </c>
      <c r="F63">
        <v>29489</v>
      </c>
      <c r="G63">
        <v>32903</v>
      </c>
      <c r="H63">
        <v>1978</v>
      </c>
      <c r="I63">
        <v>60290</v>
      </c>
      <c r="J63">
        <v>522500</v>
      </c>
      <c r="K63">
        <v>6029</v>
      </c>
      <c r="L63">
        <v>5625</v>
      </c>
      <c r="M63">
        <v>2191</v>
      </c>
      <c r="O63" s="4">
        <f>E49-$E$2</f>
        <v>5.1527777777737356</v>
      </c>
      <c r="P63" s="5">
        <f t="shared" si="32"/>
        <v>40.99110878661088</v>
      </c>
      <c r="Q63" s="4">
        <f t="shared" si="33"/>
        <v>1.0396798271781826</v>
      </c>
    </row>
    <row r="64" spans="1:17" x14ac:dyDescent="0.2">
      <c r="A64" t="s">
        <v>28</v>
      </c>
      <c r="B64" t="s">
        <v>67</v>
      </c>
      <c r="C64" t="s">
        <v>84</v>
      </c>
      <c r="D64" t="s">
        <v>123</v>
      </c>
      <c r="E64" s="2">
        <v>44817.975694444453</v>
      </c>
      <c r="F64">
        <v>29363</v>
      </c>
      <c r="G64">
        <v>32693</v>
      </c>
      <c r="H64">
        <v>1978</v>
      </c>
      <c r="I64">
        <v>60290</v>
      </c>
      <c r="J64">
        <v>501700</v>
      </c>
      <c r="K64">
        <v>5913</v>
      </c>
      <c r="L64">
        <v>5518</v>
      </c>
      <c r="M64">
        <v>2073</v>
      </c>
      <c r="O64" s="4">
        <f>E49-$E$2</f>
        <v>5.1527777777737356</v>
      </c>
      <c r="P64" s="5">
        <f t="shared" si="32"/>
        <v>39.359309623430967</v>
      </c>
      <c r="Q64" s="4">
        <f t="shared" si="33"/>
        <v>1.0283061367884856</v>
      </c>
    </row>
    <row r="65" spans="1:17" x14ac:dyDescent="0.2">
      <c r="A65" t="s">
        <v>125</v>
      </c>
      <c r="J65">
        <f>AVERAGE(J61:J64)</f>
        <v>516800</v>
      </c>
      <c r="K65">
        <f t="shared" ref="K65" si="34">AVERAGE(K61:K64)</f>
        <v>5950.5</v>
      </c>
      <c r="L65">
        <f t="shared" ref="L65" si="35">AVERAGE(L61:L64)</f>
        <v>5559.25</v>
      </c>
      <c r="O65" s="4"/>
      <c r="Q65" s="4">
        <f>AVERAGE(Q61:Q64)</f>
        <v>1.036487541496359</v>
      </c>
    </row>
    <row r="66" spans="1:17" x14ac:dyDescent="0.2">
      <c r="O66" s="4"/>
    </row>
    <row r="67" spans="1:17" x14ac:dyDescent="0.2">
      <c r="A67" t="s">
        <v>29</v>
      </c>
      <c r="B67" t="s">
        <v>67</v>
      </c>
      <c r="C67" t="s">
        <v>85</v>
      </c>
      <c r="D67" t="s">
        <v>123</v>
      </c>
      <c r="E67" s="2">
        <v>44818.013194444437</v>
      </c>
      <c r="F67">
        <v>24234</v>
      </c>
      <c r="G67">
        <v>26388</v>
      </c>
      <c r="H67">
        <v>1978</v>
      </c>
      <c r="I67">
        <v>60290</v>
      </c>
      <c r="J67">
        <v>429600</v>
      </c>
      <c r="K67">
        <v>6156</v>
      </c>
      <c r="L67">
        <v>5737</v>
      </c>
      <c r="M67">
        <v>2264</v>
      </c>
      <c r="O67" s="4">
        <f>E67-$E$2</f>
        <v>5.1965277777635492</v>
      </c>
      <c r="P67" s="5">
        <f>J67/$J$8</f>
        <v>33.702928870292887</v>
      </c>
      <c r="Q67" s="4">
        <f>LOG(P67,2)/O67</f>
        <v>0.9765755678876108</v>
      </c>
    </row>
    <row r="68" spans="1:17" x14ac:dyDescent="0.2">
      <c r="A68" t="s">
        <v>30</v>
      </c>
      <c r="B68" t="s">
        <v>67</v>
      </c>
      <c r="C68" t="s">
        <v>86</v>
      </c>
      <c r="D68" t="s">
        <v>123</v>
      </c>
      <c r="E68" s="2">
        <v>44818.013888888891</v>
      </c>
      <c r="F68">
        <v>23865</v>
      </c>
      <c r="G68">
        <v>26066</v>
      </c>
      <c r="H68">
        <v>1978</v>
      </c>
      <c r="I68">
        <v>60290</v>
      </c>
      <c r="J68">
        <v>420600</v>
      </c>
      <c r="K68">
        <v>5939</v>
      </c>
      <c r="L68">
        <v>5558</v>
      </c>
      <c r="M68">
        <v>2149</v>
      </c>
      <c r="O68" s="4">
        <f>E67-$E$2</f>
        <v>5.1965277777635492</v>
      </c>
      <c r="P68" s="5">
        <f t="shared" ref="P68:P70" si="36">J68/$J$8</f>
        <v>32.996861924686193</v>
      </c>
      <c r="Q68" s="4">
        <f t="shared" ref="Q68:Q70" si="37">LOG(P68,2)/O68</f>
        <v>0.97069757693674197</v>
      </c>
    </row>
    <row r="69" spans="1:17" x14ac:dyDescent="0.2">
      <c r="A69" t="s">
        <v>31</v>
      </c>
      <c r="B69" t="s">
        <v>67</v>
      </c>
      <c r="C69" t="s">
        <v>87</v>
      </c>
      <c r="D69" t="s">
        <v>123</v>
      </c>
      <c r="E69" s="2">
        <v>44818.01666666667</v>
      </c>
      <c r="F69">
        <v>24773</v>
      </c>
      <c r="G69">
        <v>27110</v>
      </c>
      <c r="H69">
        <v>1978</v>
      </c>
      <c r="I69">
        <v>60290</v>
      </c>
      <c r="J69">
        <v>451300</v>
      </c>
      <c r="K69">
        <v>6081</v>
      </c>
      <c r="L69">
        <v>5656</v>
      </c>
      <c r="M69">
        <v>2239</v>
      </c>
      <c r="O69" s="4">
        <f>E67-$E$2</f>
        <v>5.1965277777635492</v>
      </c>
      <c r="P69" s="5">
        <f t="shared" si="36"/>
        <v>35.405334728033473</v>
      </c>
      <c r="Q69" s="4">
        <f t="shared" si="37"/>
        <v>0.9902563925204142</v>
      </c>
    </row>
    <row r="70" spans="1:17" x14ac:dyDescent="0.2">
      <c r="A70" t="s">
        <v>32</v>
      </c>
      <c r="B70" t="s">
        <v>67</v>
      </c>
      <c r="C70" t="s">
        <v>88</v>
      </c>
      <c r="D70" t="s">
        <v>123</v>
      </c>
      <c r="E70" s="2">
        <v>44818.017361111109</v>
      </c>
      <c r="F70">
        <v>24138</v>
      </c>
      <c r="G70">
        <v>26433</v>
      </c>
      <c r="H70">
        <v>1978</v>
      </c>
      <c r="I70">
        <v>60290</v>
      </c>
      <c r="J70">
        <v>427600</v>
      </c>
      <c r="K70">
        <v>6087</v>
      </c>
      <c r="L70">
        <v>5703</v>
      </c>
      <c r="M70">
        <v>2153</v>
      </c>
      <c r="O70" s="4">
        <f>E67-$E$2</f>
        <v>5.1965277777635492</v>
      </c>
      <c r="P70" s="5">
        <f t="shared" si="36"/>
        <v>33.546025104602514</v>
      </c>
      <c r="Q70" s="4">
        <f t="shared" si="37"/>
        <v>0.97528006047326976</v>
      </c>
    </row>
    <row r="71" spans="1:17" x14ac:dyDescent="0.2">
      <c r="A71" t="s">
        <v>125</v>
      </c>
      <c r="J71">
        <f>AVERAGE(J67:J70)</f>
        <v>432275</v>
      </c>
      <c r="K71">
        <f t="shared" ref="K71" si="38">AVERAGE(K67:K70)</f>
        <v>6065.75</v>
      </c>
      <c r="L71">
        <f t="shared" ref="L71" si="39">AVERAGE(L67:L70)</f>
        <v>5663.5</v>
      </c>
      <c r="O71" s="4"/>
      <c r="Q71" s="4">
        <f>AVERAGE(Q67:Q70)</f>
        <v>0.97820239945450915</v>
      </c>
    </row>
    <row r="72" spans="1:17" x14ac:dyDescent="0.2">
      <c r="O72" s="4"/>
    </row>
    <row r="73" spans="1:17" x14ac:dyDescent="0.2">
      <c r="A73" t="s">
        <v>33</v>
      </c>
      <c r="B73" t="s">
        <v>67</v>
      </c>
      <c r="C73" t="s">
        <v>89</v>
      </c>
      <c r="D73" t="s">
        <v>123</v>
      </c>
      <c r="E73" s="2">
        <v>44818.015277777777</v>
      </c>
      <c r="F73">
        <v>9558</v>
      </c>
      <c r="G73">
        <v>9933</v>
      </c>
      <c r="H73">
        <v>1978</v>
      </c>
      <c r="I73">
        <v>60290</v>
      </c>
      <c r="J73">
        <v>153700</v>
      </c>
      <c r="K73">
        <v>7515</v>
      </c>
      <c r="L73">
        <v>6813</v>
      </c>
      <c r="M73">
        <v>3312</v>
      </c>
      <c r="O73" s="4">
        <f>E67-$E$2</f>
        <v>5.1965277777635492</v>
      </c>
      <c r="P73" s="5">
        <f>J73/$J$8</f>
        <v>12.05805439330544</v>
      </c>
      <c r="Q73" s="4">
        <f>LOG(P73,2)/O73</f>
        <v>0.69121640274660723</v>
      </c>
    </row>
    <row r="74" spans="1:17" x14ac:dyDescent="0.2">
      <c r="A74" t="s">
        <v>34</v>
      </c>
      <c r="B74" t="s">
        <v>67</v>
      </c>
      <c r="C74" t="s">
        <v>90</v>
      </c>
      <c r="D74" t="s">
        <v>123</v>
      </c>
      <c r="E74" s="2">
        <v>44818.01458333333</v>
      </c>
      <c r="F74">
        <v>10288</v>
      </c>
      <c r="G74">
        <v>10737</v>
      </c>
      <c r="H74">
        <v>1978</v>
      </c>
      <c r="I74">
        <v>60290</v>
      </c>
      <c r="J74">
        <v>152900</v>
      </c>
      <c r="K74">
        <v>7846</v>
      </c>
      <c r="L74">
        <v>7154</v>
      </c>
      <c r="M74">
        <v>3463</v>
      </c>
      <c r="O74" s="4">
        <f>E67-$E$2</f>
        <v>5.1965277777635492</v>
      </c>
      <c r="P74" s="5">
        <f t="shared" ref="P74:P76" si="40">J74/$J$8</f>
        <v>11.99529288702929</v>
      </c>
      <c r="Q74" s="4">
        <f t="shared" ref="Q74:Q76" si="41">LOG(P74,2)/O74</f>
        <v>0.68976759718798353</v>
      </c>
    </row>
    <row r="75" spans="1:17" x14ac:dyDescent="0.2">
      <c r="A75" t="s">
        <v>35</v>
      </c>
      <c r="B75" t="s">
        <v>67</v>
      </c>
      <c r="C75" t="s">
        <v>91</v>
      </c>
      <c r="D75" t="s">
        <v>123</v>
      </c>
      <c r="E75" s="2">
        <v>44818.018750000003</v>
      </c>
      <c r="F75">
        <v>9446</v>
      </c>
      <c r="G75">
        <v>9812</v>
      </c>
      <c r="H75">
        <v>1978</v>
      </c>
      <c r="I75">
        <v>60290</v>
      </c>
      <c r="J75">
        <v>146700</v>
      </c>
      <c r="K75">
        <v>7657</v>
      </c>
      <c r="L75">
        <v>6959</v>
      </c>
      <c r="M75">
        <v>3317</v>
      </c>
      <c r="O75" s="4">
        <f>E67-$E$2</f>
        <v>5.1965277777635492</v>
      </c>
      <c r="P75" s="5">
        <f t="shared" si="40"/>
        <v>11.508891213389122</v>
      </c>
      <c r="Q75" s="4">
        <f t="shared" si="41"/>
        <v>0.67827539734966835</v>
      </c>
    </row>
    <row r="76" spans="1:17" x14ac:dyDescent="0.2">
      <c r="A76" t="s">
        <v>36</v>
      </c>
      <c r="B76" t="s">
        <v>67</v>
      </c>
      <c r="C76" t="s">
        <v>92</v>
      </c>
      <c r="D76" t="s">
        <v>123</v>
      </c>
      <c r="E76" s="2">
        <v>44818.018055555563</v>
      </c>
      <c r="F76">
        <v>9477</v>
      </c>
      <c r="G76">
        <v>9868</v>
      </c>
      <c r="H76">
        <v>1978</v>
      </c>
      <c r="I76">
        <v>60290</v>
      </c>
      <c r="J76">
        <v>141400</v>
      </c>
      <c r="K76">
        <v>7724</v>
      </c>
      <c r="L76">
        <v>7068</v>
      </c>
      <c r="M76">
        <v>3326</v>
      </c>
      <c r="O76" s="4">
        <f>E67-$E$2</f>
        <v>5.1965277777635492</v>
      </c>
      <c r="P76" s="5">
        <f t="shared" si="40"/>
        <v>11.093096234309623</v>
      </c>
      <c r="Q76" s="4">
        <f t="shared" si="41"/>
        <v>0.66805958534320609</v>
      </c>
    </row>
    <row r="77" spans="1:17" x14ac:dyDescent="0.2">
      <c r="A77" t="s">
        <v>125</v>
      </c>
      <c r="J77">
        <f>AVERAGE(J73:J76)</f>
        <v>148675</v>
      </c>
      <c r="K77">
        <f t="shared" ref="K77" si="42">AVERAGE(K73:K76)</f>
        <v>7685.5</v>
      </c>
      <c r="L77">
        <f t="shared" ref="L77" si="43">AVERAGE(L73:L76)</f>
        <v>6998.5</v>
      </c>
      <c r="O77" s="4"/>
      <c r="Q77" s="4">
        <f>AVERAGE(Q73:Q76)</f>
        <v>0.68182974565686627</v>
      </c>
    </row>
    <row r="78" spans="1:17" x14ac:dyDescent="0.2">
      <c r="O78" s="4"/>
    </row>
    <row r="79" spans="1:17" x14ac:dyDescent="0.2">
      <c r="A79" t="s">
        <v>17</v>
      </c>
      <c r="B79" t="s">
        <v>67</v>
      </c>
      <c r="C79" t="s">
        <v>73</v>
      </c>
      <c r="D79" t="s">
        <v>123</v>
      </c>
      <c r="E79" s="2">
        <v>44818.015972222223</v>
      </c>
      <c r="F79">
        <v>4732</v>
      </c>
      <c r="G79">
        <v>4826</v>
      </c>
      <c r="H79">
        <v>1978</v>
      </c>
      <c r="I79">
        <v>60290</v>
      </c>
      <c r="J79">
        <v>54800</v>
      </c>
      <c r="K79">
        <v>10587</v>
      </c>
      <c r="L79">
        <v>9470</v>
      </c>
      <c r="M79">
        <v>5400</v>
      </c>
      <c r="O79" s="4">
        <f>E67-$E$2</f>
        <v>5.1965277777635492</v>
      </c>
      <c r="P79" s="5">
        <f>J79/$J$8</f>
        <v>4.2991631799163184</v>
      </c>
      <c r="Q79" s="4">
        <f>LOG(P79,2)/O79</f>
        <v>0.40489649253714333</v>
      </c>
    </row>
    <row r="80" spans="1:17" x14ac:dyDescent="0.2">
      <c r="A80" t="s">
        <v>18</v>
      </c>
      <c r="B80" t="s">
        <v>67</v>
      </c>
      <c r="C80" t="s">
        <v>74</v>
      </c>
      <c r="D80" t="s">
        <v>123</v>
      </c>
      <c r="E80" s="2">
        <v>44818.01666666667</v>
      </c>
      <c r="F80">
        <v>4437</v>
      </c>
      <c r="G80">
        <v>4516</v>
      </c>
      <c r="H80">
        <v>1978</v>
      </c>
      <c r="I80">
        <v>60290</v>
      </c>
      <c r="J80">
        <v>56680</v>
      </c>
      <c r="K80">
        <v>10238</v>
      </c>
      <c r="L80">
        <v>9061</v>
      </c>
      <c r="M80">
        <v>5204</v>
      </c>
      <c r="O80" s="4">
        <f>E67-$E$2</f>
        <v>5.1965277777635492</v>
      </c>
      <c r="P80" s="5">
        <f t="shared" ref="P80:P82" si="44">J80/$J$8</f>
        <v>4.4466527196652725</v>
      </c>
      <c r="Q80" s="4">
        <f t="shared" ref="Q80:Q82" si="45">LOG(P80,2)/O80</f>
        <v>0.41426118125840194</v>
      </c>
    </row>
    <row r="81" spans="1:17" x14ac:dyDescent="0.2">
      <c r="A81" t="s">
        <v>19</v>
      </c>
      <c r="B81" t="s">
        <v>67</v>
      </c>
      <c r="C81" t="s">
        <v>75</v>
      </c>
      <c r="D81" t="s">
        <v>123</v>
      </c>
      <c r="E81" s="2">
        <v>44818.019444444442</v>
      </c>
      <c r="F81">
        <v>4767</v>
      </c>
      <c r="G81">
        <v>4863</v>
      </c>
      <c r="H81">
        <v>1978</v>
      </c>
      <c r="I81">
        <v>60290</v>
      </c>
      <c r="J81">
        <v>60080</v>
      </c>
      <c r="K81">
        <v>10191</v>
      </c>
      <c r="L81">
        <v>9085</v>
      </c>
      <c r="M81">
        <v>4901</v>
      </c>
      <c r="O81" s="4">
        <f>E67-$E$2</f>
        <v>5.1965277777635492</v>
      </c>
      <c r="P81" s="5">
        <f t="shared" si="44"/>
        <v>4.7133891213389125</v>
      </c>
      <c r="Q81" s="4">
        <f t="shared" si="45"/>
        <v>0.43043449124355976</v>
      </c>
    </row>
    <row r="82" spans="1:17" x14ac:dyDescent="0.2">
      <c r="A82" t="s">
        <v>20</v>
      </c>
      <c r="B82" t="s">
        <v>67</v>
      </c>
      <c r="C82" t="s">
        <v>76</v>
      </c>
      <c r="D82" t="s">
        <v>123</v>
      </c>
      <c r="E82" s="2">
        <v>44818.020138888889</v>
      </c>
      <c r="F82">
        <v>4482</v>
      </c>
      <c r="G82">
        <v>4567</v>
      </c>
      <c r="H82">
        <v>1978</v>
      </c>
      <c r="I82">
        <v>60290</v>
      </c>
      <c r="J82">
        <v>59240</v>
      </c>
      <c r="K82">
        <v>10048</v>
      </c>
      <c r="L82">
        <v>9024</v>
      </c>
      <c r="M82">
        <v>4976</v>
      </c>
      <c r="O82" s="4">
        <f>E67-$E$2</f>
        <v>5.1965277777635492</v>
      </c>
      <c r="P82" s="5">
        <f t="shared" si="44"/>
        <v>4.6474895397489542</v>
      </c>
      <c r="Q82" s="4">
        <f t="shared" si="45"/>
        <v>0.42652550180019605</v>
      </c>
    </row>
    <row r="83" spans="1:17" x14ac:dyDescent="0.2">
      <c r="A83" t="s">
        <v>125</v>
      </c>
      <c r="J83">
        <f>AVERAGE(J79:J82)</f>
        <v>57700</v>
      </c>
      <c r="K83">
        <f t="shared" ref="K83" si="46">AVERAGE(K79:K82)</f>
        <v>10266</v>
      </c>
      <c r="L83">
        <f t="shared" ref="L83" si="47">AVERAGE(L79:L82)</f>
        <v>9160</v>
      </c>
      <c r="O83" s="4"/>
      <c r="Q83" s="4">
        <f>AVERAGE(Q79:Q82)</f>
        <v>0.4190294167098253</v>
      </c>
    </row>
    <row r="84" spans="1:17" x14ac:dyDescent="0.2">
      <c r="E84" s="2"/>
    </row>
    <row r="86" spans="1:17" x14ac:dyDescent="0.2">
      <c r="G86" s="6" t="s">
        <v>128</v>
      </c>
    </row>
    <row r="88" spans="1:17" x14ac:dyDescent="0.2">
      <c r="F88" t="s">
        <v>129</v>
      </c>
      <c r="G88" t="s">
        <v>130</v>
      </c>
      <c r="H88" t="s">
        <v>131</v>
      </c>
    </row>
    <row r="89" spans="1:17" x14ac:dyDescent="0.2">
      <c r="F89">
        <v>0</v>
      </c>
      <c r="G89">
        <v>1.0456626162942739</v>
      </c>
      <c r="H89">
        <v>1.0503237092457223</v>
      </c>
    </row>
    <row r="90" spans="1:17" x14ac:dyDescent="0.2">
      <c r="F90">
        <v>1</v>
      </c>
      <c r="G90">
        <v>1.0510314935008238</v>
      </c>
      <c r="H90">
        <v>1.0535347518469931</v>
      </c>
    </row>
    <row r="91" spans="1:17" x14ac:dyDescent="0.2">
      <c r="F91">
        <v>2</v>
      </c>
      <c r="G91">
        <v>1.0221865162917498</v>
      </c>
      <c r="H91">
        <v>1.036487541496359</v>
      </c>
    </row>
    <row r="92" spans="1:17" x14ac:dyDescent="0.2">
      <c r="F92">
        <v>3</v>
      </c>
      <c r="G92">
        <v>0.9675890556114557</v>
      </c>
      <c r="H92">
        <v>0.97820239945450915</v>
      </c>
    </row>
    <row r="93" spans="1:17" x14ac:dyDescent="0.2">
      <c r="F93">
        <v>6</v>
      </c>
      <c r="G93">
        <v>0.55556537695184782</v>
      </c>
      <c r="H93">
        <v>0.68182974565686627</v>
      </c>
    </row>
    <row r="94" spans="1:17" x14ac:dyDescent="0.2">
      <c r="F94">
        <v>10</v>
      </c>
      <c r="G94">
        <v>0.30306702410769693</v>
      </c>
      <c r="H94">
        <v>0.4190294167098253</v>
      </c>
    </row>
    <row r="104" spans="6:8" x14ac:dyDescent="0.2">
      <c r="G104" s="6" t="s">
        <v>132</v>
      </c>
    </row>
    <row r="106" spans="6:8" x14ac:dyDescent="0.2">
      <c r="F106" t="s">
        <v>129</v>
      </c>
      <c r="G106" t="s">
        <v>130</v>
      </c>
      <c r="H106" t="s">
        <v>131</v>
      </c>
    </row>
    <row r="107" spans="6:8" x14ac:dyDescent="0.2">
      <c r="F107">
        <v>0</v>
      </c>
      <c r="G107">
        <v>5337.25</v>
      </c>
      <c r="H107">
        <v>5198.5</v>
      </c>
    </row>
    <row r="108" spans="6:8" x14ac:dyDescent="0.2">
      <c r="F108">
        <v>1</v>
      </c>
      <c r="G108">
        <v>5704.5</v>
      </c>
      <c r="H108">
        <v>5513.25</v>
      </c>
    </row>
    <row r="109" spans="6:8" x14ac:dyDescent="0.2">
      <c r="F109">
        <v>2</v>
      </c>
      <c r="G109">
        <v>6210</v>
      </c>
      <c r="H109">
        <v>5950.5</v>
      </c>
    </row>
    <row r="110" spans="6:8" x14ac:dyDescent="0.2">
      <c r="F110">
        <v>3</v>
      </c>
      <c r="G110">
        <v>6089.5</v>
      </c>
      <c r="H110">
        <v>6065.75</v>
      </c>
    </row>
    <row r="111" spans="6:8" x14ac:dyDescent="0.2">
      <c r="F111">
        <v>6</v>
      </c>
      <c r="G111">
        <v>8502</v>
      </c>
      <c r="H111">
        <v>7685.5</v>
      </c>
    </row>
    <row r="112" spans="6:8" x14ac:dyDescent="0.2">
      <c r="F112">
        <v>10</v>
      </c>
      <c r="G112">
        <v>11156.25</v>
      </c>
      <c r="H112">
        <v>10266</v>
      </c>
    </row>
    <row r="121" spans="6:9" x14ac:dyDescent="0.2">
      <c r="G121" s="6" t="s">
        <v>133</v>
      </c>
    </row>
    <row r="123" spans="6:9" x14ac:dyDescent="0.2">
      <c r="G123" t="s">
        <v>128</v>
      </c>
      <c r="H123" t="s">
        <v>130</v>
      </c>
      <c r="I123" t="s">
        <v>131</v>
      </c>
    </row>
    <row r="124" spans="6:9" x14ac:dyDescent="0.2">
      <c r="F124" t="s">
        <v>130</v>
      </c>
      <c r="G124">
        <v>1.0456626162942739</v>
      </c>
      <c r="H124">
        <v>5337.25</v>
      </c>
    </row>
    <row r="125" spans="6:9" x14ac:dyDescent="0.2">
      <c r="F125" t="s">
        <v>130</v>
      </c>
      <c r="G125">
        <v>1.0510314935008238</v>
      </c>
      <c r="H125">
        <v>5704.5</v>
      </c>
    </row>
    <row r="126" spans="6:9" x14ac:dyDescent="0.2">
      <c r="F126" t="s">
        <v>130</v>
      </c>
      <c r="G126">
        <v>1.0221865162917498</v>
      </c>
      <c r="H126">
        <v>6210</v>
      </c>
    </row>
    <row r="127" spans="6:9" x14ac:dyDescent="0.2">
      <c r="F127" t="s">
        <v>130</v>
      </c>
      <c r="G127">
        <v>0.9675890556114557</v>
      </c>
      <c r="H127">
        <v>6089.5</v>
      </c>
    </row>
    <row r="128" spans="6:9" x14ac:dyDescent="0.2">
      <c r="F128" t="s">
        <v>130</v>
      </c>
      <c r="G128">
        <v>0.55556537695184782</v>
      </c>
      <c r="H128">
        <v>8502</v>
      </c>
    </row>
    <row r="129" spans="6:9" x14ac:dyDescent="0.2">
      <c r="F129" t="s">
        <v>130</v>
      </c>
      <c r="G129">
        <v>0.30306702410769693</v>
      </c>
      <c r="H129">
        <v>11156.25</v>
      </c>
    </row>
    <row r="130" spans="6:9" x14ac:dyDescent="0.2">
      <c r="F130" t="s">
        <v>131</v>
      </c>
      <c r="G130">
        <v>1.0503237092457223</v>
      </c>
      <c r="I130">
        <v>5198.5</v>
      </c>
    </row>
    <row r="131" spans="6:9" x14ac:dyDescent="0.2">
      <c r="F131" t="s">
        <v>131</v>
      </c>
      <c r="G131">
        <v>1.0535347518469931</v>
      </c>
      <c r="I131">
        <v>5513.25</v>
      </c>
    </row>
    <row r="132" spans="6:9" x14ac:dyDescent="0.2">
      <c r="F132" t="s">
        <v>131</v>
      </c>
      <c r="G132">
        <v>1.036487541496359</v>
      </c>
      <c r="I132">
        <v>5950.5</v>
      </c>
    </row>
    <row r="133" spans="6:9" x14ac:dyDescent="0.2">
      <c r="F133" t="s">
        <v>131</v>
      </c>
      <c r="G133">
        <v>0.97820239945450915</v>
      </c>
      <c r="I133">
        <v>6065.75</v>
      </c>
    </row>
    <row r="134" spans="6:9" x14ac:dyDescent="0.2">
      <c r="F134" t="s">
        <v>131</v>
      </c>
      <c r="G134">
        <v>0.68182974565686627</v>
      </c>
      <c r="I134">
        <v>7685.5</v>
      </c>
    </row>
    <row r="135" spans="6:9" x14ac:dyDescent="0.2">
      <c r="F135" t="s">
        <v>131</v>
      </c>
      <c r="G135">
        <v>0.4190294167098253</v>
      </c>
      <c r="I135">
        <v>10266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2022-09-14T21:37:09Z</dcterms:created>
  <dcterms:modified xsi:type="dcterms:W3CDTF">2022-09-16T02:23:38Z</dcterms:modified>
</cp:coreProperties>
</file>