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_post_salvage/steady-state/H1299_SMv3/Prlfr_3/"/>
    </mc:Choice>
  </mc:AlternateContent>
  <xr:revisionPtr revIDLastSave="0" documentId="13_ncr:1_{2C57474D-4DBE-9346-82C6-E61673BBA85C}" xr6:coauthVersionLast="47" xr6:coauthVersionMax="47" xr10:uidLastSave="{00000000-0000-0000-0000-000000000000}"/>
  <bookViews>
    <workbookView xWindow="240" yWindow="500" windowWidth="28560" windowHeight="16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4" i="1" l="1"/>
  <c r="Q84" i="1"/>
  <c r="K84" i="1"/>
  <c r="J84" i="1"/>
  <c r="Q78" i="1"/>
  <c r="L78" i="1"/>
  <c r="K78" i="1"/>
  <c r="J78" i="1"/>
  <c r="Q72" i="1"/>
  <c r="L72" i="1"/>
  <c r="K72" i="1"/>
  <c r="J72" i="1"/>
  <c r="Q66" i="1"/>
  <c r="L66" i="1"/>
  <c r="K66" i="1"/>
  <c r="J66" i="1"/>
  <c r="Q60" i="1"/>
  <c r="L60" i="1"/>
  <c r="K60" i="1"/>
  <c r="J60" i="1"/>
  <c r="Q54" i="1"/>
  <c r="L54" i="1"/>
  <c r="K54" i="1"/>
  <c r="J54" i="1"/>
  <c r="Q46" i="1"/>
  <c r="L46" i="1"/>
  <c r="K46" i="1"/>
  <c r="J46" i="1"/>
  <c r="Q40" i="1"/>
  <c r="L40" i="1"/>
  <c r="K40" i="1"/>
  <c r="J40" i="1"/>
  <c r="Q34" i="1"/>
  <c r="L34" i="1"/>
  <c r="K34" i="1"/>
  <c r="J34" i="1"/>
  <c r="Q28" i="1"/>
  <c r="L28" i="1"/>
  <c r="K28" i="1"/>
  <c r="J28" i="1"/>
  <c r="Q22" i="1"/>
  <c r="L22" i="1"/>
  <c r="K22" i="1"/>
  <c r="J22" i="1"/>
  <c r="K16" i="1"/>
  <c r="L16" i="1"/>
  <c r="J16" i="1"/>
  <c r="P83" i="1"/>
  <c r="Q83" i="1" s="1"/>
  <c r="P82" i="1"/>
  <c r="Q82" i="1" s="1"/>
  <c r="P81" i="1"/>
  <c r="Q81" i="1" s="1"/>
  <c r="P80" i="1"/>
  <c r="Q80" i="1" s="1"/>
  <c r="P77" i="1"/>
  <c r="Q77" i="1" s="1"/>
  <c r="P76" i="1"/>
  <c r="Q76" i="1" s="1"/>
  <c r="P75" i="1"/>
  <c r="Q75" i="1" s="1"/>
  <c r="P74" i="1"/>
  <c r="Q74" i="1" s="1"/>
  <c r="P71" i="1"/>
  <c r="Q71" i="1" s="1"/>
  <c r="P70" i="1"/>
  <c r="Q70" i="1" s="1"/>
  <c r="P69" i="1"/>
  <c r="Q69" i="1" s="1"/>
  <c r="P68" i="1"/>
  <c r="Q68" i="1" s="1"/>
  <c r="P65" i="1"/>
  <c r="Q65" i="1" s="1"/>
  <c r="P64" i="1"/>
  <c r="Q64" i="1" s="1"/>
  <c r="P63" i="1"/>
  <c r="Q63" i="1" s="1"/>
  <c r="P62" i="1"/>
  <c r="Q62" i="1" s="1"/>
  <c r="P59" i="1"/>
  <c r="Q59" i="1" s="1"/>
  <c r="Q58" i="1"/>
  <c r="P58" i="1"/>
  <c r="P57" i="1"/>
  <c r="Q57" i="1" s="1"/>
  <c r="Q56" i="1"/>
  <c r="P56" i="1"/>
  <c r="P53" i="1"/>
  <c r="Q53" i="1" s="1"/>
  <c r="Q52" i="1"/>
  <c r="P52" i="1"/>
  <c r="P51" i="1"/>
  <c r="Q51" i="1" s="1"/>
  <c r="Q50" i="1"/>
  <c r="P50" i="1"/>
  <c r="P45" i="1"/>
  <c r="Q45" i="1" s="1"/>
  <c r="P44" i="1"/>
  <c r="Q44" i="1" s="1"/>
  <c r="P43" i="1"/>
  <c r="Q43" i="1" s="1"/>
  <c r="P42" i="1"/>
  <c r="Q42" i="1" s="1"/>
  <c r="P39" i="1"/>
  <c r="Q39" i="1" s="1"/>
  <c r="P38" i="1"/>
  <c r="Q38" i="1" s="1"/>
  <c r="P37" i="1"/>
  <c r="Q37" i="1" s="1"/>
  <c r="P36" i="1"/>
  <c r="Q36" i="1" s="1"/>
  <c r="Q33" i="1"/>
  <c r="P33" i="1"/>
  <c r="P32" i="1"/>
  <c r="Q32" i="1" s="1"/>
  <c r="P31" i="1"/>
  <c r="Q31" i="1" s="1"/>
  <c r="P30" i="1"/>
  <c r="Q30" i="1" s="1"/>
  <c r="P27" i="1"/>
  <c r="Q27" i="1" s="1"/>
  <c r="Q26" i="1"/>
  <c r="P26" i="1"/>
  <c r="P25" i="1"/>
  <c r="Q25" i="1" s="1"/>
  <c r="P24" i="1"/>
  <c r="Q24" i="1" s="1"/>
  <c r="P21" i="1"/>
  <c r="Q21" i="1" s="1"/>
  <c r="P20" i="1"/>
  <c r="Q20" i="1" s="1"/>
  <c r="P19" i="1"/>
  <c r="Q19" i="1" s="1"/>
  <c r="P18" i="1"/>
  <c r="Q18" i="1" s="1"/>
  <c r="Q16" i="1"/>
  <c r="P13" i="1"/>
  <c r="Q13" i="1" s="1"/>
  <c r="P14" i="1"/>
  <c r="Q14" i="1"/>
  <c r="P15" i="1"/>
  <c r="Q15" i="1"/>
  <c r="Q12" i="1"/>
  <c r="P12" i="1"/>
  <c r="O83" i="1"/>
  <c r="O82" i="1"/>
  <c r="O81" i="1"/>
  <c r="O80" i="1"/>
  <c r="O77" i="1"/>
  <c r="O76" i="1"/>
  <c r="O75" i="1"/>
  <c r="O74" i="1"/>
  <c r="O71" i="1"/>
  <c r="O70" i="1"/>
  <c r="O69" i="1"/>
  <c r="O68" i="1"/>
  <c r="O65" i="1"/>
  <c r="O64" i="1"/>
  <c r="O63" i="1"/>
  <c r="O62" i="1"/>
  <c r="O59" i="1"/>
  <c r="O58" i="1"/>
  <c r="O57" i="1"/>
  <c r="O56" i="1"/>
  <c r="O53" i="1"/>
  <c r="O52" i="1"/>
  <c r="O51" i="1"/>
  <c r="O50" i="1"/>
  <c r="O45" i="1"/>
  <c r="O44" i="1"/>
  <c r="O43" i="1"/>
  <c r="O42" i="1"/>
  <c r="O39" i="1"/>
  <c r="O38" i="1"/>
  <c r="O37" i="1"/>
  <c r="O36" i="1"/>
  <c r="O33" i="1"/>
  <c r="O32" i="1"/>
  <c r="O31" i="1"/>
  <c r="O30" i="1"/>
  <c r="O27" i="1"/>
  <c r="O26" i="1"/>
  <c r="O25" i="1"/>
  <c r="O24" i="1"/>
  <c r="O21" i="1"/>
  <c r="O20" i="1"/>
  <c r="O19" i="1"/>
  <c r="O18" i="1"/>
  <c r="O15" i="1"/>
  <c r="O14" i="1"/>
  <c r="O13" i="1"/>
  <c r="O12" i="1"/>
  <c r="L8" i="1"/>
  <c r="K8" i="1"/>
  <c r="J8" i="1"/>
</calcChain>
</file>

<file path=xl/sharedStrings.xml><?xml version="1.0" encoding="utf-8"?>
<sst xmlns="http://schemas.openxmlformats.org/spreadsheetml/2006/main" count="271" uniqueCount="133">
  <si>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</si>
  <si>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</si>
  <si>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</si>
  <si>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</si>
  <si>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</si>
  <si>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</si>
  <si>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</si>
  <si>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</si>
  <si>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</si>
  <si>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</si>
  <si>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</si>
  <si>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</si>
  <si>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</si>
  <si>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SM_0mM_1</t>
  </si>
  <si>
    <t>SM_0mM_2</t>
  </si>
  <si>
    <t>SM_0mM_3</t>
  </si>
  <si>
    <t>SM_0mM_4</t>
  </si>
  <si>
    <t>SM_10mM_1</t>
  </si>
  <si>
    <t>SM_10mM_2</t>
  </si>
  <si>
    <t>SM_10mM_3</t>
  </si>
  <si>
    <t>SM_10mM_4</t>
  </si>
  <si>
    <t>SM_1mM_1</t>
  </si>
  <si>
    <t>SM_1mM_2</t>
  </si>
  <si>
    <t>SM_1mM_3</t>
  </si>
  <si>
    <t>SM_1mM_4</t>
  </si>
  <si>
    <t>SM_2mM_1</t>
  </si>
  <si>
    <t>SM_2mM_2</t>
  </si>
  <si>
    <t>SM_2mM_3</t>
  </si>
  <si>
    <t>SM_2mM_4</t>
  </si>
  <si>
    <t>SM_3mM_1</t>
  </si>
  <si>
    <t>SM_3mM_2</t>
  </si>
  <si>
    <t>SM_3mM_3</t>
  </si>
  <si>
    <t>SM_3mM_4</t>
  </si>
  <si>
    <t>SM_6mM_1</t>
  </si>
  <si>
    <t>SM_6mM_2</t>
  </si>
  <si>
    <t>SM_6mM_3</t>
  </si>
  <si>
    <t>t0_1</t>
  </si>
  <si>
    <t>t0_2</t>
  </si>
  <si>
    <t>t0_3</t>
  </si>
  <si>
    <t>t0_4</t>
  </si>
  <si>
    <t>t0_5</t>
  </si>
  <si>
    <t>t0_6</t>
  </si>
  <si>
    <t>vec_0mM_1</t>
  </si>
  <si>
    <t>vec_0mM_2</t>
  </si>
  <si>
    <t>vec_0mM_3</t>
  </si>
  <si>
    <t>vec_0mM_4</t>
  </si>
  <si>
    <t>vec_10mM_1</t>
  </si>
  <si>
    <t>vec_10mM_2</t>
  </si>
  <si>
    <t>vec_10mM_3</t>
  </si>
  <si>
    <t>vec_10mM_4</t>
  </si>
  <si>
    <t>vec_1mM_1</t>
  </si>
  <si>
    <t>vec_1mM_2</t>
  </si>
  <si>
    <t>vec_1mM_3</t>
  </si>
  <si>
    <t>vec_1mM_4</t>
  </si>
  <si>
    <t>vec_2mM_1</t>
  </si>
  <si>
    <t>vec_2mM_2</t>
  </si>
  <si>
    <t>vec_2mM_3</t>
  </si>
  <si>
    <t>vec_2mM_4</t>
  </si>
  <si>
    <t>vec_3mM_1</t>
  </si>
  <si>
    <t>vec_3mM_2</t>
  </si>
  <si>
    <t>vec_3mM_3</t>
  </si>
  <si>
    <t>vec_3mM_4</t>
  </si>
  <si>
    <t>vec_6mM_1</t>
  </si>
  <si>
    <t>vec_6mM_2</t>
  </si>
  <si>
    <t>vec_6mM_3</t>
  </si>
  <si>
    <t>vec_6mM_4</t>
  </si>
  <si>
    <t>H1299-Nuc-RFP_Asp-levels_post-salvage</t>
  </si>
  <si>
    <t>H1299-Nuc-RFP_Asp-levels_post-salvage_SM_0mM_1_13 Sep 2022_01.#m4</t>
  </si>
  <si>
    <t>H1299-Nuc-RFP_Asp-levels_post-salvage_SM_0mM_2_13 Sep 2022_01.#m4</t>
  </si>
  <si>
    <t>H1299-Nuc-RFP_Asp-levels_post-salvage_SM_0mM_3_13 Sep 2022_01.#m4</t>
  </si>
  <si>
    <t>H1299-Nuc-RFP_Asp-levels_post-salvage_SM_0mM_4_13 Sep 2022_01.#m4</t>
  </si>
  <si>
    <t>H1299-Nuc-RFP_Asp-levels_post-salvage_SM_10mM_1_14 Sep 2022_01.#m4</t>
  </si>
  <si>
    <t>H1299-Nuc-RFP_Asp-levels_post-salvage_SM_10mM_2_14 Sep 2022_01.#m4</t>
  </si>
  <si>
    <t>H1299-Nuc-RFP_Asp-levels_post-salvage_SM_10mM_3_14 Sep 2022_01.#m4</t>
  </si>
  <si>
    <t>H1299-Nuc-RFP_Asp-levels_post-salvage_SM_10mM_4_14 Sep 2022_01.#m4</t>
  </si>
  <si>
    <t>H1299-Nuc-RFP_Asp-levels_post-salvage_SM_1mM_1_13 Sep 2022_01.#m4</t>
  </si>
  <si>
    <t>H1299-Nuc-RFP_Asp-levels_post-salvage_SM_1mM_2_13 Sep 2022_01.#m4</t>
  </si>
  <si>
    <t>H1299-Nuc-RFP_Asp-levels_post-salvage_SM_1mM_3_13 Sep 2022_01.#m4</t>
  </si>
  <si>
    <t>H1299-Nuc-RFP_Asp-levels_post-salvage_SM_1mM_4_13 Sep 2022_01.#m4</t>
  </si>
  <si>
    <t>H1299-Nuc-RFP_Asp-levels_post-salvage_SM_2mM_1_13 Sep 2022_01.#m4</t>
  </si>
  <si>
    <t>H1299-Nuc-RFP_Asp-levels_post-salvage_SM_2mM_2_13 Sep 2022_01.#m4</t>
  </si>
  <si>
    <t>H1299-Nuc-RFP_Asp-levels_post-salvage_SM_2mM_3_13 Sep 2022_01.#m4</t>
  </si>
  <si>
    <t>H1299-Nuc-RFP_Asp-levels_post-salvage_SM_2mM_4_13 Sep 2022_01.#m4</t>
  </si>
  <si>
    <t>H1299-Nuc-RFP_Asp-levels_post-salvage_SM_3mM_1_14 Sep 2022_01.#m4</t>
  </si>
  <si>
    <t>H1299-Nuc-RFP_Asp-levels_post-salvage_SM_3mM_2_14 Sep 2022_01.#m4</t>
  </si>
  <si>
    <t>H1299-Nuc-RFP_Asp-levels_post-salvage_SM_3mM_3_14 Sep 2022_01.#m4</t>
  </si>
  <si>
    <t>H1299-Nuc-RFP_Asp-levels_post-salvage_SM_3mM_4_14 Sep 2022_01.#m4</t>
  </si>
  <si>
    <t>H1299-Nuc-RFP_Asp-levels_post-salvage_SM_6mM_1_14 Sep 2022_01.#m4</t>
  </si>
  <si>
    <t>H1299-Nuc-RFP_Asp-levels_post-salvage_SM_6mM_2_14 Sep 2022_01.#m4</t>
  </si>
  <si>
    <t>H1299-Nuc-RFP_Asp-levels_post-salvage_SM_6mM_3_14 Sep 2022_01.#m4</t>
  </si>
  <si>
    <t>H1299-Nuc-RFP_Asp-levels_post-salvage_t0_1_ 9 Sep 2022_01.#m4</t>
  </si>
  <si>
    <t>H1299-Nuc-RFP_Asp-levels_post-salvage_t0_2_ 9 Sep 2022_01.#m4</t>
  </si>
  <si>
    <t>H1299-Nuc-RFP_Asp-levels_post-salvage_t0_3_ 9 Sep 2022_01.#m4</t>
  </si>
  <si>
    <t>H1299-Nuc-RFP_Asp-levels_post-salvage_t0_4_ 9 Sep 2022_01.#m4</t>
  </si>
  <si>
    <t>H1299-Nuc-RFP_Asp-levels_post-salvage_t0_5_ 9 Sep 2022_01.#m4</t>
  </si>
  <si>
    <t>H1299-Nuc-RFP_Asp-levels_post-salvage_t0_6_ 9 Sep 2022_01.#m4</t>
  </si>
  <si>
    <t>H1299-Nuc-RFP_Asp-levels_post-salvage_vec_0mM_1_13 Sep 2022_01.#m4</t>
  </si>
  <si>
    <t>H1299-Nuc-RFP_Asp-levels_post-salvage_vec_0mM_2_13 Sep 2022_01.#m4</t>
  </si>
  <si>
    <t>H1299-Nuc-RFP_Asp-levels_post-salvage_vec_0mM_3_13 Sep 2022_01.#m4</t>
  </si>
  <si>
    <t>H1299-Nuc-RFP_Asp-levels_post-salvage_vec_0mM_4_13 Sep 2022_01.#m4</t>
  </si>
  <si>
    <t>H1299-Nuc-RFP_Asp-levels_post-salvage_vec_10mM_1_14 Sep 2022_01.#m4</t>
  </si>
  <si>
    <t>H1299-Nuc-RFP_Asp-levels_post-salvage_vec_10mM_2_14 Sep 2022_01.#m4</t>
  </si>
  <si>
    <t>H1299-Nuc-RFP_Asp-levels_post-salvage_vec_10mM_3_14 Sep 2022_01.#m4</t>
  </si>
  <si>
    <t>H1299-Nuc-RFP_Asp-levels_post-salvage_vec_10mM_4_14 Sep 2022_01.#m4</t>
  </si>
  <si>
    <t>H1299-Nuc-RFP_Asp-levels_post-salvage_vec_1mM_1_13 Sep 2022_01.#m4</t>
  </si>
  <si>
    <t>H1299-Nuc-RFP_Asp-levels_post-salvage_vec_1mM_2_13 Sep 2022_01.#m4</t>
  </si>
  <si>
    <t>H1299-Nuc-RFP_Asp-levels_post-salvage_vec_1mM_3_13 Sep 2022_01.#m4</t>
  </si>
  <si>
    <t>H1299-Nuc-RFP_Asp-levels_post-salvage_vec_1mM_4_13 Sep 2022_01.#m4</t>
  </si>
  <si>
    <t>H1299-Nuc-RFP_Asp-levels_post-salvage_vec_2mM_1_13 Sep 2022_01.#m4</t>
  </si>
  <si>
    <t>H1299-Nuc-RFP_Asp-levels_post-salvage_vec_2mM_2_13 Sep 2022_01.#m4</t>
  </si>
  <si>
    <t>H1299-Nuc-RFP_Asp-levels_post-salvage_vec_2mM_3_13 Sep 2022_01.#m4</t>
  </si>
  <si>
    <t>H1299-Nuc-RFP_Asp-levels_post-salvage_vec_2mM_4_13 Sep 2022_01.#m4</t>
  </si>
  <si>
    <t>H1299-Nuc-RFP_Asp-levels_post-salvage_vec_3mM_1_14 Sep 2022_01.#m4</t>
  </si>
  <si>
    <t>H1299-Nuc-RFP_Asp-levels_post-salvage_vec_3mM_2_14 Sep 2022_01.#m4</t>
  </si>
  <si>
    <t>H1299-Nuc-RFP_Asp-levels_post-salvage_vec_3mM_3_14 Sep 2022_01.#m4</t>
  </si>
  <si>
    <t>H1299-Nuc-RFP_Asp-levels_post-salvage_vec_3mM_4_14 Sep 2022_01.#m4</t>
  </si>
  <si>
    <t>H1299-Nuc-RFP_Asp-levels_post-salvage_vec_6mM_1_14 Sep 2022_01.#m4</t>
  </si>
  <si>
    <t>H1299-Nuc-RFP_Asp-levels_post-salvage_vec_6mM_2_14 Sep 2022_01.#m4</t>
  </si>
  <si>
    <t>H1299-Nuc-RFP_Asp-levels_post-salvage_vec_6mM_3_14 Sep 2022_01.#m4</t>
  </si>
  <si>
    <t>H1299-Nuc-RFP_Asp-levels_post-salvage_vec_6mM_4_14 Sep 2022_01.#m4</t>
  </si>
  <si>
    <t>Volumetric,  1000  uL</t>
  </si>
  <si>
    <t>Volumetric,  2000  uL</t>
  </si>
  <si>
    <t>Avg</t>
  </si>
  <si>
    <t>SM_6mM_4</t>
  </si>
  <si>
    <t>Delta time</t>
  </si>
  <si>
    <t>Fold cells</t>
  </si>
  <si>
    <t>Prlfr</t>
  </si>
  <si>
    <t>Met</t>
  </si>
  <si>
    <t>Vec</t>
  </si>
  <si>
    <t>SM</t>
  </si>
  <si>
    <t>Cell size</t>
  </si>
  <si>
    <t>Prlfr vs. cell size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</si>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</sst>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Sheet1!$H$90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Sheet1!$G$91:$G$96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Sheet1!$H$91:$H$96</c:f>
              <c:numCache>
                <c:formatCode>General</c:formatCode>
                <c:ptCount val="6"/>
                <c:pt idx="0">
                  <c:v>1.2191063618859541</c:v>
                </c:pt>
                <c:pt idx="1">
                  <c:v>1.1318775020415326</c:v>
                </c:pt>
                <c:pt idx="2">
                  <c:v>0.85854467699266768</c:v>
                </c:pt>
                <c:pt idx="3">
                  <c:v>0.47203488195863952</c:v>
                </c:pt>
                <c:pt idx="4">
                  <c:v>2.8825185155073485E-2</c:v>
                </c:pt>
                <c:pt idx="5">
                  <c:v>-3.5288561070683566E-2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7141-9029-5EDC1CF77993}"/>
            </c:ext>
          </c:extLst>
        </c:ser>
        <c:ser>
          <c:idx val="1"/>
          <c:order val="1"/>
          <c:tx>
            <c:strRef>
              <c:f>Sheet1!$I$90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Sheet1!$G$91:$G$96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Sheet1!$I$91:$I$96</c:f>
              <c:numCache>
                <c:formatCode>General</c:formatCode>
                <c:ptCount val="6"/>
                <c:pt idx="0">
                  <c:v>1.1763678728495279</c:v>
                </c:pt>
                <c:pt idx="1">
                  <c:v>1.0836549803422058</c:v>
                </c:pt>
                <c:pt idx="2">
                  <c:v>0.86924736485360898</c:v>
                </c:pt>
                <c:pt idx="3">
                  <c:v>0.66254270400729243</c:v>
                </c:pt>
                <c:pt idx="4">
                  <c:v>0.42326619783466191</c:v>
                </c:pt>
                <c:pt idx="5">
                  <c:v>0.30806912622027183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7141-9029-5EDC1CF7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362720"/>
        <c:axId val="1605282544"/>
      </c:scatterChart>
      <c:valAx>
        <c:axId val="1605362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82544"/>
        <c:crosses val="autoZero"/>
        <c:crossBetween val="midCat"/>
      </c:valAx>
      <c:valAx>
        <c:axId val="16052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6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Sheet1!$H$105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Sheet1!$G$106:$G$111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Sheet1!$H$106:$H$111</c:f>
              <c:numCache>
                <c:formatCode>General</c:formatCode>
                <c:ptCount val="6"/>
                <c:pt idx="0">
                  <c:v>6102</c:v>
                </c:pt>
                <c:pt idx="1">
                  <c:v>6497.5</c:v>
                </c:pt>
                <c:pt idx="2">
                  <c:v>7717.5</c:v>
                </c:pt>
                <c:pt idx="3">
                  <c:v>8854.5</c:v>
                </c:pt>
                <c:pt idx="4">
                  <c:v>11443</c:v>
                </c:pt>
                <c:pt idx="5">
                  <c:v>11683.25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7-BB42-B277-869A0DBD095C}"/>
            </c:ext>
          </c:extLst>
        </c:ser>
        <c:ser>
          <c:idx val="1"/>
          <c:order val="1"/>
          <c:tx>
            <c:strRef>
              <c:f>Sheet1!$I$105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Sheet1!$G$106:$G$111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Sheet1!$I$106:$I$111</c:f>
              <c:numCache>
                <c:formatCode>General</c:formatCode>
                <c:ptCount val="6"/>
                <c:pt idx="0">
                  <c:v>5756.5</c:v>
                </c:pt>
                <c:pt idx="1">
                  <c:v>6069</c:v>
                </c:pt>
                <c:pt idx="2">
                  <c:v>6629.5</c:v>
                </c:pt>
                <c:pt idx="3">
                  <c:v>7214.25</c:v>
                </c:pt>
                <c:pt idx="4">
                  <c:v>8521.75</c:v>
                </c:pt>
                <c:pt idx="5">
                  <c:v>8796.75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37-BB42-B277-869A0DBD0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90944"/>
        <c:axId val="1607086384"/>
      </c:scatterChart>
      <c:valAx>
        <c:axId val="15698909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86384"/>
        <c:crosses val="autoZero"/>
        <c:crossBetween val="midCat"/>
      </c:valAx>
      <c:valAx>
        <c:axId val="160708638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Sheet1!$I$119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68132108486441"/>
                  <c:y val="-0.46666557305336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Sheet1!$H$120:$H$131</c:f>
              <c:numCache>
                <c:formatCode>General</c:formatCode>
                <c:ptCount val="12"/>
                <c:pt idx="0">
                  <c:v>1.2191063618859541</c:v>
                </c:pt>
                <c:pt idx="1">
                  <c:v>1.1318775020415326</c:v>
                </c:pt>
                <c:pt idx="2">
                  <c:v>0.85854467699266768</c:v>
                </c:pt>
                <c:pt idx="3">
                  <c:v>0.47203488195863952</c:v>
                </c:pt>
                <c:pt idx="4">
                  <c:v>2.8825185155073485E-2</c:v>
                </c:pt>
                <c:pt idx="5">
                  <c:v>-3.5288561070683566E-2</c:v>
                </c:pt>
                <c:pt idx="6">
                  <c:v>1.1763678728495279</c:v>
                </c:pt>
                <c:pt idx="7">
                  <c:v>1.0836549803422058</c:v>
                </c:pt>
                <c:pt idx="8">
                  <c:v>0.86924736485360898</c:v>
                </c:pt>
                <c:pt idx="9">
                  <c:v>0.66254270400729243</c:v>
                </c:pt>
                <c:pt idx="10">
                  <c:v>0.42326619783466191</c:v>
                </c:pt>
                <c:pt idx="11">
                  <c:v>0.30806912622027183</c:v>
                </c:pt>
              </c:numCache>
            </c:numRef>
          </c:xVal>
          <c:yVal>
            <c:numRef>
              <c:f>Sheet1!$I$120:$I$131</c:f>
              <c:numCache>
                <c:formatCode>General</c:formatCode>
                <c:ptCount val="12"/>
                <c:pt idx="0">
                  <c:v>6102</c:v>
                </c:pt>
                <c:pt idx="1">
                  <c:v>6497.5</c:v>
                </c:pt>
                <c:pt idx="2">
                  <c:v>7717.5</c:v>
                </c:pt>
                <c:pt idx="3">
                  <c:v>8854.5</c:v>
                </c:pt>
                <c:pt idx="4">
                  <c:v>11443</c:v>
                </c:pt>
                <c:pt idx="5">
                  <c:v>11683.25</c:v>
                </c:pt>
                <c:pt idx="6">
                  <c:v>5756.5</c:v>
                </c:pt>
                <c:pt idx="7">
                  <c:v>6069</c:v>
                </c:pt>
                <c:pt idx="8">
                  <c:v>6629.5</c:v>
                </c:pt>
                <c:pt idx="9">
                  <c:v>7214.25</c:v>
                </c:pt>
                <c:pt idx="10">
                  <c:v>8521.75</c:v>
                </c:pt>
                <c:pt idx="11">
                  <c:v>8796.75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3-9046-925B-8935A15E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08752"/>
        <c:axId val="1616091008"/>
      </c:scatterChart>
      <c:valAx>
        <c:axId val="16168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91008"/>
        <c:crosses val="autoZero"/>
        <c:crossBetween val="midCat"/>
      </c:valAx>
      <c:valAx>
        <c:axId val="16160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Sheet1!$I$136</c:f>
              <c:strCache>
                <c:ptCount val="1"/>
                <c:pt idx="0">
                  <c:v>Vec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Sheet1!$H$137:$H$148</c:f>
              <c:numCache>
                <c:formatCode>General</c:formatCode>
                <c:ptCount val="12"/>
                <c:pt idx="0">
                  <c:v>1.2191063618859541</c:v>
                </c:pt>
                <c:pt idx="1">
                  <c:v>1.1318775020415326</c:v>
                </c:pt>
                <c:pt idx="2">
                  <c:v>0.85854467699266768</c:v>
                </c:pt>
                <c:pt idx="3">
                  <c:v>0.47203488195863952</c:v>
                </c:pt>
                <c:pt idx="4">
                  <c:v>2.8825185155073485E-2</c:v>
                </c:pt>
                <c:pt idx="5">
                  <c:v>-3.5288561070683566E-2</c:v>
                </c:pt>
                <c:pt idx="6">
                  <c:v>1.1763678728495279</c:v>
                </c:pt>
                <c:pt idx="7">
                  <c:v>1.0836549803422058</c:v>
                </c:pt>
                <c:pt idx="8">
                  <c:v>0.86924736485360898</c:v>
                </c:pt>
                <c:pt idx="9">
                  <c:v>0.66254270400729243</c:v>
                </c:pt>
                <c:pt idx="10">
                  <c:v>0.42326619783466191</c:v>
                </c:pt>
                <c:pt idx="11">
                  <c:v>0.30806912622027183</c:v>
                </c:pt>
              </c:numCache>
            </c:numRef>
          </c:xVal>
          <c:yVal>
            <c:numRef>
              <c:f>Sheet1!$I$137:$I$148</c:f>
              <c:numCache>
                <c:formatCode>General</c:formatCode>
                <c:ptCount val="12"/>
                <c:pt idx="0">
                  <c:v>6102</c:v>
                </c:pt>
                <c:pt idx="1">
                  <c:v>6497.5</c:v>
                </c:pt>
                <c:pt idx="2">
                  <c:v>7717.5</c:v>
                </c:pt>
                <c:pt idx="3">
                  <c:v>8854.5</c:v>
                </c:pt>
                <c:pt idx="4">
                  <c:v>11443</c:v>
                </c:pt>
                <c:pt idx="5">
                  <c:v>11683.25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5-1D4C-8C04-430AF0715EFE}"/>
            </c:ext>
          </c:extLst>
        </c:ser>
        <c:ser>
          <c:idx val="1"/>
          <c:order val="1"/>
          <c:tx>
            <c:strRef>
              <c:f>Sheet1!$J$136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Sheet1!$H$137:$H$148</c:f>
              <c:numCache>
                <c:formatCode>General</c:formatCode>
                <c:ptCount val="12"/>
                <c:pt idx="0">
                  <c:v>1.2191063618859541</c:v>
                </c:pt>
                <c:pt idx="1">
                  <c:v>1.1318775020415326</c:v>
                </c:pt>
                <c:pt idx="2">
                  <c:v>0.85854467699266768</c:v>
                </c:pt>
                <c:pt idx="3">
                  <c:v>0.47203488195863952</c:v>
                </c:pt>
                <c:pt idx="4">
                  <c:v>2.8825185155073485E-2</c:v>
                </c:pt>
                <c:pt idx="5">
                  <c:v>-3.5288561070683566E-2</c:v>
                </c:pt>
                <c:pt idx="6">
                  <c:v>1.1763678728495279</c:v>
                </c:pt>
                <c:pt idx="7">
                  <c:v>1.0836549803422058</c:v>
                </c:pt>
                <c:pt idx="8">
                  <c:v>0.86924736485360898</c:v>
                </c:pt>
                <c:pt idx="9">
                  <c:v>0.66254270400729243</c:v>
                </c:pt>
                <c:pt idx="10">
                  <c:v>0.42326619783466191</c:v>
                </c:pt>
                <c:pt idx="11">
                  <c:v>0.30806912622027183</c:v>
                </c:pt>
              </c:numCache>
            </c:numRef>
          </c:xVal>
          <c:yVal>
            <c:numRef>
              <c:f>Sheet1!$J$137:$J$148</c:f>
              <c:numCache>
                <c:formatCode>General</c:formatCode>
                <c:ptCount val="12"/>
                <c:pt idx="6">
                  <c:v>5756.5</c:v>
                </c:pt>
                <c:pt idx="7">
                  <c:v>6069</c:v>
                </c:pt>
                <c:pt idx="8">
                  <c:v>6629.5</c:v>
                </c:pt>
                <c:pt idx="9">
                  <c:v>7214.25</c:v>
                </c:pt>
                <c:pt idx="10">
                  <c:v>8521.75</c:v>
                </c:pt>
                <c:pt idx="11">
                  <c:v>8796.75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5-1D4C-8C04-430AF07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36368"/>
        <c:axId val="1676383200"/>
      </c:scatterChart>
      <c:valAx>
        <c:axId val="16762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83200"/>
        <c:crosses val="autoZero"/>
        <c:crossBetween val="midCat"/>
      </c:valAx>
      <c:valAx>
        <c:axId val="1676383200"/>
        <c:scaling>
          <c:orientation val="minMax"/>
          <c:max val="12000"/>
          <c:min val="4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85</xdr:row>
      <xdr:rowOff>82550</xdr:rowOff>
    </xdr:from>
    <xdr:to>
      <xdr:col>16</xdr:col>
      <xdr:colOff>450850</xdr:colOff>
      <xdr:row>99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2F8A4-BAB9-BD7C-65C5-FEC7BDF59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603250</xdr:colOff>
      <xdr:row>100</xdr:row>
      <xdr:rowOff>95250</xdr:rowOff>
    </xdr:from>
    <xdr:to>
      <xdr:col>16</xdr:col>
      <xdr:colOff>425450</xdr:colOff>
      <xdr:row>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F3827-09F0-5033-3790-09A756C72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117</xdr:row>
      <xdr:rowOff>57150</xdr:rowOff>
    </xdr:from>
    <xdr:to>
      <xdr:col>16</xdr:col>
      <xdr:colOff>355600</xdr:colOff>
      <xdr:row>131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96C30-5EB3-E35F-C7C3-E6B7DAE7B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158750</xdr:colOff>
      <xdr:row>134</xdr:row>
      <xdr:rowOff>19050</xdr:rowOff>
    </xdr:from>
    <xdr:to>
      <xdr:col>16</xdr:col>
      <xdr:colOff>654050</xdr:colOff>
      <xdr:row>148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E6DFB2-D2D5-118F-0E26-FDC3B282F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8"/>
  <sheetViews>
    <sheetView tabSelected="1" topLeftCell="A126" workbookViewId="0">
      <selection activeCell="S152" sqref="S152"/>
    </sheetView>
  </sheetViews>
  <sheetFormatPr baseColWidth="10" defaultColWidth="8.83203125" defaultRowHeight="15" x14ac:dyDescent="0.2"/>
  <cols>
    <col min="1" max="1" width="11.33203125" bestFit="1" customWidth="1"/>
    <col min="2" max="2" width="18.5" customWidth="1"/>
    <col min="5" max="5" width="17.66406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124</v>
      </c>
      <c r="P1" s="3" t="s">
        <v>125</v>
      </c>
      <c r="Q1" s="3" t="s">
        <v>126</v>
      </c>
    </row>
    <row r="2" spans="1:17" x14ac:dyDescent="0.2">
      <c r="A2" t="s">
        <v>36</v>
      </c>
      <c r="B2" t="s">
        <v>66</v>
      </c>
      <c r="C2" t="s">
        <v>90</v>
      </c>
      <c r="D2" t="s">
        <v>121</v>
      </c>
      <c r="E2" s="2">
        <v>44813.754166666673</v>
      </c>
      <c r="F2">
        <v>2009</v>
      </c>
      <c r="G2">
        <v>2015</v>
      </c>
      <c r="H2">
        <v>1978</v>
      </c>
      <c r="I2">
        <v>60290</v>
      </c>
      <c r="J2">
        <v>13630</v>
      </c>
      <c r="K2">
        <v>6821</v>
      </c>
      <c r="L2">
        <v>6432</v>
      </c>
      <c r="M2">
        <v>2342</v>
      </c>
    </row>
    <row r="3" spans="1:17" x14ac:dyDescent="0.2">
      <c r="A3" t="s">
        <v>37</v>
      </c>
      <c r="B3" t="s">
        <v>66</v>
      </c>
      <c r="C3" t="s">
        <v>91</v>
      </c>
      <c r="D3" t="s">
        <v>121</v>
      </c>
      <c r="E3" s="2">
        <v>44813.754861111112</v>
      </c>
      <c r="F3">
        <v>2037</v>
      </c>
      <c r="G3">
        <v>2044</v>
      </c>
      <c r="H3">
        <v>1978</v>
      </c>
      <c r="I3">
        <v>60290</v>
      </c>
      <c r="J3">
        <v>15160</v>
      </c>
      <c r="K3">
        <v>6968</v>
      </c>
      <c r="L3">
        <v>6623</v>
      </c>
      <c r="M3">
        <v>2274</v>
      </c>
    </row>
    <row r="4" spans="1:17" x14ac:dyDescent="0.2">
      <c r="A4" t="s">
        <v>38</v>
      </c>
      <c r="B4" t="s">
        <v>66</v>
      </c>
      <c r="C4" t="s">
        <v>92</v>
      </c>
      <c r="D4" t="s">
        <v>121</v>
      </c>
      <c r="E4" s="2">
        <v>44813.756249999999</v>
      </c>
      <c r="F4">
        <v>1858</v>
      </c>
      <c r="G4">
        <v>1864</v>
      </c>
      <c r="H4">
        <v>1978</v>
      </c>
      <c r="I4">
        <v>60290</v>
      </c>
      <c r="J4">
        <v>13780</v>
      </c>
      <c r="K4">
        <v>6869</v>
      </c>
      <c r="L4">
        <v>6571</v>
      </c>
      <c r="M4">
        <v>2078</v>
      </c>
    </row>
    <row r="5" spans="1:17" x14ac:dyDescent="0.2">
      <c r="A5" t="s">
        <v>39</v>
      </c>
      <c r="B5" t="s">
        <v>66</v>
      </c>
      <c r="C5" t="s">
        <v>93</v>
      </c>
      <c r="D5" t="s">
        <v>121</v>
      </c>
      <c r="E5" s="2">
        <v>44813.756944444453</v>
      </c>
      <c r="F5">
        <v>2015</v>
      </c>
      <c r="G5">
        <v>2022</v>
      </c>
      <c r="H5">
        <v>1978</v>
      </c>
      <c r="I5">
        <v>60290</v>
      </c>
      <c r="J5">
        <v>14970</v>
      </c>
      <c r="K5">
        <v>7053</v>
      </c>
      <c r="L5">
        <v>6615</v>
      </c>
      <c r="M5">
        <v>2605</v>
      </c>
    </row>
    <row r="6" spans="1:17" x14ac:dyDescent="0.2">
      <c r="A6" t="s">
        <v>40</v>
      </c>
      <c r="B6" t="s">
        <v>66</v>
      </c>
      <c r="C6" t="s">
        <v>94</v>
      </c>
      <c r="D6" t="s">
        <v>121</v>
      </c>
      <c r="E6" s="2">
        <v>44813.757638888892</v>
      </c>
      <c r="F6">
        <v>1899</v>
      </c>
      <c r="G6">
        <v>1905</v>
      </c>
      <c r="H6">
        <v>1978</v>
      </c>
      <c r="I6">
        <v>60290</v>
      </c>
      <c r="J6">
        <v>14150</v>
      </c>
      <c r="K6">
        <v>7069</v>
      </c>
      <c r="L6">
        <v>6710</v>
      </c>
      <c r="M6">
        <v>2411</v>
      </c>
    </row>
    <row r="7" spans="1:17" x14ac:dyDescent="0.2">
      <c r="A7" t="s">
        <v>41</v>
      </c>
      <c r="B7" t="s">
        <v>66</v>
      </c>
      <c r="C7" t="s">
        <v>95</v>
      </c>
      <c r="D7" t="s">
        <v>121</v>
      </c>
      <c r="E7" s="2">
        <v>44813.759027777778</v>
      </c>
      <c r="F7">
        <v>1784</v>
      </c>
      <c r="G7">
        <v>1789</v>
      </c>
      <c r="H7">
        <v>1978</v>
      </c>
      <c r="I7">
        <v>60290</v>
      </c>
      <c r="J7">
        <v>13230</v>
      </c>
      <c r="K7">
        <v>7163</v>
      </c>
      <c r="L7">
        <v>6848</v>
      </c>
      <c r="M7">
        <v>2362</v>
      </c>
    </row>
    <row r="8" spans="1:17" x14ac:dyDescent="0.2">
      <c r="A8" t="s">
        <v>122</v>
      </c>
      <c r="J8">
        <f>AVERAGE(J2:J7)</f>
        <v>14153.333333333334</v>
      </c>
      <c r="K8">
        <f>AVERAGE(K2:K7)</f>
        <v>6990.5</v>
      </c>
      <c r="L8">
        <f>AVERAGE(L2:L7)</f>
        <v>6633.166666666667</v>
      </c>
    </row>
    <row r="12" spans="1:17" x14ac:dyDescent="0.2">
      <c r="A12" t="s">
        <v>42</v>
      </c>
      <c r="B12" t="s">
        <v>66</v>
      </c>
      <c r="C12" t="s">
        <v>96</v>
      </c>
      <c r="D12" t="s">
        <v>120</v>
      </c>
      <c r="E12" s="2">
        <v>44817.893055555563</v>
      </c>
      <c r="F12">
        <v>24611</v>
      </c>
      <c r="G12">
        <v>26902</v>
      </c>
      <c r="H12">
        <v>1978</v>
      </c>
      <c r="I12">
        <v>60290</v>
      </c>
      <c r="J12">
        <v>464200</v>
      </c>
      <c r="K12">
        <v>6084</v>
      </c>
      <c r="L12">
        <v>5721</v>
      </c>
      <c r="M12">
        <v>2086</v>
      </c>
      <c r="O12" s="4">
        <f>E12-$E$2</f>
        <v>4.1388888888905058</v>
      </c>
      <c r="P12" s="4">
        <f>J12/$J$8</f>
        <v>32.797927461139892</v>
      </c>
      <c r="Q12" s="4">
        <f>LOG(P12,2)/O12</f>
        <v>1.216638784521098</v>
      </c>
    </row>
    <row r="13" spans="1:17" x14ac:dyDescent="0.2">
      <c r="A13" t="s">
        <v>43</v>
      </c>
      <c r="B13" t="s">
        <v>66</v>
      </c>
      <c r="C13" t="s">
        <v>97</v>
      </c>
      <c r="D13" t="s">
        <v>120</v>
      </c>
      <c r="E13" s="2">
        <v>44817.895138888889</v>
      </c>
      <c r="F13">
        <v>24603</v>
      </c>
      <c r="G13">
        <v>27013</v>
      </c>
      <c r="H13">
        <v>1978</v>
      </c>
      <c r="I13">
        <v>60290</v>
      </c>
      <c r="J13">
        <v>461600</v>
      </c>
      <c r="K13">
        <v>5990</v>
      </c>
      <c r="L13">
        <v>5621</v>
      </c>
      <c r="M13">
        <v>2110</v>
      </c>
      <c r="O13" s="4">
        <f>E12-$E$2</f>
        <v>4.1388888888905058</v>
      </c>
      <c r="P13" s="4">
        <f t="shared" ref="P13:P15" si="0">J13/$J$8</f>
        <v>32.614225153085258</v>
      </c>
      <c r="Q13" s="4">
        <f t="shared" ref="Q13:Q15" si="1">LOG(P13,2)/O13</f>
        <v>1.2146809405401326</v>
      </c>
    </row>
    <row r="14" spans="1:17" x14ac:dyDescent="0.2">
      <c r="A14" t="s">
        <v>44</v>
      </c>
      <c r="B14" t="s">
        <v>66</v>
      </c>
      <c r="C14" t="s">
        <v>98</v>
      </c>
      <c r="D14" t="s">
        <v>120</v>
      </c>
      <c r="E14" s="2">
        <v>44817.899305555547</v>
      </c>
      <c r="F14">
        <v>25401</v>
      </c>
      <c r="G14">
        <v>27936</v>
      </c>
      <c r="H14">
        <v>1978</v>
      </c>
      <c r="I14">
        <v>60290</v>
      </c>
      <c r="J14">
        <v>474700</v>
      </c>
      <c r="K14">
        <v>6157</v>
      </c>
      <c r="L14">
        <v>5763</v>
      </c>
      <c r="M14">
        <v>2139</v>
      </c>
      <c r="O14" s="4">
        <f>E12-$E$2</f>
        <v>4.1388888888905058</v>
      </c>
      <c r="P14" s="4">
        <f t="shared" si="0"/>
        <v>33.539802166745169</v>
      </c>
      <c r="Q14" s="4">
        <f t="shared" si="1"/>
        <v>1.2244354487832305</v>
      </c>
    </row>
    <row r="15" spans="1:17" x14ac:dyDescent="0.2">
      <c r="A15" t="s">
        <v>45</v>
      </c>
      <c r="B15" t="s">
        <v>66</v>
      </c>
      <c r="C15" t="s">
        <v>99</v>
      </c>
      <c r="D15" t="s">
        <v>120</v>
      </c>
      <c r="E15" s="2">
        <v>44817.9</v>
      </c>
      <c r="F15">
        <v>24876</v>
      </c>
      <c r="G15">
        <v>27377</v>
      </c>
      <c r="H15">
        <v>1978</v>
      </c>
      <c r="I15">
        <v>60290</v>
      </c>
      <c r="J15">
        <v>469600</v>
      </c>
      <c r="K15">
        <v>6177</v>
      </c>
      <c r="L15">
        <v>5802</v>
      </c>
      <c r="M15">
        <v>2130</v>
      </c>
      <c r="O15" s="4">
        <f>E12-$E$2</f>
        <v>4.1388888888905058</v>
      </c>
      <c r="P15" s="4">
        <f t="shared" si="0"/>
        <v>33.17946302402261</v>
      </c>
      <c r="Q15" s="4">
        <f t="shared" si="1"/>
        <v>1.2206702736993549</v>
      </c>
    </row>
    <row r="16" spans="1:17" x14ac:dyDescent="0.2">
      <c r="A16" t="s">
        <v>122</v>
      </c>
      <c r="J16">
        <f>AVERAGE(J12:J15)</f>
        <v>467525</v>
      </c>
      <c r="K16">
        <f t="shared" ref="K16:L16" si="2">AVERAGE(K12:K15)</f>
        <v>6102</v>
      </c>
      <c r="L16">
        <f t="shared" si="2"/>
        <v>5726.75</v>
      </c>
      <c r="O16" s="4"/>
      <c r="Q16" s="4">
        <f>AVERAGE(Q12:Q15)</f>
        <v>1.2191063618859541</v>
      </c>
    </row>
    <row r="17" spans="1:17" x14ac:dyDescent="0.2">
      <c r="O17" s="4"/>
    </row>
    <row r="18" spans="1:17" x14ac:dyDescent="0.2">
      <c r="A18" t="s">
        <v>50</v>
      </c>
      <c r="B18" t="s">
        <v>66</v>
      </c>
      <c r="C18" t="s">
        <v>104</v>
      </c>
      <c r="D18" t="s">
        <v>120</v>
      </c>
      <c r="E18" s="2">
        <v>44817.895833333343</v>
      </c>
      <c r="F18">
        <v>20005</v>
      </c>
      <c r="G18">
        <v>21632</v>
      </c>
      <c r="H18">
        <v>1978</v>
      </c>
      <c r="I18">
        <v>60290</v>
      </c>
      <c r="J18">
        <v>356700</v>
      </c>
      <c r="K18">
        <v>6276</v>
      </c>
      <c r="L18">
        <v>5877</v>
      </c>
      <c r="M18">
        <v>2241</v>
      </c>
      <c r="O18" s="4">
        <f>E12-$E$2</f>
        <v>4.1388888888905058</v>
      </c>
      <c r="P18" s="4">
        <f>J18/$J$8</f>
        <v>25.202543570419216</v>
      </c>
      <c r="Q18" s="4">
        <f>LOG(P18,2)/O18</f>
        <v>1.1248181734634419</v>
      </c>
    </row>
    <row r="19" spans="1:17" x14ac:dyDescent="0.2">
      <c r="A19" t="s">
        <v>51</v>
      </c>
      <c r="B19" t="s">
        <v>66</v>
      </c>
      <c r="C19" t="s">
        <v>105</v>
      </c>
      <c r="D19" t="s">
        <v>120</v>
      </c>
      <c r="E19" s="2">
        <v>44817.895138888889</v>
      </c>
      <c r="F19">
        <v>19630</v>
      </c>
      <c r="G19">
        <v>21232</v>
      </c>
      <c r="H19">
        <v>1978</v>
      </c>
      <c r="I19">
        <v>60290</v>
      </c>
      <c r="J19">
        <v>349600</v>
      </c>
      <c r="K19">
        <v>6677</v>
      </c>
      <c r="L19">
        <v>6261</v>
      </c>
      <c r="M19">
        <v>2449</v>
      </c>
      <c r="O19" s="4">
        <f>E12-$E$2</f>
        <v>4.1388888888905058</v>
      </c>
      <c r="P19" s="4">
        <f t="shared" ref="P19:P21" si="3">J19/$J$8</f>
        <v>24.700894959962316</v>
      </c>
      <c r="Q19" s="4">
        <f t="shared" ref="Q19:Q21" si="4">LOG(P19,2)/O19</f>
        <v>1.1178100049078492</v>
      </c>
    </row>
    <row r="20" spans="1:17" x14ac:dyDescent="0.2">
      <c r="A20" t="s">
        <v>52</v>
      </c>
      <c r="B20" t="s">
        <v>66</v>
      </c>
      <c r="C20" t="s">
        <v>106</v>
      </c>
      <c r="D20" t="s">
        <v>120</v>
      </c>
      <c r="E20" s="2">
        <v>44817.900694444441</v>
      </c>
      <c r="F20">
        <v>20735</v>
      </c>
      <c r="G20">
        <v>22501</v>
      </c>
      <c r="H20">
        <v>1978</v>
      </c>
      <c r="I20">
        <v>60290</v>
      </c>
      <c r="J20">
        <v>376600</v>
      </c>
      <c r="K20">
        <v>6538</v>
      </c>
      <c r="L20">
        <v>6119</v>
      </c>
      <c r="M20">
        <v>2367</v>
      </c>
      <c r="O20" s="4">
        <f>E12-$E$2</f>
        <v>4.1388888888905058</v>
      </c>
      <c r="P20" s="4">
        <f t="shared" si="3"/>
        <v>26.608572774375883</v>
      </c>
      <c r="Q20" s="4">
        <f t="shared" si="4"/>
        <v>1.1437415575527432</v>
      </c>
    </row>
    <row r="21" spans="1:17" x14ac:dyDescent="0.2">
      <c r="A21" t="s">
        <v>53</v>
      </c>
      <c r="B21" t="s">
        <v>66</v>
      </c>
      <c r="C21" t="s">
        <v>107</v>
      </c>
      <c r="D21" t="s">
        <v>120</v>
      </c>
      <c r="E21" s="2">
        <v>44817.900694444441</v>
      </c>
      <c r="F21">
        <v>20771</v>
      </c>
      <c r="G21">
        <v>22550</v>
      </c>
      <c r="H21">
        <v>1978</v>
      </c>
      <c r="I21">
        <v>60290</v>
      </c>
      <c r="J21">
        <v>373800</v>
      </c>
      <c r="K21">
        <v>6499</v>
      </c>
      <c r="L21">
        <v>6046</v>
      </c>
      <c r="M21">
        <v>2472</v>
      </c>
      <c r="O21" s="4">
        <f>E12-$E$2</f>
        <v>4.1388888888905058</v>
      </c>
      <c r="P21" s="4">
        <f t="shared" si="3"/>
        <v>26.410739519547807</v>
      </c>
      <c r="Q21" s="4">
        <f t="shared" si="4"/>
        <v>1.1411402722420962</v>
      </c>
    </row>
    <row r="22" spans="1:17" x14ac:dyDescent="0.2">
      <c r="A22" t="s">
        <v>122</v>
      </c>
      <c r="J22">
        <f>AVERAGE(J18:J21)</f>
        <v>364175</v>
      </c>
      <c r="K22">
        <f t="shared" ref="K22" si="5">AVERAGE(K18:K21)</f>
        <v>6497.5</v>
      </c>
      <c r="L22">
        <f t="shared" ref="L22" si="6">AVERAGE(L18:L21)</f>
        <v>6075.75</v>
      </c>
      <c r="O22" s="4"/>
      <c r="Q22" s="4">
        <f>AVERAGE(Q18:Q21)</f>
        <v>1.1318775020415326</v>
      </c>
    </row>
    <row r="23" spans="1:17" x14ac:dyDescent="0.2">
      <c r="O23" s="4"/>
    </row>
    <row r="24" spans="1:17" x14ac:dyDescent="0.2">
      <c r="A24" t="s">
        <v>54</v>
      </c>
      <c r="B24" t="s">
        <v>66</v>
      </c>
      <c r="C24" t="s">
        <v>108</v>
      </c>
      <c r="D24" t="s">
        <v>120</v>
      </c>
      <c r="E24" s="2">
        <v>44817.897222222222</v>
      </c>
      <c r="F24">
        <v>10761</v>
      </c>
      <c r="G24">
        <v>11263</v>
      </c>
      <c r="H24">
        <v>1978</v>
      </c>
      <c r="I24">
        <v>60290</v>
      </c>
      <c r="J24">
        <v>168900</v>
      </c>
      <c r="K24">
        <v>7813</v>
      </c>
      <c r="L24">
        <v>7114</v>
      </c>
      <c r="M24">
        <v>3590</v>
      </c>
      <c r="O24" s="4">
        <f>E12-$E$2</f>
        <v>4.1388888888905058</v>
      </c>
      <c r="P24" s="4">
        <f>J24/$J$8</f>
        <v>11.933584550164861</v>
      </c>
      <c r="Q24" s="4">
        <f>LOG(P24,2)/O24</f>
        <v>0.86423087174572244</v>
      </c>
    </row>
    <row r="25" spans="1:17" x14ac:dyDescent="0.2">
      <c r="A25" t="s">
        <v>55</v>
      </c>
      <c r="B25" t="s">
        <v>66</v>
      </c>
      <c r="C25" t="s">
        <v>109</v>
      </c>
      <c r="D25" t="s">
        <v>120</v>
      </c>
      <c r="E25" s="2">
        <v>44817.897222222222</v>
      </c>
      <c r="F25">
        <v>9274</v>
      </c>
      <c r="G25">
        <v>9636</v>
      </c>
      <c r="H25">
        <v>1978</v>
      </c>
      <c r="I25">
        <v>60290</v>
      </c>
      <c r="J25">
        <v>146700</v>
      </c>
      <c r="K25">
        <v>7620</v>
      </c>
      <c r="L25">
        <v>6920</v>
      </c>
      <c r="M25">
        <v>3331</v>
      </c>
      <c r="O25" s="4">
        <f>E12-$E$2</f>
        <v>4.1388888888905058</v>
      </c>
      <c r="P25" s="4">
        <f t="shared" ref="P25:P27" si="7">J25/$J$8</f>
        <v>10.365049458313706</v>
      </c>
      <c r="Q25" s="4">
        <f t="shared" ref="Q25:Q27" si="8">LOG(P25,2)/O25</f>
        <v>0.81511129821146089</v>
      </c>
    </row>
    <row r="26" spans="1:17" x14ac:dyDescent="0.2">
      <c r="A26" t="s">
        <v>56</v>
      </c>
      <c r="B26" t="s">
        <v>66</v>
      </c>
      <c r="C26" t="s">
        <v>110</v>
      </c>
      <c r="D26" t="s">
        <v>120</v>
      </c>
      <c r="E26" s="2">
        <v>44817.901388888888</v>
      </c>
      <c r="F26">
        <v>10959</v>
      </c>
      <c r="G26">
        <v>11473</v>
      </c>
      <c r="H26">
        <v>1978</v>
      </c>
      <c r="I26">
        <v>60290</v>
      </c>
      <c r="J26">
        <v>168600</v>
      </c>
      <c r="K26">
        <v>7713</v>
      </c>
      <c r="L26">
        <v>7050</v>
      </c>
      <c r="M26">
        <v>3382</v>
      </c>
      <c r="O26" s="4">
        <f>E12-$E$2</f>
        <v>4.1388888888905058</v>
      </c>
      <c r="P26" s="4">
        <f t="shared" si="7"/>
        <v>11.912388130004709</v>
      </c>
      <c r="Q26" s="4">
        <f t="shared" si="8"/>
        <v>0.86361119049112589</v>
      </c>
    </row>
    <row r="27" spans="1:17" x14ac:dyDescent="0.2">
      <c r="A27" t="s">
        <v>57</v>
      </c>
      <c r="B27" t="s">
        <v>66</v>
      </c>
      <c r="C27" t="s">
        <v>111</v>
      </c>
      <c r="D27" t="s">
        <v>120</v>
      </c>
      <c r="E27" s="2">
        <v>44817.902083333327</v>
      </c>
      <c r="F27">
        <v>11396</v>
      </c>
      <c r="G27">
        <v>11932</v>
      </c>
      <c r="H27">
        <v>1978</v>
      </c>
      <c r="I27">
        <v>60290</v>
      </c>
      <c r="J27">
        <v>182500</v>
      </c>
      <c r="K27">
        <v>7724</v>
      </c>
      <c r="L27">
        <v>7028</v>
      </c>
      <c r="M27">
        <v>3507</v>
      </c>
      <c r="O27" s="4">
        <f>E12-$E$2</f>
        <v>4.1388888888905058</v>
      </c>
      <c r="P27" s="4">
        <f t="shared" si="7"/>
        <v>12.89448893075836</v>
      </c>
      <c r="Q27" s="4">
        <f t="shared" si="8"/>
        <v>0.89122534752236171</v>
      </c>
    </row>
    <row r="28" spans="1:17" x14ac:dyDescent="0.2">
      <c r="A28" t="s">
        <v>122</v>
      </c>
      <c r="J28">
        <f>AVERAGE(J24:J27)</f>
        <v>166675</v>
      </c>
      <c r="K28">
        <f t="shared" ref="K28" si="9">AVERAGE(K24:K27)</f>
        <v>7717.5</v>
      </c>
      <c r="L28">
        <f t="shared" ref="L28" si="10">AVERAGE(L24:L27)</f>
        <v>7028</v>
      </c>
      <c r="O28" s="4"/>
      <c r="Q28" s="4">
        <f>AVERAGE(Q24:Q27)</f>
        <v>0.85854467699266768</v>
      </c>
    </row>
    <row r="29" spans="1:17" x14ac:dyDescent="0.2">
      <c r="O29" s="4"/>
    </row>
    <row r="30" spans="1:17" x14ac:dyDescent="0.2">
      <c r="A30" t="s">
        <v>58</v>
      </c>
      <c r="B30" t="s">
        <v>66</v>
      </c>
      <c r="C30" t="s">
        <v>112</v>
      </c>
      <c r="D30" t="s">
        <v>120</v>
      </c>
      <c r="E30" s="2">
        <v>44818.720138888893</v>
      </c>
      <c r="F30">
        <v>5415</v>
      </c>
      <c r="G30">
        <v>5510</v>
      </c>
      <c r="H30">
        <v>1978</v>
      </c>
      <c r="I30">
        <v>60290</v>
      </c>
      <c r="J30">
        <v>69160</v>
      </c>
      <c r="K30">
        <v>8691</v>
      </c>
      <c r="L30">
        <v>7457</v>
      </c>
      <c r="M30">
        <v>4935</v>
      </c>
      <c r="O30" s="4">
        <f>E30-$E$2</f>
        <v>4.9659722222204437</v>
      </c>
      <c r="P30" s="4">
        <f>J30/$J$8</f>
        <v>4.8864813942534147</v>
      </c>
      <c r="Q30" s="4">
        <f>LOG(P30,2)/O30</f>
        <v>0.46089585201800964</v>
      </c>
    </row>
    <row r="31" spans="1:17" x14ac:dyDescent="0.2">
      <c r="A31" t="s">
        <v>59</v>
      </c>
      <c r="B31" t="s">
        <v>66</v>
      </c>
      <c r="C31" t="s">
        <v>113</v>
      </c>
      <c r="D31" t="s">
        <v>120</v>
      </c>
      <c r="E31" s="2">
        <v>44818.720833333333</v>
      </c>
      <c r="F31">
        <v>4701</v>
      </c>
      <c r="G31">
        <v>4783</v>
      </c>
      <c r="H31">
        <v>1978</v>
      </c>
      <c r="I31">
        <v>60290</v>
      </c>
      <c r="J31">
        <v>62820</v>
      </c>
      <c r="K31">
        <v>9102</v>
      </c>
      <c r="L31">
        <v>7800</v>
      </c>
      <c r="M31">
        <v>5051</v>
      </c>
      <c r="O31" s="4">
        <f>E30-$E$2</f>
        <v>4.9659722222204437</v>
      </c>
      <c r="P31" s="4">
        <f t="shared" ref="P31:P33" si="11">J31/$J$8</f>
        <v>4.4385303815355623</v>
      </c>
      <c r="Q31" s="4">
        <f t="shared" ref="Q31:Q33" si="12">LOG(P31,2)/O31</f>
        <v>0.43296296802610251</v>
      </c>
    </row>
    <row r="32" spans="1:17" x14ac:dyDescent="0.2">
      <c r="A32" t="s">
        <v>60</v>
      </c>
      <c r="B32" t="s">
        <v>66</v>
      </c>
      <c r="C32" t="s">
        <v>114</v>
      </c>
      <c r="D32" t="s">
        <v>120</v>
      </c>
      <c r="E32" s="2">
        <v>44818.724305555559</v>
      </c>
      <c r="F32">
        <v>5557</v>
      </c>
      <c r="G32">
        <v>5669</v>
      </c>
      <c r="H32">
        <v>1978</v>
      </c>
      <c r="I32">
        <v>60290</v>
      </c>
      <c r="J32">
        <v>78120</v>
      </c>
      <c r="K32">
        <v>8833</v>
      </c>
      <c r="L32">
        <v>7499</v>
      </c>
      <c r="M32">
        <v>5030</v>
      </c>
      <c r="O32" s="4">
        <f>E30-$E$2</f>
        <v>4.9659722222204437</v>
      </c>
      <c r="P32" s="4">
        <f t="shared" si="11"/>
        <v>5.5195478097032495</v>
      </c>
      <c r="Q32" s="4">
        <f t="shared" si="12"/>
        <v>0.49628752808459969</v>
      </c>
    </row>
    <row r="33" spans="1:17" x14ac:dyDescent="0.2">
      <c r="A33" t="s">
        <v>61</v>
      </c>
      <c r="B33" t="s">
        <v>66</v>
      </c>
      <c r="C33" t="s">
        <v>115</v>
      </c>
      <c r="D33" t="s">
        <v>120</v>
      </c>
      <c r="E33" s="2">
        <v>44818.724999999999</v>
      </c>
      <c r="F33">
        <v>5732</v>
      </c>
      <c r="G33">
        <v>5854</v>
      </c>
      <c r="H33">
        <v>1978</v>
      </c>
      <c r="I33">
        <v>60290</v>
      </c>
      <c r="J33">
        <v>78580</v>
      </c>
      <c r="K33">
        <v>8792</v>
      </c>
      <c r="L33">
        <v>7559</v>
      </c>
      <c r="M33">
        <v>4852</v>
      </c>
      <c r="O33" s="4">
        <f>E30-$E$2</f>
        <v>4.9659722222204437</v>
      </c>
      <c r="P33" s="4">
        <f t="shared" si="11"/>
        <v>5.5520489872821477</v>
      </c>
      <c r="Q33" s="4">
        <f t="shared" si="12"/>
        <v>0.49799317970584611</v>
      </c>
    </row>
    <row r="34" spans="1:17" x14ac:dyDescent="0.2">
      <c r="A34" t="s">
        <v>122</v>
      </c>
      <c r="J34">
        <f>AVERAGE(J30:J33)</f>
        <v>72170</v>
      </c>
      <c r="K34">
        <f t="shared" ref="K34" si="13">AVERAGE(K30:K33)</f>
        <v>8854.5</v>
      </c>
      <c r="L34">
        <f t="shared" ref="L34" si="14">AVERAGE(L30:L33)</f>
        <v>7578.75</v>
      </c>
      <c r="O34" s="4"/>
      <c r="Q34" s="4">
        <f>AVERAGE(Q30:Q33)</f>
        <v>0.47203488195863952</v>
      </c>
    </row>
    <row r="35" spans="1:17" x14ac:dyDescent="0.2">
      <c r="O35" s="4"/>
    </row>
    <row r="36" spans="1:17" x14ac:dyDescent="0.2">
      <c r="A36" t="s">
        <v>62</v>
      </c>
      <c r="B36" t="s">
        <v>66</v>
      </c>
      <c r="C36" t="s">
        <v>116</v>
      </c>
      <c r="D36" t="s">
        <v>120</v>
      </c>
      <c r="E36" s="2">
        <v>44818.722222222219</v>
      </c>
      <c r="F36">
        <v>1974</v>
      </c>
      <c r="G36">
        <v>1985</v>
      </c>
      <c r="H36">
        <v>1978</v>
      </c>
      <c r="I36">
        <v>60290</v>
      </c>
      <c r="J36">
        <v>15620</v>
      </c>
      <c r="K36">
        <v>11087</v>
      </c>
      <c r="L36">
        <v>10136</v>
      </c>
      <c r="M36">
        <v>5109</v>
      </c>
      <c r="O36" s="4">
        <f>E30-$E$2</f>
        <v>4.9659722222204437</v>
      </c>
      <c r="P36" s="4">
        <f>J36/$J$8</f>
        <v>1.1036269430051813</v>
      </c>
      <c r="Q36" s="4">
        <f>LOG(P36,2)/O36</f>
        <v>2.8645464894314715E-2</v>
      </c>
    </row>
    <row r="37" spans="1:17" x14ac:dyDescent="0.2">
      <c r="A37" t="s">
        <v>63</v>
      </c>
      <c r="B37" t="s">
        <v>66</v>
      </c>
      <c r="C37" t="s">
        <v>117</v>
      </c>
      <c r="D37" t="s">
        <v>120</v>
      </c>
      <c r="E37" s="2">
        <v>44818.72152777778</v>
      </c>
      <c r="F37">
        <v>2356</v>
      </c>
      <c r="G37">
        <v>2374</v>
      </c>
      <c r="H37">
        <v>1978</v>
      </c>
      <c r="I37">
        <v>60290</v>
      </c>
      <c r="J37">
        <v>16400</v>
      </c>
      <c r="K37">
        <v>11220</v>
      </c>
      <c r="L37">
        <v>10267</v>
      </c>
      <c r="M37">
        <v>5711</v>
      </c>
      <c r="O37" s="4">
        <f>E30-$E$2</f>
        <v>4.9659722222204437</v>
      </c>
      <c r="P37" s="4">
        <f t="shared" ref="P37:P39" si="15">J37/$J$8</f>
        <v>1.1587376354215733</v>
      </c>
      <c r="Q37" s="4">
        <f t="shared" ref="Q37:Q39" si="16">LOG(P37,2)/O37</f>
        <v>4.280208080305873E-2</v>
      </c>
    </row>
    <row r="38" spans="1:17" x14ac:dyDescent="0.2">
      <c r="A38" t="s">
        <v>64</v>
      </c>
      <c r="B38" t="s">
        <v>66</v>
      </c>
      <c r="C38" t="s">
        <v>118</v>
      </c>
      <c r="D38" t="s">
        <v>120</v>
      </c>
      <c r="E38" s="2">
        <v>44818.726388888892</v>
      </c>
      <c r="F38">
        <v>1902</v>
      </c>
      <c r="G38">
        <v>1913</v>
      </c>
      <c r="H38">
        <v>1978</v>
      </c>
      <c r="I38">
        <v>60290</v>
      </c>
      <c r="J38">
        <v>14380</v>
      </c>
      <c r="K38">
        <v>12033</v>
      </c>
      <c r="L38">
        <v>10728</v>
      </c>
      <c r="M38">
        <v>6383</v>
      </c>
      <c r="O38" s="4">
        <f>E30-$E$2</f>
        <v>4.9659722222204437</v>
      </c>
      <c r="P38" s="4">
        <f t="shared" si="15"/>
        <v>1.0160150730098916</v>
      </c>
      <c r="Q38" s="4">
        <f t="shared" si="16"/>
        <v>4.6157739571139056E-3</v>
      </c>
    </row>
    <row r="39" spans="1:17" x14ac:dyDescent="0.2">
      <c r="A39" t="s">
        <v>65</v>
      </c>
      <c r="B39" t="s">
        <v>66</v>
      </c>
      <c r="C39" t="s">
        <v>119</v>
      </c>
      <c r="D39" t="s">
        <v>120</v>
      </c>
      <c r="E39" s="2">
        <v>44818.725694444453</v>
      </c>
      <c r="F39">
        <v>2141</v>
      </c>
      <c r="G39">
        <v>2157</v>
      </c>
      <c r="H39">
        <v>1978</v>
      </c>
      <c r="I39">
        <v>60290</v>
      </c>
      <c r="J39">
        <v>16200</v>
      </c>
      <c r="K39">
        <v>11432</v>
      </c>
      <c r="L39">
        <v>10473</v>
      </c>
      <c r="M39">
        <v>5596</v>
      </c>
      <c r="O39" s="4">
        <f>E30-$E$2</f>
        <v>4.9659722222204437</v>
      </c>
      <c r="P39" s="4">
        <f t="shared" si="15"/>
        <v>1.1446066886481394</v>
      </c>
      <c r="Q39" s="4">
        <f t="shared" si="16"/>
        <v>3.923742096580659E-2</v>
      </c>
    </row>
    <row r="40" spans="1:17" x14ac:dyDescent="0.2">
      <c r="A40" t="s">
        <v>122</v>
      </c>
      <c r="J40">
        <f>AVERAGE(J36:J39)</f>
        <v>15650</v>
      </c>
      <c r="K40">
        <f t="shared" ref="K40" si="17">AVERAGE(K36:K39)</f>
        <v>11443</v>
      </c>
      <c r="L40">
        <f t="shared" ref="L40" si="18">AVERAGE(L36:L39)</f>
        <v>10401</v>
      </c>
      <c r="O40" s="4"/>
      <c r="Q40" s="4">
        <f>AVERAGE(Q36:Q39)</f>
        <v>2.8825185155073485E-2</v>
      </c>
    </row>
    <row r="41" spans="1:17" x14ac:dyDescent="0.2">
      <c r="O41" s="4"/>
    </row>
    <row r="42" spans="1:17" x14ac:dyDescent="0.2">
      <c r="A42" t="s">
        <v>46</v>
      </c>
      <c r="B42" t="s">
        <v>66</v>
      </c>
      <c r="C42" t="s">
        <v>100</v>
      </c>
      <c r="D42" t="s">
        <v>120</v>
      </c>
      <c r="E42" s="2">
        <v>44818.722916666673</v>
      </c>
      <c r="F42">
        <v>1922</v>
      </c>
      <c r="G42">
        <v>1932</v>
      </c>
      <c r="H42">
        <v>1978</v>
      </c>
      <c r="I42">
        <v>60290</v>
      </c>
      <c r="J42">
        <v>12740</v>
      </c>
      <c r="K42">
        <v>11695</v>
      </c>
      <c r="L42">
        <v>10695</v>
      </c>
      <c r="M42">
        <v>6072</v>
      </c>
      <c r="O42" s="4">
        <f>E30-$E$2</f>
        <v>4.9659722222204437</v>
      </c>
      <c r="P42" s="4">
        <f>J42/$J$8</f>
        <v>0.9001413094677343</v>
      </c>
      <c r="Q42" s="4">
        <f>LOG(P42,2)/O42</f>
        <v>-3.0563318950676103E-2</v>
      </c>
    </row>
    <row r="43" spans="1:17" x14ac:dyDescent="0.2">
      <c r="A43" t="s">
        <v>47</v>
      </c>
      <c r="B43" t="s">
        <v>66</v>
      </c>
      <c r="C43" t="s">
        <v>101</v>
      </c>
      <c r="D43" t="s">
        <v>120</v>
      </c>
      <c r="E43" s="2">
        <v>44818.723611111112</v>
      </c>
      <c r="F43">
        <v>1888</v>
      </c>
      <c r="G43">
        <v>1897</v>
      </c>
      <c r="H43">
        <v>1978</v>
      </c>
      <c r="I43">
        <v>60290</v>
      </c>
      <c r="J43">
        <v>13140</v>
      </c>
      <c r="K43">
        <v>11700</v>
      </c>
      <c r="L43">
        <v>10743</v>
      </c>
      <c r="M43">
        <v>5801</v>
      </c>
      <c r="O43" s="4">
        <f>E30-$E$2</f>
        <v>4.9659722222204437</v>
      </c>
      <c r="P43" s="4">
        <f t="shared" ref="P43:P45" si="19">J43/$J$8</f>
        <v>0.92840320301460189</v>
      </c>
      <c r="Q43" s="4">
        <f t="shared" ref="Q43:Q45" si="20">LOG(P43,2)/O43</f>
        <v>-2.1582197818651911E-2</v>
      </c>
    </row>
    <row r="44" spans="1:17" x14ac:dyDescent="0.2">
      <c r="A44" t="s">
        <v>48</v>
      </c>
      <c r="B44" t="s">
        <v>66</v>
      </c>
      <c r="C44" t="s">
        <v>102</v>
      </c>
      <c r="D44" t="s">
        <v>120</v>
      </c>
      <c r="E44" s="2">
        <v>44818.727777777778</v>
      </c>
      <c r="F44">
        <v>1767</v>
      </c>
      <c r="G44">
        <v>1775</v>
      </c>
      <c r="H44">
        <v>1978</v>
      </c>
      <c r="I44">
        <v>60290</v>
      </c>
      <c r="J44">
        <v>11740</v>
      </c>
      <c r="K44">
        <v>11473</v>
      </c>
      <c r="L44">
        <v>10171</v>
      </c>
      <c r="M44">
        <v>5985</v>
      </c>
      <c r="O44" s="4">
        <f>E30-$E$2</f>
        <v>4.9659722222204437</v>
      </c>
      <c r="P44" s="4">
        <f t="shared" si="19"/>
        <v>0.82948657560056516</v>
      </c>
      <c r="Q44" s="4">
        <f t="shared" si="20"/>
        <v>-5.4311512430001832E-2</v>
      </c>
    </row>
    <row r="45" spans="1:17" x14ac:dyDescent="0.2">
      <c r="A45" t="s">
        <v>49</v>
      </c>
      <c r="B45" t="s">
        <v>66</v>
      </c>
      <c r="C45" t="s">
        <v>103</v>
      </c>
      <c r="D45" t="s">
        <v>120</v>
      </c>
      <c r="E45" s="2">
        <v>44818.728472222218</v>
      </c>
      <c r="F45">
        <v>1748</v>
      </c>
      <c r="G45">
        <v>1756</v>
      </c>
      <c r="H45">
        <v>1978</v>
      </c>
      <c r="I45">
        <v>60290</v>
      </c>
      <c r="J45">
        <v>12560</v>
      </c>
      <c r="K45">
        <v>11865</v>
      </c>
      <c r="L45">
        <v>10581</v>
      </c>
      <c r="M45">
        <v>6245</v>
      </c>
      <c r="O45" s="4">
        <f>E30-$E$2</f>
        <v>4.9659722222204437</v>
      </c>
      <c r="P45" s="4">
        <f t="shared" si="19"/>
        <v>0.88742345737164385</v>
      </c>
      <c r="Q45" s="4">
        <f t="shared" si="20"/>
        <v>-3.4697215083404419E-2</v>
      </c>
    </row>
    <row r="46" spans="1:17" x14ac:dyDescent="0.2">
      <c r="A46" t="s">
        <v>122</v>
      </c>
      <c r="J46">
        <f>AVERAGE(J42:J45)</f>
        <v>12545</v>
      </c>
      <c r="K46">
        <f t="shared" ref="K46" si="21">AVERAGE(K42:K45)</f>
        <v>11683.25</v>
      </c>
      <c r="L46">
        <f t="shared" ref="L46" si="22">AVERAGE(L42:L45)</f>
        <v>10547.5</v>
      </c>
      <c r="O46" s="4"/>
      <c r="Q46" s="4">
        <f>AVERAGE(Q42:Q45)</f>
        <v>-3.5288561070683566E-2</v>
      </c>
    </row>
    <row r="47" spans="1:17" x14ac:dyDescent="0.2">
      <c r="O47" s="4"/>
    </row>
    <row r="48" spans="1:17" x14ac:dyDescent="0.2">
      <c r="O48" s="4"/>
    </row>
    <row r="49" spans="1:17" x14ac:dyDescent="0.2">
      <c r="O49" s="4"/>
    </row>
    <row r="50" spans="1:17" x14ac:dyDescent="0.2">
      <c r="A50" t="s">
        <v>13</v>
      </c>
      <c r="B50" t="s">
        <v>66</v>
      </c>
      <c r="C50" t="s">
        <v>67</v>
      </c>
      <c r="D50" t="s">
        <v>120</v>
      </c>
      <c r="E50" s="2">
        <v>44817.915277777778</v>
      </c>
      <c r="F50">
        <v>23842</v>
      </c>
      <c r="G50">
        <v>25907</v>
      </c>
      <c r="H50">
        <v>1978</v>
      </c>
      <c r="I50">
        <v>60290</v>
      </c>
      <c r="J50">
        <v>435600</v>
      </c>
      <c r="K50">
        <v>5720</v>
      </c>
      <c r="L50">
        <v>5308</v>
      </c>
      <c r="M50">
        <v>2108</v>
      </c>
      <c r="O50" s="4">
        <f>E50-$E$2</f>
        <v>4.1611111111051287</v>
      </c>
      <c r="P50" s="4">
        <f>J50/$J$8</f>
        <v>30.777202072538859</v>
      </c>
      <c r="Q50" s="4">
        <f>LOG(P50,2)/O50</f>
        <v>1.1880937678463124</v>
      </c>
    </row>
    <row r="51" spans="1:17" x14ac:dyDescent="0.2">
      <c r="A51" t="s">
        <v>14</v>
      </c>
      <c r="B51" t="s">
        <v>66</v>
      </c>
      <c r="C51" t="s">
        <v>68</v>
      </c>
      <c r="D51" t="s">
        <v>120</v>
      </c>
      <c r="E51" s="2">
        <v>44817.915972222218</v>
      </c>
      <c r="F51">
        <v>23087</v>
      </c>
      <c r="G51">
        <v>25087</v>
      </c>
      <c r="H51">
        <v>1978</v>
      </c>
      <c r="I51">
        <v>60290</v>
      </c>
      <c r="J51">
        <v>413200</v>
      </c>
      <c r="K51">
        <v>5578</v>
      </c>
      <c r="L51">
        <v>5190</v>
      </c>
      <c r="M51">
        <v>2064</v>
      </c>
      <c r="O51" s="4">
        <f>E50-$E$2</f>
        <v>4.1611111111051287</v>
      </c>
      <c r="P51" s="4">
        <f t="shared" ref="P51:P53" si="23">J51/$J$8</f>
        <v>29.194536033914272</v>
      </c>
      <c r="Q51" s="4">
        <f t="shared" ref="Q51:Q53" si="24">LOG(P51,2)/O51</f>
        <v>1.1697900749579917</v>
      </c>
    </row>
    <row r="52" spans="1:17" x14ac:dyDescent="0.2">
      <c r="A52" t="s">
        <v>15</v>
      </c>
      <c r="B52" t="s">
        <v>66</v>
      </c>
      <c r="C52" t="s">
        <v>69</v>
      </c>
      <c r="D52" t="s">
        <v>120</v>
      </c>
      <c r="E52" s="2">
        <v>44817.92083333333</v>
      </c>
      <c r="F52">
        <v>22989</v>
      </c>
      <c r="G52">
        <v>24981</v>
      </c>
      <c r="H52">
        <v>1978</v>
      </c>
      <c r="I52">
        <v>60290</v>
      </c>
      <c r="J52">
        <v>418800</v>
      </c>
      <c r="K52">
        <v>5826</v>
      </c>
      <c r="L52">
        <v>5380</v>
      </c>
      <c r="M52">
        <v>2288</v>
      </c>
      <c r="O52" s="4">
        <f>E50-$E$2</f>
        <v>4.1611111111051287</v>
      </c>
      <c r="P52" s="4">
        <f t="shared" si="23"/>
        <v>29.590202543570417</v>
      </c>
      <c r="Q52" s="4">
        <f t="shared" si="24"/>
        <v>1.1744573831713958</v>
      </c>
    </row>
    <row r="53" spans="1:17" x14ac:dyDescent="0.2">
      <c r="A53" t="s">
        <v>16</v>
      </c>
      <c r="B53" t="s">
        <v>66</v>
      </c>
      <c r="C53" t="s">
        <v>70</v>
      </c>
      <c r="D53" t="s">
        <v>120</v>
      </c>
      <c r="E53" s="2">
        <v>44817.921527777777</v>
      </c>
      <c r="F53">
        <v>23146</v>
      </c>
      <c r="G53">
        <v>25227</v>
      </c>
      <c r="H53">
        <v>1978</v>
      </c>
      <c r="I53">
        <v>60290</v>
      </c>
      <c r="J53">
        <v>417200</v>
      </c>
      <c r="K53">
        <v>5902</v>
      </c>
      <c r="L53">
        <v>5469</v>
      </c>
      <c r="M53">
        <v>2285</v>
      </c>
      <c r="O53" s="4">
        <f>E50-$E$2</f>
        <v>4.1611111111051287</v>
      </c>
      <c r="P53" s="4">
        <f t="shared" si="23"/>
        <v>29.477154969382948</v>
      </c>
      <c r="Q53" s="4">
        <f t="shared" si="24"/>
        <v>1.1731302654224118</v>
      </c>
    </row>
    <row r="54" spans="1:17" x14ac:dyDescent="0.2">
      <c r="A54" t="s">
        <v>122</v>
      </c>
      <c r="J54">
        <f>AVERAGE(J50:J53)</f>
        <v>421200</v>
      </c>
      <c r="K54">
        <f t="shared" ref="K54" si="25">AVERAGE(K50:K53)</f>
        <v>5756.5</v>
      </c>
      <c r="L54">
        <f t="shared" ref="L54" si="26">AVERAGE(L50:L53)</f>
        <v>5336.75</v>
      </c>
      <c r="O54" s="4"/>
      <c r="Q54" s="4">
        <f>AVERAGE(Q50:Q53)</f>
        <v>1.1763678728495279</v>
      </c>
    </row>
    <row r="55" spans="1:17" x14ac:dyDescent="0.2">
      <c r="O55" s="4"/>
    </row>
    <row r="56" spans="1:17" x14ac:dyDescent="0.2">
      <c r="A56" t="s">
        <v>21</v>
      </c>
      <c r="B56" t="s">
        <v>66</v>
      </c>
      <c r="C56" t="s">
        <v>75</v>
      </c>
      <c r="D56" t="s">
        <v>120</v>
      </c>
      <c r="E56" s="2">
        <v>44817.917361111111</v>
      </c>
      <c r="F56">
        <v>18384</v>
      </c>
      <c r="G56">
        <v>19669</v>
      </c>
      <c r="H56">
        <v>1978</v>
      </c>
      <c r="I56">
        <v>60290</v>
      </c>
      <c r="J56">
        <v>316300</v>
      </c>
      <c r="K56">
        <v>5901</v>
      </c>
      <c r="L56">
        <v>5470</v>
      </c>
      <c r="M56">
        <v>2232</v>
      </c>
      <c r="O56" s="4">
        <f>E50-$E$2</f>
        <v>4.1611111111051287</v>
      </c>
      <c r="P56" s="4">
        <f>J56/$J$8</f>
        <v>22.348092322185586</v>
      </c>
      <c r="Q56" s="4">
        <f>LOG(P56,2)/O56</f>
        <v>1.0771353276913969</v>
      </c>
    </row>
    <row r="57" spans="1:17" x14ac:dyDescent="0.2">
      <c r="A57" t="s">
        <v>22</v>
      </c>
      <c r="B57" t="s">
        <v>66</v>
      </c>
      <c r="C57" t="s">
        <v>76</v>
      </c>
      <c r="D57" t="s">
        <v>120</v>
      </c>
      <c r="E57" s="2">
        <v>44817.916666666657</v>
      </c>
      <c r="F57">
        <v>18479</v>
      </c>
      <c r="G57">
        <v>19831</v>
      </c>
      <c r="H57">
        <v>1978</v>
      </c>
      <c r="I57">
        <v>60290</v>
      </c>
      <c r="J57">
        <v>319900</v>
      </c>
      <c r="K57">
        <v>6209</v>
      </c>
      <c r="L57">
        <v>5775</v>
      </c>
      <c r="M57">
        <v>2453</v>
      </c>
      <c r="O57" s="4">
        <f>E50-$E$2</f>
        <v>4.1611111111051287</v>
      </c>
      <c r="P57" s="4">
        <f t="shared" ref="P57:P59" si="27">J57/$J$8</f>
        <v>22.602449364107393</v>
      </c>
      <c r="Q57" s="4">
        <f t="shared" ref="Q57:Q59" si="28">LOG(P57,2)/O57</f>
        <v>1.081059144230375</v>
      </c>
    </row>
    <row r="58" spans="1:17" x14ac:dyDescent="0.2">
      <c r="A58" t="s">
        <v>23</v>
      </c>
      <c r="B58" t="s">
        <v>66</v>
      </c>
      <c r="C58" t="s">
        <v>77</v>
      </c>
      <c r="D58" t="s">
        <v>120</v>
      </c>
      <c r="E58" s="2">
        <v>44817.922222222223</v>
      </c>
      <c r="F58">
        <v>18591</v>
      </c>
      <c r="G58">
        <v>19937</v>
      </c>
      <c r="H58">
        <v>1978</v>
      </c>
      <c r="I58">
        <v>60290</v>
      </c>
      <c r="J58">
        <v>322100</v>
      </c>
      <c r="K58">
        <v>6124</v>
      </c>
      <c r="L58">
        <v>5690</v>
      </c>
      <c r="M58">
        <v>2272</v>
      </c>
      <c r="O58" s="4">
        <f>E50-$E$2</f>
        <v>4.1611111111051287</v>
      </c>
      <c r="P58" s="4">
        <f t="shared" si="27"/>
        <v>22.757889778615166</v>
      </c>
      <c r="Q58" s="4">
        <f t="shared" si="28"/>
        <v>1.0834353528927085</v>
      </c>
    </row>
    <row r="59" spans="1:17" x14ac:dyDescent="0.2">
      <c r="A59" t="s">
        <v>24</v>
      </c>
      <c r="B59" t="s">
        <v>66</v>
      </c>
      <c r="C59" t="s">
        <v>78</v>
      </c>
      <c r="D59" t="s">
        <v>120</v>
      </c>
      <c r="E59" s="2">
        <v>44817.922222222223</v>
      </c>
      <c r="F59">
        <v>19241</v>
      </c>
      <c r="G59">
        <v>20683</v>
      </c>
      <c r="H59">
        <v>1978</v>
      </c>
      <c r="I59">
        <v>60290</v>
      </c>
      <c r="J59">
        <v>331100</v>
      </c>
      <c r="K59">
        <v>6042</v>
      </c>
      <c r="L59">
        <v>5608</v>
      </c>
      <c r="M59">
        <v>2265</v>
      </c>
      <c r="O59" s="4">
        <f>E50-$E$2</f>
        <v>4.1611111111051287</v>
      </c>
      <c r="P59" s="4">
        <f t="shared" si="27"/>
        <v>23.393782383419687</v>
      </c>
      <c r="Q59" s="4">
        <f t="shared" si="28"/>
        <v>1.0929900965543422</v>
      </c>
    </row>
    <row r="60" spans="1:17" x14ac:dyDescent="0.2">
      <c r="A60" t="s">
        <v>122</v>
      </c>
      <c r="J60">
        <f>AVERAGE(J56:J59)</f>
        <v>322350</v>
      </c>
      <c r="K60">
        <f t="shared" ref="K60" si="29">AVERAGE(K56:K59)</f>
        <v>6069</v>
      </c>
      <c r="L60">
        <f t="shared" ref="L60" si="30">AVERAGE(L56:L59)</f>
        <v>5635.75</v>
      </c>
      <c r="O60" s="4"/>
      <c r="Q60" s="4">
        <f>AVERAGE(Q56:Q59)</f>
        <v>1.0836549803422058</v>
      </c>
    </row>
    <row r="61" spans="1:17" x14ac:dyDescent="0.2">
      <c r="O61" s="4"/>
    </row>
    <row r="62" spans="1:17" x14ac:dyDescent="0.2">
      <c r="A62" t="s">
        <v>25</v>
      </c>
      <c r="B62" t="s">
        <v>66</v>
      </c>
      <c r="C62" t="s">
        <v>79</v>
      </c>
      <c r="D62" t="s">
        <v>120</v>
      </c>
      <c r="E62" s="2">
        <v>44817.918055555558</v>
      </c>
      <c r="F62">
        <v>11012</v>
      </c>
      <c r="G62">
        <v>11510</v>
      </c>
      <c r="H62">
        <v>1978</v>
      </c>
      <c r="I62">
        <v>60290</v>
      </c>
      <c r="J62">
        <v>179700</v>
      </c>
      <c r="K62">
        <v>6706</v>
      </c>
      <c r="L62">
        <v>6160</v>
      </c>
      <c r="M62">
        <v>2781</v>
      </c>
      <c r="O62" s="4">
        <f>E50-$E$2</f>
        <v>4.1611111111051287</v>
      </c>
      <c r="P62" s="4">
        <f>J62/$J$8</f>
        <v>12.696655675930288</v>
      </c>
      <c r="Q62" s="4">
        <f>LOG(P62,2)/O62</f>
        <v>0.88110519890427741</v>
      </c>
    </row>
    <row r="63" spans="1:17" x14ac:dyDescent="0.2">
      <c r="A63" t="s">
        <v>26</v>
      </c>
      <c r="B63" t="s">
        <v>66</v>
      </c>
      <c r="C63" t="s">
        <v>80</v>
      </c>
      <c r="D63" t="s">
        <v>120</v>
      </c>
      <c r="E63" s="2">
        <v>44817.920138888891</v>
      </c>
      <c r="F63">
        <v>9807</v>
      </c>
      <c r="G63">
        <v>10161</v>
      </c>
      <c r="H63">
        <v>1978</v>
      </c>
      <c r="I63">
        <v>60290</v>
      </c>
      <c r="J63">
        <v>165100</v>
      </c>
      <c r="K63">
        <v>6619</v>
      </c>
      <c r="L63">
        <v>6128</v>
      </c>
      <c r="M63">
        <v>2577</v>
      </c>
      <c r="O63" s="4">
        <f>E50-$E$2</f>
        <v>4.1611111111051287</v>
      </c>
      <c r="P63" s="4">
        <f t="shared" ref="P63:P65" si="31">J63/$J$8</f>
        <v>11.665096561469618</v>
      </c>
      <c r="Q63" s="4">
        <f t="shared" ref="Q63:Q65" si="32">LOG(P63,2)/O63</f>
        <v>0.85172595731891709</v>
      </c>
    </row>
    <row r="64" spans="1:17" x14ac:dyDescent="0.2">
      <c r="A64" t="s">
        <v>27</v>
      </c>
      <c r="B64" t="s">
        <v>66</v>
      </c>
      <c r="C64" t="s">
        <v>81</v>
      </c>
      <c r="D64" t="s">
        <v>120</v>
      </c>
      <c r="E64" s="2">
        <v>44817.92291666667</v>
      </c>
      <c r="F64">
        <v>11134</v>
      </c>
      <c r="G64">
        <v>11635</v>
      </c>
      <c r="H64">
        <v>1978</v>
      </c>
      <c r="I64">
        <v>60290</v>
      </c>
      <c r="J64">
        <v>177600</v>
      </c>
      <c r="K64">
        <v>6567</v>
      </c>
      <c r="L64">
        <v>6054</v>
      </c>
      <c r="M64">
        <v>2655</v>
      </c>
      <c r="O64" s="4">
        <f>E50-$E$2</f>
        <v>4.1611111111051287</v>
      </c>
      <c r="P64" s="4">
        <f t="shared" si="31"/>
        <v>12.548280734809232</v>
      </c>
      <c r="Q64" s="4">
        <f t="shared" si="32"/>
        <v>0.87702964631579283</v>
      </c>
    </row>
    <row r="65" spans="1:17" x14ac:dyDescent="0.2">
      <c r="A65" t="s">
        <v>28</v>
      </c>
      <c r="B65" t="s">
        <v>66</v>
      </c>
      <c r="C65" t="s">
        <v>82</v>
      </c>
      <c r="D65" t="s">
        <v>120</v>
      </c>
      <c r="E65" s="2">
        <v>44817.923611111109</v>
      </c>
      <c r="F65">
        <v>10536</v>
      </c>
      <c r="G65">
        <v>10971</v>
      </c>
      <c r="H65">
        <v>1978</v>
      </c>
      <c r="I65">
        <v>60290</v>
      </c>
      <c r="J65">
        <v>172600</v>
      </c>
      <c r="K65">
        <v>6626</v>
      </c>
      <c r="L65">
        <v>6149</v>
      </c>
      <c r="M65">
        <v>2593</v>
      </c>
      <c r="O65" s="4">
        <f>E50-$E$2</f>
        <v>4.1611111111051287</v>
      </c>
      <c r="P65" s="4">
        <f t="shared" si="31"/>
        <v>12.195007065473385</v>
      </c>
      <c r="Q65" s="4">
        <f t="shared" si="32"/>
        <v>0.8671286568754486</v>
      </c>
    </row>
    <row r="66" spans="1:17" x14ac:dyDescent="0.2">
      <c r="A66" t="s">
        <v>122</v>
      </c>
      <c r="J66">
        <f>AVERAGE(J62:J65)</f>
        <v>173750</v>
      </c>
      <c r="K66">
        <f t="shared" ref="K66" si="33">AVERAGE(K62:K65)</f>
        <v>6629.5</v>
      </c>
      <c r="L66">
        <f t="shared" ref="L66" si="34">AVERAGE(L62:L65)</f>
        <v>6122.75</v>
      </c>
      <c r="O66" s="4"/>
      <c r="Q66" s="4">
        <f>AVERAGE(Q62:Q65)</f>
        <v>0.86924736485360898</v>
      </c>
    </row>
    <row r="67" spans="1:17" x14ac:dyDescent="0.2">
      <c r="O67" s="4"/>
    </row>
    <row r="68" spans="1:17" x14ac:dyDescent="0.2">
      <c r="A68" t="s">
        <v>29</v>
      </c>
      <c r="B68" t="s">
        <v>66</v>
      </c>
      <c r="C68" t="s">
        <v>83</v>
      </c>
      <c r="D68" t="s">
        <v>120</v>
      </c>
      <c r="E68" s="2">
        <v>44818.741666666669</v>
      </c>
      <c r="F68">
        <v>8606</v>
      </c>
      <c r="G68">
        <v>8872</v>
      </c>
      <c r="H68">
        <v>1978</v>
      </c>
      <c r="I68">
        <v>60290</v>
      </c>
      <c r="J68">
        <v>136900</v>
      </c>
      <c r="K68">
        <v>7140</v>
      </c>
      <c r="L68">
        <v>6471</v>
      </c>
      <c r="M68">
        <v>3198</v>
      </c>
      <c r="O68" s="4">
        <f>E68-$E$2</f>
        <v>4.9874999999956344</v>
      </c>
      <c r="P68" s="4">
        <f>J68/$J$8</f>
        <v>9.6726330664154503</v>
      </c>
      <c r="Q68" s="4">
        <f>LOG(P68,2)/O68</f>
        <v>0.65642279117070801</v>
      </c>
    </row>
    <row r="69" spans="1:17" x14ac:dyDescent="0.2">
      <c r="A69" t="s">
        <v>30</v>
      </c>
      <c r="B69" t="s">
        <v>66</v>
      </c>
      <c r="C69" t="s">
        <v>84</v>
      </c>
      <c r="D69" t="s">
        <v>120</v>
      </c>
      <c r="E69" s="2">
        <v>44818.742361111108</v>
      </c>
      <c r="F69">
        <v>7772</v>
      </c>
      <c r="G69">
        <v>8011</v>
      </c>
      <c r="H69">
        <v>1978</v>
      </c>
      <c r="I69">
        <v>60290</v>
      </c>
      <c r="J69">
        <v>128300</v>
      </c>
      <c r="K69">
        <v>7335</v>
      </c>
      <c r="L69">
        <v>6525</v>
      </c>
      <c r="M69">
        <v>3585</v>
      </c>
      <c r="O69" s="4">
        <f>E68-$E$2</f>
        <v>4.9874999999956344</v>
      </c>
      <c r="P69" s="4">
        <f t="shared" ref="P69:P71" si="35">J69/$J$8</f>
        <v>9.0650023551577945</v>
      </c>
      <c r="Q69" s="4">
        <f t="shared" ref="Q69:Q71" si="36">LOG(P69,2)/O69</f>
        <v>0.63765561800413173</v>
      </c>
    </row>
    <row r="70" spans="1:17" x14ac:dyDescent="0.2">
      <c r="A70" t="s">
        <v>31</v>
      </c>
      <c r="B70" t="s">
        <v>66</v>
      </c>
      <c r="C70" t="s">
        <v>85</v>
      </c>
      <c r="D70" t="s">
        <v>120</v>
      </c>
      <c r="E70" s="2">
        <v>44818.745138888888</v>
      </c>
      <c r="F70">
        <v>9196</v>
      </c>
      <c r="G70">
        <v>9518</v>
      </c>
      <c r="H70">
        <v>1978</v>
      </c>
      <c r="I70">
        <v>60290</v>
      </c>
      <c r="J70">
        <v>153700</v>
      </c>
      <c r="K70">
        <v>7092</v>
      </c>
      <c r="L70">
        <v>6404</v>
      </c>
      <c r="M70">
        <v>3338</v>
      </c>
      <c r="O70" s="4">
        <f>E68-$E$2</f>
        <v>4.9874999999956344</v>
      </c>
      <c r="P70" s="4">
        <f t="shared" si="35"/>
        <v>10.859632595383891</v>
      </c>
      <c r="Q70" s="4">
        <f t="shared" si="36"/>
        <v>0.68990544148309252</v>
      </c>
    </row>
    <row r="71" spans="1:17" x14ac:dyDescent="0.2">
      <c r="A71" t="s">
        <v>32</v>
      </c>
      <c r="B71" t="s">
        <v>66</v>
      </c>
      <c r="C71" t="s">
        <v>86</v>
      </c>
      <c r="D71" t="s">
        <v>120</v>
      </c>
      <c r="E71" s="2">
        <v>44818.745833333327</v>
      </c>
      <c r="F71">
        <v>8731</v>
      </c>
      <c r="G71">
        <v>9028</v>
      </c>
      <c r="H71">
        <v>1978</v>
      </c>
      <c r="I71">
        <v>60290</v>
      </c>
      <c r="J71">
        <v>141600</v>
      </c>
      <c r="K71">
        <v>7290</v>
      </c>
      <c r="L71">
        <v>6626</v>
      </c>
      <c r="M71">
        <v>3301</v>
      </c>
      <c r="O71" s="4">
        <f>E68-$E$2</f>
        <v>4.9874999999956344</v>
      </c>
      <c r="P71" s="4">
        <f t="shared" si="35"/>
        <v>10.004710315591144</v>
      </c>
      <c r="Q71" s="4">
        <f t="shared" si="36"/>
        <v>0.66618696537123734</v>
      </c>
    </row>
    <row r="72" spans="1:17" x14ac:dyDescent="0.2">
      <c r="A72" t="s">
        <v>122</v>
      </c>
      <c r="J72">
        <f>AVERAGE(J68:J71)</f>
        <v>140125</v>
      </c>
      <c r="K72">
        <f t="shared" ref="K72" si="37">AVERAGE(K68:K71)</f>
        <v>7214.25</v>
      </c>
      <c r="L72">
        <f t="shared" ref="L72" si="38">AVERAGE(L68:L71)</f>
        <v>6506.5</v>
      </c>
      <c r="O72" s="4"/>
      <c r="Q72" s="4">
        <f>AVERAGE(Q68:Q71)</f>
        <v>0.66254270400729243</v>
      </c>
    </row>
    <row r="73" spans="1:17" x14ac:dyDescent="0.2">
      <c r="O73" s="4"/>
    </row>
    <row r="74" spans="1:17" x14ac:dyDescent="0.2">
      <c r="A74" t="s">
        <v>33</v>
      </c>
      <c r="B74" t="s">
        <v>66</v>
      </c>
      <c r="C74" t="s">
        <v>87</v>
      </c>
      <c r="D74" t="s">
        <v>120</v>
      </c>
      <c r="E74" s="2">
        <v>44818.743055555547</v>
      </c>
      <c r="F74">
        <v>4503</v>
      </c>
      <c r="G74">
        <v>4580</v>
      </c>
      <c r="H74">
        <v>1978</v>
      </c>
      <c r="I74">
        <v>60290</v>
      </c>
      <c r="J74">
        <v>62600</v>
      </c>
      <c r="K74">
        <v>8427</v>
      </c>
      <c r="L74">
        <v>7601</v>
      </c>
      <c r="M74">
        <v>3976</v>
      </c>
      <c r="O74" s="4">
        <f>E68-$E$2</f>
        <v>4.9874999999956344</v>
      </c>
      <c r="P74" s="4">
        <f>J74/$J$8</f>
        <v>4.4229863400847851</v>
      </c>
      <c r="Q74" s="4">
        <f>LOG(P74,2)/O74</f>
        <v>0.43007935571681932</v>
      </c>
    </row>
    <row r="75" spans="1:17" x14ac:dyDescent="0.2">
      <c r="A75" t="s">
        <v>34</v>
      </c>
      <c r="B75" t="s">
        <v>66</v>
      </c>
      <c r="C75" t="s">
        <v>88</v>
      </c>
      <c r="D75" t="s">
        <v>120</v>
      </c>
      <c r="E75" s="2">
        <v>44818.743055555547</v>
      </c>
      <c r="F75">
        <v>4861</v>
      </c>
      <c r="G75">
        <v>4952</v>
      </c>
      <c r="H75">
        <v>1978</v>
      </c>
      <c r="I75">
        <v>60290</v>
      </c>
      <c r="J75">
        <v>64740</v>
      </c>
      <c r="K75">
        <v>8516</v>
      </c>
      <c r="L75">
        <v>7617</v>
      </c>
      <c r="M75">
        <v>4017</v>
      </c>
      <c r="O75" s="4">
        <f>E68-$E$2</f>
        <v>4.9874999999956344</v>
      </c>
      <c r="P75" s="4">
        <f t="shared" ref="P75:P77" si="39">J75/$J$8</f>
        <v>4.5741874705605277</v>
      </c>
      <c r="Q75" s="4">
        <f t="shared" ref="Q75:Q77" si="40">LOG(P75,2)/O75</f>
        <v>0.43980260551917227</v>
      </c>
    </row>
    <row r="76" spans="1:17" x14ac:dyDescent="0.2">
      <c r="A76" t="s">
        <v>35</v>
      </c>
      <c r="B76" t="s">
        <v>66</v>
      </c>
      <c r="C76" t="s">
        <v>89</v>
      </c>
      <c r="D76" t="s">
        <v>120</v>
      </c>
      <c r="E76" s="2">
        <v>44818.74722222222</v>
      </c>
      <c r="F76">
        <v>4272</v>
      </c>
      <c r="G76">
        <v>4342</v>
      </c>
      <c r="H76">
        <v>1978</v>
      </c>
      <c r="I76">
        <v>60290</v>
      </c>
      <c r="J76">
        <v>54120</v>
      </c>
      <c r="K76">
        <v>8598</v>
      </c>
      <c r="L76">
        <v>7740</v>
      </c>
      <c r="M76">
        <v>4026</v>
      </c>
      <c r="O76" s="4">
        <f>E68-$E$2</f>
        <v>4.9874999999956344</v>
      </c>
      <c r="P76" s="4">
        <f t="shared" si="39"/>
        <v>3.8238341968911915</v>
      </c>
      <c r="Q76" s="4">
        <f t="shared" si="40"/>
        <v>0.38797392858025248</v>
      </c>
    </row>
    <row r="77" spans="1:17" x14ac:dyDescent="0.2">
      <c r="A77" t="s">
        <v>123</v>
      </c>
      <c r="B77" t="s">
        <v>66</v>
      </c>
      <c r="C77" t="s">
        <v>74</v>
      </c>
      <c r="D77" t="s">
        <v>120</v>
      </c>
      <c r="E77" s="2">
        <v>44818.746527777781</v>
      </c>
      <c r="F77">
        <v>4790</v>
      </c>
      <c r="G77">
        <v>4882</v>
      </c>
      <c r="H77">
        <v>1978</v>
      </c>
      <c r="I77">
        <v>60290</v>
      </c>
      <c r="J77">
        <v>63720</v>
      </c>
      <c r="K77">
        <v>8546</v>
      </c>
      <c r="L77">
        <v>7652</v>
      </c>
      <c r="M77">
        <v>4036</v>
      </c>
      <c r="O77" s="4">
        <f>E68-$E$2</f>
        <v>4.9874999999956344</v>
      </c>
      <c r="P77" s="4">
        <f t="shared" si="39"/>
        <v>4.502119642016015</v>
      </c>
      <c r="Q77" s="4">
        <f t="shared" si="40"/>
        <v>0.43520890152240366</v>
      </c>
    </row>
    <row r="78" spans="1:17" x14ac:dyDescent="0.2">
      <c r="A78" t="s">
        <v>122</v>
      </c>
      <c r="J78">
        <f>AVERAGE(J74:J77)</f>
        <v>61295</v>
      </c>
      <c r="K78">
        <f t="shared" ref="K78" si="41">AVERAGE(K74:K77)</f>
        <v>8521.75</v>
      </c>
      <c r="L78">
        <f t="shared" ref="L78" si="42">AVERAGE(L74:L77)</f>
        <v>7652.5</v>
      </c>
      <c r="O78" s="4"/>
      <c r="Q78" s="4">
        <f>AVERAGE(Q74:Q77)</f>
        <v>0.42326619783466191</v>
      </c>
    </row>
    <row r="79" spans="1:17" x14ac:dyDescent="0.2">
      <c r="O79" s="4"/>
    </row>
    <row r="80" spans="1:17" x14ac:dyDescent="0.2">
      <c r="A80" t="s">
        <v>17</v>
      </c>
      <c r="B80" t="s">
        <v>66</v>
      </c>
      <c r="C80" t="s">
        <v>71</v>
      </c>
      <c r="D80" t="s">
        <v>120</v>
      </c>
      <c r="E80" s="2">
        <v>44818.743750000001</v>
      </c>
      <c r="F80">
        <v>3548</v>
      </c>
      <c r="G80">
        <v>3593</v>
      </c>
      <c r="H80">
        <v>1978</v>
      </c>
      <c r="I80">
        <v>60290</v>
      </c>
      <c r="J80">
        <v>41200</v>
      </c>
      <c r="K80">
        <v>8926</v>
      </c>
      <c r="L80">
        <v>8110</v>
      </c>
      <c r="M80">
        <v>4199</v>
      </c>
      <c r="O80" s="4">
        <f>E68-$E$2</f>
        <v>4.9874999999956344</v>
      </c>
      <c r="P80" s="4">
        <f>J80/$J$8</f>
        <v>2.9109750353273669</v>
      </c>
      <c r="Q80" s="4">
        <f>LOG(P80,2)/O80</f>
        <v>0.30907317631833758</v>
      </c>
    </row>
    <row r="81" spans="1:17" x14ac:dyDescent="0.2">
      <c r="A81" t="s">
        <v>18</v>
      </c>
      <c r="B81" t="s">
        <v>66</v>
      </c>
      <c r="C81" t="s">
        <v>72</v>
      </c>
      <c r="D81" t="s">
        <v>120</v>
      </c>
      <c r="E81" s="2">
        <v>44818.744444444441</v>
      </c>
      <c r="F81">
        <v>3669</v>
      </c>
      <c r="G81">
        <v>3715</v>
      </c>
      <c r="H81">
        <v>1978</v>
      </c>
      <c r="I81">
        <v>60290</v>
      </c>
      <c r="J81">
        <v>44680</v>
      </c>
      <c r="K81">
        <v>8550</v>
      </c>
      <c r="L81">
        <v>7805</v>
      </c>
      <c r="M81">
        <v>3847</v>
      </c>
      <c r="O81" s="4">
        <f>E68-$E$2</f>
        <v>4.9874999999956344</v>
      </c>
      <c r="P81" s="4">
        <f t="shared" ref="P81:P83" si="43">J81/$J$8</f>
        <v>3.1568535091851153</v>
      </c>
      <c r="Q81" s="4">
        <f t="shared" ref="Q81:Q83" si="44">LOG(P81,2)/O81</f>
        <v>0.33252878502266564</v>
      </c>
    </row>
    <row r="82" spans="1:17" x14ac:dyDescent="0.2">
      <c r="A82" t="s">
        <v>19</v>
      </c>
      <c r="B82" t="s">
        <v>66</v>
      </c>
      <c r="C82" t="s">
        <v>73</v>
      </c>
      <c r="D82" t="s">
        <v>120</v>
      </c>
      <c r="E82" s="2">
        <v>44818.748611111107</v>
      </c>
      <c r="F82">
        <v>3883</v>
      </c>
      <c r="G82">
        <v>3936</v>
      </c>
      <c r="H82">
        <v>1978</v>
      </c>
      <c r="I82">
        <v>60290</v>
      </c>
      <c r="J82">
        <v>44180</v>
      </c>
      <c r="K82">
        <v>8885</v>
      </c>
      <c r="L82">
        <v>8024</v>
      </c>
      <c r="M82">
        <v>4112</v>
      </c>
      <c r="O82" s="4">
        <f>E68-$E$2</f>
        <v>4.9874999999956344</v>
      </c>
      <c r="P82" s="4">
        <f t="shared" si="43"/>
        <v>3.1215261422515308</v>
      </c>
      <c r="Q82" s="4">
        <f t="shared" si="44"/>
        <v>0.32927349336791795</v>
      </c>
    </row>
    <row r="83" spans="1:17" x14ac:dyDescent="0.2">
      <c r="A83" t="s">
        <v>20</v>
      </c>
      <c r="B83" t="s">
        <v>66</v>
      </c>
      <c r="C83" t="s">
        <v>74</v>
      </c>
      <c r="D83" t="s">
        <v>120</v>
      </c>
      <c r="E83" s="2">
        <v>44818.749305555553</v>
      </c>
      <c r="F83">
        <v>3250</v>
      </c>
      <c r="G83">
        <v>3286</v>
      </c>
      <c r="H83">
        <v>1978</v>
      </c>
      <c r="I83">
        <v>60290</v>
      </c>
      <c r="J83">
        <v>34940</v>
      </c>
      <c r="K83">
        <v>8826</v>
      </c>
      <c r="L83">
        <v>8058</v>
      </c>
      <c r="M83">
        <v>4023</v>
      </c>
      <c r="O83" s="4">
        <f>E68-$E$2</f>
        <v>4.9874999999956344</v>
      </c>
      <c r="P83" s="4">
        <f t="shared" si="43"/>
        <v>2.4686764013188882</v>
      </c>
      <c r="Q83" s="4">
        <f t="shared" si="44"/>
        <v>0.26140105017216625</v>
      </c>
    </row>
    <row r="84" spans="1:17" x14ac:dyDescent="0.2">
      <c r="A84" t="s">
        <v>122</v>
      </c>
      <c r="J84">
        <f>AVERAGE(J80:J83)</f>
        <v>41250</v>
      </c>
      <c r="K84">
        <f t="shared" ref="K84" si="45">AVERAGE(K80:K83)</f>
        <v>8796.75</v>
      </c>
      <c r="L84">
        <f>AVERAGE(L80:L83)</f>
        <v>7999.25</v>
      </c>
      <c r="O84" s="4"/>
      <c r="Q84" s="4">
        <f>AVERAGE(Q80:Q83)</f>
        <v>0.30806912622027183</v>
      </c>
    </row>
    <row r="88" spans="1:17" x14ac:dyDescent="0.2">
      <c r="H88" s="5" t="s">
        <v>126</v>
      </c>
    </row>
    <row r="90" spans="1:17" x14ac:dyDescent="0.2">
      <c r="G90" t="s">
        <v>127</v>
      </c>
      <c r="H90" t="s">
        <v>128</v>
      </c>
      <c r="I90" t="s">
        <v>129</v>
      </c>
    </row>
    <row r="91" spans="1:17" x14ac:dyDescent="0.2">
      <c r="G91">
        <v>0</v>
      </c>
      <c r="H91">
        <v>1.2191063618859541</v>
      </c>
      <c r="I91">
        <v>1.1763678728495279</v>
      </c>
    </row>
    <row r="92" spans="1:17" x14ac:dyDescent="0.2">
      <c r="G92">
        <v>1</v>
      </c>
      <c r="H92">
        <v>1.1318775020415326</v>
      </c>
      <c r="I92">
        <v>1.0836549803422058</v>
      </c>
    </row>
    <row r="93" spans="1:17" x14ac:dyDescent="0.2">
      <c r="G93">
        <v>2</v>
      </c>
      <c r="H93">
        <v>0.85854467699266768</v>
      </c>
      <c r="I93">
        <v>0.86924736485360898</v>
      </c>
    </row>
    <row r="94" spans="1:17" x14ac:dyDescent="0.2">
      <c r="G94">
        <v>3</v>
      </c>
      <c r="H94">
        <v>0.47203488195863952</v>
      </c>
      <c r="I94">
        <v>0.66254270400729243</v>
      </c>
    </row>
    <row r="95" spans="1:17" x14ac:dyDescent="0.2">
      <c r="G95">
        <v>6</v>
      </c>
      <c r="H95">
        <v>2.8825185155073485E-2</v>
      </c>
      <c r="I95">
        <v>0.42326619783466191</v>
      </c>
    </row>
    <row r="96" spans="1:17" x14ac:dyDescent="0.2">
      <c r="G96">
        <v>10</v>
      </c>
      <c r="H96">
        <v>-3.5288561070683566E-2</v>
      </c>
      <c r="I96">
        <v>0.30806912622027183</v>
      </c>
    </row>
    <row r="103" spans="7:9" x14ac:dyDescent="0.2">
      <c r="H103" s="5" t="s">
        <v>130</v>
      </c>
    </row>
    <row r="105" spans="7:9" x14ac:dyDescent="0.2">
      <c r="G105" t="s">
        <v>127</v>
      </c>
      <c r="H105" t="s">
        <v>128</v>
      </c>
      <c r="I105" t="s">
        <v>129</v>
      </c>
    </row>
    <row r="106" spans="7:9" x14ac:dyDescent="0.2">
      <c r="G106">
        <v>0</v>
      </c>
      <c r="H106">
        <v>6102</v>
      </c>
      <c r="I106">
        <v>5756.5</v>
      </c>
    </row>
    <row r="107" spans="7:9" x14ac:dyDescent="0.2">
      <c r="G107">
        <v>1</v>
      </c>
      <c r="H107">
        <v>6497.5</v>
      </c>
      <c r="I107">
        <v>6069</v>
      </c>
    </row>
    <row r="108" spans="7:9" x14ac:dyDescent="0.2">
      <c r="G108">
        <v>2</v>
      </c>
      <c r="H108">
        <v>7717.5</v>
      </c>
      <c r="I108">
        <v>6629.5</v>
      </c>
    </row>
    <row r="109" spans="7:9" x14ac:dyDescent="0.2">
      <c r="G109">
        <v>3</v>
      </c>
      <c r="H109">
        <v>8854.5</v>
      </c>
      <c r="I109">
        <v>7214.25</v>
      </c>
    </row>
    <row r="110" spans="7:9" x14ac:dyDescent="0.2">
      <c r="G110">
        <v>6</v>
      </c>
      <c r="H110">
        <v>11443</v>
      </c>
      <c r="I110">
        <v>8521.75</v>
      </c>
    </row>
    <row r="111" spans="7:9" x14ac:dyDescent="0.2">
      <c r="G111">
        <v>10</v>
      </c>
      <c r="H111">
        <v>11683.25</v>
      </c>
      <c r="I111">
        <v>8796.75</v>
      </c>
    </row>
    <row r="117" spans="7:9" x14ac:dyDescent="0.2">
      <c r="G117" s="5" t="s">
        <v>131</v>
      </c>
    </row>
    <row r="119" spans="7:9" x14ac:dyDescent="0.2">
      <c r="H119" t="s">
        <v>126</v>
      </c>
      <c r="I119" t="s">
        <v>132</v>
      </c>
    </row>
    <row r="120" spans="7:9" x14ac:dyDescent="0.2">
      <c r="G120" t="s">
        <v>128</v>
      </c>
      <c r="H120">
        <v>1.2191063618859541</v>
      </c>
      <c r="I120">
        <v>6102</v>
      </c>
    </row>
    <row r="121" spans="7:9" x14ac:dyDescent="0.2">
      <c r="G121" t="s">
        <v>128</v>
      </c>
      <c r="H121">
        <v>1.1318775020415326</v>
      </c>
      <c r="I121">
        <v>6497.5</v>
      </c>
    </row>
    <row r="122" spans="7:9" x14ac:dyDescent="0.2">
      <c r="G122" t="s">
        <v>128</v>
      </c>
      <c r="H122">
        <v>0.85854467699266768</v>
      </c>
      <c r="I122">
        <v>7717.5</v>
      </c>
    </row>
    <row r="123" spans="7:9" x14ac:dyDescent="0.2">
      <c r="G123" t="s">
        <v>128</v>
      </c>
      <c r="H123">
        <v>0.47203488195863952</v>
      </c>
      <c r="I123">
        <v>8854.5</v>
      </c>
    </row>
    <row r="124" spans="7:9" x14ac:dyDescent="0.2">
      <c r="G124" t="s">
        <v>128</v>
      </c>
      <c r="H124">
        <v>2.8825185155073485E-2</v>
      </c>
      <c r="I124">
        <v>11443</v>
      </c>
    </row>
    <row r="125" spans="7:9" x14ac:dyDescent="0.2">
      <c r="G125" t="s">
        <v>128</v>
      </c>
      <c r="H125">
        <v>-3.5288561070683566E-2</v>
      </c>
      <c r="I125">
        <v>11683.25</v>
      </c>
    </row>
    <row r="126" spans="7:9" x14ac:dyDescent="0.2">
      <c r="G126" t="s">
        <v>129</v>
      </c>
      <c r="H126">
        <v>1.1763678728495279</v>
      </c>
      <c r="I126">
        <v>5756.5</v>
      </c>
    </row>
    <row r="127" spans="7:9" x14ac:dyDescent="0.2">
      <c r="G127" t="s">
        <v>129</v>
      </c>
      <c r="H127">
        <v>1.0836549803422058</v>
      </c>
      <c r="I127">
        <v>6069</v>
      </c>
    </row>
    <row r="128" spans="7:9" x14ac:dyDescent="0.2">
      <c r="G128" t="s">
        <v>129</v>
      </c>
      <c r="H128">
        <v>0.86924736485360898</v>
      </c>
      <c r="I128">
        <v>6629.5</v>
      </c>
    </row>
    <row r="129" spans="7:10" x14ac:dyDescent="0.2">
      <c r="G129" t="s">
        <v>129</v>
      </c>
      <c r="H129">
        <v>0.66254270400729243</v>
      </c>
      <c r="I129">
        <v>7214.25</v>
      </c>
    </row>
    <row r="130" spans="7:10" x14ac:dyDescent="0.2">
      <c r="G130" t="s">
        <v>129</v>
      </c>
      <c r="H130">
        <v>0.42326619783466191</v>
      </c>
      <c r="I130">
        <v>8521.75</v>
      </c>
    </row>
    <row r="131" spans="7:10" x14ac:dyDescent="0.2">
      <c r="G131" t="s">
        <v>129</v>
      </c>
      <c r="H131">
        <v>0.30806912622027183</v>
      </c>
      <c r="I131">
        <v>8796.75</v>
      </c>
    </row>
    <row r="136" spans="7:10" x14ac:dyDescent="0.2">
      <c r="H136" t="s">
        <v>126</v>
      </c>
      <c r="I136" t="s">
        <v>128</v>
      </c>
      <c r="J136" t="s">
        <v>129</v>
      </c>
    </row>
    <row r="137" spans="7:10" x14ac:dyDescent="0.2">
      <c r="H137">
        <v>1.2191063618859541</v>
      </c>
      <c r="I137">
        <v>6102</v>
      </c>
    </row>
    <row r="138" spans="7:10" x14ac:dyDescent="0.2">
      <c r="H138">
        <v>1.1318775020415326</v>
      </c>
      <c r="I138">
        <v>6497.5</v>
      </c>
    </row>
    <row r="139" spans="7:10" x14ac:dyDescent="0.2">
      <c r="H139">
        <v>0.85854467699266768</v>
      </c>
      <c r="I139">
        <v>7717.5</v>
      </c>
    </row>
    <row r="140" spans="7:10" x14ac:dyDescent="0.2">
      <c r="H140">
        <v>0.47203488195863952</v>
      </c>
      <c r="I140">
        <v>8854.5</v>
      </c>
    </row>
    <row r="141" spans="7:10" x14ac:dyDescent="0.2">
      <c r="H141">
        <v>2.8825185155073485E-2</v>
      </c>
      <c r="I141">
        <v>11443</v>
      </c>
    </row>
    <row r="142" spans="7:10" x14ac:dyDescent="0.2">
      <c r="H142">
        <v>-3.5288561070683566E-2</v>
      </c>
      <c r="I142">
        <v>11683.25</v>
      </c>
    </row>
    <row r="143" spans="7:10" x14ac:dyDescent="0.2">
      <c r="H143">
        <v>1.1763678728495279</v>
      </c>
      <c r="J143">
        <v>5756.5</v>
      </c>
    </row>
    <row r="144" spans="7:10" x14ac:dyDescent="0.2">
      <c r="H144">
        <v>1.0836549803422058</v>
      </c>
      <c r="J144">
        <v>6069</v>
      </c>
    </row>
    <row r="145" spans="8:10" x14ac:dyDescent="0.2">
      <c r="H145">
        <v>0.86924736485360898</v>
      </c>
      <c r="J145">
        <v>6629.5</v>
      </c>
    </row>
    <row r="146" spans="8:10" x14ac:dyDescent="0.2">
      <c r="H146">
        <v>0.66254270400729243</v>
      </c>
      <c r="J146">
        <v>7214.25</v>
      </c>
    </row>
    <row r="147" spans="8:10" x14ac:dyDescent="0.2">
      <c r="H147">
        <v>0.42326619783466191</v>
      </c>
      <c r="J147">
        <v>8521.75</v>
      </c>
    </row>
    <row r="148" spans="8:10" x14ac:dyDescent="0.2">
      <c r="H148">
        <v>0.30806912622027183</v>
      </c>
      <c r="J148">
        <v>8796.75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2022-09-15T01:46:27Z</dcterms:created>
  <dcterms:modified xsi:type="dcterms:W3CDTF">2022-09-16T02:18:17Z</dcterms:modified>
</cp:coreProperties>
</file>