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ETCrescue/H1299/H1299_Rot-rescue/12W_CC_exp/"/>
    </mc:Choice>
  </mc:AlternateContent>
  <xr:revisionPtr revIDLastSave="0" documentId="13_ncr:1_{10B675F0-4B49-C54C-A0D7-D1FD64926CC8}" xr6:coauthVersionLast="47" xr6:coauthVersionMax="47" xr10:uidLastSave="{00000000-0000-0000-0000-000000000000}"/>
  <bookViews>
    <workbookView xWindow="0" yWindow="500" windowWidth="24640" windowHeight="147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74" i="1" l="1"/>
  <c r="K74" i="1"/>
  <c r="Q69" i="1"/>
  <c r="K69" i="1"/>
  <c r="Q64" i="1"/>
  <c r="K64" i="1"/>
  <c r="Q59" i="1"/>
  <c r="K59" i="1"/>
  <c r="Q54" i="1"/>
  <c r="K54" i="1"/>
  <c r="Q49" i="1"/>
  <c r="K49" i="1"/>
  <c r="Q44" i="1"/>
  <c r="K44" i="1"/>
  <c r="Q39" i="1"/>
  <c r="K39" i="1"/>
  <c r="Q34" i="1"/>
  <c r="K34" i="1"/>
  <c r="Q29" i="1"/>
  <c r="K29" i="1"/>
  <c r="Q24" i="1"/>
  <c r="K24" i="1"/>
  <c r="Q19" i="1"/>
  <c r="K19" i="1"/>
  <c r="P71" i="1"/>
  <c r="P63" i="1"/>
  <c r="P57" i="1"/>
  <c r="P51" i="1"/>
  <c r="P43" i="1"/>
  <c r="P37" i="1"/>
  <c r="O33" i="1"/>
  <c r="P31" i="1"/>
  <c r="Q31" i="1" s="1"/>
  <c r="O28" i="1"/>
  <c r="O27" i="1"/>
  <c r="P23" i="1"/>
  <c r="O22" i="1"/>
  <c r="O21" i="1"/>
  <c r="P17" i="1"/>
  <c r="O16" i="1"/>
  <c r="J14" i="1"/>
  <c r="P32" i="1" s="1"/>
  <c r="E14" i="1"/>
  <c r="O31" i="1" s="1"/>
  <c r="J7" i="1"/>
  <c r="P72" i="1" s="1"/>
  <c r="E7" i="1"/>
  <c r="O71" i="1" s="1"/>
  <c r="Q63" i="1" l="1"/>
  <c r="Q71" i="1"/>
  <c r="O36" i="1"/>
  <c r="O48" i="1"/>
  <c r="P16" i="1"/>
  <c r="Q16" i="1" s="1"/>
  <c r="P22" i="1"/>
  <c r="Q22" i="1" s="1"/>
  <c r="P28" i="1"/>
  <c r="Q28" i="1" s="1"/>
  <c r="P36" i="1"/>
  <c r="Q36" i="1" s="1"/>
  <c r="O41" i="1"/>
  <c r="P42" i="1"/>
  <c r="O47" i="1"/>
  <c r="P48" i="1"/>
  <c r="Q48" i="1" s="1"/>
  <c r="O53" i="1"/>
  <c r="P56" i="1"/>
  <c r="O61" i="1"/>
  <c r="P62" i="1"/>
  <c r="O67" i="1"/>
  <c r="P68" i="1"/>
  <c r="O73" i="1"/>
  <c r="O18" i="1"/>
  <c r="P21" i="1"/>
  <c r="Q21" i="1" s="1"/>
  <c r="O26" i="1"/>
  <c r="P27" i="1"/>
  <c r="Q27" i="1" s="1"/>
  <c r="O32" i="1"/>
  <c r="Q32" i="1" s="1"/>
  <c r="P33" i="1"/>
  <c r="Q33" i="1" s="1"/>
  <c r="O38" i="1"/>
  <c r="P41" i="1"/>
  <c r="Q41" i="1" s="1"/>
  <c r="O46" i="1"/>
  <c r="P47" i="1"/>
  <c r="O52" i="1"/>
  <c r="P53" i="1"/>
  <c r="Q53" i="1" s="1"/>
  <c r="O58" i="1"/>
  <c r="P61" i="1"/>
  <c r="O66" i="1"/>
  <c r="P67" i="1"/>
  <c r="Q67" i="1" s="1"/>
  <c r="O72" i="1"/>
  <c r="Q72" i="1" s="1"/>
  <c r="P73" i="1"/>
  <c r="O42" i="1"/>
  <c r="O56" i="1"/>
  <c r="O62" i="1"/>
  <c r="O68" i="1"/>
  <c r="O17" i="1"/>
  <c r="Q17" i="1" s="1"/>
  <c r="P18" i="1"/>
  <c r="O23" i="1"/>
  <c r="Q23" i="1" s="1"/>
  <c r="P26" i="1"/>
  <c r="Q26" i="1" s="1"/>
  <c r="O37" i="1"/>
  <c r="Q37" i="1" s="1"/>
  <c r="P38" i="1"/>
  <c r="Q38" i="1" s="1"/>
  <c r="O43" i="1"/>
  <c r="Q43" i="1" s="1"/>
  <c r="P46" i="1"/>
  <c r="O51" i="1"/>
  <c r="Q51" i="1" s="1"/>
  <c r="P52" i="1"/>
  <c r="Q52" i="1" s="1"/>
  <c r="O57" i="1"/>
  <c r="Q57" i="1" s="1"/>
  <c r="P58" i="1"/>
  <c r="O63" i="1"/>
  <c r="P66" i="1"/>
  <c r="Q66" i="1" s="1"/>
  <c r="Q62" i="1" l="1"/>
  <c r="Q18" i="1"/>
  <c r="Q68" i="1"/>
  <c r="Q56" i="1"/>
  <c r="Q42" i="1"/>
  <c r="Q58" i="1"/>
  <c r="Q46" i="1"/>
  <c r="Q73" i="1"/>
  <c r="Q61" i="1"/>
  <c r="Q47" i="1"/>
</calcChain>
</file>

<file path=xl/sharedStrings.xml><?xml version="1.0" encoding="utf-8"?>
<sst xmlns="http://schemas.openxmlformats.org/spreadsheetml/2006/main" count="382" uniqueCount="133">
  <si>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</si>
  <si>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</si>
  <si>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</si>
  <si>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</si>
  <si>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</si>
  <si>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</si>
  <si>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</si>
  <si>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</si>
  <si>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</si>
  <si>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</si>
  <si>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</si>
  <si>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</si>
  <si>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</si>
  <si>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Delta time</t>
  </si>
  <si>
    <t>Fold cells</t>
  </si>
  <si>
    <t>Prlfr</t>
  </si>
  <si>
    <t>Ser_t0_1</t>
  </si>
  <si>
    <t>H1299_Nuc-RFP_Rotenone-rescue</t>
  </si>
  <si>
    <t>H1299_Nuc-RFP_Rotenone-rescue_Ser_t0_1_29 May 2022_01.#m4</t>
  </si>
  <si>
    <t>Volumetric,  2000  uL</t>
  </si>
  <si>
    <t>Ser_t0_2</t>
  </si>
  <si>
    <t>H1299_Nuc-RFP_Rotenone-rescue_Ser_t0_2_29 May 2022_01.#m4</t>
  </si>
  <si>
    <t>Ser_t0_3</t>
  </si>
  <si>
    <t>H1299_Nuc-RFP_Rotenone-rescue_Ser_t0_3_29 May 2022_01.#m4</t>
  </si>
  <si>
    <t>Ser_t0_4</t>
  </si>
  <si>
    <t>H1299_Nuc-RFP_Rotenone-rescue_Ser_t0_4_29 May 2022_01.#m4</t>
  </si>
  <si>
    <t>Ser_t0_5</t>
  </si>
  <si>
    <t>H1299_Nuc-RFP_Rotenone-rescue_Ser_t0_5_29 May 2022_01.#m4</t>
  </si>
  <si>
    <t>Avg</t>
  </si>
  <si>
    <t>NoSer_t0_1</t>
  </si>
  <si>
    <t>H1299_Nuc-RFP_Rotenone-rescue_NoSer_t0_1_29 May 2022_01.#m4</t>
  </si>
  <si>
    <t>NoSer_t0_2</t>
  </si>
  <si>
    <t>H1299_Nuc-RFP_Rotenone-rescue_NoSer_t0_2_29 May 2022_01.#m4</t>
  </si>
  <si>
    <t>NoSer_t0_3</t>
  </si>
  <si>
    <t>H1299_Nuc-RFP_Rotenone-rescue_NoSer_t0_3_29 May 2022_01.#m4</t>
  </si>
  <si>
    <t>NoSer_t0_4</t>
  </si>
  <si>
    <t>H1299_Nuc-RFP_Rotenone-rescue_NoSer_t0_4_29 May 2022_01.#m4</t>
  </si>
  <si>
    <t>NoSer_t0_5</t>
  </si>
  <si>
    <t>H1299_Nuc-RFP_Rotenone-rescue_NoSer_t0_5_29 May 2022_01.#m4</t>
  </si>
  <si>
    <t>NoSer_Vec_1</t>
  </si>
  <si>
    <t>143B_Nuc-RFP_Metformin-rescue</t>
  </si>
  <si>
    <t>143B_Nuc-RFP_Metformin-rescue_NoSer_Vec_1_ 3 Jun 2022_01.#m4</t>
  </si>
  <si>
    <t>Volumetric,  1000  uL</t>
  </si>
  <si>
    <t>NoSer_Vec_2</t>
  </si>
  <si>
    <t>143B_Nuc-RFP_Metformin-rescue_NoSer_Vec_2_ 3 Jun 2022_01.#m4</t>
  </si>
  <si>
    <t>NoSer_Vec_3</t>
  </si>
  <si>
    <t>143B_Nuc-RFP_Metformin-rescue_NoSer_Vec_3_ 3 Jun 2022_01.#m4</t>
  </si>
  <si>
    <t>NoSer_Hpx_1</t>
  </si>
  <si>
    <t>143B_Nuc-RFP_Metformin-rescue_NoSer_Hpx_1_ 3 Jun 2022_01.#m4</t>
  </si>
  <si>
    <t>NoSer_Hpx_2</t>
  </si>
  <si>
    <t>143B_Nuc-RFP_Metformin-rescue_NoSer_Hpx_2_ 3 Jun 2022_01.#m4</t>
  </si>
  <si>
    <t>NoSer_Hpx_3</t>
  </si>
  <si>
    <t>143B_Nuc-RFP_Metformin-rescue_NoSer_Hpx_3_ 3 Jun 2022_01.#m4</t>
  </si>
  <si>
    <t>NoSer_Ad_1</t>
  </si>
  <si>
    <t>143B_Nuc-RFP_Metformin-rescue_NoSer_Ad_1_ 3 Jun 2022_01.#m4</t>
  </si>
  <si>
    <t>NoSer_Ad_2</t>
  </si>
  <si>
    <t>143B_Nuc-RFP_Metformin-rescue_NoSer_Ad_2_ 3 Jun 2022_01.#m4</t>
  </si>
  <si>
    <t>NoSer_Ad_3</t>
  </si>
  <si>
    <t>143B_Nuc-RFP_Metformin-rescue_NoSer_Ad_3_ 3 Jun 2022_01.#m4</t>
  </si>
  <si>
    <t>NoSer_Pyr_1</t>
  </si>
  <si>
    <t>143B_Nuc-RFP_Metformin-rescue_NoSer_Pyr_1_ 3 Jun 2022_01.#m4</t>
  </si>
  <si>
    <t>NoSer_Pyr_2</t>
  </si>
  <si>
    <t>143B_Nuc-RFP_Metformin-rescue_NoSer_Pyr_2_ 3 Jun 2022_01.#m4</t>
  </si>
  <si>
    <t>NoSer_Pyr_3</t>
  </si>
  <si>
    <t>143B_Nuc-RFP_Metformin-rescue_NoSer_Pyr_3_ 3 Jun 2022_01.#m4</t>
  </si>
  <si>
    <t>Ser_Vec_1</t>
  </si>
  <si>
    <t>H1299_Nuc-RFP_Rotenone-rescue_Ser_Vec_1_ 3 Jun 2022_01.#m4</t>
  </si>
  <si>
    <t>Ser_Vec_2</t>
  </si>
  <si>
    <t>H1299_Nuc-RFP_Rotenone-rescue_Ser_Vec_2_ 3 Jun 2022_01.#m4</t>
  </si>
  <si>
    <t>Ser_Vec_3</t>
  </si>
  <si>
    <t>H1299_Nuc-RFP_Rotenone-rescue_Ser_Vec_3_ 3 Jun 2022_01.#m4</t>
  </si>
  <si>
    <t>Ser_Uri_1</t>
  </si>
  <si>
    <t>H1299_Nuc-RFP_Rotenone-rescue_Ser_Uri_1_ 3 Jun 2022_01.#m4</t>
  </si>
  <si>
    <t>Ser_Uri_2</t>
  </si>
  <si>
    <t>H1299_Nuc-RFP_Rotenone-rescue_Ser_Uri_2_ 3 Jun 2022_01.#m4</t>
  </si>
  <si>
    <t>Ser_Uri_3</t>
  </si>
  <si>
    <t>H1299_Nuc-RFP_Rotenone-rescue_Ser_Uri_3_ 3 Jun 2022_01.#m4</t>
  </si>
  <si>
    <t>Ser_Asn_1</t>
  </si>
  <si>
    <t>H1299_Nuc-RFP_Rotenone-rescue_Ser_Asn_1_ 3 Jun 2022_01.#m4</t>
  </si>
  <si>
    <t>Ser_Asn_2</t>
  </si>
  <si>
    <t>H1299_Nuc-RFP_Rotenone-rescue_Ser_Asn_2_ 3 Jun 2022_01.#m4</t>
  </si>
  <si>
    <t>Ser_Asn_3</t>
  </si>
  <si>
    <t>H1299_Nuc-RFP_Rotenone-rescue_Ser_Asn_3_ 3 Jun 2022_01.#m4</t>
  </si>
  <si>
    <t>Ser_Hpx_1</t>
  </si>
  <si>
    <t>H1299_Nuc-RFP_Rotenone-rescue_Ser_Hpx_1_ 3 Jun 2022_01.#m4</t>
  </si>
  <si>
    <t>Ser_Hpx_2</t>
  </si>
  <si>
    <t>H1299_Nuc-RFP_Rotenone-rescue_Ser_Hpx_2_ 3 Jun 2022_01.#m4</t>
  </si>
  <si>
    <t>Ser_Hpx_3</t>
  </si>
  <si>
    <t>H1299_Nuc-RFP_Rotenone-rescue_Ser_Hpx_3_ 3 Jun 2022_01.#m4</t>
  </si>
  <si>
    <t>Ser_Ad_1</t>
  </si>
  <si>
    <t>H1299_Nuc-RFP_Rotenone-rescue_Ser_Ad_1_ 3 Jun 2022_01.#m4</t>
  </si>
  <si>
    <t>Ser_Ad_2</t>
  </si>
  <si>
    <t>H1299_Nuc-RFP_Rotenone-rescue_Ser_Ad_2_ 3 Jun 2022_01.#m4</t>
  </si>
  <si>
    <t>Ser_Ad_3</t>
  </si>
  <si>
    <t>H1299_Nuc-RFP_Rotenone-rescue_Ser_Ad_3_ 3 Jun 2022_01.#m4</t>
  </si>
  <si>
    <t>Ser_SMv3_1</t>
  </si>
  <si>
    <t>H1299_Nuc-RFP_Rotenone-rescue_Ser_SMv3_1_ 3 Jun 2022_01.#m4</t>
  </si>
  <si>
    <t>Ser_SMv3_2</t>
  </si>
  <si>
    <t>H1299_Nuc-RFP_Rotenone-rescue_Ser_SMv3_2_ 3 Jun 2022_01.#m4</t>
  </si>
  <si>
    <t>Ser_SMv3_3</t>
  </si>
  <si>
    <t>H1299_Nuc-RFP_Rotenone-rescue_Ser_SMv3_3_ 3 Jun 2022_01.#m4</t>
  </si>
  <si>
    <t>Ser_Asp_1</t>
  </si>
  <si>
    <t>H1299_Nuc-RFP_Rotenone-rescue_Ser_Asp_1_ 3 Jun 2022_01.#m4</t>
  </si>
  <si>
    <t>Ser_Asp_2</t>
  </si>
  <si>
    <t>H1299_Nuc-RFP_Rotenone-rescue_Ser_Asp_2_ 3 Jun 2022_01.#m4</t>
  </si>
  <si>
    <t>Ser_Asp_3</t>
  </si>
  <si>
    <t>H1299_Nuc-RFP_Rotenone-rescue_Ser_Asp_3_ 3 Jun 2022_01.#m4</t>
  </si>
  <si>
    <t>Ser_Pyr_1</t>
  </si>
  <si>
    <t>H1299_Nuc-RFP_Rotenone-rescue_Ser_Pyr_1_ 3 Jun 2022_01.#m4</t>
  </si>
  <si>
    <t>Ser_Pyr_2</t>
  </si>
  <si>
    <t>H1299_Nuc-RFP_Rotenone-rescue_Ser_Pyr_2_ 3 Jun 2022_01.#m4</t>
  </si>
  <si>
    <t>Ser_Pyr_3</t>
  </si>
  <si>
    <t>H1299_Nuc-RFP_Rotenone-rescue_Ser_Pyr_3_ 3 Jun 2022_01.#m4</t>
  </si>
  <si>
    <t>Cell_line</t>
  </si>
  <si>
    <t>Media</t>
  </si>
  <si>
    <t>Rescue</t>
  </si>
  <si>
    <t>Replicate</t>
  </si>
  <si>
    <t>CellVol_mean</t>
  </si>
  <si>
    <t>CellVol_median</t>
  </si>
  <si>
    <t>H1299</t>
  </si>
  <si>
    <t>Ser</t>
  </si>
  <si>
    <t>Vec</t>
  </si>
  <si>
    <t>Rotenone</t>
  </si>
  <si>
    <t>30 nM</t>
  </si>
  <si>
    <t>Uri</t>
  </si>
  <si>
    <t>Asn</t>
  </si>
  <si>
    <t>Hpx</t>
  </si>
  <si>
    <t>Ad</t>
  </si>
  <si>
    <t>SMv3</t>
  </si>
  <si>
    <t>Asp</t>
  </si>
  <si>
    <t>Pyr</t>
  </si>
  <si>
    <t>NoSer+Form</t>
  </si>
  <si>
    <t>NoSer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</si>
</sst>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Sheet1!$G$79</c:f>
              <c:strCache>
                <c:ptCount val="1"/>
                <c:pt idx="0">
                  <c:v>Ser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5061800509357698E-2"/>
                  <c:y val="-0.70963703288979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Sheet1!$F$80:$F$91</c:f>
              <c:numCache>
                <c:formatCode>General</c:formatCode>
                <c:ptCount val="12"/>
                <c:pt idx="0">
                  <c:v>0.39522510637565289</c:v>
                </c:pt>
                <c:pt idx="1">
                  <c:v>0.44481098060776364</c:v>
                </c:pt>
                <c:pt idx="2">
                  <c:v>0.52937781649182036</c:v>
                </c:pt>
                <c:pt idx="3">
                  <c:v>0.52322741416445218</c:v>
                </c:pt>
                <c:pt idx="4">
                  <c:v>0.53428620332531507</c:v>
                </c:pt>
                <c:pt idx="5">
                  <c:v>0.58214007605959217</c:v>
                </c:pt>
                <c:pt idx="6">
                  <c:v>0.64132442071493267</c:v>
                </c:pt>
                <c:pt idx="7">
                  <c:v>0.96940390733759363</c:v>
                </c:pt>
                <c:pt idx="8">
                  <c:v>0.47030740787613184</c:v>
                </c:pt>
                <c:pt idx="9">
                  <c:v>0.538085192515804</c:v>
                </c:pt>
                <c:pt idx="10">
                  <c:v>0.31368476314548349</c:v>
                </c:pt>
                <c:pt idx="11">
                  <c:v>0.79706498916753399</c:v>
                </c:pt>
              </c:numCache>
            </c:numRef>
          </c:xVal>
          <c:yVal>
            <c:numRef>
              <c:f>Sheet1!$G$80:$G$91</c:f>
              <c:numCache>
                <c:formatCode>General</c:formatCode>
                <c:ptCount val="12"/>
                <c:pt idx="0">
                  <c:v>12834.666666666666</c:v>
                </c:pt>
                <c:pt idx="1">
                  <c:v>11750.666666666666</c:v>
                </c:pt>
                <c:pt idx="2">
                  <c:v>10205.666666666666</c:v>
                </c:pt>
                <c:pt idx="3">
                  <c:v>10010.666666666666</c:v>
                </c:pt>
                <c:pt idx="4">
                  <c:v>8847.6666666666661</c:v>
                </c:pt>
                <c:pt idx="5">
                  <c:v>9498.3333333333339</c:v>
                </c:pt>
                <c:pt idx="6">
                  <c:v>9441.3333333333339</c:v>
                </c:pt>
                <c:pt idx="7">
                  <c:v>7542.666666666667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A-9048-A6CA-8600A1BB05A3}"/>
            </c:ext>
          </c:extLst>
        </c:ser>
        <c:ser>
          <c:idx val="1"/>
          <c:order val="1"/>
          <c:tx>
            <c:strRef>
              <c:f>Sheet1!$H$79</c:f>
              <c:strCache>
                <c:ptCount val="1"/>
                <c:pt idx="0">
                  <c:v>NoSer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Sheet1!$F$80:$F$91</c:f>
              <c:numCache>
                <c:formatCode>General</c:formatCode>
                <c:ptCount val="12"/>
                <c:pt idx="0">
                  <c:v>0.39522510637565289</c:v>
                </c:pt>
                <c:pt idx="1">
                  <c:v>0.44481098060776364</c:v>
                </c:pt>
                <c:pt idx="2">
                  <c:v>0.52937781649182036</c:v>
                </c:pt>
                <c:pt idx="3">
                  <c:v>0.52322741416445218</c:v>
                </c:pt>
                <c:pt idx="4">
                  <c:v>0.53428620332531507</c:v>
                </c:pt>
                <c:pt idx="5">
                  <c:v>0.58214007605959217</c:v>
                </c:pt>
                <c:pt idx="6">
                  <c:v>0.64132442071493267</c:v>
                </c:pt>
                <c:pt idx="7">
                  <c:v>0.96940390733759363</c:v>
                </c:pt>
                <c:pt idx="8">
                  <c:v>0.47030740787613184</c:v>
                </c:pt>
                <c:pt idx="9">
                  <c:v>0.538085192515804</c:v>
                </c:pt>
                <c:pt idx="10">
                  <c:v>0.31368476314548349</c:v>
                </c:pt>
                <c:pt idx="11">
                  <c:v>0.79706498916753399</c:v>
                </c:pt>
              </c:numCache>
            </c:numRef>
          </c:xVal>
          <c:yVal>
            <c:numRef>
              <c:f>Sheet1!$H$80:$H$91</c:f>
              <c:numCache>
                <c:formatCode>General</c:formatCode>
                <c:ptCount val="12"/>
                <c:pt idx="8">
                  <c:v>11102.333333333334</c:v>
                </c:pt>
                <c:pt idx="9">
                  <c:v>10460.666666666666</c:v>
                </c:pt>
                <c:pt idx="10">
                  <c:v>8888</c:v>
                </c:pt>
                <c:pt idx="11">
                  <c:v>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A-9048-A6CA-8600A1BB0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597040"/>
        <c:axId val="1660247280"/>
      </c:scatterChart>
      <c:valAx>
        <c:axId val="1550597040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247280"/>
        <c:crosses val="autoZero"/>
        <c:crossBetween val="midCat"/>
      </c:valAx>
      <c:valAx>
        <c:axId val="1660247280"/>
        <c:scaling>
          <c:orientation val="minMax"/>
          <c:max val="13100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9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78</xdr:row>
      <xdr:rowOff>158750</xdr:rowOff>
    </xdr:from>
    <xdr:to>
      <xdr:col>18</xdr:col>
      <xdr:colOff>38100</xdr:colOff>
      <xdr:row>100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58F2F-0EF2-892F-D9AB-426A9B312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tabSelected="1" topLeftCell="A74" zoomScaleNormal="100" workbookViewId="0">
      <selection activeCell="T90" sqref="T90"/>
    </sheetView>
  </sheetViews>
  <sheetFormatPr baseColWidth="10" defaultColWidth="8.6640625" defaultRowHeight="15" x14ac:dyDescent="0.2"/>
  <cols>
    <col min="1" max="1" width="18.33203125" customWidth="1"/>
    <col min="5" max="5" width="20" customWidth="1"/>
    <col min="15" max="15" width="10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16</v>
      </c>
      <c r="B2" t="s">
        <v>17</v>
      </c>
      <c r="C2" t="s">
        <v>18</v>
      </c>
      <c r="D2" t="s">
        <v>19</v>
      </c>
      <c r="E2" s="2">
        <v>44710.836805555598</v>
      </c>
      <c r="F2">
        <v>2005</v>
      </c>
      <c r="G2">
        <v>2011</v>
      </c>
      <c r="H2">
        <v>1580</v>
      </c>
      <c r="I2">
        <v>40408</v>
      </c>
      <c r="J2">
        <v>13060</v>
      </c>
      <c r="K2">
        <v>7527</v>
      </c>
      <c r="L2">
        <v>7211</v>
      </c>
      <c r="M2">
        <v>2579</v>
      </c>
    </row>
    <row r="3" spans="1:17" x14ac:dyDescent="0.2">
      <c r="A3" t="s">
        <v>20</v>
      </c>
      <c r="B3" t="s">
        <v>17</v>
      </c>
      <c r="C3" t="s">
        <v>21</v>
      </c>
      <c r="D3" t="s">
        <v>19</v>
      </c>
      <c r="E3" s="2">
        <v>44710.838194444397</v>
      </c>
      <c r="F3">
        <v>1968</v>
      </c>
      <c r="G3">
        <v>1974</v>
      </c>
      <c r="H3">
        <v>1507</v>
      </c>
      <c r="I3">
        <v>40408</v>
      </c>
      <c r="J3">
        <v>12690</v>
      </c>
      <c r="K3">
        <v>7648</v>
      </c>
      <c r="L3">
        <v>7215</v>
      </c>
      <c r="M3">
        <v>2848</v>
      </c>
    </row>
    <row r="4" spans="1:17" x14ac:dyDescent="0.2">
      <c r="A4" t="s">
        <v>22</v>
      </c>
      <c r="B4" t="s">
        <v>17</v>
      </c>
      <c r="C4" t="s">
        <v>23</v>
      </c>
      <c r="D4" t="s">
        <v>19</v>
      </c>
      <c r="E4" s="2">
        <v>44710.841666666704</v>
      </c>
      <c r="F4">
        <v>1907</v>
      </c>
      <c r="G4">
        <v>1913</v>
      </c>
      <c r="H4">
        <v>1507</v>
      </c>
      <c r="I4">
        <v>40408</v>
      </c>
      <c r="J4">
        <v>13580</v>
      </c>
      <c r="K4">
        <v>7803</v>
      </c>
      <c r="L4">
        <v>7441</v>
      </c>
      <c r="M4">
        <v>2696</v>
      </c>
    </row>
    <row r="5" spans="1:17" x14ac:dyDescent="0.2">
      <c r="A5" t="s">
        <v>24</v>
      </c>
      <c r="B5" t="s">
        <v>17</v>
      </c>
      <c r="C5" t="s">
        <v>25</v>
      </c>
      <c r="D5" t="s">
        <v>19</v>
      </c>
      <c r="E5" s="2">
        <v>44710.843055555597</v>
      </c>
      <c r="F5">
        <v>1864</v>
      </c>
      <c r="G5">
        <v>1870</v>
      </c>
      <c r="H5">
        <v>1507</v>
      </c>
      <c r="I5">
        <v>40408</v>
      </c>
      <c r="J5">
        <v>13440</v>
      </c>
      <c r="K5">
        <v>7779</v>
      </c>
      <c r="L5">
        <v>7490</v>
      </c>
      <c r="M5">
        <v>2591</v>
      </c>
    </row>
    <row r="6" spans="1:17" x14ac:dyDescent="0.2">
      <c r="A6" t="s">
        <v>26</v>
      </c>
      <c r="B6" t="s">
        <v>17</v>
      </c>
      <c r="C6" t="s">
        <v>27</v>
      </c>
      <c r="D6" t="s">
        <v>19</v>
      </c>
      <c r="E6" s="2">
        <v>44710.84375</v>
      </c>
      <c r="F6">
        <v>1902</v>
      </c>
      <c r="G6">
        <v>1908</v>
      </c>
      <c r="H6">
        <v>1507</v>
      </c>
      <c r="I6">
        <v>40408</v>
      </c>
      <c r="J6">
        <v>13420</v>
      </c>
      <c r="K6">
        <v>7944</v>
      </c>
      <c r="L6">
        <v>7628</v>
      </c>
      <c r="M6">
        <v>2773</v>
      </c>
    </row>
    <row r="7" spans="1:17" x14ac:dyDescent="0.2">
      <c r="A7" t="s">
        <v>28</v>
      </c>
      <c r="E7" s="2">
        <f>E2</f>
        <v>44710.836805555598</v>
      </c>
      <c r="J7">
        <f>AVERAGE(J2:J6)</f>
        <v>13238</v>
      </c>
    </row>
    <row r="9" spans="1:17" x14ac:dyDescent="0.2">
      <c r="A9" t="s">
        <v>29</v>
      </c>
      <c r="B9" t="s">
        <v>17</v>
      </c>
      <c r="C9" t="s">
        <v>30</v>
      </c>
      <c r="D9" t="s">
        <v>19</v>
      </c>
      <c r="E9" s="2">
        <v>44710.839583333298</v>
      </c>
      <c r="F9">
        <v>1997</v>
      </c>
      <c r="G9">
        <v>2003</v>
      </c>
      <c r="H9">
        <v>1507</v>
      </c>
      <c r="I9">
        <v>40408</v>
      </c>
      <c r="J9">
        <v>12700</v>
      </c>
      <c r="K9">
        <v>7523</v>
      </c>
      <c r="L9">
        <v>7071</v>
      </c>
      <c r="M9">
        <v>2828</v>
      </c>
    </row>
    <row r="10" spans="1:17" x14ac:dyDescent="0.2">
      <c r="A10" t="s">
        <v>31</v>
      </c>
      <c r="B10" t="s">
        <v>17</v>
      </c>
      <c r="C10" t="s">
        <v>32</v>
      </c>
      <c r="D10" t="s">
        <v>19</v>
      </c>
      <c r="E10" s="2">
        <v>44710.840277777803</v>
      </c>
      <c r="F10">
        <v>2050</v>
      </c>
      <c r="G10">
        <v>2057</v>
      </c>
      <c r="H10">
        <v>1507</v>
      </c>
      <c r="I10">
        <v>40408</v>
      </c>
      <c r="J10">
        <v>13630</v>
      </c>
      <c r="K10">
        <v>7693</v>
      </c>
      <c r="L10">
        <v>7335</v>
      </c>
      <c r="M10">
        <v>2815</v>
      </c>
    </row>
    <row r="11" spans="1:17" x14ac:dyDescent="0.2">
      <c r="A11" t="s">
        <v>33</v>
      </c>
      <c r="B11" t="s">
        <v>17</v>
      </c>
      <c r="C11" t="s">
        <v>34</v>
      </c>
      <c r="D11" t="s">
        <v>19</v>
      </c>
      <c r="E11" s="2">
        <v>44710.845138888901</v>
      </c>
      <c r="F11">
        <v>2106</v>
      </c>
      <c r="G11">
        <v>2114</v>
      </c>
      <c r="H11">
        <v>1507</v>
      </c>
      <c r="I11">
        <v>40408</v>
      </c>
      <c r="J11">
        <v>15150</v>
      </c>
      <c r="K11">
        <v>7833</v>
      </c>
      <c r="L11">
        <v>7413</v>
      </c>
      <c r="M11">
        <v>2944</v>
      </c>
    </row>
    <row r="12" spans="1:17" x14ac:dyDescent="0.2">
      <c r="A12" t="s">
        <v>35</v>
      </c>
      <c r="B12" t="s">
        <v>17</v>
      </c>
      <c r="C12" t="s">
        <v>36</v>
      </c>
      <c r="D12" t="s">
        <v>19</v>
      </c>
      <c r="E12" s="2">
        <v>44710.846527777801</v>
      </c>
      <c r="F12">
        <v>2090</v>
      </c>
      <c r="G12">
        <v>2098</v>
      </c>
      <c r="H12">
        <v>1507</v>
      </c>
      <c r="I12">
        <v>40408</v>
      </c>
      <c r="J12">
        <v>15220</v>
      </c>
      <c r="K12">
        <v>7955</v>
      </c>
      <c r="L12">
        <v>7502</v>
      </c>
      <c r="M12">
        <v>3121</v>
      </c>
    </row>
    <row r="13" spans="1:17" x14ac:dyDescent="0.2">
      <c r="A13" t="s">
        <v>37</v>
      </c>
      <c r="B13" t="s">
        <v>17</v>
      </c>
      <c r="C13" t="s">
        <v>38</v>
      </c>
      <c r="D13" t="s">
        <v>19</v>
      </c>
      <c r="E13" s="2">
        <v>44710.847222222197</v>
      </c>
      <c r="F13">
        <v>1949</v>
      </c>
      <c r="G13">
        <v>1956</v>
      </c>
      <c r="H13">
        <v>1507</v>
      </c>
      <c r="I13">
        <v>40408</v>
      </c>
      <c r="J13">
        <v>14120</v>
      </c>
      <c r="K13">
        <v>7848</v>
      </c>
      <c r="L13">
        <v>7517</v>
      </c>
      <c r="M13">
        <v>2787</v>
      </c>
    </row>
    <row r="14" spans="1:17" x14ac:dyDescent="0.2">
      <c r="A14" t="s">
        <v>28</v>
      </c>
      <c r="E14" s="2">
        <f>E9</f>
        <v>44710.839583333298</v>
      </c>
      <c r="J14">
        <f>AVERAGE(J9:J13)</f>
        <v>14164</v>
      </c>
    </row>
    <row r="16" spans="1:17" x14ac:dyDescent="0.2">
      <c r="A16" t="s">
        <v>39</v>
      </c>
      <c r="B16" t="s">
        <v>40</v>
      </c>
      <c r="C16" t="s">
        <v>41</v>
      </c>
      <c r="D16" t="s">
        <v>42</v>
      </c>
      <c r="E16" s="2">
        <v>44715.718055555597</v>
      </c>
      <c r="F16">
        <v>6050</v>
      </c>
      <c r="G16">
        <v>6176</v>
      </c>
      <c r="H16">
        <v>1978</v>
      </c>
      <c r="I16">
        <v>60290</v>
      </c>
      <c r="J16">
        <v>73120</v>
      </c>
      <c r="K16">
        <v>11019</v>
      </c>
      <c r="L16">
        <v>9485</v>
      </c>
      <c r="M16">
        <v>6065</v>
      </c>
      <c r="O16" s="3">
        <f>$E$16-$E$14</f>
        <v>4.878472222299024</v>
      </c>
      <c r="P16" s="4">
        <f>J16/$J$14</f>
        <v>5.1623835074837618</v>
      </c>
      <c r="Q16" s="5">
        <f>LOG(P16,2)/O16</f>
        <v>0.48540551501563273</v>
      </c>
    </row>
    <row r="17" spans="1:17" x14ac:dyDescent="0.2">
      <c r="A17" t="s">
        <v>43</v>
      </c>
      <c r="B17" t="s">
        <v>40</v>
      </c>
      <c r="C17" t="s">
        <v>44</v>
      </c>
      <c r="D17" t="s">
        <v>42</v>
      </c>
      <c r="E17" s="2">
        <v>44715.722222222197</v>
      </c>
      <c r="F17">
        <v>5539</v>
      </c>
      <c r="G17">
        <v>5673</v>
      </c>
      <c r="H17">
        <v>1978</v>
      </c>
      <c r="I17">
        <v>60290</v>
      </c>
      <c r="J17">
        <v>66080</v>
      </c>
      <c r="K17">
        <v>10970</v>
      </c>
      <c r="L17">
        <v>9456</v>
      </c>
      <c r="M17">
        <v>6093</v>
      </c>
      <c r="O17" s="3">
        <f>$E$16-$E$14</f>
        <v>4.878472222299024</v>
      </c>
      <c r="P17" s="4">
        <f>J17/$J$14</f>
        <v>4.6653487715334654</v>
      </c>
      <c r="Q17" s="5">
        <f>LOG(P17,2)/O17</f>
        <v>0.45546737516704794</v>
      </c>
    </row>
    <row r="18" spans="1:17" x14ac:dyDescent="0.2">
      <c r="A18" t="s">
        <v>45</v>
      </c>
      <c r="B18" t="s">
        <v>40</v>
      </c>
      <c r="C18" t="s">
        <v>46</v>
      </c>
      <c r="D18" t="s">
        <v>42</v>
      </c>
      <c r="E18" s="2">
        <v>44715.724999999999</v>
      </c>
      <c r="F18">
        <v>5683</v>
      </c>
      <c r="G18">
        <v>5823</v>
      </c>
      <c r="H18">
        <v>1978</v>
      </c>
      <c r="I18">
        <v>60290</v>
      </c>
      <c r="J18">
        <v>69420</v>
      </c>
      <c r="K18">
        <v>11318</v>
      </c>
      <c r="L18">
        <v>9798</v>
      </c>
      <c r="M18">
        <v>6101</v>
      </c>
      <c r="O18" s="3">
        <f>$E$16-$E$14</f>
        <v>4.878472222299024</v>
      </c>
      <c r="P18" s="4">
        <f>J18/$J$14</f>
        <v>4.9011578650098846</v>
      </c>
      <c r="Q18" s="5">
        <f>LOG(P18,2)/O18</f>
        <v>0.47004933344571509</v>
      </c>
    </row>
    <row r="19" spans="1:17" x14ac:dyDescent="0.2">
      <c r="A19" t="s">
        <v>28</v>
      </c>
      <c r="K19">
        <f>AVERAGE(K16:K18)</f>
        <v>11102.333333333334</v>
      </c>
      <c r="Q19">
        <f>AVERAGE(Q16:Q18)</f>
        <v>0.47030740787613184</v>
      </c>
    </row>
    <row r="21" spans="1:17" x14ac:dyDescent="0.2">
      <c r="A21" t="s">
        <v>47</v>
      </c>
      <c r="B21" t="s">
        <v>40</v>
      </c>
      <c r="C21" t="s">
        <v>48</v>
      </c>
      <c r="D21" t="s">
        <v>42</v>
      </c>
      <c r="E21" s="2">
        <v>44715.71875</v>
      </c>
      <c r="F21">
        <v>7208</v>
      </c>
      <c r="G21">
        <v>7400</v>
      </c>
      <c r="H21">
        <v>1978</v>
      </c>
      <c r="I21">
        <v>60290</v>
      </c>
      <c r="J21">
        <v>89500</v>
      </c>
      <c r="K21">
        <v>10196</v>
      </c>
      <c r="L21">
        <v>9026</v>
      </c>
      <c r="M21">
        <v>5327</v>
      </c>
      <c r="O21" s="3">
        <f>$E$16-$E$14</f>
        <v>4.878472222299024</v>
      </c>
      <c r="P21" s="4">
        <f>J21/$J$14</f>
        <v>6.3188364868681166</v>
      </c>
      <c r="Q21" s="5">
        <f>LOG(P21,2)/O21</f>
        <v>0.54518275647412395</v>
      </c>
    </row>
    <row r="22" spans="1:17" x14ac:dyDescent="0.2">
      <c r="A22" t="s">
        <v>49</v>
      </c>
      <c r="B22" t="s">
        <v>40</v>
      </c>
      <c r="C22" t="s">
        <v>50</v>
      </c>
      <c r="D22" t="s">
        <v>42</v>
      </c>
      <c r="E22" s="2">
        <v>44715.722916666702</v>
      </c>
      <c r="F22">
        <v>6466</v>
      </c>
      <c r="G22">
        <v>6634</v>
      </c>
      <c r="H22">
        <v>1978</v>
      </c>
      <c r="I22">
        <v>60290</v>
      </c>
      <c r="J22">
        <v>83600</v>
      </c>
      <c r="K22">
        <v>10715</v>
      </c>
      <c r="L22">
        <v>9403</v>
      </c>
      <c r="M22">
        <v>5483</v>
      </c>
      <c r="O22" s="3">
        <f>$E$16-$E$14</f>
        <v>4.878472222299024</v>
      </c>
      <c r="P22" s="4">
        <f>J22/$J$14</f>
        <v>5.9022874894097717</v>
      </c>
      <c r="Q22" s="5">
        <f>LOG(P22,2)/O22</f>
        <v>0.52501563537809137</v>
      </c>
    </row>
    <row r="23" spans="1:17" x14ac:dyDescent="0.2">
      <c r="A23" t="s">
        <v>51</v>
      </c>
      <c r="B23" t="s">
        <v>40</v>
      </c>
      <c r="C23" t="s">
        <v>52</v>
      </c>
      <c r="D23" t="s">
        <v>42</v>
      </c>
      <c r="E23" s="2">
        <v>44715.725694444503</v>
      </c>
      <c r="F23">
        <v>6878</v>
      </c>
      <c r="G23">
        <v>7068</v>
      </c>
      <c r="H23">
        <v>1978</v>
      </c>
      <c r="I23">
        <v>60290</v>
      </c>
      <c r="J23">
        <v>89160</v>
      </c>
      <c r="K23">
        <v>10471</v>
      </c>
      <c r="L23">
        <v>9197</v>
      </c>
      <c r="M23">
        <v>5505</v>
      </c>
      <c r="O23" s="3">
        <f>$E$16-$E$14</f>
        <v>4.878472222299024</v>
      </c>
      <c r="P23" s="4">
        <f>J23/$J$14</f>
        <v>6.2948319683705165</v>
      </c>
      <c r="Q23" s="5">
        <f>LOG(P23,2)/O23</f>
        <v>0.54405718569519657</v>
      </c>
    </row>
    <row r="24" spans="1:17" x14ac:dyDescent="0.2">
      <c r="A24" t="s">
        <v>28</v>
      </c>
      <c r="K24">
        <f>AVERAGE(K21:K23)</f>
        <v>10460.666666666666</v>
      </c>
      <c r="Q24">
        <f>AVERAGE(Q21:Q23)</f>
        <v>0.538085192515804</v>
      </c>
    </row>
    <row r="26" spans="1:17" x14ac:dyDescent="0.2">
      <c r="A26" t="s">
        <v>53</v>
      </c>
      <c r="B26" t="s">
        <v>40</v>
      </c>
      <c r="C26" t="s">
        <v>54</v>
      </c>
      <c r="D26" t="s">
        <v>42</v>
      </c>
      <c r="E26" s="2">
        <v>44715.720138888901</v>
      </c>
      <c r="F26">
        <v>3239</v>
      </c>
      <c r="G26">
        <v>3280</v>
      </c>
      <c r="H26">
        <v>1978</v>
      </c>
      <c r="I26">
        <v>60290</v>
      </c>
      <c r="J26">
        <v>39660</v>
      </c>
      <c r="K26">
        <v>8745</v>
      </c>
      <c r="L26">
        <v>7904</v>
      </c>
      <c r="M26">
        <v>4056</v>
      </c>
      <c r="O26" s="3">
        <f>$E$16-$E$14</f>
        <v>4.878472222299024</v>
      </c>
      <c r="P26" s="4">
        <f>J26/$J$14</f>
        <v>2.8000564812199942</v>
      </c>
      <c r="Q26" s="5">
        <f>LOG(P26,2)/O26</f>
        <v>0.30449203378373635</v>
      </c>
    </row>
    <row r="27" spans="1:17" x14ac:dyDescent="0.2">
      <c r="A27" t="s">
        <v>55</v>
      </c>
      <c r="B27" t="s">
        <v>40</v>
      </c>
      <c r="C27" t="s">
        <v>56</v>
      </c>
      <c r="D27" t="s">
        <v>42</v>
      </c>
      <c r="E27" s="2">
        <v>44715.723611111098</v>
      </c>
      <c r="F27">
        <v>3344</v>
      </c>
      <c r="G27">
        <v>3390</v>
      </c>
      <c r="H27">
        <v>1978</v>
      </c>
      <c r="I27">
        <v>60290</v>
      </c>
      <c r="J27">
        <v>40800</v>
      </c>
      <c r="K27">
        <v>8934</v>
      </c>
      <c r="L27">
        <v>7918</v>
      </c>
      <c r="M27">
        <v>4428</v>
      </c>
      <c r="O27" s="3">
        <f>$E$16-$E$14</f>
        <v>4.878472222299024</v>
      </c>
      <c r="P27" s="4">
        <f>J27/$J$14</f>
        <v>2.8805422197119457</v>
      </c>
      <c r="Q27" s="5">
        <f>LOG(P27,2)/O27</f>
        <v>0.31287262360100149</v>
      </c>
    </row>
    <row r="28" spans="1:17" x14ac:dyDescent="0.2">
      <c r="A28" t="s">
        <v>57</v>
      </c>
      <c r="B28" t="s">
        <v>40</v>
      </c>
      <c r="C28" t="s">
        <v>58</v>
      </c>
      <c r="D28" t="s">
        <v>42</v>
      </c>
      <c r="E28" s="2">
        <v>44715.726388888899</v>
      </c>
      <c r="F28">
        <v>3547</v>
      </c>
      <c r="G28">
        <v>3597</v>
      </c>
      <c r="H28">
        <v>1978</v>
      </c>
      <c r="I28">
        <v>60290</v>
      </c>
      <c r="J28">
        <v>42320</v>
      </c>
      <c r="K28">
        <v>8985</v>
      </c>
      <c r="L28">
        <v>7986</v>
      </c>
      <c r="M28">
        <v>4457</v>
      </c>
      <c r="O28" s="3">
        <f>$E$16-$E$14</f>
        <v>4.878472222299024</v>
      </c>
      <c r="P28" s="4">
        <f>J28/$J$14</f>
        <v>2.9878565377012145</v>
      </c>
      <c r="Q28" s="5">
        <f>LOG(P28,2)/O28</f>
        <v>0.32368963205171269</v>
      </c>
    </row>
    <row r="29" spans="1:17" x14ac:dyDescent="0.2">
      <c r="A29" t="s">
        <v>28</v>
      </c>
      <c r="K29">
        <f>AVERAGE(K26:K28)</f>
        <v>8888</v>
      </c>
      <c r="Q29">
        <f>AVERAGE(Q26:Q28)</f>
        <v>0.31368476314548349</v>
      </c>
    </row>
    <row r="31" spans="1:17" x14ac:dyDescent="0.2">
      <c r="A31" t="s">
        <v>59</v>
      </c>
      <c r="B31" t="s">
        <v>40</v>
      </c>
      <c r="C31" t="s">
        <v>60</v>
      </c>
      <c r="D31" t="s">
        <v>42</v>
      </c>
      <c r="E31" s="2">
        <v>44715.720833333296</v>
      </c>
      <c r="F31">
        <v>16098</v>
      </c>
      <c r="G31">
        <v>17024</v>
      </c>
      <c r="H31">
        <v>1978</v>
      </c>
      <c r="I31">
        <v>60290</v>
      </c>
      <c r="J31">
        <v>208300</v>
      </c>
      <c r="K31">
        <v>9279</v>
      </c>
      <c r="L31">
        <v>8484</v>
      </c>
      <c r="M31">
        <v>4303</v>
      </c>
      <c r="O31" s="3">
        <f>$E$16-$E$14</f>
        <v>4.878472222299024</v>
      </c>
      <c r="P31" s="4">
        <f>J31/$J$14</f>
        <v>14.706297656029371</v>
      </c>
      <c r="Q31" s="5">
        <f>LOG(P31,2)/O31</f>
        <v>0.79499523799619842</v>
      </c>
    </row>
    <row r="32" spans="1:17" x14ac:dyDescent="0.2">
      <c r="A32" t="s">
        <v>61</v>
      </c>
      <c r="B32" t="s">
        <v>40</v>
      </c>
      <c r="C32" t="s">
        <v>62</v>
      </c>
      <c r="D32" t="s">
        <v>42</v>
      </c>
      <c r="E32" s="2">
        <v>44715.724305555603</v>
      </c>
      <c r="F32">
        <v>16414</v>
      </c>
      <c r="G32">
        <v>17325</v>
      </c>
      <c r="H32">
        <v>1978</v>
      </c>
      <c r="I32">
        <v>60290</v>
      </c>
      <c r="J32">
        <v>195800</v>
      </c>
      <c r="K32">
        <v>9498</v>
      </c>
      <c r="L32">
        <v>8716</v>
      </c>
      <c r="M32">
        <v>4290</v>
      </c>
      <c r="O32" s="3">
        <f>$E$16-$E$14</f>
        <v>4.878472222299024</v>
      </c>
      <c r="P32" s="4">
        <f>J32/$J$14</f>
        <v>13.823778593617622</v>
      </c>
      <c r="Q32" s="5">
        <f>LOG(P32,2)/O32</f>
        <v>0.77669400138592282</v>
      </c>
    </row>
    <row r="33" spans="1:17" x14ac:dyDescent="0.2">
      <c r="A33" t="s">
        <v>63</v>
      </c>
      <c r="B33" t="s">
        <v>40</v>
      </c>
      <c r="C33" t="s">
        <v>64</v>
      </c>
      <c r="D33" t="s">
        <v>42</v>
      </c>
      <c r="E33" s="2">
        <v>44715.727083333302</v>
      </c>
      <c r="F33">
        <v>15581</v>
      </c>
      <c r="G33">
        <v>16536</v>
      </c>
      <c r="H33">
        <v>1978</v>
      </c>
      <c r="I33">
        <v>60290</v>
      </c>
      <c r="J33">
        <v>226300</v>
      </c>
      <c r="K33">
        <v>9660</v>
      </c>
      <c r="L33">
        <v>8816</v>
      </c>
      <c r="M33">
        <v>4428</v>
      </c>
      <c r="O33" s="3">
        <f>$E$16-$E$14</f>
        <v>4.878472222299024</v>
      </c>
      <c r="P33" s="4">
        <f>J33/$J$14</f>
        <v>15.977125105902287</v>
      </c>
      <c r="Q33" s="5">
        <f>LOG(P33,2)/O33</f>
        <v>0.81950572812048061</v>
      </c>
    </row>
    <row r="34" spans="1:17" x14ac:dyDescent="0.2">
      <c r="A34" t="s">
        <v>28</v>
      </c>
      <c r="K34">
        <f>AVERAGE(K31:K33)</f>
        <v>9479</v>
      </c>
      <c r="Q34">
        <f>AVERAGE(Q31:Q33)</f>
        <v>0.79706498916753399</v>
      </c>
    </row>
    <row r="36" spans="1:17" x14ac:dyDescent="0.2">
      <c r="A36" t="s">
        <v>65</v>
      </c>
      <c r="B36" t="s">
        <v>17</v>
      </c>
      <c r="C36" t="s">
        <v>66</v>
      </c>
      <c r="D36" t="s">
        <v>42</v>
      </c>
      <c r="E36" s="2">
        <v>44715.742361111101</v>
      </c>
      <c r="F36">
        <v>4990</v>
      </c>
      <c r="G36">
        <v>5077</v>
      </c>
      <c r="H36">
        <v>1978</v>
      </c>
      <c r="I36">
        <v>60290</v>
      </c>
      <c r="J36">
        <v>57400</v>
      </c>
      <c r="K36">
        <v>12216</v>
      </c>
      <c r="L36">
        <v>10212</v>
      </c>
      <c r="M36">
        <v>6930</v>
      </c>
      <c r="O36" s="3">
        <f>$E$36-$E$7</f>
        <v>4.9055555555023602</v>
      </c>
      <c r="P36" s="4">
        <f>J36/$J$7</f>
        <v>4.3360024172835772</v>
      </c>
      <c r="Q36" s="5">
        <f>LOG(P36,2)/O36</f>
        <v>0.43142219816633948</v>
      </c>
    </row>
    <row r="37" spans="1:17" x14ac:dyDescent="0.2">
      <c r="A37" t="s">
        <v>67</v>
      </c>
      <c r="B37" t="s">
        <v>17</v>
      </c>
      <c r="C37" t="s">
        <v>68</v>
      </c>
      <c r="D37" t="s">
        <v>42</v>
      </c>
      <c r="E37" s="2">
        <v>44715.745833333298</v>
      </c>
      <c r="F37">
        <v>4805</v>
      </c>
      <c r="G37">
        <v>4914</v>
      </c>
      <c r="H37">
        <v>1978</v>
      </c>
      <c r="I37">
        <v>60290</v>
      </c>
      <c r="J37">
        <v>49340</v>
      </c>
      <c r="K37">
        <v>12976</v>
      </c>
      <c r="L37">
        <v>11085</v>
      </c>
      <c r="M37">
        <v>7235</v>
      </c>
      <c r="O37" s="3">
        <f>$E$36-$E$7</f>
        <v>4.9055555555023602</v>
      </c>
      <c r="P37" s="4">
        <f>J37/$J$7</f>
        <v>3.727149116180692</v>
      </c>
      <c r="Q37" s="5">
        <f>LOG(P37,2)/O37</f>
        <v>0.38692305453355019</v>
      </c>
    </row>
    <row r="38" spans="1:17" x14ac:dyDescent="0.2">
      <c r="A38" t="s">
        <v>69</v>
      </c>
      <c r="B38" t="s">
        <v>17</v>
      </c>
      <c r="C38" t="s">
        <v>70</v>
      </c>
      <c r="D38" t="s">
        <v>42</v>
      </c>
      <c r="E38" s="2">
        <v>44715.748611111099</v>
      </c>
      <c r="F38">
        <v>4818</v>
      </c>
      <c r="G38">
        <v>4924</v>
      </c>
      <c r="H38">
        <v>1978</v>
      </c>
      <c r="I38">
        <v>60290</v>
      </c>
      <c r="J38">
        <v>46160</v>
      </c>
      <c r="K38">
        <v>13312</v>
      </c>
      <c r="L38">
        <v>11420</v>
      </c>
      <c r="M38">
        <v>7551</v>
      </c>
      <c r="O38" s="3">
        <f>$E$36-$E$7</f>
        <v>4.9055555555023602</v>
      </c>
      <c r="P38" s="4">
        <f>J38/$J$7</f>
        <v>3.4869315606587099</v>
      </c>
      <c r="Q38" s="5">
        <f>LOG(P38,2)/O38</f>
        <v>0.367330066427069</v>
      </c>
    </row>
    <row r="39" spans="1:17" x14ac:dyDescent="0.2">
      <c r="A39" t="s">
        <v>28</v>
      </c>
      <c r="K39">
        <f>AVERAGE(K36:K38)</f>
        <v>12834.666666666666</v>
      </c>
      <c r="Q39">
        <f>AVERAGE(Q36:Q38)</f>
        <v>0.39522510637565289</v>
      </c>
    </row>
    <row r="41" spans="1:17" x14ac:dyDescent="0.2">
      <c r="A41" t="s">
        <v>71</v>
      </c>
      <c r="B41" t="s">
        <v>17</v>
      </c>
      <c r="C41" t="s">
        <v>72</v>
      </c>
      <c r="D41" t="s">
        <v>42</v>
      </c>
      <c r="E41" s="2">
        <v>44715.743750000001</v>
      </c>
      <c r="F41">
        <v>5380</v>
      </c>
      <c r="G41">
        <v>5491</v>
      </c>
      <c r="H41">
        <v>1978</v>
      </c>
      <c r="I41">
        <v>60290</v>
      </c>
      <c r="J41">
        <v>62600</v>
      </c>
      <c r="K41">
        <v>11432</v>
      </c>
      <c r="L41">
        <v>9739</v>
      </c>
      <c r="M41">
        <v>6562</v>
      </c>
      <c r="O41" s="3">
        <f>$E$36-$E$7</f>
        <v>4.9055555555023602</v>
      </c>
      <c r="P41" s="4">
        <f>J41/$J$7</f>
        <v>4.7288109986402782</v>
      </c>
      <c r="Q41" s="5">
        <f>LOG(P41,2)/O41</f>
        <v>0.45692632687131318</v>
      </c>
    </row>
    <row r="42" spans="1:17" x14ac:dyDescent="0.2">
      <c r="A42" t="s">
        <v>73</v>
      </c>
      <c r="B42" t="s">
        <v>17</v>
      </c>
      <c r="C42" t="s">
        <v>74</v>
      </c>
      <c r="D42" t="s">
        <v>42</v>
      </c>
      <c r="E42" s="2">
        <v>44715.747222222199</v>
      </c>
      <c r="F42">
        <v>4739</v>
      </c>
      <c r="G42">
        <v>4833</v>
      </c>
      <c r="H42">
        <v>1978</v>
      </c>
      <c r="I42">
        <v>60290</v>
      </c>
      <c r="J42">
        <v>59220</v>
      </c>
      <c r="K42">
        <v>11566</v>
      </c>
      <c r="L42">
        <v>9785</v>
      </c>
      <c r="M42">
        <v>6532</v>
      </c>
      <c r="O42" s="3">
        <f>$E$36-$E$7</f>
        <v>4.9055555555023602</v>
      </c>
      <c r="P42" s="4">
        <f>J42/$J$7</f>
        <v>4.4734854207584229</v>
      </c>
      <c r="Q42" s="5">
        <f>LOG(P42,2)/O42</f>
        <v>0.44060235179113977</v>
      </c>
    </row>
    <row r="43" spans="1:17" x14ac:dyDescent="0.2">
      <c r="A43" t="s">
        <v>75</v>
      </c>
      <c r="B43" t="s">
        <v>17</v>
      </c>
      <c r="C43" t="s">
        <v>76</v>
      </c>
      <c r="D43" t="s">
        <v>42</v>
      </c>
      <c r="E43" s="2">
        <v>44715.75</v>
      </c>
      <c r="F43">
        <v>4745</v>
      </c>
      <c r="G43">
        <v>4843</v>
      </c>
      <c r="H43">
        <v>1978</v>
      </c>
      <c r="I43">
        <v>60290</v>
      </c>
      <c r="J43">
        <v>58480</v>
      </c>
      <c r="K43">
        <v>12254</v>
      </c>
      <c r="L43">
        <v>10578</v>
      </c>
      <c r="M43">
        <v>6893</v>
      </c>
      <c r="O43" s="3">
        <f>$E$36-$E$7</f>
        <v>4.9055555555023602</v>
      </c>
      <c r="P43" s="4">
        <f>J43/$J$7</f>
        <v>4.4175857380268919</v>
      </c>
      <c r="Q43" s="5">
        <f>LOG(P43,2)/O43</f>
        <v>0.43690426316083802</v>
      </c>
    </row>
    <row r="44" spans="1:17" x14ac:dyDescent="0.2">
      <c r="A44" t="s">
        <v>28</v>
      </c>
      <c r="K44">
        <f>AVERAGE(K41:K43)</f>
        <v>11750.666666666666</v>
      </c>
      <c r="Q44">
        <f>AVERAGE(Q41:Q43)</f>
        <v>0.44481098060776364</v>
      </c>
    </row>
    <row r="46" spans="1:17" x14ac:dyDescent="0.2">
      <c r="A46" t="s">
        <v>77</v>
      </c>
      <c r="B46" t="s">
        <v>17</v>
      </c>
      <c r="C46" t="s">
        <v>78</v>
      </c>
      <c r="D46" t="s">
        <v>42</v>
      </c>
      <c r="E46" s="2">
        <v>44715.743055555497</v>
      </c>
      <c r="F46">
        <v>6524</v>
      </c>
      <c r="G46">
        <v>6684</v>
      </c>
      <c r="H46">
        <v>1978</v>
      </c>
      <c r="I46">
        <v>60290</v>
      </c>
      <c r="J46">
        <v>85720</v>
      </c>
      <c r="K46">
        <v>9967</v>
      </c>
      <c r="L46">
        <v>8538</v>
      </c>
      <c r="M46">
        <v>5769</v>
      </c>
      <c r="O46" s="3">
        <f>$E$36-$E$7</f>
        <v>4.9055555555023602</v>
      </c>
      <c r="P46" s="4">
        <f>J46/$J$7</f>
        <v>6.4752983834416078</v>
      </c>
      <c r="Q46" s="5">
        <f>LOG(P46,2)/O46</f>
        <v>0.54936625293594177</v>
      </c>
    </row>
    <row r="47" spans="1:17" x14ac:dyDescent="0.2">
      <c r="A47" t="s">
        <v>79</v>
      </c>
      <c r="B47" t="s">
        <v>17</v>
      </c>
      <c r="C47" t="s">
        <v>80</v>
      </c>
      <c r="D47" t="s">
        <v>42</v>
      </c>
      <c r="E47" s="2">
        <v>44715.746527777803</v>
      </c>
      <c r="F47">
        <v>5997</v>
      </c>
      <c r="G47">
        <v>6145</v>
      </c>
      <c r="H47">
        <v>1978</v>
      </c>
      <c r="I47">
        <v>60290</v>
      </c>
      <c r="J47">
        <v>81200</v>
      </c>
      <c r="K47">
        <v>10061</v>
      </c>
      <c r="L47">
        <v>8684</v>
      </c>
      <c r="M47">
        <v>5545</v>
      </c>
      <c r="O47" s="3">
        <f>$E$36-$E$7</f>
        <v>4.9055555555023602</v>
      </c>
      <c r="P47" s="4">
        <f>J47/$J$7</f>
        <v>6.133857078108476</v>
      </c>
      <c r="Q47" s="5">
        <f>LOG(P47,2)/O47</f>
        <v>0.53343490291456686</v>
      </c>
    </row>
    <row r="48" spans="1:17" x14ac:dyDescent="0.2">
      <c r="A48" t="s">
        <v>81</v>
      </c>
      <c r="B48" t="s">
        <v>17</v>
      </c>
      <c r="C48" t="s">
        <v>82</v>
      </c>
      <c r="D48" t="s">
        <v>42</v>
      </c>
      <c r="E48" s="2">
        <v>44715.749305555597</v>
      </c>
      <c r="F48">
        <v>5726</v>
      </c>
      <c r="G48">
        <v>5863</v>
      </c>
      <c r="H48">
        <v>1978</v>
      </c>
      <c r="I48">
        <v>60290</v>
      </c>
      <c r="J48">
        <v>73800</v>
      </c>
      <c r="K48">
        <v>10589</v>
      </c>
      <c r="L48">
        <v>8990</v>
      </c>
      <c r="M48">
        <v>6078</v>
      </c>
      <c r="O48" s="3">
        <f>$E$36-$E$7</f>
        <v>4.9055555555023602</v>
      </c>
      <c r="P48" s="4">
        <f>J48/$J$7</f>
        <v>5.5748602507931713</v>
      </c>
      <c r="Q48" s="5">
        <f>LOG(P48,2)/O48</f>
        <v>0.50533229362495247</v>
      </c>
    </row>
    <row r="49" spans="1:17" x14ac:dyDescent="0.2">
      <c r="A49" t="s">
        <v>28</v>
      </c>
      <c r="K49">
        <f>AVERAGE(K46:K48)</f>
        <v>10205.666666666666</v>
      </c>
      <c r="Q49">
        <f>AVERAGE(Q46:Q48)</f>
        <v>0.52937781649182036</v>
      </c>
    </row>
    <row r="51" spans="1:17" x14ac:dyDescent="0.2">
      <c r="A51" t="s">
        <v>83</v>
      </c>
      <c r="B51" t="s">
        <v>17</v>
      </c>
      <c r="C51" t="s">
        <v>84</v>
      </c>
      <c r="D51" t="s">
        <v>42</v>
      </c>
      <c r="E51" s="2">
        <v>44715.763888888898</v>
      </c>
      <c r="F51">
        <v>6551</v>
      </c>
      <c r="G51">
        <v>6703</v>
      </c>
      <c r="H51">
        <v>1978</v>
      </c>
      <c r="I51">
        <v>60290</v>
      </c>
      <c r="J51">
        <v>87780</v>
      </c>
      <c r="K51">
        <v>9609</v>
      </c>
      <c r="L51">
        <v>8050</v>
      </c>
      <c r="M51">
        <v>5834</v>
      </c>
      <c r="O51" s="3">
        <f>$E$51-$E$7</f>
        <v>4.9270833332993789</v>
      </c>
      <c r="P51" s="4">
        <f>J51/$J$7</f>
        <v>6.6309110137483005</v>
      </c>
      <c r="Q51" s="5">
        <f>LOG(P51,2)/O51</f>
        <v>0.55391941025907721</v>
      </c>
    </row>
    <row r="52" spans="1:17" x14ac:dyDescent="0.2">
      <c r="A52" t="s">
        <v>85</v>
      </c>
      <c r="B52" t="s">
        <v>17</v>
      </c>
      <c r="C52" t="s">
        <v>86</v>
      </c>
      <c r="D52" t="s">
        <v>42</v>
      </c>
      <c r="E52" s="2">
        <v>44715.767361111102</v>
      </c>
      <c r="F52">
        <v>6207</v>
      </c>
      <c r="G52">
        <v>6351</v>
      </c>
      <c r="H52">
        <v>1978</v>
      </c>
      <c r="I52">
        <v>60290</v>
      </c>
      <c r="J52">
        <v>74580</v>
      </c>
      <c r="K52">
        <v>9803</v>
      </c>
      <c r="L52">
        <v>8156</v>
      </c>
      <c r="M52">
        <v>6011</v>
      </c>
      <c r="O52" s="3">
        <f>$E$51-$E$7</f>
        <v>4.9270833332993789</v>
      </c>
      <c r="P52" s="4">
        <f>J52/$J$7</f>
        <v>5.6337815379966765</v>
      </c>
      <c r="Q52" s="5">
        <f>LOG(P52,2)/O52</f>
        <v>0.50620284912501423</v>
      </c>
    </row>
    <row r="53" spans="1:17" x14ac:dyDescent="0.2">
      <c r="A53" t="s">
        <v>87</v>
      </c>
      <c r="B53" t="s">
        <v>17</v>
      </c>
      <c r="C53" t="s">
        <v>88</v>
      </c>
      <c r="D53" t="s">
        <v>42</v>
      </c>
      <c r="E53" s="2">
        <v>44715.770138888904</v>
      </c>
      <c r="F53">
        <v>5949</v>
      </c>
      <c r="G53">
        <v>6094</v>
      </c>
      <c r="H53">
        <v>1978</v>
      </c>
      <c r="I53">
        <v>60290</v>
      </c>
      <c r="J53">
        <v>75440</v>
      </c>
      <c r="K53">
        <v>10620</v>
      </c>
      <c r="L53">
        <v>9100</v>
      </c>
      <c r="M53">
        <v>6124</v>
      </c>
      <c r="O53" s="3">
        <f>$E$51-$E$7</f>
        <v>4.9270833332993789</v>
      </c>
      <c r="P53" s="4">
        <f>J53/$J$7</f>
        <v>5.6987460341441309</v>
      </c>
      <c r="Q53" s="5">
        <f>LOG(P53,2)/O53</f>
        <v>0.5095599831092652</v>
      </c>
    </row>
    <row r="54" spans="1:17" x14ac:dyDescent="0.2">
      <c r="A54" t="s">
        <v>28</v>
      </c>
      <c r="K54">
        <f>AVERAGE(K51:K53)</f>
        <v>10010.666666666666</v>
      </c>
      <c r="Q54">
        <f>AVERAGE(Q51:Q53)</f>
        <v>0.52322741416445218</v>
      </c>
    </row>
    <row r="56" spans="1:17" x14ac:dyDescent="0.2">
      <c r="A56" t="s">
        <v>89</v>
      </c>
      <c r="B56" t="s">
        <v>17</v>
      </c>
      <c r="C56" t="s">
        <v>90</v>
      </c>
      <c r="D56" t="s">
        <v>42</v>
      </c>
      <c r="E56" s="2">
        <v>44715.764583333301</v>
      </c>
      <c r="F56">
        <v>6553</v>
      </c>
      <c r="G56">
        <v>6703</v>
      </c>
      <c r="H56">
        <v>1978</v>
      </c>
      <c r="I56">
        <v>60290</v>
      </c>
      <c r="J56">
        <v>81660</v>
      </c>
      <c r="K56">
        <v>8564</v>
      </c>
      <c r="L56">
        <v>7564</v>
      </c>
      <c r="M56">
        <v>4374</v>
      </c>
      <c r="O56" s="3">
        <f>$E$51-$E$7</f>
        <v>4.9270833332993789</v>
      </c>
      <c r="P56" s="4">
        <f>J56/$J$7</f>
        <v>6.1686055295361841</v>
      </c>
      <c r="Q56" s="5">
        <f>LOG(P56,2)/O56</f>
        <v>0.53275826976651852</v>
      </c>
    </row>
    <row r="57" spans="1:17" x14ac:dyDescent="0.2">
      <c r="A57" t="s">
        <v>91</v>
      </c>
      <c r="B57" t="s">
        <v>17</v>
      </c>
      <c r="C57" t="s">
        <v>92</v>
      </c>
      <c r="D57" t="s">
        <v>42</v>
      </c>
      <c r="E57" s="2">
        <v>44715.7680555556</v>
      </c>
      <c r="F57">
        <v>6263</v>
      </c>
      <c r="G57">
        <v>6409</v>
      </c>
      <c r="H57">
        <v>1978</v>
      </c>
      <c r="I57">
        <v>60290</v>
      </c>
      <c r="J57">
        <v>83480</v>
      </c>
      <c r="K57">
        <v>8691</v>
      </c>
      <c r="L57">
        <v>7635</v>
      </c>
      <c r="M57">
        <v>4709</v>
      </c>
      <c r="O57" s="3">
        <f>$E$51-$E$7</f>
        <v>4.9270833332993789</v>
      </c>
      <c r="P57" s="4">
        <f>J57/$J$7</f>
        <v>6.306088533011029</v>
      </c>
      <c r="Q57" s="5">
        <f>LOG(P57,2)/O57</f>
        <v>0.53921260203237631</v>
      </c>
    </row>
    <row r="58" spans="1:17" x14ac:dyDescent="0.2">
      <c r="A58" t="s">
        <v>93</v>
      </c>
      <c r="B58" t="s">
        <v>17</v>
      </c>
      <c r="C58" t="s">
        <v>94</v>
      </c>
      <c r="D58" t="s">
        <v>42</v>
      </c>
      <c r="E58" s="2">
        <v>44715.772916666698</v>
      </c>
      <c r="F58">
        <v>5986</v>
      </c>
      <c r="G58">
        <v>6131</v>
      </c>
      <c r="H58">
        <v>1978</v>
      </c>
      <c r="I58">
        <v>60290</v>
      </c>
      <c r="J58">
        <v>81140</v>
      </c>
      <c r="K58">
        <v>9288</v>
      </c>
      <c r="L58">
        <v>8098</v>
      </c>
      <c r="M58">
        <v>5052</v>
      </c>
      <c r="O58" s="3">
        <f>$E$51-$E$7</f>
        <v>4.9270833332993789</v>
      </c>
      <c r="P58" s="4">
        <f>J58/$J$7</f>
        <v>6.1293246714005134</v>
      </c>
      <c r="Q58" s="5">
        <f>LOG(P58,2)/O58</f>
        <v>0.53088773817705048</v>
      </c>
    </row>
    <row r="59" spans="1:17" x14ac:dyDescent="0.2">
      <c r="A59" t="s">
        <v>28</v>
      </c>
      <c r="K59">
        <f>AVERAGE(K56:K58)</f>
        <v>8847.6666666666661</v>
      </c>
      <c r="Q59">
        <f>AVERAGE(Q56:Q58)</f>
        <v>0.53428620332531507</v>
      </c>
    </row>
    <row r="61" spans="1:17" x14ac:dyDescent="0.2">
      <c r="A61" t="s">
        <v>95</v>
      </c>
      <c r="B61" t="s">
        <v>17</v>
      </c>
      <c r="C61" t="s">
        <v>96</v>
      </c>
      <c r="D61" t="s">
        <v>42</v>
      </c>
      <c r="E61" s="2">
        <v>44715.765972222202</v>
      </c>
      <c r="F61">
        <v>7382</v>
      </c>
      <c r="G61">
        <v>7570</v>
      </c>
      <c r="H61">
        <v>1978</v>
      </c>
      <c r="I61">
        <v>60290</v>
      </c>
      <c r="J61">
        <v>88100</v>
      </c>
      <c r="K61">
        <v>9434</v>
      </c>
      <c r="L61">
        <v>8319</v>
      </c>
      <c r="M61">
        <v>4715</v>
      </c>
      <c r="O61" s="3">
        <f>$E$51-$E$7</f>
        <v>4.9270833332993789</v>
      </c>
      <c r="P61" s="4">
        <f>J61/$J$7</f>
        <v>6.6550838495240976</v>
      </c>
      <c r="Q61" s="5">
        <f>LOG(P61,2)/O61</f>
        <v>0.55498489841769072</v>
      </c>
    </row>
    <row r="62" spans="1:17" x14ac:dyDescent="0.2">
      <c r="A62" t="s">
        <v>97</v>
      </c>
      <c r="B62" t="s">
        <v>17</v>
      </c>
      <c r="C62" t="s">
        <v>98</v>
      </c>
      <c r="D62" t="s">
        <v>42</v>
      </c>
      <c r="E62" s="2">
        <v>44715.768750000003</v>
      </c>
      <c r="F62">
        <v>6927</v>
      </c>
      <c r="G62">
        <v>7119</v>
      </c>
      <c r="H62">
        <v>1978</v>
      </c>
      <c r="I62">
        <v>60290</v>
      </c>
      <c r="J62">
        <v>100800</v>
      </c>
      <c r="K62">
        <v>9194</v>
      </c>
      <c r="L62">
        <v>8144</v>
      </c>
      <c r="M62">
        <v>4610</v>
      </c>
      <c r="O62" s="3">
        <f>$E$51-$E$7</f>
        <v>4.9270833332993789</v>
      </c>
      <c r="P62" s="4">
        <f>J62/$J$7</f>
        <v>7.6144432693760384</v>
      </c>
      <c r="Q62" s="5">
        <f>LOG(P62,2)/O62</f>
        <v>0.59441628234953181</v>
      </c>
    </row>
    <row r="63" spans="1:17" x14ac:dyDescent="0.2">
      <c r="A63" t="s">
        <v>99</v>
      </c>
      <c r="B63" t="s">
        <v>17</v>
      </c>
      <c r="C63" t="s">
        <v>100</v>
      </c>
      <c r="D63" t="s">
        <v>42</v>
      </c>
      <c r="E63" s="2">
        <v>44715.773611111101</v>
      </c>
      <c r="F63">
        <v>6986</v>
      </c>
      <c r="G63">
        <v>7187</v>
      </c>
      <c r="H63">
        <v>1978</v>
      </c>
      <c r="I63">
        <v>60290</v>
      </c>
      <c r="J63">
        <v>101700</v>
      </c>
      <c r="K63">
        <v>9867</v>
      </c>
      <c r="L63">
        <v>8628</v>
      </c>
      <c r="M63">
        <v>5157</v>
      </c>
      <c r="O63" s="3">
        <f>$E$51-$E$7</f>
        <v>4.9270833332993789</v>
      </c>
      <c r="P63" s="4">
        <f>J63/$J$7</f>
        <v>7.682429369995468</v>
      </c>
      <c r="Q63" s="5">
        <f>LOG(P63,2)/O63</f>
        <v>0.59701904741155398</v>
      </c>
    </row>
    <row r="64" spans="1:17" x14ac:dyDescent="0.2">
      <c r="A64" t="s">
        <v>28</v>
      </c>
      <c r="K64">
        <f>AVERAGE(K61:K63)</f>
        <v>9498.3333333333339</v>
      </c>
      <c r="Q64">
        <f>AVERAGE(Q61:Q63)</f>
        <v>0.58214007605959217</v>
      </c>
    </row>
    <row r="66" spans="1:17" x14ac:dyDescent="0.2">
      <c r="A66" t="s">
        <v>101</v>
      </c>
      <c r="B66" t="s">
        <v>17</v>
      </c>
      <c r="C66" t="s">
        <v>102</v>
      </c>
      <c r="D66" t="s">
        <v>42</v>
      </c>
      <c r="E66" s="2">
        <v>44715.766666666699</v>
      </c>
      <c r="F66">
        <v>8346</v>
      </c>
      <c r="G66">
        <v>8631</v>
      </c>
      <c r="H66">
        <v>1978</v>
      </c>
      <c r="I66">
        <v>60290</v>
      </c>
      <c r="J66">
        <v>125700</v>
      </c>
      <c r="K66">
        <v>9138</v>
      </c>
      <c r="L66">
        <v>8104</v>
      </c>
      <c r="M66">
        <v>4589</v>
      </c>
      <c r="O66" s="3">
        <f>$E$51-$E$7</f>
        <v>4.9270833332993789</v>
      </c>
      <c r="P66" s="4">
        <f>J66/$J$7</f>
        <v>9.4953920531802378</v>
      </c>
      <c r="Q66" s="5">
        <f>LOG(P66,2)/O66</f>
        <v>0.65905675813935716</v>
      </c>
    </row>
    <row r="67" spans="1:17" x14ac:dyDescent="0.2">
      <c r="A67" t="s">
        <v>103</v>
      </c>
      <c r="B67" t="s">
        <v>17</v>
      </c>
      <c r="C67" t="s">
        <v>104</v>
      </c>
      <c r="D67" t="s">
        <v>42</v>
      </c>
      <c r="E67" s="2">
        <v>44715.769444444399</v>
      </c>
      <c r="F67">
        <v>8282</v>
      </c>
      <c r="G67">
        <v>8569</v>
      </c>
      <c r="H67">
        <v>1978</v>
      </c>
      <c r="I67">
        <v>60290</v>
      </c>
      <c r="J67">
        <v>127300</v>
      </c>
      <c r="K67">
        <v>9337</v>
      </c>
      <c r="L67">
        <v>8194</v>
      </c>
      <c r="M67">
        <v>4974</v>
      </c>
      <c r="O67" s="3">
        <f>$E$51-$E$7</f>
        <v>4.9270833332993789</v>
      </c>
      <c r="P67" s="4">
        <f>J67/$J$7</f>
        <v>9.6162562320592233</v>
      </c>
      <c r="Q67" s="5">
        <f>LOG(P67,2)/O67</f>
        <v>0.66276032234691262</v>
      </c>
    </row>
    <row r="68" spans="1:17" x14ac:dyDescent="0.2">
      <c r="A68" t="s">
        <v>105</v>
      </c>
      <c r="B68" t="s">
        <v>17</v>
      </c>
      <c r="C68" t="s">
        <v>106</v>
      </c>
      <c r="D68" t="s">
        <v>42</v>
      </c>
      <c r="E68" s="2">
        <v>44715.774305555598</v>
      </c>
      <c r="F68">
        <v>7535</v>
      </c>
      <c r="G68">
        <v>7760</v>
      </c>
      <c r="H68">
        <v>1978</v>
      </c>
      <c r="I68">
        <v>60290</v>
      </c>
      <c r="J68">
        <v>103500</v>
      </c>
      <c r="K68">
        <v>9849</v>
      </c>
      <c r="L68">
        <v>8745</v>
      </c>
      <c r="M68">
        <v>5026</v>
      </c>
      <c r="O68" s="3">
        <f>$E$51-$E$7</f>
        <v>4.9270833332993789</v>
      </c>
      <c r="P68" s="4">
        <f>J68/$J$7</f>
        <v>7.8184015712343253</v>
      </c>
      <c r="Q68" s="5">
        <f>LOG(P68,2)/O68</f>
        <v>0.60215618165852813</v>
      </c>
    </row>
    <row r="69" spans="1:17" x14ac:dyDescent="0.2">
      <c r="A69" t="s">
        <v>28</v>
      </c>
      <c r="K69">
        <f>AVERAGE(K66:K68)</f>
        <v>9441.3333333333339</v>
      </c>
      <c r="Q69">
        <f>AVERAGE(Q66:Q68)</f>
        <v>0.64132442071493267</v>
      </c>
    </row>
    <row r="71" spans="1:17" x14ac:dyDescent="0.2">
      <c r="A71" t="s">
        <v>107</v>
      </c>
      <c r="B71" t="s">
        <v>17</v>
      </c>
      <c r="C71" t="s">
        <v>108</v>
      </c>
      <c r="D71" t="s">
        <v>42</v>
      </c>
      <c r="E71" s="2">
        <v>44715.745138888902</v>
      </c>
      <c r="F71">
        <v>21044</v>
      </c>
      <c r="G71">
        <v>22761</v>
      </c>
      <c r="H71">
        <v>1978</v>
      </c>
      <c r="I71">
        <v>60290</v>
      </c>
      <c r="J71">
        <v>344100</v>
      </c>
      <c r="K71">
        <v>7492</v>
      </c>
      <c r="L71">
        <v>6882</v>
      </c>
      <c r="M71">
        <v>3205</v>
      </c>
      <c r="O71" s="3">
        <f>$E$36-$E$7</f>
        <v>4.9055555555023602</v>
      </c>
      <c r="P71" s="4">
        <f>J71/$J$7</f>
        <v>25.993352470161657</v>
      </c>
      <c r="Q71" s="5">
        <f>LOG(P71,2)/O71</f>
        <v>0.95811183012112544</v>
      </c>
    </row>
    <row r="72" spans="1:17" x14ac:dyDescent="0.2">
      <c r="A72" t="s">
        <v>109</v>
      </c>
      <c r="B72" t="s">
        <v>17</v>
      </c>
      <c r="C72" t="s">
        <v>110</v>
      </c>
      <c r="D72" t="s">
        <v>42</v>
      </c>
      <c r="E72" s="2">
        <v>44715.747916666704</v>
      </c>
      <c r="F72">
        <v>22389</v>
      </c>
      <c r="G72">
        <v>24285</v>
      </c>
      <c r="H72">
        <v>1978</v>
      </c>
      <c r="I72">
        <v>60290</v>
      </c>
      <c r="J72">
        <v>364600</v>
      </c>
      <c r="K72">
        <v>7467</v>
      </c>
      <c r="L72">
        <v>6868</v>
      </c>
      <c r="M72">
        <v>3213</v>
      </c>
      <c r="O72" s="3">
        <f>$E$36-$E$7</f>
        <v>4.9055555555023602</v>
      </c>
      <c r="P72" s="4">
        <f>J72/$J$7</f>
        <v>27.541924762048648</v>
      </c>
      <c r="Q72" s="5">
        <f>LOG(P72,2)/O72</f>
        <v>0.97513063020555402</v>
      </c>
    </row>
    <row r="73" spans="1:17" x14ac:dyDescent="0.2">
      <c r="A73" t="s">
        <v>111</v>
      </c>
      <c r="B73" t="s">
        <v>17</v>
      </c>
      <c r="C73" t="s">
        <v>112</v>
      </c>
      <c r="D73" t="s">
        <v>42</v>
      </c>
      <c r="E73" s="2">
        <v>44715.750694444403</v>
      </c>
      <c r="F73">
        <v>22800</v>
      </c>
      <c r="G73">
        <v>24788</v>
      </c>
      <c r="H73">
        <v>1978</v>
      </c>
      <c r="I73">
        <v>60290</v>
      </c>
      <c r="J73">
        <v>364400</v>
      </c>
      <c r="K73">
        <v>7669</v>
      </c>
      <c r="L73">
        <v>7039</v>
      </c>
      <c r="M73">
        <v>3343</v>
      </c>
      <c r="O73" s="3">
        <f>$E$36-$E$7</f>
        <v>4.9055555555023602</v>
      </c>
      <c r="P73" s="4">
        <f>J73/$J$7</f>
        <v>27.526816739688776</v>
      </c>
      <c r="Q73" s="5">
        <f>LOG(P73,2)/O73</f>
        <v>0.97496926168610143</v>
      </c>
    </row>
    <row r="74" spans="1:17" x14ac:dyDescent="0.2">
      <c r="A74" t="s">
        <v>28</v>
      </c>
      <c r="K74">
        <f>AVERAGE(K71:K73)</f>
        <v>7542.666666666667</v>
      </c>
      <c r="Q74">
        <f>AVERAGE(Q71:Q73)</f>
        <v>0.96940390733759363</v>
      </c>
    </row>
    <row r="79" spans="1:17" x14ac:dyDescent="0.2">
      <c r="E79" t="s">
        <v>115</v>
      </c>
      <c r="F79" t="s">
        <v>15</v>
      </c>
      <c r="G79" t="s">
        <v>120</v>
      </c>
      <c r="H79" t="s">
        <v>132</v>
      </c>
    </row>
    <row r="80" spans="1:17" x14ac:dyDescent="0.2">
      <c r="E80" t="s">
        <v>121</v>
      </c>
      <c r="F80">
        <v>0.39522510637565289</v>
      </c>
      <c r="G80">
        <v>12834.666666666666</v>
      </c>
    </row>
    <row r="81" spans="5:8" x14ac:dyDescent="0.2">
      <c r="E81" t="s">
        <v>124</v>
      </c>
      <c r="F81">
        <v>0.44481098060776364</v>
      </c>
      <c r="G81">
        <v>11750.666666666666</v>
      </c>
    </row>
    <row r="82" spans="5:8" x14ac:dyDescent="0.2">
      <c r="E82" t="s">
        <v>125</v>
      </c>
      <c r="F82">
        <v>0.52937781649182036</v>
      </c>
      <c r="G82">
        <v>10205.666666666666</v>
      </c>
    </row>
    <row r="83" spans="5:8" x14ac:dyDescent="0.2">
      <c r="E83" t="s">
        <v>126</v>
      </c>
      <c r="F83">
        <v>0.52322741416445218</v>
      </c>
      <c r="G83">
        <v>10010.666666666666</v>
      </c>
    </row>
    <row r="84" spans="5:8" x14ac:dyDescent="0.2">
      <c r="E84" t="s">
        <v>127</v>
      </c>
      <c r="F84">
        <v>0.53428620332531507</v>
      </c>
      <c r="G84">
        <v>8847.6666666666661</v>
      </c>
    </row>
    <row r="85" spans="5:8" x14ac:dyDescent="0.2">
      <c r="E85" t="s">
        <v>128</v>
      </c>
      <c r="F85">
        <v>0.58214007605959217</v>
      </c>
      <c r="G85">
        <v>9498.3333333333339</v>
      </c>
    </row>
    <row r="86" spans="5:8" x14ac:dyDescent="0.2">
      <c r="E86" t="s">
        <v>129</v>
      </c>
      <c r="F86">
        <v>0.64132442071493267</v>
      </c>
      <c r="G86">
        <v>9441.3333333333339</v>
      </c>
    </row>
    <row r="87" spans="5:8" x14ac:dyDescent="0.2">
      <c r="E87" t="s">
        <v>130</v>
      </c>
      <c r="F87">
        <v>0.96940390733759363</v>
      </c>
      <c r="G87">
        <v>7542.666666666667</v>
      </c>
    </row>
    <row r="88" spans="5:8" x14ac:dyDescent="0.2">
      <c r="E88" t="s">
        <v>121</v>
      </c>
      <c r="F88">
        <v>0.47030740787613184</v>
      </c>
      <c r="H88">
        <v>11102.333333333334</v>
      </c>
    </row>
    <row r="89" spans="5:8" x14ac:dyDescent="0.2">
      <c r="E89" t="s">
        <v>126</v>
      </c>
      <c r="F89">
        <v>0.538085192515804</v>
      </c>
      <c r="H89">
        <v>10460.666666666666</v>
      </c>
    </row>
    <row r="90" spans="5:8" x14ac:dyDescent="0.2">
      <c r="E90" t="s">
        <v>127</v>
      </c>
      <c r="F90">
        <v>0.31368476314548349</v>
      </c>
      <c r="H90">
        <v>8888</v>
      </c>
    </row>
    <row r="91" spans="5:8" x14ac:dyDescent="0.2">
      <c r="E91" t="s">
        <v>130</v>
      </c>
      <c r="F91">
        <v>0.79706498916753399</v>
      </c>
      <c r="H91">
        <v>9479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CE92-6F08-2D4A-AEA0-477F8A718DF4}">
  <dimension ref="A1:H37"/>
  <sheetViews>
    <sheetView topLeftCell="A9" workbookViewId="0">
      <selection activeCell="K31" sqref="K31"/>
    </sheetView>
  </sheetViews>
  <sheetFormatPr baseColWidth="10" defaultRowHeight="15" x14ac:dyDescent="0.2"/>
  <sheetData>
    <row r="1" spans="1:8" x14ac:dyDescent="0.2">
      <c r="A1" t="s">
        <v>113</v>
      </c>
      <c r="B1" t="s">
        <v>114</v>
      </c>
      <c r="C1" t="s">
        <v>122</v>
      </c>
      <c r="D1" t="s">
        <v>115</v>
      </c>
      <c r="E1" t="s">
        <v>116</v>
      </c>
      <c r="F1" t="s">
        <v>15</v>
      </c>
      <c r="G1" t="s">
        <v>117</v>
      </c>
      <c r="H1" s="6" t="s">
        <v>118</v>
      </c>
    </row>
    <row r="2" spans="1:8" x14ac:dyDescent="0.2">
      <c r="A2" t="s">
        <v>119</v>
      </c>
      <c r="B2" t="s">
        <v>120</v>
      </c>
      <c r="C2" t="s">
        <v>123</v>
      </c>
      <c r="D2" t="s">
        <v>121</v>
      </c>
      <c r="E2">
        <v>1</v>
      </c>
      <c r="F2" s="5">
        <v>0.43142219816633948</v>
      </c>
      <c r="G2">
        <v>12216</v>
      </c>
      <c r="H2">
        <v>10212</v>
      </c>
    </row>
    <row r="3" spans="1:8" x14ac:dyDescent="0.2">
      <c r="A3" t="s">
        <v>119</v>
      </c>
      <c r="B3" t="s">
        <v>120</v>
      </c>
      <c r="C3" t="s">
        <v>123</v>
      </c>
      <c r="D3" t="s">
        <v>121</v>
      </c>
      <c r="E3">
        <v>2</v>
      </c>
      <c r="F3" s="5">
        <v>0.38692305453355019</v>
      </c>
      <c r="G3">
        <v>12976</v>
      </c>
      <c r="H3">
        <v>11085</v>
      </c>
    </row>
    <row r="4" spans="1:8" x14ac:dyDescent="0.2">
      <c r="A4" t="s">
        <v>119</v>
      </c>
      <c r="B4" t="s">
        <v>120</v>
      </c>
      <c r="C4" t="s">
        <v>123</v>
      </c>
      <c r="D4" t="s">
        <v>121</v>
      </c>
      <c r="E4">
        <v>3</v>
      </c>
      <c r="F4" s="5">
        <v>0.367330066427069</v>
      </c>
      <c r="G4">
        <v>13312</v>
      </c>
      <c r="H4">
        <v>11420</v>
      </c>
    </row>
    <row r="5" spans="1:8" x14ac:dyDescent="0.2">
      <c r="A5" t="s">
        <v>119</v>
      </c>
      <c r="B5" t="s">
        <v>120</v>
      </c>
      <c r="C5" t="s">
        <v>123</v>
      </c>
      <c r="D5" t="s">
        <v>124</v>
      </c>
      <c r="E5">
        <v>1</v>
      </c>
      <c r="F5" s="5">
        <v>0.45692632687131318</v>
      </c>
      <c r="G5">
        <v>11432</v>
      </c>
      <c r="H5">
        <v>9739</v>
      </c>
    </row>
    <row r="6" spans="1:8" x14ac:dyDescent="0.2">
      <c r="A6" t="s">
        <v>119</v>
      </c>
      <c r="B6" t="s">
        <v>120</v>
      </c>
      <c r="C6" t="s">
        <v>123</v>
      </c>
      <c r="D6" t="s">
        <v>124</v>
      </c>
      <c r="E6">
        <v>2</v>
      </c>
      <c r="F6" s="5">
        <v>0.44060235179113977</v>
      </c>
      <c r="G6">
        <v>11566</v>
      </c>
      <c r="H6">
        <v>9785</v>
      </c>
    </row>
    <row r="7" spans="1:8" x14ac:dyDescent="0.2">
      <c r="A7" t="s">
        <v>119</v>
      </c>
      <c r="B7" t="s">
        <v>120</v>
      </c>
      <c r="C7" t="s">
        <v>123</v>
      </c>
      <c r="D7" t="s">
        <v>124</v>
      </c>
      <c r="E7">
        <v>3</v>
      </c>
      <c r="F7" s="5">
        <v>0.43690426316083802</v>
      </c>
      <c r="G7">
        <v>12254</v>
      </c>
      <c r="H7">
        <v>10578</v>
      </c>
    </row>
    <row r="8" spans="1:8" x14ac:dyDescent="0.2">
      <c r="A8" t="s">
        <v>119</v>
      </c>
      <c r="B8" t="s">
        <v>120</v>
      </c>
      <c r="C8" t="s">
        <v>123</v>
      </c>
      <c r="D8" t="s">
        <v>125</v>
      </c>
      <c r="E8">
        <v>1</v>
      </c>
      <c r="F8" s="5">
        <v>0.54936625293594177</v>
      </c>
      <c r="G8">
        <v>9967</v>
      </c>
      <c r="H8">
        <v>8538</v>
      </c>
    </row>
    <row r="9" spans="1:8" x14ac:dyDescent="0.2">
      <c r="A9" t="s">
        <v>119</v>
      </c>
      <c r="B9" t="s">
        <v>120</v>
      </c>
      <c r="C9" t="s">
        <v>123</v>
      </c>
      <c r="D9" t="s">
        <v>125</v>
      </c>
      <c r="E9">
        <v>2</v>
      </c>
      <c r="F9" s="5">
        <v>0.53343490291456686</v>
      </c>
      <c r="G9">
        <v>10061</v>
      </c>
      <c r="H9">
        <v>8684</v>
      </c>
    </row>
    <row r="10" spans="1:8" x14ac:dyDescent="0.2">
      <c r="A10" t="s">
        <v>119</v>
      </c>
      <c r="B10" t="s">
        <v>120</v>
      </c>
      <c r="C10" t="s">
        <v>123</v>
      </c>
      <c r="D10" t="s">
        <v>125</v>
      </c>
      <c r="E10">
        <v>3</v>
      </c>
      <c r="F10" s="5">
        <v>0.50533229362495247</v>
      </c>
      <c r="G10">
        <v>10589</v>
      </c>
      <c r="H10">
        <v>8990</v>
      </c>
    </row>
    <row r="11" spans="1:8" x14ac:dyDescent="0.2">
      <c r="A11" t="s">
        <v>119</v>
      </c>
      <c r="B11" t="s">
        <v>120</v>
      </c>
      <c r="C11" t="s">
        <v>123</v>
      </c>
      <c r="D11" t="s">
        <v>126</v>
      </c>
      <c r="E11">
        <v>1</v>
      </c>
      <c r="F11" s="5">
        <v>0.55391941025907721</v>
      </c>
      <c r="G11">
        <v>9609</v>
      </c>
      <c r="H11">
        <v>8050</v>
      </c>
    </row>
    <row r="12" spans="1:8" x14ac:dyDescent="0.2">
      <c r="A12" t="s">
        <v>119</v>
      </c>
      <c r="B12" t="s">
        <v>120</v>
      </c>
      <c r="C12" t="s">
        <v>123</v>
      </c>
      <c r="D12" t="s">
        <v>126</v>
      </c>
      <c r="E12">
        <v>2</v>
      </c>
      <c r="F12" s="5">
        <v>0.50620284912501423</v>
      </c>
      <c r="G12">
        <v>9803</v>
      </c>
      <c r="H12">
        <v>8156</v>
      </c>
    </row>
    <row r="13" spans="1:8" x14ac:dyDescent="0.2">
      <c r="A13" t="s">
        <v>119</v>
      </c>
      <c r="B13" t="s">
        <v>120</v>
      </c>
      <c r="C13" t="s">
        <v>123</v>
      </c>
      <c r="D13" t="s">
        <v>126</v>
      </c>
      <c r="E13">
        <v>3</v>
      </c>
      <c r="F13" s="5">
        <v>0.5095599831092652</v>
      </c>
      <c r="G13">
        <v>10620</v>
      </c>
      <c r="H13">
        <v>9100</v>
      </c>
    </row>
    <row r="14" spans="1:8" x14ac:dyDescent="0.2">
      <c r="A14" t="s">
        <v>119</v>
      </c>
      <c r="B14" t="s">
        <v>120</v>
      </c>
      <c r="C14" t="s">
        <v>123</v>
      </c>
      <c r="D14" t="s">
        <v>127</v>
      </c>
      <c r="E14">
        <v>1</v>
      </c>
      <c r="F14" s="5">
        <v>0.53275826976651852</v>
      </c>
      <c r="G14">
        <v>8564</v>
      </c>
      <c r="H14">
        <v>7564</v>
      </c>
    </row>
    <row r="15" spans="1:8" x14ac:dyDescent="0.2">
      <c r="A15" t="s">
        <v>119</v>
      </c>
      <c r="B15" t="s">
        <v>120</v>
      </c>
      <c r="C15" t="s">
        <v>123</v>
      </c>
      <c r="D15" t="s">
        <v>127</v>
      </c>
      <c r="E15">
        <v>2</v>
      </c>
      <c r="F15" s="5">
        <v>0.53921260203237631</v>
      </c>
      <c r="G15">
        <v>8691</v>
      </c>
      <c r="H15">
        <v>7635</v>
      </c>
    </row>
    <row r="16" spans="1:8" x14ac:dyDescent="0.2">
      <c r="A16" t="s">
        <v>119</v>
      </c>
      <c r="B16" t="s">
        <v>120</v>
      </c>
      <c r="C16" t="s">
        <v>123</v>
      </c>
      <c r="D16" t="s">
        <v>127</v>
      </c>
      <c r="E16">
        <v>3</v>
      </c>
      <c r="F16" s="5">
        <v>0.53088773817705048</v>
      </c>
      <c r="G16">
        <v>9288</v>
      </c>
      <c r="H16">
        <v>8098</v>
      </c>
    </row>
    <row r="17" spans="1:8" x14ac:dyDescent="0.2">
      <c r="A17" t="s">
        <v>119</v>
      </c>
      <c r="B17" t="s">
        <v>120</v>
      </c>
      <c r="C17" t="s">
        <v>123</v>
      </c>
      <c r="D17" t="s">
        <v>128</v>
      </c>
      <c r="E17">
        <v>1</v>
      </c>
      <c r="F17" s="5">
        <v>0.55498489841769072</v>
      </c>
      <c r="G17">
        <v>9434</v>
      </c>
      <c r="H17">
        <v>8319</v>
      </c>
    </row>
    <row r="18" spans="1:8" x14ac:dyDescent="0.2">
      <c r="A18" t="s">
        <v>119</v>
      </c>
      <c r="B18" t="s">
        <v>120</v>
      </c>
      <c r="C18" t="s">
        <v>123</v>
      </c>
      <c r="D18" t="s">
        <v>128</v>
      </c>
      <c r="E18">
        <v>2</v>
      </c>
      <c r="F18" s="5">
        <v>0.59441628234953181</v>
      </c>
      <c r="G18">
        <v>9194</v>
      </c>
      <c r="H18">
        <v>8144</v>
      </c>
    </row>
    <row r="19" spans="1:8" x14ac:dyDescent="0.2">
      <c r="A19" t="s">
        <v>119</v>
      </c>
      <c r="B19" t="s">
        <v>120</v>
      </c>
      <c r="C19" t="s">
        <v>123</v>
      </c>
      <c r="D19" t="s">
        <v>128</v>
      </c>
      <c r="E19">
        <v>3</v>
      </c>
      <c r="F19" s="5">
        <v>0.59701904741155398</v>
      </c>
      <c r="G19">
        <v>9867</v>
      </c>
      <c r="H19">
        <v>8628</v>
      </c>
    </row>
    <row r="20" spans="1:8" x14ac:dyDescent="0.2">
      <c r="A20" t="s">
        <v>119</v>
      </c>
      <c r="B20" t="s">
        <v>120</v>
      </c>
      <c r="C20" t="s">
        <v>123</v>
      </c>
      <c r="D20" t="s">
        <v>129</v>
      </c>
      <c r="E20">
        <v>1</v>
      </c>
      <c r="F20" s="5">
        <v>0.65905675813935716</v>
      </c>
      <c r="G20">
        <v>9138</v>
      </c>
      <c r="H20">
        <v>8104</v>
      </c>
    </row>
    <row r="21" spans="1:8" x14ac:dyDescent="0.2">
      <c r="A21" t="s">
        <v>119</v>
      </c>
      <c r="B21" t="s">
        <v>120</v>
      </c>
      <c r="C21" t="s">
        <v>123</v>
      </c>
      <c r="D21" t="s">
        <v>129</v>
      </c>
      <c r="E21">
        <v>2</v>
      </c>
      <c r="F21" s="5">
        <v>0.66276032234691262</v>
      </c>
      <c r="G21">
        <v>9337</v>
      </c>
      <c r="H21">
        <v>8194</v>
      </c>
    </row>
    <row r="22" spans="1:8" x14ac:dyDescent="0.2">
      <c r="A22" t="s">
        <v>119</v>
      </c>
      <c r="B22" t="s">
        <v>120</v>
      </c>
      <c r="C22" t="s">
        <v>123</v>
      </c>
      <c r="D22" t="s">
        <v>129</v>
      </c>
      <c r="E22">
        <v>3</v>
      </c>
      <c r="F22" s="5">
        <v>0.60215618165852813</v>
      </c>
      <c r="G22">
        <v>9849</v>
      </c>
      <c r="H22">
        <v>8745</v>
      </c>
    </row>
    <row r="23" spans="1:8" x14ac:dyDescent="0.2">
      <c r="A23" t="s">
        <v>119</v>
      </c>
      <c r="B23" t="s">
        <v>120</v>
      </c>
      <c r="C23" t="s">
        <v>123</v>
      </c>
      <c r="D23" t="s">
        <v>130</v>
      </c>
      <c r="E23">
        <v>1</v>
      </c>
      <c r="F23" s="5">
        <v>0.95811183012112544</v>
      </c>
      <c r="G23">
        <v>7492</v>
      </c>
      <c r="H23">
        <v>6882</v>
      </c>
    </row>
    <row r="24" spans="1:8" x14ac:dyDescent="0.2">
      <c r="A24" t="s">
        <v>119</v>
      </c>
      <c r="B24" t="s">
        <v>120</v>
      </c>
      <c r="C24" t="s">
        <v>123</v>
      </c>
      <c r="D24" t="s">
        <v>130</v>
      </c>
      <c r="E24">
        <v>2</v>
      </c>
      <c r="F24" s="5">
        <v>0.97513063020555402</v>
      </c>
      <c r="G24">
        <v>7467</v>
      </c>
      <c r="H24">
        <v>6868</v>
      </c>
    </row>
    <row r="25" spans="1:8" x14ac:dyDescent="0.2">
      <c r="A25" t="s">
        <v>119</v>
      </c>
      <c r="B25" t="s">
        <v>120</v>
      </c>
      <c r="C25" t="s">
        <v>123</v>
      </c>
      <c r="D25" t="s">
        <v>130</v>
      </c>
      <c r="E25">
        <v>3</v>
      </c>
      <c r="F25" s="5">
        <v>0.97496926168610143</v>
      </c>
      <c r="G25">
        <v>7669</v>
      </c>
      <c r="H25">
        <v>7039</v>
      </c>
    </row>
    <row r="26" spans="1:8" x14ac:dyDescent="0.2">
      <c r="A26" t="s">
        <v>119</v>
      </c>
      <c r="B26" t="s">
        <v>131</v>
      </c>
      <c r="C26" t="s">
        <v>123</v>
      </c>
      <c r="D26" t="s">
        <v>121</v>
      </c>
      <c r="E26">
        <v>1</v>
      </c>
      <c r="F26" s="5">
        <v>0.48540551501563273</v>
      </c>
      <c r="G26">
        <v>11019</v>
      </c>
      <c r="H26">
        <v>9485</v>
      </c>
    </row>
    <row r="27" spans="1:8" x14ac:dyDescent="0.2">
      <c r="A27" t="s">
        <v>119</v>
      </c>
      <c r="B27" t="s">
        <v>131</v>
      </c>
      <c r="C27" t="s">
        <v>123</v>
      </c>
      <c r="D27" t="s">
        <v>121</v>
      </c>
      <c r="E27">
        <v>2</v>
      </c>
      <c r="F27" s="5">
        <v>0.45546737516704794</v>
      </c>
      <c r="G27">
        <v>10970</v>
      </c>
      <c r="H27">
        <v>9456</v>
      </c>
    </row>
    <row r="28" spans="1:8" x14ac:dyDescent="0.2">
      <c r="A28" t="s">
        <v>119</v>
      </c>
      <c r="B28" t="s">
        <v>131</v>
      </c>
      <c r="C28" t="s">
        <v>123</v>
      </c>
      <c r="D28" t="s">
        <v>121</v>
      </c>
      <c r="E28">
        <v>3</v>
      </c>
      <c r="F28" s="5">
        <v>0.47004933344571509</v>
      </c>
      <c r="G28">
        <v>11318</v>
      </c>
      <c r="H28">
        <v>9798</v>
      </c>
    </row>
    <row r="29" spans="1:8" x14ac:dyDescent="0.2">
      <c r="A29" t="s">
        <v>119</v>
      </c>
      <c r="B29" t="s">
        <v>131</v>
      </c>
      <c r="C29" t="s">
        <v>123</v>
      </c>
      <c r="D29" t="s">
        <v>126</v>
      </c>
      <c r="E29">
        <v>1</v>
      </c>
      <c r="F29" s="5">
        <v>0.54518275647412395</v>
      </c>
      <c r="G29">
        <v>10196</v>
      </c>
      <c r="H29">
        <v>9026</v>
      </c>
    </row>
    <row r="30" spans="1:8" x14ac:dyDescent="0.2">
      <c r="A30" t="s">
        <v>119</v>
      </c>
      <c r="B30" t="s">
        <v>131</v>
      </c>
      <c r="C30" t="s">
        <v>123</v>
      </c>
      <c r="D30" t="s">
        <v>126</v>
      </c>
      <c r="E30">
        <v>2</v>
      </c>
      <c r="F30" s="5">
        <v>0.52501563537809137</v>
      </c>
      <c r="G30">
        <v>10715</v>
      </c>
      <c r="H30">
        <v>9403</v>
      </c>
    </row>
    <row r="31" spans="1:8" x14ac:dyDescent="0.2">
      <c r="A31" t="s">
        <v>119</v>
      </c>
      <c r="B31" t="s">
        <v>131</v>
      </c>
      <c r="C31" t="s">
        <v>123</v>
      </c>
      <c r="D31" t="s">
        <v>126</v>
      </c>
      <c r="E31">
        <v>3</v>
      </c>
      <c r="F31" s="5">
        <v>0.54405718569519657</v>
      </c>
      <c r="G31">
        <v>10471</v>
      </c>
      <c r="H31">
        <v>9197</v>
      </c>
    </row>
    <row r="32" spans="1:8" x14ac:dyDescent="0.2">
      <c r="A32" t="s">
        <v>119</v>
      </c>
      <c r="B32" t="s">
        <v>131</v>
      </c>
      <c r="C32" t="s">
        <v>123</v>
      </c>
      <c r="D32" t="s">
        <v>127</v>
      </c>
      <c r="E32">
        <v>1</v>
      </c>
      <c r="F32" s="5">
        <v>0.30449203378373635</v>
      </c>
      <c r="G32">
        <v>8745</v>
      </c>
      <c r="H32">
        <v>7904</v>
      </c>
    </row>
    <row r="33" spans="1:8" x14ac:dyDescent="0.2">
      <c r="A33" t="s">
        <v>119</v>
      </c>
      <c r="B33" t="s">
        <v>131</v>
      </c>
      <c r="C33" t="s">
        <v>123</v>
      </c>
      <c r="D33" t="s">
        <v>127</v>
      </c>
      <c r="E33">
        <v>2</v>
      </c>
      <c r="F33" s="5">
        <v>0.31287262360100149</v>
      </c>
      <c r="G33">
        <v>8934</v>
      </c>
      <c r="H33">
        <v>7918</v>
      </c>
    </row>
    <row r="34" spans="1:8" x14ac:dyDescent="0.2">
      <c r="A34" t="s">
        <v>119</v>
      </c>
      <c r="B34" t="s">
        <v>131</v>
      </c>
      <c r="C34" t="s">
        <v>123</v>
      </c>
      <c r="D34" t="s">
        <v>127</v>
      </c>
      <c r="E34">
        <v>3</v>
      </c>
      <c r="F34" s="5">
        <v>0.32368963205171269</v>
      </c>
      <c r="G34">
        <v>8985</v>
      </c>
      <c r="H34">
        <v>7986</v>
      </c>
    </row>
    <row r="35" spans="1:8" x14ac:dyDescent="0.2">
      <c r="A35" t="s">
        <v>119</v>
      </c>
      <c r="B35" t="s">
        <v>131</v>
      </c>
      <c r="C35" t="s">
        <v>123</v>
      </c>
      <c r="D35" t="s">
        <v>130</v>
      </c>
      <c r="E35">
        <v>1</v>
      </c>
      <c r="F35" s="5">
        <v>0.79499523799619842</v>
      </c>
      <c r="G35">
        <v>9279</v>
      </c>
      <c r="H35">
        <v>8484</v>
      </c>
    </row>
    <row r="36" spans="1:8" x14ac:dyDescent="0.2">
      <c r="A36" t="s">
        <v>119</v>
      </c>
      <c r="B36" t="s">
        <v>131</v>
      </c>
      <c r="C36" t="s">
        <v>123</v>
      </c>
      <c r="D36" t="s">
        <v>130</v>
      </c>
      <c r="E36">
        <v>2</v>
      </c>
      <c r="F36" s="5">
        <v>0.77669400138592282</v>
      </c>
      <c r="G36">
        <v>9498</v>
      </c>
      <c r="H36">
        <v>8716</v>
      </c>
    </row>
    <row r="37" spans="1:8" x14ac:dyDescent="0.2">
      <c r="A37" t="s">
        <v>119</v>
      </c>
      <c r="B37" t="s">
        <v>131</v>
      </c>
      <c r="C37" t="s">
        <v>123</v>
      </c>
      <c r="D37" t="s">
        <v>130</v>
      </c>
      <c r="E37">
        <v>3</v>
      </c>
      <c r="F37" s="5">
        <v>0.81950572812048061</v>
      </c>
      <c r="G37">
        <v>9660</v>
      </c>
      <c r="H37">
        <v>8816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Kristian Davidsen</cp:lastModifiedBy>
  <cp:revision>2</cp:revision>
  <dcterms:created xsi:type="dcterms:W3CDTF">2022-06-04T01:37:19Z</dcterms:created>
  <dcterms:modified xsi:type="dcterms:W3CDTF">2022-09-16T01:45:35Z</dcterms:modified>
  <dc:language>en-US</dc:language>
</cp:coreProperties>
</file>