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H1299_GOT_DKO_Asp-tit/"/>
    </mc:Choice>
  </mc:AlternateContent>
  <xr:revisionPtr revIDLastSave="0" documentId="13_ncr:1_{CEEF1D1E-CDAF-D74C-8F9D-E3C4B22A3F79}" xr6:coauthVersionLast="47" xr6:coauthVersionMax="47" xr10:uidLastSave="{00000000-0000-0000-0000-000000000000}"/>
  <bookViews>
    <workbookView xWindow="0" yWindow="1400" windowWidth="23900" windowHeight="1526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65" i="1" l="1"/>
  <c r="K65" i="1"/>
  <c r="J65" i="1"/>
  <c r="O64" i="1"/>
  <c r="O63" i="1"/>
  <c r="O62" i="1"/>
  <c r="O65" i="1" s="1"/>
  <c r="L60" i="1"/>
  <c r="K60" i="1"/>
  <c r="J60" i="1"/>
  <c r="O59" i="1"/>
  <c r="O58" i="1"/>
  <c r="O57" i="1"/>
  <c r="O60" i="1" s="1"/>
  <c r="L55" i="1"/>
  <c r="K55" i="1"/>
  <c r="J55" i="1"/>
  <c r="O54" i="1"/>
  <c r="O53" i="1"/>
  <c r="O52" i="1"/>
  <c r="O55" i="1" s="1"/>
  <c r="L50" i="1"/>
  <c r="K50" i="1"/>
  <c r="J50" i="1"/>
  <c r="O49" i="1"/>
  <c r="O48" i="1"/>
  <c r="O47" i="1"/>
  <c r="O50" i="1" s="1"/>
  <c r="L45" i="1"/>
  <c r="K45" i="1"/>
  <c r="J45" i="1"/>
  <c r="O44" i="1"/>
  <c r="O43" i="1"/>
  <c r="O42" i="1"/>
  <c r="O45" i="1" s="1"/>
  <c r="L40" i="1"/>
  <c r="K40" i="1"/>
  <c r="J40" i="1"/>
  <c r="O39" i="1"/>
  <c r="O38" i="1"/>
  <c r="O37" i="1"/>
  <c r="O40" i="1" s="1"/>
  <c r="L35" i="1"/>
  <c r="K35" i="1"/>
  <c r="J35" i="1"/>
  <c r="O34" i="1"/>
  <c r="O33" i="1"/>
  <c r="O32" i="1"/>
  <c r="O35" i="1" s="1"/>
  <c r="L30" i="1"/>
  <c r="K30" i="1"/>
  <c r="J30" i="1"/>
  <c r="O29" i="1"/>
  <c r="O28" i="1"/>
  <c r="O27" i="1"/>
  <c r="O30" i="1" s="1"/>
  <c r="L25" i="1"/>
  <c r="K25" i="1"/>
  <c r="J25" i="1"/>
  <c r="O24" i="1"/>
  <c r="O23" i="1"/>
  <c r="O22" i="1"/>
  <c r="O25" i="1" s="1"/>
  <c r="L20" i="1"/>
  <c r="K20" i="1"/>
  <c r="J20" i="1"/>
  <c r="O19" i="1"/>
  <c r="O18" i="1"/>
  <c r="O17" i="1"/>
  <c r="O20" i="1" s="1"/>
  <c r="L15" i="1"/>
  <c r="K15" i="1"/>
  <c r="J15" i="1"/>
  <c r="O14" i="1"/>
  <c r="O13" i="1"/>
  <c r="O12" i="1"/>
  <c r="O15" i="1" s="1"/>
  <c r="L10" i="1"/>
  <c r="K10" i="1"/>
  <c r="J10" i="1"/>
  <c r="O9" i="1"/>
  <c r="O8" i="1"/>
  <c r="O7" i="1"/>
  <c r="O10" i="1" s="1"/>
  <c r="L5" i="1"/>
  <c r="K5" i="1"/>
  <c r="J5" i="1"/>
  <c r="P57" i="1" s="1"/>
  <c r="Q57" i="1" l="1"/>
  <c r="P7" i="1"/>
  <c r="P8" i="1"/>
  <c r="Q8" i="1" s="1"/>
  <c r="P12" i="1"/>
  <c r="P24" i="1"/>
  <c r="Q24" i="1" s="1"/>
  <c r="P28" i="1"/>
  <c r="Q28" i="1" s="1"/>
  <c r="P32" i="1"/>
  <c r="P44" i="1"/>
  <c r="Q44" i="1" s="1"/>
  <c r="P48" i="1"/>
  <c r="Q48" i="1" s="1"/>
  <c r="P52" i="1"/>
  <c r="P64" i="1"/>
  <c r="Q64" i="1" s="1"/>
  <c r="P19" i="1"/>
  <c r="Q19" i="1" s="1"/>
  <c r="P23" i="1"/>
  <c r="Q23" i="1" s="1"/>
  <c r="P27" i="1"/>
  <c r="P39" i="1"/>
  <c r="Q39" i="1" s="1"/>
  <c r="P43" i="1"/>
  <c r="Q43" i="1" s="1"/>
  <c r="P47" i="1"/>
  <c r="P59" i="1"/>
  <c r="Q59" i="1" s="1"/>
  <c r="P63" i="1"/>
  <c r="Q63" i="1" s="1"/>
  <c r="P14" i="1"/>
  <c r="Q14" i="1" s="1"/>
  <c r="P18" i="1"/>
  <c r="Q18" i="1" s="1"/>
  <c r="P22" i="1"/>
  <c r="P34" i="1"/>
  <c r="Q34" i="1" s="1"/>
  <c r="P38" i="1"/>
  <c r="Q38" i="1" s="1"/>
  <c r="P42" i="1"/>
  <c r="P54" i="1"/>
  <c r="Q54" i="1" s="1"/>
  <c r="P58" i="1"/>
  <c r="Q58" i="1" s="1"/>
  <c r="P62" i="1"/>
  <c r="P9" i="1"/>
  <c r="Q9" i="1" s="1"/>
  <c r="P13" i="1"/>
  <c r="Q13" i="1" s="1"/>
  <c r="P17" i="1"/>
  <c r="P29" i="1"/>
  <c r="Q29" i="1" s="1"/>
  <c r="P33" i="1"/>
  <c r="Q33" i="1" s="1"/>
  <c r="P37" i="1"/>
  <c r="P49" i="1"/>
  <c r="Q49" i="1" s="1"/>
  <c r="P53" i="1"/>
  <c r="Q53" i="1" s="1"/>
  <c r="Q7" i="1" l="1"/>
  <c r="Q10" i="1" s="1"/>
  <c r="P10" i="1"/>
  <c r="P20" i="1"/>
  <c r="Q17" i="1"/>
  <c r="Q20" i="1" s="1"/>
  <c r="P40" i="1"/>
  <c r="Q37" i="1"/>
  <c r="Q40" i="1" s="1"/>
  <c r="Q22" i="1"/>
  <c r="Q25" i="1" s="1"/>
  <c r="P25" i="1"/>
  <c r="Q27" i="1"/>
  <c r="Q30" i="1" s="1"/>
  <c r="P30" i="1"/>
  <c r="Q52" i="1"/>
  <c r="Q55" i="1" s="1"/>
  <c r="P55" i="1"/>
  <c r="Q42" i="1"/>
  <c r="Q45" i="1" s="1"/>
  <c r="P45" i="1"/>
  <c r="Q47" i="1"/>
  <c r="Q50" i="1" s="1"/>
  <c r="P50" i="1"/>
  <c r="Q60" i="1"/>
  <c r="Q32" i="1"/>
  <c r="Q35" i="1" s="1"/>
  <c r="P35" i="1"/>
  <c r="Q62" i="1"/>
  <c r="Q65" i="1" s="1"/>
  <c r="P65" i="1"/>
  <c r="Q12" i="1"/>
  <c r="Q15" i="1" s="1"/>
  <c r="P15" i="1"/>
  <c r="P60" i="1"/>
</calcChain>
</file>

<file path=xl/sharedStrings.xml><?xml version="1.0" encoding="utf-8"?>
<sst xmlns="http://schemas.openxmlformats.org/spreadsheetml/2006/main" count="189" uniqueCount="100">
  <si>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</si>
  <si>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</si>
  <si>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</si>
  <si>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</si>
  <si>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</si>
  <si>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</si>
  <si>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</si>
  <si>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</si>
  <si>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</si>
  <si>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</si>
  <si>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</si>
  <si>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</si>
  <si>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</si>
  <si>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Time diff</t>
  </si>
  <si>
    <t>Fold cells</t>
  </si>
  <si>
    <t>Prlfr</t>
  </si>
  <si>
    <t>t0_1</t>
  </si>
  <si>
    <t>H1299_GOT_DKO_Asp-tit</t>
  </si>
  <si>
    <t>H1299_GOT_DKO_Asp-tit_t0_1_ 5 Oct 2023_01.#m4</t>
  </si>
  <si>
    <t>Volumetric,  2000  uL</t>
  </si>
  <si>
    <t>t0_2</t>
  </si>
  <si>
    <t>H1299_GOT_DKO_Asp-tit_t0_2_ 5 Oct 2023_01.#m4</t>
  </si>
  <si>
    <t>t0_3</t>
  </si>
  <si>
    <t>H1299_GOT_DKO_Asp-tit_t0_3_ 5 Oct 2023_01.#m4</t>
  </si>
  <si>
    <t>Avg</t>
  </si>
  <si>
    <t>40mM_1</t>
  </si>
  <si>
    <t>H1299_GOT_DKO_Asp-tit_40mM_1_11 Oct 2023_01.#m4</t>
  </si>
  <si>
    <t>Volumetric,  1000  uL</t>
  </si>
  <si>
    <t>40mM_2</t>
  </si>
  <si>
    <t>H1299_GOT_DKO_Asp-tit_40mM_2_11 Oct 2023_01.#m4</t>
  </si>
  <si>
    <t>40mM_3</t>
  </si>
  <si>
    <t>H1299_GOT_DKO_Asp-tit_40mM_3_11 Oct 2023_01.#m4</t>
  </si>
  <si>
    <t>30mM_1</t>
  </si>
  <si>
    <t>H1299_GOT_DKO_Asp-tit_30mM_1_11 Oct 2023_01.#m4</t>
  </si>
  <si>
    <t>30mM_2</t>
  </si>
  <si>
    <t>H1299_GOT_DKO_Asp-tit_30mM_2_11 Oct 2023_01.#m4</t>
  </si>
  <si>
    <t>30mM_3</t>
  </si>
  <si>
    <t>H1299_GOT_DKO_Asp-tit_30mM_3_11 Oct 2023_01.#m4</t>
  </si>
  <si>
    <t>24mM_1</t>
  </si>
  <si>
    <t>H1299_GOT_DKO_Asp-tit_24mM_1_11 Oct 2023_01.#m4</t>
  </si>
  <si>
    <t>24mM_2</t>
  </si>
  <si>
    <t>H1299_GOT_DKO_Asp-tit_24mM_2_11 Oct 2023_01.#m4</t>
  </si>
  <si>
    <t>24mM_3</t>
  </si>
  <si>
    <t>H1299_GOT_DKO_Asp-tit_24mM_3_11 Oct 2023_01.#m4</t>
  </si>
  <si>
    <t>8+SM</t>
  </si>
  <si>
    <t>20mM_1</t>
  </si>
  <si>
    <t>H1299_GOT_DKO_Asp-tit_20mM_1_11 Oct 2023_01.#m4</t>
  </si>
  <si>
    <t>20mM_2</t>
  </si>
  <si>
    <t>H1299_GOT_DKO_Asp-tit_20mM_2_11 Oct 2023_01.#m4</t>
  </si>
  <si>
    <t>20mM_3</t>
  </si>
  <si>
    <t>H1299_GOT_DKO_Asp-tit_20mM_3_11 Oct 2023_01.#m4</t>
  </si>
  <si>
    <t>16mM_1</t>
  </si>
  <si>
    <t>H1299_GOT_DKO_Asp-tit_16mM_1_11 Oct 2023_01.#m4</t>
  </si>
  <si>
    <t>16mM_2</t>
  </si>
  <si>
    <t>H1299_GOT_DKO_Asp-tit_16mM_2_11 Oct 2023_01.#m4</t>
  </si>
  <si>
    <t>16mM_3</t>
  </si>
  <si>
    <t>H1299_GOT_DKO_Asp-tit_16mM_3_11 Oct 2023_01.#m4</t>
  </si>
  <si>
    <t>14mM_1</t>
  </si>
  <si>
    <t>H1299_GOT_DKO_Asp-tit_14mM_1_11 Oct 2023_01.#m4</t>
  </si>
  <si>
    <t>14mM_2</t>
  </si>
  <si>
    <t>H1299_GOT_DKO_Asp-tit_14mM_2_11 Oct 2023_01.#m4</t>
  </si>
  <si>
    <t>14mM_3</t>
  </si>
  <si>
    <t>H1299_GOT_DKO_Asp-tit_14mM_3_11 Oct 2023_01.#m4</t>
  </si>
  <si>
    <t>12mM_1</t>
  </si>
  <si>
    <t>H1299_GOT_DKO_Asp-tit_12mM_1_11 Oct 2023_01.#m4</t>
  </si>
  <si>
    <t>12mM_2</t>
  </si>
  <si>
    <t>H1299_GOT_DKO_Asp-tit_12mM_2_11 Oct 2023_01.#m4</t>
  </si>
  <si>
    <t>12mM_3</t>
  </si>
  <si>
    <t>H1299_GOT_DKO_Asp-tit_12mM_3_11 Oct 2023_01.#m4</t>
  </si>
  <si>
    <t>10mM_1</t>
  </si>
  <si>
    <t>H1299_GOT_DKO_Asp-tit_10mM_1_11 Oct 2023_01.#m4</t>
  </si>
  <si>
    <t>10mM_2</t>
  </si>
  <si>
    <t>H1299_GOT_DKO_Asp-tit_10mM_2_11 Oct 2023_01.#m4</t>
  </si>
  <si>
    <t>10mM_3</t>
  </si>
  <si>
    <t>H1299_GOT_DKO_Asp-tit_10mM_3_11 Oct 2023_01.#m4</t>
  </si>
  <si>
    <t>9mM_1</t>
  </si>
  <si>
    <t>C:\Users\sullivanlab\Desktop\MS4_data_dump\H1299_GOT_DKO_Asp-tit_9mM_1_11 Oct 2023_01.#m4.tab</t>
  </si>
  <si>
    <t>H1299_GOT_DKO_Asp-tit_9mM_2_11 Oct 2023_01.#m4</t>
  </si>
  <si>
    <t>9mM_3</t>
  </si>
  <si>
    <t>H1299_GOT_DKO_Asp-tit_9mM_3_11 Oct 2023_01.#m4</t>
  </si>
  <si>
    <t>8mM_1</t>
  </si>
  <si>
    <t>H1299_GOT_DKO_Asp-tit_8mM_1_11 Oct 2023_01.#m4</t>
  </si>
  <si>
    <t>8mM_2</t>
  </si>
  <si>
    <t>H1299_GOT_DKO_Asp-tit_8mM_2_11 Oct 2023_01.#m4</t>
  </si>
  <si>
    <t>8mM_3</t>
  </si>
  <si>
    <t>H1299_GOT_DKO_Asp-tit_8mM_3_11 Oct 2023_01.#m4</t>
  </si>
  <si>
    <t>2mM_SM_1</t>
  </si>
  <si>
    <t>H1299_GOT_DKO_Asp-tit_2mM_SM_1_11 Oct 2023_01.#m4</t>
  </si>
  <si>
    <t>2mM_SM_2</t>
  </si>
  <si>
    <t>H1299_GOT_DKO_Asp-tit_2mM_SM_2_11 Oct 2023_01.#m4</t>
  </si>
  <si>
    <t>2mM_SM_3</t>
  </si>
  <si>
    <t>H1299_GOT_DKO_Asp-tit_2mM_SM_3_11 Oct 2023_01.#m4</t>
  </si>
  <si>
    <t>1mM_SM_1</t>
  </si>
  <si>
    <t>H1299_GOT_DKO_Asp-tit_1mM_SM_1_11 Oct 2023_01.#m4</t>
  </si>
  <si>
    <t>1mM_SM_2</t>
  </si>
  <si>
    <t>H1299_GOT_DKO_Asp-tit_1mM_SM_2_11 Oct 2023_01.#m4</t>
  </si>
  <si>
    <t>1mM_SM_3</t>
  </si>
  <si>
    <t>H1299_GOT_DKO_Asp-tit_1mM_SM_3_11 Oct 2023_01.#m4</t>
  </si>
  <si>
    <t>Asp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</si>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</sst>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opLeftCell="B1" zoomScaleNormal="100" workbookViewId="0">
      <selection activeCell="Q1" activeCellId="1" sqref="A1:A1048576 Q1:Q1048576"/>
    </sheetView>
  </sheetViews>
  <sheetFormatPr baseColWidth="10" defaultColWidth="8.6640625" defaultRowHeight="15" x14ac:dyDescent="0.2"/>
  <cols>
    <col min="1" max="1" width="10.33203125" customWidth="1"/>
    <col min="5" max="5" width="22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t="s">
        <v>13</v>
      </c>
      <c r="P1" t="s">
        <v>14</v>
      </c>
      <c r="Q1" t="s">
        <v>15</v>
      </c>
    </row>
    <row r="2" spans="1:21" x14ac:dyDescent="0.2">
      <c r="A2" t="s">
        <v>16</v>
      </c>
      <c r="B2" t="s">
        <v>17</v>
      </c>
      <c r="C2" t="s">
        <v>18</v>
      </c>
      <c r="D2" t="s">
        <v>19</v>
      </c>
      <c r="E2" s="2">
        <v>45204.796527777798</v>
      </c>
      <c r="F2">
        <v>1670</v>
      </c>
      <c r="G2">
        <v>1674</v>
      </c>
      <c r="H2">
        <v>1303</v>
      </c>
      <c r="I2">
        <v>50056</v>
      </c>
      <c r="J2">
        <v>11030</v>
      </c>
      <c r="K2">
        <v>7575</v>
      </c>
      <c r="L2">
        <v>6601</v>
      </c>
      <c r="M2">
        <v>4226</v>
      </c>
      <c r="O2" s="3"/>
    </row>
    <row r="3" spans="1:21" x14ac:dyDescent="0.2">
      <c r="A3" t="s">
        <v>20</v>
      </c>
      <c r="B3" t="s">
        <v>17</v>
      </c>
      <c r="C3" t="s">
        <v>21</v>
      </c>
      <c r="D3" t="s">
        <v>19</v>
      </c>
      <c r="E3" s="2">
        <v>45204.797222222202</v>
      </c>
      <c r="F3">
        <v>1663</v>
      </c>
      <c r="G3">
        <v>1667</v>
      </c>
      <c r="H3">
        <v>1303</v>
      </c>
      <c r="I3">
        <v>50056</v>
      </c>
      <c r="J3">
        <v>10820</v>
      </c>
      <c r="K3">
        <v>7418</v>
      </c>
      <c r="L3">
        <v>6726</v>
      </c>
      <c r="M3">
        <v>3204</v>
      </c>
    </row>
    <row r="4" spans="1:21" x14ac:dyDescent="0.2">
      <c r="A4" t="s">
        <v>22</v>
      </c>
      <c r="B4" t="s">
        <v>17</v>
      </c>
      <c r="C4" t="s">
        <v>23</v>
      </c>
      <c r="D4" t="s">
        <v>19</v>
      </c>
      <c r="E4" s="2">
        <v>45204.798611111102</v>
      </c>
      <c r="F4">
        <v>1606</v>
      </c>
      <c r="G4">
        <v>1610</v>
      </c>
      <c r="H4">
        <v>1303</v>
      </c>
      <c r="I4">
        <v>50056</v>
      </c>
      <c r="J4">
        <v>10460</v>
      </c>
      <c r="K4">
        <v>7641</v>
      </c>
      <c r="L4">
        <v>7000</v>
      </c>
      <c r="M4">
        <v>3457</v>
      </c>
    </row>
    <row r="5" spans="1:21" x14ac:dyDescent="0.2">
      <c r="A5" t="s">
        <v>24</v>
      </c>
      <c r="J5">
        <f>AVERAGE(J2:J4)</f>
        <v>10770</v>
      </c>
      <c r="K5">
        <f>AVERAGE(K2:K4)</f>
        <v>7544.666666666667</v>
      </c>
      <c r="L5">
        <f>AVERAGE(L2:L4)</f>
        <v>6775.666666666667</v>
      </c>
    </row>
    <row r="7" spans="1:21" x14ac:dyDescent="0.2">
      <c r="A7" t="s">
        <v>25</v>
      </c>
      <c r="B7" t="s">
        <v>17</v>
      </c>
      <c r="C7" t="s">
        <v>26</v>
      </c>
      <c r="D7" t="s">
        <v>27</v>
      </c>
      <c r="E7" s="2">
        <v>45210.732638888898</v>
      </c>
      <c r="F7">
        <v>13615</v>
      </c>
      <c r="G7">
        <v>14230</v>
      </c>
      <c r="H7">
        <v>1978</v>
      </c>
      <c r="I7">
        <v>60290</v>
      </c>
      <c r="J7">
        <v>177900</v>
      </c>
      <c r="K7">
        <v>8324</v>
      </c>
      <c r="L7">
        <v>7537</v>
      </c>
      <c r="M7">
        <v>3770</v>
      </c>
      <c r="O7" s="3">
        <f>$E$7-$E$2</f>
        <v>5.9361111110993079</v>
      </c>
      <c r="P7" s="4">
        <f>J7/$J$5</f>
        <v>16.518105849582174</v>
      </c>
      <c r="Q7" s="4">
        <f>LOG(P7,2)/O7</f>
        <v>0.68158703229883466</v>
      </c>
    </row>
    <row r="8" spans="1:21" x14ac:dyDescent="0.2">
      <c r="A8" t="s">
        <v>28</v>
      </c>
      <c r="B8" t="s">
        <v>17</v>
      </c>
      <c r="C8" t="s">
        <v>29</v>
      </c>
      <c r="D8" t="s">
        <v>27</v>
      </c>
      <c r="E8" s="2">
        <v>45210.735416666699</v>
      </c>
      <c r="F8">
        <v>13102</v>
      </c>
      <c r="G8">
        <v>13707</v>
      </c>
      <c r="H8">
        <v>1978</v>
      </c>
      <c r="I8">
        <v>60290</v>
      </c>
      <c r="J8">
        <v>177000</v>
      </c>
      <c r="K8">
        <v>8161</v>
      </c>
      <c r="L8">
        <v>7428</v>
      </c>
      <c r="M8">
        <v>3652</v>
      </c>
      <c r="O8" s="3">
        <f>$E$7-$E$2</f>
        <v>5.9361111110993079</v>
      </c>
      <c r="P8" s="4">
        <f>J8/$J$5</f>
        <v>16.434540389972145</v>
      </c>
      <c r="Q8" s="4">
        <f>LOG(P8,2)/O8</f>
        <v>0.68035438180428465</v>
      </c>
    </row>
    <row r="9" spans="1:21" x14ac:dyDescent="0.2">
      <c r="A9" t="s">
        <v>30</v>
      </c>
      <c r="B9" t="s">
        <v>17</v>
      </c>
      <c r="C9" t="s">
        <v>31</v>
      </c>
      <c r="D9" t="s">
        <v>27</v>
      </c>
      <c r="E9" s="2">
        <v>45210.738888888904</v>
      </c>
      <c r="F9">
        <v>11229</v>
      </c>
      <c r="G9">
        <v>11660</v>
      </c>
      <c r="H9">
        <v>1978</v>
      </c>
      <c r="I9">
        <v>60290</v>
      </c>
      <c r="J9">
        <v>145200</v>
      </c>
      <c r="K9">
        <v>8189</v>
      </c>
      <c r="L9">
        <v>7474</v>
      </c>
      <c r="M9">
        <v>3563</v>
      </c>
      <c r="O9" s="3">
        <f>$E$7-$E$2</f>
        <v>5.9361111110993079</v>
      </c>
      <c r="P9" s="4">
        <f>J9/$J$5</f>
        <v>13.481894150417828</v>
      </c>
      <c r="Q9" s="4">
        <f>LOG(P9,2)/O9</f>
        <v>0.63222389677337032</v>
      </c>
    </row>
    <row r="10" spans="1:21" x14ac:dyDescent="0.2">
      <c r="A10" t="s">
        <v>24</v>
      </c>
      <c r="J10">
        <f>AVERAGE(J7:J9)</f>
        <v>166700</v>
      </c>
      <c r="K10">
        <f>AVERAGE(K7:K9)</f>
        <v>8224.6666666666661</v>
      </c>
      <c r="L10">
        <f>AVERAGE(L7:L9)</f>
        <v>7479.666666666667</v>
      </c>
      <c r="O10" s="4">
        <f>AVERAGE(O7:O9)</f>
        <v>5.9361111110993079</v>
      </c>
      <c r="P10" s="4">
        <f>AVERAGE(P7:P9)</f>
        <v>15.478180129990717</v>
      </c>
      <c r="Q10" s="4">
        <f>AVERAGE(Q7:Q9)</f>
        <v>0.66472177029216317</v>
      </c>
    </row>
    <row r="12" spans="1:21" x14ac:dyDescent="0.2">
      <c r="A12" t="s">
        <v>32</v>
      </c>
      <c r="B12" t="s">
        <v>17</v>
      </c>
      <c r="C12" t="s">
        <v>33</v>
      </c>
      <c r="D12" t="s">
        <v>27</v>
      </c>
      <c r="E12" s="2">
        <v>45210.733333333301</v>
      </c>
      <c r="F12">
        <v>9665</v>
      </c>
      <c r="G12">
        <v>9992</v>
      </c>
      <c r="H12">
        <v>1978</v>
      </c>
      <c r="I12">
        <v>60290</v>
      </c>
      <c r="J12">
        <v>110700</v>
      </c>
      <c r="K12">
        <v>9426</v>
      </c>
      <c r="L12">
        <v>8469</v>
      </c>
      <c r="M12">
        <v>4510</v>
      </c>
      <c r="O12" s="3">
        <f>$E$7-$E$2</f>
        <v>5.9361111110993079</v>
      </c>
      <c r="P12" s="4">
        <f>J12/$J$5</f>
        <v>10.278551532033426</v>
      </c>
      <c r="Q12" s="4">
        <f>LOG(P12,2)/O12</f>
        <v>0.5662907927783345</v>
      </c>
    </row>
    <row r="13" spans="1:21" x14ac:dyDescent="0.2">
      <c r="A13" t="s">
        <v>34</v>
      </c>
      <c r="B13" t="s">
        <v>17</v>
      </c>
      <c r="C13" t="s">
        <v>35</v>
      </c>
      <c r="D13" t="s">
        <v>27</v>
      </c>
      <c r="E13" s="2">
        <v>45210.736111111102</v>
      </c>
      <c r="F13">
        <v>9241</v>
      </c>
      <c r="G13">
        <v>9557</v>
      </c>
      <c r="H13">
        <v>1978</v>
      </c>
      <c r="I13">
        <v>60290</v>
      </c>
      <c r="J13">
        <v>112500</v>
      </c>
      <c r="K13">
        <v>9446</v>
      </c>
      <c r="L13">
        <v>8414</v>
      </c>
      <c r="M13">
        <v>4734</v>
      </c>
      <c r="O13" s="3">
        <f>$E$7-$E$2</f>
        <v>5.9361111110993079</v>
      </c>
      <c r="P13" s="4">
        <f>J13/$J$5</f>
        <v>10.445682451253482</v>
      </c>
      <c r="Q13" s="4">
        <f>LOG(P13,2)/O13</f>
        <v>0.57021083047428278</v>
      </c>
    </row>
    <row r="14" spans="1:21" x14ac:dyDescent="0.2">
      <c r="A14" t="s">
        <v>36</v>
      </c>
      <c r="B14" t="s">
        <v>17</v>
      </c>
      <c r="C14" t="s">
        <v>37</v>
      </c>
      <c r="D14" t="s">
        <v>27</v>
      </c>
      <c r="E14" s="2">
        <v>45210.739583333299</v>
      </c>
      <c r="F14">
        <v>8589</v>
      </c>
      <c r="G14">
        <v>8848</v>
      </c>
      <c r="H14">
        <v>1978</v>
      </c>
      <c r="I14">
        <v>60290</v>
      </c>
      <c r="J14">
        <v>100900</v>
      </c>
      <c r="K14">
        <v>9151</v>
      </c>
      <c r="L14">
        <v>8291</v>
      </c>
      <c r="M14">
        <v>4299</v>
      </c>
      <c r="O14" s="3">
        <f>$E$7-$E$2</f>
        <v>5.9361111110993079</v>
      </c>
      <c r="P14" s="4">
        <f>J14/$J$5</f>
        <v>9.3686165273909001</v>
      </c>
      <c r="Q14" s="4">
        <f>LOG(P14,2)/O14</f>
        <v>0.5437627360805497</v>
      </c>
    </row>
    <row r="15" spans="1:21" x14ac:dyDescent="0.2">
      <c r="A15" t="s">
        <v>24</v>
      </c>
      <c r="J15">
        <f>AVERAGE(J12:J14)</f>
        <v>108033.33333333333</v>
      </c>
      <c r="K15">
        <f>AVERAGE(K12:K14)</f>
        <v>9341</v>
      </c>
      <c r="L15">
        <f>AVERAGE(L12:L14)</f>
        <v>8391.3333333333339</v>
      </c>
      <c r="O15" s="4">
        <f>AVERAGE(O12:O14)</f>
        <v>5.9361111110993079</v>
      </c>
      <c r="P15" s="4">
        <f>AVERAGE(P12:P14)</f>
        <v>10.030950170225935</v>
      </c>
      <c r="Q15" s="4">
        <f>AVERAGE(Q12:Q14)</f>
        <v>0.56008811977772233</v>
      </c>
    </row>
    <row r="16" spans="1:21" x14ac:dyDescent="0.2">
      <c r="U16">
        <v>40</v>
      </c>
    </row>
    <row r="17" spans="1:21" x14ac:dyDescent="0.2">
      <c r="A17" t="s">
        <v>38</v>
      </c>
      <c r="B17" t="s">
        <v>17</v>
      </c>
      <c r="C17" t="s">
        <v>39</v>
      </c>
      <c r="D17" t="s">
        <v>27</v>
      </c>
      <c r="E17" s="2">
        <v>45210.734027777798</v>
      </c>
      <c r="F17">
        <v>8096</v>
      </c>
      <c r="G17">
        <v>8320</v>
      </c>
      <c r="H17">
        <v>1978</v>
      </c>
      <c r="I17">
        <v>60290</v>
      </c>
      <c r="J17">
        <v>88300</v>
      </c>
      <c r="K17">
        <v>9808</v>
      </c>
      <c r="L17">
        <v>8701</v>
      </c>
      <c r="M17">
        <v>5012</v>
      </c>
      <c r="O17" s="3">
        <f>$E$7-$E$2</f>
        <v>5.9361111110993079</v>
      </c>
      <c r="P17" s="4">
        <f>J17/$J$5</f>
        <v>8.19870009285051</v>
      </c>
      <c r="Q17" s="4">
        <f>LOG(P17,2)/O17</f>
        <v>0.51134406536226307</v>
      </c>
      <c r="U17">
        <v>25</v>
      </c>
    </row>
    <row r="18" spans="1:21" x14ac:dyDescent="0.2">
      <c r="A18" t="s">
        <v>40</v>
      </c>
      <c r="B18" t="s">
        <v>17</v>
      </c>
      <c r="C18" t="s">
        <v>41</v>
      </c>
      <c r="D18" t="s">
        <v>27</v>
      </c>
      <c r="E18" s="2">
        <v>45210.737500000003</v>
      </c>
      <c r="F18">
        <v>7985</v>
      </c>
      <c r="G18">
        <v>8212</v>
      </c>
      <c r="H18">
        <v>1978</v>
      </c>
      <c r="I18">
        <v>60290</v>
      </c>
      <c r="J18">
        <v>89000</v>
      </c>
      <c r="K18">
        <v>10109</v>
      </c>
      <c r="L18">
        <v>8866</v>
      </c>
      <c r="M18">
        <v>5417</v>
      </c>
      <c r="O18" s="3">
        <f>$E$7-$E$2</f>
        <v>5.9361111110993079</v>
      </c>
      <c r="P18" s="4">
        <f>J18/$J$5</f>
        <v>8.2636954503249775</v>
      </c>
      <c r="Q18" s="4">
        <f>LOG(P18,2)/O18</f>
        <v>0.51326314975810505</v>
      </c>
      <c r="U18">
        <v>18</v>
      </c>
    </row>
    <row r="19" spans="1:21" x14ac:dyDescent="0.2">
      <c r="A19" t="s">
        <v>42</v>
      </c>
      <c r="B19" t="s">
        <v>17</v>
      </c>
      <c r="C19" t="s">
        <v>43</v>
      </c>
      <c r="D19" t="s">
        <v>27</v>
      </c>
      <c r="E19" s="2">
        <v>45210.740277777797</v>
      </c>
      <c r="F19">
        <v>7363</v>
      </c>
      <c r="G19">
        <v>7552</v>
      </c>
      <c r="H19">
        <v>1978</v>
      </c>
      <c r="I19">
        <v>60290</v>
      </c>
      <c r="J19">
        <v>81680</v>
      </c>
      <c r="K19">
        <v>9675</v>
      </c>
      <c r="L19">
        <v>8674</v>
      </c>
      <c r="M19">
        <v>4842</v>
      </c>
      <c r="O19" s="3">
        <f>$E$7-$E$2</f>
        <v>5.9361111110993079</v>
      </c>
      <c r="P19" s="4">
        <f>J19/$J$5</f>
        <v>7.5840297121634173</v>
      </c>
      <c r="Q19" s="4">
        <f>LOG(P19,2)/O19</f>
        <v>0.49240395970153772</v>
      </c>
      <c r="U19">
        <v>12</v>
      </c>
    </row>
    <row r="20" spans="1:21" x14ac:dyDescent="0.2">
      <c r="A20" t="s">
        <v>24</v>
      </c>
      <c r="J20">
        <f>AVERAGE(J17:J19)</f>
        <v>86326.666666666672</v>
      </c>
      <c r="K20">
        <f>AVERAGE(K17:K19)</f>
        <v>9864</v>
      </c>
      <c r="L20">
        <f>AVERAGE(L17:L19)</f>
        <v>8747</v>
      </c>
      <c r="O20" s="4">
        <f>AVERAGE(O17:O19)</f>
        <v>5.9361111110993079</v>
      </c>
      <c r="P20" s="4">
        <f>AVERAGE(P17:P19)</f>
        <v>8.0154750851129695</v>
      </c>
      <c r="Q20" s="4">
        <f>AVERAGE(Q17:Q19)</f>
        <v>0.50567039160730198</v>
      </c>
      <c r="U20">
        <v>8</v>
      </c>
    </row>
    <row r="21" spans="1:21" x14ac:dyDescent="0.2">
      <c r="U21" t="s">
        <v>44</v>
      </c>
    </row>
    <row r="22" spans="1:21" x14ac:dyDescent="0.2">
      <c r="A22" t="s">
        <v>45</v>
      </c>
      <c r="B22" t="s">
        <v>17</v>
      </c>
      <c r="C22" t="s">
        <v>46</v>
      </c>
      <c r="D22" t="s">
        <v>27</v>
      </c>
      <c r="E22" s="2">
        <v>45210.734722222202</v>
      </c>
      <c r="F22">
        <v>6473</v>
      </c>
      <c r="G22">
        <v>6613</v>
      </c>
      <c r="H22">
        <v>1978</v>
      </c>
      <c r="I22">
        <v>60290</v>
      </c>
      <c r="J22">
        <v>63040</v>
      </c>
      <c r="K22">
        <v>10734</v>
      </c>
      <c r="L22">
        <v>9501</v>
      </c>
      <c r="M22">
        <v>5616</v>
      </c>
      <c r="O22" s="3">
        <f>$E$7-$E$2</f>
        <v>5.9361111110993079</v>
      </c>
      <c r="P22" s="4">
        <f>J22/$J$5</f>
        <v>5.8532961931290624</v>
      </c>
      <c r="Q22" s="4">
        <f>LOG(P22,2)/O22</f>
        <v>0.42944770358923984</v>
      </c>
    </row>
    <row r="23" spans="1:21" x14ac:dyDescent="0.2">
      <c r="A23" t="s">
        <v>47</v>
      </c>
      <c r="B23" t="s">
        <v>17</v>
      </c>
      <c r="C23" t="s">
        <v>48</v>
      </c>
      <c r="D23" t="s">
        <v>27</v>
      </c>
      <c r="E23" s="2">
        <v>45210.738194444399</v>
      </c>
      <c r="F23">
        <v>5801</v>
      </c>
      <c r="G23">
        <v>5914</v>
      </c>
      <c r="H23">
        <v>1978</v>
      </c>
      <c r="I23">
        <v>60290</v>
      </c>
      <c r="J23">
        <v>57360</v>
      </c>
      <c r="K23">
        <v>11063</v>
      </c>
      <c r="L23">
        <v>9835</v>
      </c>
      <c r="M23">
        <v>5769</v>
      </c>
      <c r="O23" s="3">
        <f>$E$7-$E$2</f>
        <v>5.9361111110993079</v>
      </c>
      <c r="P23" s="4">
        <f>J23/$J$5</f>
        <v>5.325905292479109</v>
      </c>
      <c r="Q23" s="4">
        <f>LOG(P23,2)/O23</f>
        <v>0.40649959695765014</v>
      </c>
    </row>
    <row r="24" spans="1:21" x14ac:dyDescent="0.2">
      <c r="A24" t="s">
        <v>49</v>
      </c>
      <c r="B24" t="s">
        <v>17</v>
      </c>
      <c r="C24" t="s">
        <v>50</v>
      </c>
      <c r="D24" t="s">
        <v>27</v>
      </c>
      <c r="E24" s="2">
        <v>45210.7409722222</v>
      </c>
      <c r="F24">
        <v>5469</v>
      </c>
      <c r="G24">
        <v>5567</v>
      </c>
      <c r="H24">
        <v>1978</v>
      </c>
      <c r="I24">
        <v>60290</v>
      </c>
      <c r="J24">
        <v>52940</v>
      </c>
      <c r="K24">
        <v>10557</v>
      </c>
      <c r="L24">
        <v>9455</v>
      </c>
      <c r="M24">
        <v>5056</v>
      </c>
      <c r="O24" s="3">
        <f>$E$7-$E$2</f>
        <v>5.9361111110993079</v>
      </c>
      <c r="P24" s="4">
        <f>J24/$J$5</f>
        <v>4.9155060352831939</v>
      </c>
      <c r="Q24" s="4">
        <f>LOG(P24,2)/O24</f>
        <v>0.38701094065703007</v>
      </c>
    </row>
    <row r="25" spans="1:21" x14ac:dyDescent="0.2">
      <c r="A25" t="s">
        <v>24</v>
      </c>
      <c r="J25">
        <f>AVERAGE(J22:J24)</f>
        <v>57780</v>
      </c>
      <c r="K25">
        <f>AVERAGE(K22:K24)</f>
        <v>10784.666666666666</v>
      </c>
      <c r="L25">
        <f>AVERAGE(L22:L24)</f>
        <v>9597</v>
      </c>
      <c r="O25" s="4">
        <f>AVERAGE(O22:O24)</f>
        <v>5.9361111110993079</v>
      </c>
      <c r="P25" s="4">
        <f>AVERAGE(P22:P24)</f>
        <v>5.3649025069637881</v>
      </c>
      <c r="Q25" s="4">
        <f>AVERAGE(Q22:Q24)</f>
        <v>0.40765274706797339</v>
      </c>
    </row>
    <row r="27" spans="1:21" x14ac:dyDescent="0.2">
      <c r="A27" t="s">
        <v>51</v>
      </c>
      <c r="B27" t="s">
        <v>17</v>
      </c>
      <c r="C27" t="s">
        <v>52</v>
      </c>
      <c r="D27" t="s">
        <v>19</v>
      </c>
      <c r="E27" s="2">
        <v>45210.757638888899</v>
      </c>
      <c r="F27">
        <v>10702</v>
      </c>
      <c r="G27">
        <v>10871</v>
      </c>
      <c r="H27">
        <v>1978</v>
      </c>
      <c r="I27">
        <v>60290</v>
      </c>
      <c r="J27">
        <v>49930</v>
      </c>
      <c r="K27">
        <v>10709</v>
      </c>
      <c r="L27">
        <v>9456</v>
      </c>
      <c r="M27">
        <v>5593</v>
      </c>
      <c r="O27" s="3">
        <f>$E$27-$E$2</f>
        <v>5.9611111111007631</v>
      </c>
      <c r="P27" s="4">
        <f>J27/$J$5</f>
        <v>4.6360259981429897</v>
      </c>
      <c r="Q27" s="4">
        <f>LOG(P27,2)/O27</f>
        <v>0.37122083711290838</v>
      </c>
    </row>
    <row r="28" spans="1:21" x14ac:dyDescent="0.2">
      <c r="A28" t="s">
        <v>53</v>
      </c>
      <c r="B28" t="s">
        <v>17</v>
      </c>
      <c r="C28" t="s">
        <v>54</v>
      </c>
      <c r="D28" t="s">
        <v>19</v>
      </c>
      <c r="E28" s="2">
        <v>45210.761805555601</v>
      </c>
      <c r="F28">
        <v>9527</v>
      </c>
      <c r="G28">
        <v>9666</v>
      </c>
      <c r="H28">
        <v>1978</v>
      </c>
      <c r="I28">
        <v>60290</v>
      </c>
      <c r="J28">
        <v>44450</v>
      </c>
      <c r="K28">
        <v>11090</v>
      </c>
      <c r="L28">
        <v>9781</v>
      </c>
      <c r="M28">
        <v>5794</v>
      </c>
      <c r="O28" s="3">
        <f>$E$27-$E$2</f>
        <v>5.9611111111007631</v>
      </c>
      <c r="P28" s="4">
        <f>J28/$J$5</f>
        <v>4.1272051996285981</v>
      </c>
      <c r="Q28" s="4">
        <f>LOG(P28,2)/O28</f>
        <v>0.34308455773696694</v>
      </c>
    </row>
    <row r="29" spans="1:21" x14ac:dyDescent="0.2">
      <c r="A29" t="s">
        <v>55</v>
      </c>
      <c r="B29" t="s">
        <v>17</v>
      </c>
      <c r="C29" t="s">
        <v>56</v>
      </c>
      <c r="D29" t="s">
        <v>19</v>
      </c>
      <c r="E29" s="2">
        <v>45210.765277777798</v>
      </c>
      <c r="F29">
        <v>8614</v>
      </c>
      <c r="G29">
        <v>8716</v>
      </c>
      <c r="H29">
        <v>1978</v>
      </c>
      <c r="I29">
        <v>60290</v>
      </c>
      <c r="J29">
        <v>34750</v>
      </c>
      <c r="K29">
        <v>10637</v>
      </c>
      <c r="L29">
        <v>9596</v>
      </c>
      <c r="M29">
        <v>5207</v>
      </c>
      <c r="O29" s="3">
        <f>$E$27-$E$2</f>
        <v>5.9611111111007631</v>
      </c>
      <c r="P29" s="4">
        <f>J29/$J$5</f>
        <v>3.2265552460538531</v>
      </c>
      <c r="Q29" s="4">
        <f>LOG(P29,2)/O29</f>
        <v>0.2835033094429194</v>
      </c>
    </row>
    <row r="30" spans="1:21" x14ac:dyDescent="0.2">
      <c r="A30" t="s">
        <v>24</v>
      </c>
      <c r="J30">
        <f>AVERAGE(J27:J29)</f>
        <v>43043.333333333336</v>
      </c>
      <c r="K30">
        <f>AVERAGE(K27:K29)</f>
        <v>10812</v>
      </c>
      <c r="L30">
        <f>AVERAGE(L27:L29)</f>
        <v>9611</v>
      </c>
      <c r="O30" s="4">
        <f>AVERAGE(O27:O29)</f>
        <v>5.9611111111007631</v>
      </c>
      <c r="P30" s="4">
        <f>AVERAGE(P27:P29)</f>
        <v>3.996595481275147</v>
      </c>
      <c r="Q30" s="4">
        <f>AVERAGE(Q27:Q29)</f>
        <v>0.33260290143093157</v>
      </c>
    </row>
    <row r="32" spans="1:21" x14ac:dyDescent="0.2">
      <c r="A32" t="s">
        <v>57</v>
      </c>
      <c r="B32" t="s">
        <v>17</v>
      </c>
      <c r="C32" t="s">
        <v>58</v>
      </c>
      <c r="D32" t="s">
        <v>19</v>
      </c>
      <c r="E32" s="2">
        <v>45210.7590277778</v>
      </c>
      <c r="F32">
        <v>9405</v>
      </c>
      <c r="G32">
        <v>9528</v>
      </c>
      <c r="H32">
        <v>1978</v>
      </c>
      <c r="I32">
        <v>60290</v>
      </c>
      <c r="J32">
        <v>35110</v>
      </c>
      <c r="K32">
        <v>11542</v>
      </c>
      <c r="L32">
        <v>10351</v>
      </c>
      <c r="M32">
        <v>5948</v>
      </c>
      <c r="O32" s="3">
        <f>$E$27-$E$2</f>
        <v>5.9611111111007631</v>
      </c>
      <c r="P32" s="4">
        <f>J32/$J$5</f>
        <v>3.2599814298978647</v>
      </c>
      <c r="Q32" s="4">
        <f>LOG(P32,2)/O32</f>
        <v>0.2859976461706536</v>
      </c>
    </row>
    <row r="33" spans="1:17" x14ac:dyDescent="0.2">
      <c r="A33" t="s">
        <v>59</v>
      </c>
      <c r="B33" t="s">
        <v>17</v>
      </c>
      <c r="C33" t="s">
        <v>60</v>
      </c>
      <c r="D33" t="s">
        <v>19</v>
      </c>
      <c r="E33" s="2">
        <v>45210.762499999997</v>
      </c>
      <c r="F33">
        <v>8857</v>
      </c>
      <c r="G33">
        <v>8976</v>
      </c>
      <c r="H33">
        <v>1978</v>
      </c>
      <c r="I33">
        <v>60290</v>
      </c>
      <c r="J33">
        <v>36510</v>
      </c>
      <c r="K33">
        <v>11776</v>
      </c>
      <c r="L33">
        <v>10456</v>
      </c>
      <c r="M33">
        <v>6218</v>
      </c>
      <c r="O33" s="3">
        <f>$E$27-$E$2</f>
        <v>5.9611111111007631</v>
      </c>
      <c r="P33" s="4">
        <f>J33/$J$5</f>
        <v>3.3899721448467965</v>
      </c>
      <c r="Q33" s="4">
        <f>LOG(P33,2)/O33</f>
        <v>0.29546059217229464</v>
      </c>
    </row>
    <row r="34" spans="1:17" x14ac:dyDescent="0.2">
      <c r="A34" t="s">
        <v>61</v>
      </c>
      <c r="B34" t="s">
        <v>17</v>
      </c>
      <c r="C34" t="s">
        <v>62</v>
      </c>
      <c r="D34" t="s">
        <v>19</v>
      </c>
      <c r="E34" s="2">
        <v>45210.765972222202</v>
      </c>
      <c r="F34">
        <v>7854</v>
      </c>
      <c r="G34">
        <v>7935</v>
      </c>
      <c r="H34">
        <v>1978</v>
      </c>
      <c r="I34">
        <v>60290</v>
      </c>
      <c r="J34">
        <v>28100</v>
      </c>
      <c r="K34">
        <v>11159</v>
      </c>
      <c r="L34">
        <v>9943</v>
      </c>
      <c r="M34">
        <v>5574</v>
      </c>
      <c r="O34" s="3">
        <f>$E$27-$E$2</f>
        <v>5.9611111111007631</v>
      </c>
      <c r="P34" s="4">
        <f>J34/$J$5</f>
        <v>2.6090993500464252</v>
      </c>
      <c r="Q34" s="4">
        <f>LOG(P34,2)/O34</f>
        <v>0.23209630801674452</v>
      </c>
    </row>
    <row r="35" spans="1:17" x14ac:dyDescent="0.2">
      <c r="A35" t="s">
        <v>24</v>
      </c>
      <c r="J35">
        <f>AVERAGE(J32:J34)</f>
        <v>33240</v>
      </c>
      <c r="K35">
        <f>AVERAGE(K32:K34)</f>
        <v>11492.333333333334</v>
      </c>
      <c r="L35">
        <f>AVERAGE(L32:L34)</f>
        <v>10250</v>
      </c>
      <c r="O35" s="4">
        <f>AVERAGE(O32:O34)</f>
        <v>5.9611111111007631</v>
      </c>
      <c r="P35" s="4">
        <f>AVERAGE(P32:P34)</f>
        <v>3.0863509749303617</v>
      </c>
      <c r="Q35" s="4">
        <f>AVERAGE(Q32:Q34)</f>
        <v>0.27118484878656429</v>
      </c>
    </row>
    <row r="37" spans="1:17" x14ac:dyDescent="0.2">
      <c r="A37" t="s">
        <v>63</v>
      </c>
      <c r="B37" t="s">
        <v>17</v>
      </c>
      <c r="C37" t="s">
        <v>64</v>
      </c>
      <c r="D37" t="s">
        <v>19</v>
      </c>
      <c r="E37" s="2">
        <v>45210.759722222203</v>
      </c>
      <c r="F37">
        <v>8202</v>
      </c>
      <c r="G37">
        <v>8295</v>
      </c>
      <c r="H37">
        <v>1978</v>
      </c>
      <c r="I37">
        <v>60290</v>
      </c>
      <c r="J37">
        <v>29750</v>
      </c>
      <c r="K37">
        <v>11770</v>
      </c>
      <c r="L37">
        <v>10685</v>
      </c>
      <c r="M37">
        <v>5999</v>
      </c>
      <c r="O37" s="3">
        <f>$E$27-$E$2</f>
        <v>5.9611111111007631</v>
      </c>
      <c r="P37" s="4">
        <f>J37/$J$5</f>
        <v>2.7623026926648095</v>
      </c>
      <c r="Q37" s="4">
        <f>LOG(P37,2)/O37</f>
        <v>0.24590573656792261</v>
      </c>
    </row>
    <row r="38" spans="1:17" x14ac:dyDescent="0.2">
      <c r="A38" t="s">
        <v>65</v>
      </c>
      <c r="B38" t="s">
        <v>17</v>
      </c>
      <c r="C38" t="s">
        <v>66</v>
      </c>
      <c r="D38" t="s">
        <v>19</v>
      </c>
      <c r="E38" s="2">
        <v>45210.7631944444</v>
      </c>
      <c r="F38">
        <v>7356</v>
      </c>
      <c r="G38">
        <v>7427</v>
      </c>
      <c r="H38">
        <v>1978</v>
      </c>
      <c r="I38">
        <v>60290</v>
      </c>
      <c r="J38">
        <v>24560</v>
      </c>
      <c r="K38">
        <v>12160</v>
      </c>
      <c r="L38">
        <v>11088</v>
      </c>
      <c r="M38">
        <v>6222</v>
      </c>
      <c r="O38" s="3">
        <f>$E$27-$E$2</f>
        <v>5.9611111111007631</v>
      </c>
      <c r="P38" s="4">
        <f>J38/$J$5</f>
        <v>2.2804085422469824</v>
      </c>
      <c r="Q38" s="4">
        <f>LOG(P38,2)/O38</f>
        <v>0.19950849575866408</v>
      </c>
    </row>
    <row r="39" spans="1:17" x14ac:dyDescent="0.2">
      <c r="A39" t="s">
        <v>67</v>
      </c>
      <c r="B39" t="s">
        <v>17</v>
      </c>
      <c r="C39" t="s">
        <v>68</v>
      </c>
      <c r="D39" t="s">
        <v>19</v>
      </c>
      <c r="E39" s="2">
        <v>45210.767361111102</v>
      </c>
      <c r="F39">
        <v>6809</v>
      </c>
      <c r="G39">
        <v>6870</v>
      </c>
      <c r="H39">
        <v>1978</v>
      </c>
      <c r="I39">
        <v>60290</v>
      </c>
      <c r="J39">
        <v>23830</v>
      </c>
      <c r="K39">
        <v>11708</v>
      </c>
      <c r="L39">
        <v>10509</v>
      </c>
      <c r="M39">
        <v>5996</v>
      </c>
      <c r="O39" s="3">
        <f>$E$27-$E$2</f>
        <v>5.9611111111007631</v>
      </c>
      <c r="P39" s="4">
        <f>J39/$J$5</f>
        <v>2.212627669452182</v>
      </c>
      <c r="Q39" s="4">
        <f>LOG(P39,2)/O39</f>
        <v>0.19220589589622503</v>
      </c>
    </row>
    <row r="40" spans="1:17" x14ac:dyDescent="0.2">
      <c r="A40" t="s">
        <v>24</v>
      </c>
      <c r="J40">
        <f>AVERAGE(J37:J39)</f>
        <v>26046.666666666668</v>
      </c>
      <c r="K40">
        <f>AVERAGE(K37:K39)</f>
        <v>11879.333333333334</v>
      </c>
      <c r="L40">
        <f>AVERAGE(L37:L39)</f>
        <v>10760.666666666666</v>
      </c>
      <c r="O40" s="4">
        <f>AVERAGE(O37:O39)</f>
        <v>5.9611111111007631</v>
      </c>
      <c r="P40" s="4">
        <f>AVERAGE(P37:P39)</f>
        <v>2.418446301454658</v>
      </c>
      <c r="Q40" s="4">
        <f>AVERAGE(Q37:Q39)</f>
        <v>0.21254004274093727</v>
      </c>
    </row>
    <row r="42" spans="1:17" x14ac:dyDescent="0.2">
      <c r="A42" t="s">
        <v>69</v>
      </c>
      <c r="B42" t="s">
        <v>17</v>
      </c>
      <c r="C42" t="s">
        <v>70</v>
      </c>
      <c r="D42" t="s">
        <v>19</v>
      </c>
      <c r="E42" s="2">
        <v>45210.760416666701</v>
      </c>
      <c r="F42">
        <v>5262</v>
      </c>
      <c r="G42">
        <v>5298</v>
      </c>
      <c r="H42">
        <v>1978</v>
      </c>
      <c r="I42">
        <v>60290</v>
      </c>
      <c r="J42">
        <v>16780</v>
      </c>
      <c r="K42">
        <v>12364</v>
      </c>
      <c r="L42">
        <v>11245</v>
      </c>
      <c r="M42">
        <v>6426</v>
      </c>
      <c r="O42" s="3">
        <f>$E$27-$E$2</f>
        <v>5.9611111111007631</v>
      </c>
      <c r="P42" s="4">
        <f>J42/$J$5</f>
        <v>1.5580315691736304</v>
      </c>
      <c r="Q42" s="4">
        <f>LOG(P42,2)/O42</f>
        <v>0.10731631301156637</v>
      </c>
    </row>
    <row r="43" spans="1:17" x14ac:dyDescent="0.2">
      <c r="A43" t="s">
        <v>71</v>
      </c>
      <c r="B43" t="s">
        <v>17</v>
      </c>
      <c r="C43" t="s">
        <v>72</v>
      </c>
      <c r="D43" t="s">
        <v>19</v>
      </c>
      <c r="E43" s="2">
        <v>45210.764583333301</v>
      </c>
      <c r="F43">
        <v>5374</v>
      </c>
      <c r="G43">
        <v>5416</v>
      </c>
      <c r="H43">
        <v>1978</v>
      </c>
      <c r="I43">
        <v>60290</v>
      </c>
      <c r="J43">
        <v>19460</v>
      </c>
      <c r="K43">
        <v>13300</v>
      </c>
      <c r="L43">
        <v>12058</v>
      </c>
      <c r="M43">
        <v>7062</v>
      </c>
      <c r="O43" s="3">
        <f>$E$27-$E$2</f>
        <v>5.9611111111007631</v>
      </c>
      <c r="P43" s="4">
        <f>J43/$J$5</f>
        <v>1.8068709377901579</v>
      </c>
      <c r="Q43" s="4">
        <f>LOG(P43,2)/O43</f>
        <v>0.14317690852088483</v>
      </c>
    </row>
    <row r="44" spans="1:17" x14ac:dyDescent="0.2">
      <c r="A44" t="s">
        <v>73</v>
      </c>
      <c r="B44" t="s">
        <v>17</v>
      </c>
      <c r="C44" t="s">
        <v>74</v>
      </c>
      <c r="D44" t="s">
        <v>19</v>
      </c>
      <c r="E44" s="2">
        <v>45210.7680555556</v>
      </c>
      <c r="F44">
        <v>5071</v>
      </c>
      <c r="G44">
        <v>5105</v>
      </c>
      <c r="H44">
        <v>1978</v>
      </c>
      <c r="I44">
        <v>60290</v>
      </c>
      <c r="J44">
        <v>15960</v>
      </c>
      <c r="K44">
        <v>13447</v>
      </c>
      <c r="L44">
        <v>11977</v>
      </c>
      <c r="M44">
        <v>7304</v>
      </c>
      <c r="O44" s="3">
        <f>$E$27-$E$2</f>
        <v>5.9611111111007631</v>
      </c>
      <c r="P44" s="4">
        <f>J44/$J$5</f>
        <v>1.4818941504178273</v>
      </c>
      <c r="Q44" s="4">
        <f>LOG(P44,2)/O44</f>
        <v>9.5190710440113888E-2</v>
      </c>
    </row>
    <row r="45" spans="1:17" x14ac:dyDescent="0.2">
      <c r="A45" t="s">
        <v>24</v>
      </c>
      <c r="J45">
        <f>AVERAGE(J42:J44)</f>
        <v>17400</v>
      </c>
      <c r="K45">
        <f>AVERAGE(K42:K44)</f>
        <v>13037</v>
      </c>
      <c r="L45">
        <f>AVERAGE(L42:L44)</f>
        <v>11760</v>
      </c>
      <c r="O45" s="4">
        <f>AVERAGE(O42:O44)</f>
        <v>5.9611111111007631</v>
      </c>
      <c r="P45" s="4">
        <f>AVERAGE(P42:P44)</f>
        <v>1.6155988857938717</v>
      </c>
      <c r="Q45" s="4">
        <f>AVERAGE(Q42:Q44)</f>
        <v>0.11522797732418837</v>
      </c>
    </row>
    <row r="47" spans="1:17" x14ac:dyDescent="0.2">
      <c r="A47" t="s">
        <v>75</v>
      </c>
      <c r="B47" t="s">
        <v>17</v>
      </c>
      <c r="C47" t="s">
        <v>76</v>
      </c>
      <c r="D47" t="s">
        <v>19</v>
      </c>
      <c r="E47" s="2">
        <v>45210.786805555603</v>
      </c>
      <c r="F47">
        <v>5462</v>
      </c>
      <c r="G47">
        <v>5499</v>
      </c>
      <c r="H47">
        <v>1978</v>
      </c>
      <c r="I47">
        <v>60290</v>
      </c>
      <c r="J47">
        <v>17870</v>
      </c>
      <c r="K47">
        <v>12973</v>
      </c>
      <c r="L47">
        <v>11638</v>
      </c>
      <c r="M47">
        <v>6884</v>
      </c>
      <c r="O47" s="3">
        <f>$E$47-$E$2</f>
        <v>5.9902777778042946</v>
      </c>
      <c r="P47" s="4">
        <f>J47/$J$5</f>
        <v>1.6592386258124419</v>
      </c>
      <c r="Q47" s="4">
        <f>LOG(P47,2)/O47</f>
        <v>0.1219511701450766</v>
      </c>
    </row>
    <row r="48" spans="1:17" x14ac:dyDescent="0.2">
      <c r="A48" t="s">
        <v>75</v>
      </c>
      <c r="B48" t="s">
        <v>17</v>
      </c>
      <c r="C48" t="s">
        <v>77</v>
      </c>
      <c r="D48" t="s">
        <v>19</v>
      </c>
      <c r="E48" s="2">
        <v>45210.786805555603</v>
      </c>
      <c r="F48">
        <v>5462</v>
      </c>
      <c r="G48">
        <v>5499</v>
      </c>
      <c r="H48">
        <v>1978</v>
      </c>
      <c r="I48">
        <v>60290</v>
      </c>
      <c r="J48">
        <v>17870</v>
      </c>
      <c r="K48">
        <v>12973</v>
      </c>
      <c r="L48">
        <v>11638</v>
      </c>
      <c r="M48">
        <v>6884</v>
      </c>
      <c r="O48" s="3">
        <f>$E$47-$E$2</f>
        <v>5.9902777778042946</v>
      </c>
      <c r="P48" s="4">
        <f>J48/$J$5</f>
        <v>1.6592386258124419</v>
      </c>
      <c r="Q48" s="4">
        <f>LOG(P48,2)/O48</f>
        <v>0.1219511701450766</v>
      </c>
    </row>
    <row r="49" spans="1:17" x14ac:dyDescent="0.2">
      <c r="A49" t="s">
        <v>78</v>
      </c>
      <c r="B49" t="s">
        <v>17</v>
      </c>
      <c r="C49" t="s">
        <v>79</v>
      </c>
      <c r="D49" t="s">
        <v>19</v>
      </c>
      <c r="E49" s="2">
        <v>45210.790972222203</v>
      </c>
      <c r="F49">
        <v>4533</v>
      </c>
      <c r="G49">
        <v>4560</v>
      </c>
      <c r="H49">
        <v>1978</v>
      </c>
      <c r="I49">
        <v>60290</v>
      </c>
      <c r="J49">
        <v>15310</v>
      </c>
      <c r="K49">
        <v>12927</v>
      </c>
      <c r="L49">
        <v>11446</v>
      </c>
      <c r="M49">
        <v>6958</v>
      </c>
      <c r="O49" s="3">
        <f>$E$47-$E$2</f>
        <v>5.9902777778042946</v>
      </c>
      <c r="P49" s="4">
        <f>J49/$J$5</f>
        <v>1.4215413184772516</v>
      </c>
      <c r="Q49" s="4">
        <f>LOG(P49,2)/O49</f>
        <v>8.4713272368745776E-2</v>
      </c>
    </row>
    <row r="50" spans="1:17" x14ac:dyDescent="0.2">
      <c r="A50" t="s">
        <v>24</v>
      </c>
      <c r="J50">
        <f>AVERAGE(J47:J49)</f>
        <v>17016.666666666668</v>
      </c>
      <c r="K50">
        <f>AVERAGE(K47:K49)</f>
        <v>12957.666666666666</v>
      </c>
      <c r="L50">
        <f>AVERAGE(L47:L49)</f>
        <v>11574</v>
      </c>
      <c r="O50" s="4">
        <f>AVERAGE(O47:O49)</f>
        <v>5.9902777778042946</v>
      </c>
      <c r="P50" s="4">
        <f>AVERAGE(P47:P49)</f>
        <v>1.5800061900340452</v>
      </c>
      <c r="Q50" s="4">
        <f>AVERAGE(Q47:Q49)</f>
        <v>0.10953853755296633</v>
      </c>
    </row>
    <row r="52" spans="1:17" x14ac:dyDescent="0.2">
      <c r="A52" t="s">
        <v>80</v>
      </c>
      <c r="B52" t="s">
        <v>17</v>
      </c>
      <c r="C52" t="s">
        <v>81</v>
      </c>
      <c r="D52" t="s">
        <v>19</v>
      </c>
      <c r="E52" s="2">
        <v>45210.784027777801</v>
      </c>
      <c r="F52">
        <v>5060</v>
      </c>
      <c r="G52">
        <v>5091</v>
      </c>
      <c r="H52">
        <v>1978</v>
      </c>
      <c r="I52">
        <v>60290</v>
      </c>
      <c r="J52">
        <v>14660</v>
      </c>
      <c r="K52">
        <v>12755</v>
      </c>
      <c r="L52">
        <v>11793</v>
      </c>
      <c r="M52">
        <v>6125</v>
      </c>
      <c r="O52" s="3">
        <f>$E$47-$E$2</f>
        <v>5.9902777778042946</v>
      </c>
      <c r="P52" s="4">
        <f>J52/$J$5</f>
        <v>1.3611884865366759</v>
      </c>
      <c r="Q52" s="4">
        <f>LOG(P52,2)/O52</f>
        <v>7.4264812099025551E-2</v>
      </c>
    </row>
    <row r="53" spans="1:17" x14ac:dyDescent="0.2">
      <c r="A53" t="s">
        <v>82</v>
      </c>
      <c r="B53" t="s">
        <v>17</v>
      </c>
      <c r="C53" t="s">
        <v>83</v>
      </c>
      <c r="D53" t="s">
        <v>19</v>
      </c>
      <c r="E53" s="2">
        <v>45210.788194444503</v>
      </c>
      <c r="F53">
        <v>4327</v>
      </c>
      <c r="G53">
        <v>4355</v>
      </c>
      <c r="H53">
        <v>1978</v>
      </c>
      <c r="I53">
        <v>60290</v>
      </c>
      <c r="J53">
        <v>16130</v>
      </c>
      <c r="K53">
        <v>13664</v>
      </c>
      <c r="L53">
        <v>12231</v>
      </c>
      <c r="M53">
        <v>7327</v>
      </c>
      <c r="O53" s="3">
        <f>$E$47-$E$2</f>
        <v>5.9902777778042946</v>
      </c>
      <c r="P53" s="4">
        <f>J53/$J$5</f>
        <v>1.4976787372330549</v>
      </c>
      <c r="Q53" s="4">
        <f>LOG(P53,2)/O53</f>
        <v>9.7278992765679598E-2</v>
      </c>
    </row>
    <row r="54" spans="1:17" x14ac:dyDescent="0.2">
      <c r="A54" t="s">
        <v>84</v>
      </c>
      <c r="B54" t="s">
        <v>17</v>
      </c>
      <c r="C54" t="s">
        <v>85</v>
      </c>
      <c r="D54" t="s">
        <v>19</v>
      </c>
      <c r="E54" s="2">
        <v>45210.791666666701</v>
      </c>
      <c r="F54">
        <v>4116</v>
      </c>
      <c r="G54">
        <v>4137</v>
      </c>
      <c r="H54">
        <v>1978</v>
      </c>
      <c r="I54">
        <v>60290</v>
      </c>
      <c r="J54">
        <v>11590</v>
      </c>
      <c r="K54">
        <v>13726</v>
      </c>
      <c r="L54">
        <v>12361</v>
      </c>
      <c r="M54">
        <v>7682</v>
      </c>
      <c r="O54" s="3">
        <f>$E$47-$E$2</f>
        <v>5.9902777778042946</v>
      </c>
      <c r="P54" s="4">
        <f>J54/$J$5</f>
        <v>1.0761374187558033</v>
      </c>
      <c r="Q54" s="4">
        <f>LOG(P54,2)/O54</f>
        <v>1.7672355170993036E-2</v>
      </c>
    </row>
    <row r="55" spans="1:17" x14ac:dyDescent="0.2">
      <c r="A55" t="s">
        <v>24</v>
      </c>
      <c r="J55">
        <f>AVERAGE(J52:J54)</f>
        <v>14126.666666666666</v>
      </c>
      <c r="K55">
        <f>AVERAGE(K52:K54)</f>
        <v>13381.666666666666</v>
      </c>
      <c r="L55">
        <f>AVERAGE(L52:L54)</f>
        <v>12128.333333333334</v>
      </c>
      <c r="O55" s="4">
        <f>AVERAGE(O52:O54)</f>
        <v>5.9902777778042946</v>
      </c>
      <c r="P55" s="4">
        <f>AVERAGE(P52:P54)</f>
        <v>1.3116682141751781</v>
      </c>
      <c r="Q55" s="4">
        <f>AVERAGE(Q52:Q54)</f>
        <v>6.3072053345232734E-2</v>
      </c>
    </row>
    <row r="57" spans="1:17" x14ac:dyDescent="0.2">
      <c r="A57" t="s">
        <v>86</v>
      </c>
      <c r="B57" t="s">
        <v>17</v>
      </c>
      <c r="C57" t="s">
        <v>87</v>
      </c>
      <c r="D57" t="s">
        <v>19</v>
      </c>
      <c r="E57" s="2">
        <v>45210.784722222197</v>
      </c>
      <c r="F57">
        <v>6295</v>
      </c>
      <c r="G57">
        <v>6355</v>
      </c>
      <c r="H57">
        <v>1978</v>
      </c>
      <c r="I57">
        <v>60290</v>
      </c>
      <c r="J57">
        <v>34010</v>
      </c>
      <c r="K57">
        <v>8202</v>
      </c>
      <c r="L57">
        <v>6970</v>
      </c>
      <c r="M57">
        <v>4825</v>
      </c>
      <c r="O57" s="3">
        <f>$E$47-$E$2</f>
        <v>5.9902777778042946</v>
      </c>
      <c r="P57" s="4">
        <f>J57/$J$5</f>
        <v>3.157845868152275</v>
      </c>
      <c r="Q57" s="4">
        <f>LOG(P57,2)/O57</f>
        <v>0.27693886956469504</v>
      </c>
    </row>
    <row r="58" spans="1:17" x14ac:dyDescent="0.2">
      <c r="A58" t="s">
        <v>88</v>
      </c>
      <c r="B58" t="s">
        <v>17</v>
      </c>
      <c r="C58" t="s">
        <v>89</v>
      </c>
      <c r="D58" t="s">
        <v>19</v>
      </c>
      <c r="E58" s="2">
        <v>45210.788888888899</v>
      </c>
      <c r="F58">
        <v>5823</v>
      </c>
      <c r="G58">
        <v>5874</v>
      </c>
      <c r="H58">
        <v>1978</v>
      </c>
      <c r="I58">
        <v>60290</v>
      </c>
      <c r="J58">
        <v>32360</v>
      </c>
      <c r="K58">
        <v>8314</v>
      </c>
      <c r="L58">
        <v>7097</v>
      </c>
      <c r="M58">
        <v>5094</v>
      </c>
      <c r="O58" s="3">
        <f>$E$47-$E$2</f>
        <v>5.9902777778042946</v>
      </c>
      <c r="P58" s="4">
        <f>J58/$J$5</f>
        <v>3.0046425255338902</v>
      </c>
      <c r="Q58" s="4">
        <f>LOG(P58,2)/O58</f>
        <v>0.2649615621777639</v>
      </c>
    </row>
    <row r="59" spans="1:17" x14ac:dyDescent="0.2">
      <c r="A59" t="s">
        <v>90</v>
      </c>
      <c r="B59" t="s">
        <v>17</v>
      </c>
      <c r="C59" t="s">
        <v>91</v>
      </c>
      <c r="D59" t="s">
        <v>19</v>
      </c>
      <c r="E59" s="2">
        <v>45210.793055555601</v>
      </c>
      <c r="F59">
        <v>5443</v>
      </c>
      <c r="G59">
        <v>5482</v>
      </c>
      <c r="H59">
        <v>1978</v>
      </c>
      <c r="I59">
        <v>60290</v>
      </c>
      <c r="J59">
        <v>24780</v>
      </c>
      <c r="K59">
        <v>8233</v>
      </c>
      <c r="L59">
        <v>7043</v>
      </c>
      <c r="M59">
        <v>4722</v>
      </c>
      <c r="O59" s="3">
        <f>$E$47-$E$2</f>
        <v>5.9902777778042946</v>
      </c>
      <c r="P59" s="4">
        <f>J59/$J$5</f>
        <v>2.3008356545961002</v>
      </c>
      <c r="Q59" s="4">
        <f>LOG(P59,2)/O59</f>
        <v>0.20068484003375195</v>
      </c>
    </row>
    <row r="60" spans="1:17" x14ac:dyDescent="0.2">
      <c r="A60" t="s">
        <v>24</v>
      </c>
      <c r="J60">
        <f>AVERAGE(J57:J59)</f>
        <v>30383.333333333332</v>
      </c>
      <c r="K60">
        <f>AVERAGE(K57:K59)</f>
        <v>8249.6666666666661</v>
      </c>
      <c r="L60">
        <f>AVERAGE(L57:L59)</f>
        <v>7036.666666666667</v>
      </c>
      <c r="O60" s="4">
        <f>AVERAGE(O57:O59)</f>
        <v>5.9902777778042946</v>
      </c>
      <c r="P60" s="4">
        <f>AVERAGE(P57:P59)</f>
        <v>2.8211080160940885</v>
      </c>
      <c r="Q60" s="4">
        <f>AVERAGE(Q57:Q59)</f>
        <v>0.24752842392540364</v>
      </c>
    </row>
    <row r="62" spans="1:17" x14ac:dyDescent="0.2">
      <c r="A62" t="s">
        <v>92</v>
      </c>
      <c r="B62" t="s">
        <v>17</v>
      </c>
      <c r="C62" t="s">
        <v>93</v>
      </c>
      <c r="D62" t="s">
        <v>19</v>
      </c>
      <c r="E62" s="2">
        <v>45210.785416666702</v>
      </c>
      <c r="F62">
        <v>3647</v>
      </c>
      <c r="G62">
        <v>3661</v>
      </c>
      <c r="H62">
        <v>1978</v>
      </c>
      <c r="I62">
        <v>60290</v>
      </c>
      <c r="J62">
        <v>9220</v>
      </c>
      <c r="K62">
        <v>9704</v>
      </c>
      <c r="L62">
        <v>8488</v>
      </c>
      <c r="M62">
        <v>5501</v>
      </c>
      <c r="O62" s="3">
        <f>$E$47-$E$2</f>
        <v>5.9902777778042946</v>
      </c>
      <c r="P62" s="4">
        <f>J62/$J$5</f>
        <v>0.85608170844939646</v>
      </c>
      <c r="Q62" s="4">
        <f>LOG(P62,2)/O62</f>
        <v>-3.7423906274516944E-2</v>
      </c>
    </row>
    <row r="63" spans="1:17" x14ac:dyDescent="0.2">
      <c r="A63" t="s">
        <v>94</v>
      </c>
      <c r="B63" t="s">
        <v>17</v>
      </c>
      <c r="C63" t="s">
        <v>95</v>
      </c>
      <c r="D63" t="s">
        <v>19</v>
      </c>
      <c r="E63" s="2">
        <v>45210.789583333302</v>
      </c>
      <c r="F63">
        <v>3731</v>
      </c>
      <c r="G63">
        <v>3749</v>
      </c>
      <c r="H63">
        <v>1978</v>
      </c>
      <c r="I63">
        <v>60290</v>
      </c>
      <c r="J63">
        <v>13690</v>
      </c>
      <c r="K63">
        <v>10297</v>
      </c>
      <c r="L63">
        <v>8639</v>
      </c>
      <c r="M63">
        <v>6197</v>
      </c>
      <c r="O63" s="3">
        <f>$E$47-$E$2</f>
        <v>5.9902777778042946</v>
      </c>
      <c r="P63" s="4">
        <f>J63/$J$5</f>
        <v>1.2711234911792015</v>
      </c>
      <c r="Q63" s="4">
        <f>LOG(P63,2)/O63</f>
        <v>5.7777653983945104E-2</v>
      </c>
    </row>
    <row r="64" spans="1:17" x14ac:dyDescent="0.2">
      <c r="A64" t="s">
        <v>96</v>
      </c>
      <c r="B64" t="s">
        <v>17</v>
      </c>
      <c r="C64" t="s">
        <v>97</v>
      </c>
      <c r="D64" t="s">
        <v>19</v>
      </c>
      <c r="E64" s="2">
        <v>45210.793749999997</v>
      </c>
      <c r="F64">
        <v>3399</v>
      </c>
      <c r="G64">
        <v>3411</v>
      </c>
      <c r="H64">
        <v>1978</v>
      </c>
      <c r="I64">
        <v>60290</v>
      </c>
      <c r="J64">
        <v>9290</v>
      </c>
      <c r="K64">
        <v>9992</v>
      </c>
      <c r="L64">
        <v>8602</v>
      </c>
      <c r="M64">
        <v>5930</v>
      </c>
      <c r="O64" s="3">
        <f>$E$47-$E$2</f>
        <v>5.9902777778042946</v>
      </c>
      <c r="P64" s="4">
        <f>J64/$J$5</f>
        <v>0.86258124419684312</v>
      </c>
      <c r="Q64" s="4">
        <f>LOG(P64,2)/O64</f>
        <v>-3.5602313627553811E-2</v>
      </c>
    </row>
    <row r="65" spans="1:17" x14ac:dyDescent="0.2">
      <c r="A65" t="s">
        <v>24</v>
      </c>
      <c r="J65">
        <f>AVERAGE(J62:J64)</f>
        <v>10733.333333333334</v>
      </c>
      <c r="K65">
        <f>AVERAGE(K62:K64)</f>
        <v>9997.6666666666661</v>
      </c>
      <c r="L65">
        <f>AVERAGE(L62:L64)</f>
        <v>8576.3333333333339</v>
      </c>
      <c r="O65" s="4">
        <f>AVERAGE(O62:O64)</f>
        <v>5.9902777778042946</v>
      </c>
      <c r="P65" s="4">
        <f>AVERAGE(P62:P64)</f>
        <v>0.99659548127514708</v>
      </c>
      <c r="Q65" s="4">
        <f>AVERAGE(Q62:Q64)</f>
        <v>-5.0828553060418835E-3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AFC-DD33-3948-BEC4-D07047349F1B}">
  <dimension ref="A1:C37"/>
  <sheetViews>
    <sheetView tabSelected="1" workbookViewId="0">
      <selection activeCell="G11" sqref="G11"/>
    </sheetView>
  </sheetViews>
  <sheetFormatPr baseColWidth="10" defaultRowHeight="15" x14ac:dyDescent="0.2"/>
  <cols>
    <col min="1" max="1" width="10.33203125" customWidth="1"/>
  </cols>
  <sheetData>
    <row r="1" spans="1:3" x14ac:dyDescent="0.2">
      <c r="A1" t="s">
        <v>98</v>
      </c>
      <c r="B1" t="s">
        <v>99</v>
      </c>
      <c r="C1" t="s">
        <v>15</v>
      </c>
    </row>
    <row r="2" spans="1:3" x14ac:dyDescent="0.2">
      <c r="A2">
        <v>40</v>
      </c>
      <c r="B2" t="b">
        <v>0</v>
      </c>
      <c r="C2" s="4">
        <v>0.68158703229883466</v>
      </c>
    </row>
    <row r="3" spans="1:3" x14ac:dyDescent="0.2">
      <c r="A3">
        <v>40</v>
      </c>
      <c r="B3" t="b">
        <v>0</v>
      </c>
      <c r="C3" s="4">
        <v>0.68035438180428465</v>
      </c>
    </row>
    <row r="4" spans="1:3" x14ac:dyDescent="0.2">
      <c r="A4">
        <v>40</v>
      </c>
      <c r="B4" t="b">
        <v>0</v>
      </c>
      <c r="C4" s="4">
        <v>0.63222389677337032</v>
      </c>
    </row>
    <row r="5" spans="1:3" x14ac:dyDescent="0.2">
      <c r="A5">
        <v>30</v>
      </c>
      <c r="B5" t="b">
        <v>0</v>
      </c>
      <c r="C5" s="4">
        <v>0.5662907927783345</v>
      </c>
    </row>
    <row r="6" spans="1:3" x14ac:dyDescent="0.2">
      <c r="A6">
        <v>30</v>
      </c>
      <c r="B6" t="b">
        <v>0</v>
      </c>
      <c r="C6" s="4">
        <v>0.57021083047428278</v>
      </c>
    </row>
    <row r="7" spans="1:3" x14ac:dyDescent="0.2">
      <c r="A7">
        <v>30</v>
      </c>
      <c r="B7" t="b">
        <v>0</v>
      </c>
      <c r="C7" s="4">
        <v>0.5437627360805497</v>
      </c>
    </row>
    <row r="8" spans="1:3" x14ac:dyDescent="0.2">
      <c r="A8">
        <v>24</v>
      </c>
      <c r="B8" t="b">
        <v>0</v>
      </c>
      <c r="C8" s="4">
        <v>0.51134406536226307</v>
      </c>
    </row>
    <row r="9" spans="1:3" x14ac:dyDescent="0.2">
      <c r="A9">
        <v>24</v>
      </c>
      <c r="B9" t="b">
        <v>0</v>
      </c>
      <c r="C9" s="4">
        <v>0.51326314975810505</v>
      </c>
    </row>
    <row r="10" spans="1:3" x14ac:dyDescent="0.2">
      <c r="A10">
        <v>24</v>
      </c>
      <c r="B10" t="b">
        <v>0</v>
      </c>
      <c r="C10" s="4">
        <v>0.49240395970153772</v>
      </c>
    </row>
    <row r="11" spans="1:3" x14ac:dyDescent="0.2">
      <c r="A11">
        <v>20</v>
      </c>
      <c r="B11" t="b">
        <v>0</v>
      </c>
      <c r="C11" s="4">
        <v>0.42944770358923984</v>
      </c>
    </row>
    <row r="12" spans="1:3" x14ac:dyDescent="0.2">
      <c r="A12">
        <v>20</v>
      </c>
      <c r="B12" t="b">
        <v>0</v>
      </c>
      <c r="C12" s="4">
        <v>0.40649959695765014</v>
      </c>
    </row>
    <row r="13" spans="1:3" x14ac:dyDescent="0.2">
      <c r="A13">
        <v>20</v>
      </c>
      <c r="B13" t="b">
        <v>0</v>
      </c>
      <c r="C13" s="4">
        <v>0.38701094065703007</v>
      </c>
    </row>
    <row r="14" spans="1:3" x14ac:dyDescent="0.2">
      <c r="A14">
        <v>16</v>
      </c>
      <c r="B14" t="b">
        <v>0</v>
      </c>
      <c r="C14" s="4">
        <v>0.37122083711290838</v>
      </c>
    </row>
    <row r="15" spans="1:3" x14ac:dyDescent="0.2">
      <c r="A15">
        <v>16</v>
      </c>
      <c r="B15" t="b">
        <v>0</v>
      </c>
      <c r="C15" s="4">
        <v>0.34308455773696694</v>
      </c>
    </row>
    <row r="16" spans="1:3" x14ac:dyDescent="0.2">
      <c r="A16">
        <v>16</v>
      </c>
      <c r="B16" t="b">
        <v>0</v>
      </c>
      <c r="C16" s="4">
        <v>0.2835033094429194</v>
      </c>
    </row>
    <row r="17" spans="1:3" x14ac:dyDescent="0.2">
      <c r="A17">
        <v>14</v>
      </c>
      <c r="B17" t="b">
        <v>0</v>
      </c>
      <c r="C17" s="4">
        <v>0.2859976461706536</v>
      </c>
    </row>
    <row r="18" spans="1:3" x14ac:dyDescent="0.2">
      <c r="A18">
        <v>14</v>
      </c>
      <c r="B18" t="b">
        <v>0</v>
      </c>
      <c r="C18" s="4">
        <v>0.29546059217229464</v>
      </c>
    </row>
    <row r="19" spans="1:3" x14ac:dyDescent="0.2">
      <c r="A19">
        <v>14</v>
      </c>
      <c r="B19" t="b">
        <v>0</v>
      </c>
      <c r="C19" s="4">
        <v>0.23209630801674452</v>
      </c>
    </row>
    <row r="20" spans="1:3" x14ac:dyDescent="0.2">
      <c r="A20">
        <v>12</v>
      </c>
      <c r="B20" t="b">
        <v>0</v>
      </c>
      <c r="C20" s="4">
        <v>0.24590573656792261</v>
      </c>
    </row>
    <row r="21" spans="1:3" x14ac:dyDescent="0.2">
      <c r="A21">
        <v>12</v>
      </c>
      <c r="B21" t="b">
        <v>0</v>
      </c>
      <c r="C21" s="4">
        <v>0.19950849575866408</v>
      </c>
    </row>
    <row r="22" spans="1:3" x14ac:dyDescent="0.2">
      <c r="A22">
        <v>12</v>
      </c>
      <c r="B22" t="b">
        <v>0</v>
      </c>
      <c r="C22" s="4">
        <v>0.19220589589622503</v>
      </c>
    </row>
    <row r="23" spans="1:3" x14ac:dyDescent="0.2">
      <c r="A23">
        <v>10</v>
      </c>
      <c r="B23" t="b">
        <v>0</v>
      </c>
      <c r="C23" s="4">
        <v>0.10731631301156637</v>
      </c>
    </row>
    <row r="24" spans="1:3" x14ac:dyDescent="0.2">
      <c r="A24">
        <v>10</v>
      </c>
      <c r="B24" t="b">
        <v>0</v>
      </c>
      <c r="C24" s="4">
        <v>0.14317690852088483</v>
      </c>
    </row>
    <row r="25" spans="1:3" x14ac:dyDescent="0.2">
      <c r="A25">
        <v>10</v>
      </c>
      <c r="B25" t="b">
        <v>0</v>
      </c>
      <c r="C25" s="4">
        <v>9.5190710440113888E-2</v>
      </c>
    </row>
    <row r="26" spans="1:3" x14ac:dyDescent="0.2">
      <c r="A26">
        <v>9</v>
      </c>
      <c r="B26" t="b">
        <v>0</v>
      </c>
      <c r="C26" s="4">
        <v>0.1219511701450766</v>
      </c>
    </row>
    <row r="27" spans="1:3" x14ac:dyDescent="0.2">
      <c r="A27">
        <v>9</v>
      </c>
      <c r="B27" t="b">
        <v>0</v>
      </c>
      <c r="C27" s="4">
        <v>0.1219511701450766</v>
      </c>
    </row>
    <row r="28" spans="1:3" x14ac:dyDescent="0.2">
      <c r="A28">
        <v>9</v>
      </c>
      <c r="B28" t="b">
        <v>0</v>
      </c>
      <c r="C28" s="4">
        <v>8.4713272368745776E-2</v>
      </c>
    </row>
    <row r="29" spans="1:3" x14ac:dyDescent="0.2">
      <c r="A29">
        <v>8</v>
      </c>
      <c r="B29" t="b">
        <v>0</v>
      </c>
      <c r="C29" s="4">
        <v>7.4264812099025551E-2</v>
      </c>
    </row>
    <row r="30" spans="1:3" x14ac:dyDescent="0.2">
      <c r="A30">
        <v>8</v>
      </c>
      <c r="B30" t="b">
        <v>0</v>
      </c>
      <c r="C30" s="4">
        <v>9.7278992765679598E-2</v>
      </c>
    </row>
    <row r="31" spans="1:3" x14ac:dyDescent="0.2">
      <c r="A31">
        <v>8</v>
      </c>
      <c r="B31" t="b">
        <v>0</v>
      </c>
      <c r="C31" s="4">
        <v>1.7672355170993036E-2</v>
      </c>
    </row>
    <row r="32" spans="1:3" x14ac:dyDescent="0.2">
      <c r="A32">
        <v>2</v>
      </c>
      <c r="B32" t="b">
        <v>1</v>
      </c>
      <c r="C32" s="4">
        <v>0.27693886956469504</v>
      </c>
    </row>
    <row r="33" spans="1:3" x14ac:dyDescent="0.2">
      <c r="A33">
        <v>2</v>
      </c>
      <c r="B33" t="b">
        <v>1</v>
      </c>
      <c r="C33" s="4">
        <v>0.2649615621777639</v>
      </c>
    </row>
    <row r="34" spans="1:3" x14ac:dyDescent="0.2">
      <c r="A34">
        <v>2</v>
      </c>
      <c r="B34" t="b">
        <v>1</v>
      </c>
      <c r="C34" s="4">
        <v>0.20068484003375195</v>
      </c>
    </row>
    <row r="35" spans="1:3" x14ac:dyDescent="0.2">
      <c r="A35">
        <v>1</v>
      </c>
      <c r="B35" t="b">
        <v>1</v>
      </c>
      <c r="C35" s="4">
        <v>-3.7423906274516944E-2</v>
      </c>
    </row>
    <row r="36" spans="1:3" x14ac:dyDescent="0.2">
      <c r="A36">
        <v>1</v>
      </c>
      <c r="B36" t="b">
        <v>1</v>
      </c>
      <c r="C36" s="4">
        <v>5.7777653983945104E-2</v>
      </c>
    </row>
    <row r="37" spans="1:3" x14ac:dyDescent="0.2">
      <c r="A37">
        <v>1</v>
      </c>
      <c r="B37" t="b">
        <v>1</v>
      </c>
      <c r="C37" s="4">
        <v>-3.5602313627553811E-2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created xsi:type="dcterms:W3CDTF">2023-10-12T02:05:27Z</dcterms:created>
  <dcterms:modified xsi:type="dcterms:W3CDTF">2023-12-18T23:52:39Z</dcterms:modified>
  <dc:language>en-US</dc:language>
</cp:coreProperties>
</file>